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comments3.xml" ContentType="application/vnd.openxmlformats-officedocument.spreadsheetml.comments+xml"/>
  <Override PartName="/xl/media/image1482.gif" ContentType="image/gif"/>
  <Override PartName="/xl/media/image72.gif" ContentType="image/gif"/>
  <Override PartName="/xl/media/image592.gif" ContentType="image/gif"/>
  <Override PartName="/xl/media/image301.gif" ContentType="image/gif"/>
  <Override PartName="/xl/media/image6.gif" ContentType="image/gif"/>
  <Override PartName="/xl/media/image121.gif" ContentType="image/gif"/>
  <Override PartName="/xl/media/image1011.gif" ContentType="image/gif"/>
  <Override PartName="/xl/media/image1459.gif" ContentType="image/gif"/>
  <Override PartName="/xl/media/image49.gif" ContentType="image/gif"/>
  <Override PartName="/xl/media/image569.gif" ContentType="image/gif"/>
  <Override PartName="/xl/media/image1347.gif" ContentType="image/gif"/>
  <Override PartName="/xl/media/image457.gif" ContentType="image/gif"/>
  <Override PartName="/xl/media/image1.jpeg" ContentType="image/jpeg"/>
  <Override PartName="/xl/media/image903.gif" ContentType="image/gif"/>
  <Override PartName="/xl/media/image130.gif" ContentType="image/gif"/>
  <Override PartName="/xl/media/image1020.gif" ContentType="image/gif"/>
  <Override PartName="/xl/media/image1468.gif" ContentType="image/gif"/>
  <Override PartName="/xl/media/image58.gif" ContentType="image/gif"/>
  <Override PartName="/xl/media/image578.gif" ContentType="image/gif"/>
  <Override PartName="/xl/media/image2.gif" ContentType="image/gif"/>
  <Override PartName="/xl/media/image1189.gif" ContentType="image/gif"/>
  <Override PartName="/xl/media/image299.gif" ContentType="image/gif"/>
  <Override PartName="/xl/media/image131.gif" ContentType="image/gif"/>
  <Override PartName="/xl/media/image1021.gif" ContentType="image/gif"/>
  <Override PartName="/xl/media/image1469.gif" ContentType="image/gif"/>
  <Override PartName="/xl/media/image59.gif" ContentType="image/gif"/>
  <Override PartName="/xl/media/image579.gif" ContentType="image/gif"/>
  <Override PartName="/xl/media/image3.gif" ContentType="image/gif"/>
  <Override PartName="/xl/media/image1480.gif" ContentType="image/gif"/>
  <Override PartName="/xl/media/image70.gif" ContentType="image/gif"/>
  <Override PartName="/xl/media/image590.gif" ContentType="image/gif"/>
  <Override PartName="/xl/media/image4.gif" ContentType="image/gif"/>
  <Override PartName="/xl/media/image1481.gif" ContentType="image/gif"/>
  <Override PartName="/xl/media/image71.gif" ContentType="image/gif"/>
  <Override PartName="/xl/media/image591.gif" ContentType="image/gif"/>
  <Override PartName="/xl/media/image300.gif" ContentType="image/gif"/>
  <Override PartName="/xl/media/image5.gif" ContentType="image/gif"/>
  <Override PartName="/xl/media/image1483.gif" ContentType="image/gif"/>
  <Override PartName="/xl/media/image73.gif" ContentType="image/gif"/>
  <Override PartName="/xl/media/image593.gif" ContentType="image/gif"/>
  <Override PartName="/xl/media/image302.gif" ContentType="image/gif"/>
  <Override PartName="/xl/media/image7.gif" ContentType="image/gif"/>
  <Override PartName="/xl/media/image1484.gif" ContentType="image/gif"/>
  <Override PartName="/xl/media/image74.gif" ContentType="image/gif"/>
  <Override PartName="/xl/media/image594.gif" ContentType="image/gif"/>
  <Override PartName="/xl/media/image303.gif" ContentType="image/gif"/>
  <Override PartName="/xl/media/image8.gif" ContentType="image/gif"/>
  <Override PartName="/xl/media/image1485.gif" ContentType="image/gif"/>
  <Override PartName="/xl/media/image75.gif" ContentType="image/gif"/>
  <Override PartName="/xl/media/image595.gif" ContentType="image/gif"/>
  <Override PartName="/xl/media/image304.gif" ContentType="image/gif"/>
  <Override PartName="/xl/media/image9.gif" ContentType="image/gif"/>
  <Override PartName="/xl/media/image1420.gif" ContentType="image/gif"/>
  <Override PartName="/xl/media/image10.gif" ContentType="image/gif"/>
  <Override PartName="/xl/media/image530.gif" ContentType="image/gif"/>
  <Override PartName="/xl/media/image1421.gif" ContentType="image/gif"/>
  <Override PartName="/xl/media/image11.gif" ContentType="image/gif"/>
  <Override PartName="/xl/media/image531.gif" ContentType="image/gif"/>
  <Override PartName="/xl/media/image1422.gif" ContentType="image/gif"/>
  <Override PartName="/xl/media/image12.gif" ContentType="image/gif"/>
  <Override PartName="/xl/media/image532.gif" ContentType="image/gif"/>
  <Override PartName="/xl/media/image1423.gif" ContentType="image/gif"/>
  <Override PartName="/xl/media/image13.gif" ContentType="image/gif"/>
  <Override PartName="/xl/media/image533.gif" ContentType="image/gif"/>
  <Override PartName="/xl/media/image1424.gif" ContentType="image/gif"/>
  <Override PartName="/xl/media/image14.gif" ContentType="image/gif"/>
  <Override PartName="/xl/media/image534.gif" ContentType="image/gif"/>
  <Override PartName="/xl/media/image1425.gif" ContentType="image/gif"/>
  <Override PartName="/xl/media/image15.gif" ContentType="image/gif"/>
  <Override PartName="/xl/media/image535.gif" ContentType="image/gif"/>
  <Override PartName="/xl/media/image1426.gif" ContentType="image/gif"/>
  <Override PartName="/xl/media/image16.gif" ContentType="image/gif"/>
  <Override PartName="/xl/media/image536.gif" ContentType="image/gif"/>
  <Override PartName="/xl/media/image1270.gif" ContentType="image/gif"/>
  <Override PartName="/xl/media/image380.gif" ContentType="image/gif"/>
  <Override PartName="/xl/media/image1427.gif" ContentType="image/gif"/>
  <Override PartName="/xl/media/image17.gif" ContentType="image/gif"/>
  <Override PartName="/xl/media/image537.gif" ContentType="image/gif"/>
  <Override PartName="/xl/media/image1271.gif" ContentType="image/gif"/>
  <Override PartName="/xl/media/image381.gif" ContentType="image/gif"/>
  <Override PartName="/xl/media/image1428.gif" ContentType="image/gif"/>
  <Override PartName="/xl/media/image18.gif" ContentType="image/gif"/>
  <Override PartName="/xl/media/image538.gif" ContentType="image/gif"/>
  <Override PartName="/xl/media/image1272.gif" ContentType="image/gif"/>
  <Override PartName="/xl/media/image382.gif" ContentType="image/gif"/>
  <Override PartName="/xl/media/image1429.gif" ContentType="image/gif"/>
  <Override PartName="/xl/media/image19.gif" ContentType="image/gif"/>
  <Override PartName="/xl/media/image539.gif" ContentType="image/gif"/>
  <Override PartName="/xl/media/image1430.gif" ContentType="image/gif"/>
  <Override PartName="/xl/media/image20.gif" ContentType="image/gif"/>
  <Override PartName="/xl/media/image540.gif" ContentType="image/gif"/>
  <Override PartName="/xl/media/image1431.gif" ContentType="image/gif"/>
  <Override PartName="/xl/media/image21.gif" ContentType="image/gif"/>
  <Override PartName="/xl/media/image541.gif" ContentType="image/gif"/>
  <Override PartName="/xl/media/image1432.gif" ContentType="image/gif"/>
  <Override PartName="/xl/media/image22.gif" ContentType="image/gif"/>
  <Override PartName="/xl/media/image542.gif" ContentType="image/gif"/>
  <Override PartName="/xl/media/image1433.gif" ContentType="image/gif"/>
  <Override PartName="/xl/media/image23.gif" ContentType="image/gif"/>
  <Override PartName="/xl/media/image543.gif" ContentType="image/gif"/>
  <Override PartName="/xl/media/image1434.gif" ContentType="image/gif"/>
  <Override PartName="/xl/media/image24.gif" ContentType="image/gif"/>
  <Override PartName="/xl/media/image544.gif" ContentType="image/gif"/>
  <Override PartName="/xl/media/image1435.gif" ContentType="image/gif"/>
  <Override PartName="/xl/media/image25.gif" ContentType="image/gif"/>
  <Override PartName="/xl/media/image545.gif" ContentType="image/gif"/>
  <Override PartName="/xl/media/image1436.gif" ContentType="image/gif"/>
  <Override PartName="/xl/media/image26.gif" ContentType="image/gif"/>
  <Override PartName="/xl/media/image546.gif" ContentType="image/gif"/>
  <Override PartName="/xl/media/image1280.gif" ContentType="image/gif"/>
  <Override PartName="/xl/media/image390.gif" ContentType="image/gif"/>
  <Override PartName="/xl/media/image1437.gif" ContentType="image/gif"/>
  <Override PartName="/xl/media/image27.gif" ContentType="image/gif"/>
  <Override PartName="/xl/media/image547.gif" ContentType="image/gif"/>
  <Override PartName="/xl/media/image100.gif" ContentType="image/gif"/>
  <Override PartName="/xl/media/image1281.gif" ContentType="image/gif"/>
  <Override PartName="/xl/media/image391.gif" ContentType="image/gif"/>
  <Override PartName="/xl/media/image1438.gif" ContentType="image/gif"/>
  <Override PartName="/xl/media/image28.gif" ContentType="image/gif"/>
  <Override PartName="/xl/media/image548.gif" ContentType="image/gif"/>
  <Override PartName="/xl/media/image101.gif" ContentType="image/gif"/>
  <Override PartName="/xl/media/image1282.gif" ContentType="image/gif"/>
  <Override PartName="/xl/media/image392.gif" ContentType="image/gif"/>
  <Override PartName="/xl/media/image1439.gif" ContentType="image/gif"/>
  <Override PartName="/xl/media/image29.gif" ContentType="image/gif"/>
  <Override PartName="/xl/media/image549.gif" ContentType="image/gif"/>
  <Override PartName="/xl/media/image1440.gif" ContentType="image/gif"/>
  <Override PartName="/xl/media/image30.gif" ContentType="image/gif"/>
  <Override PartName="/xl/media/image550.gif" ContentType="image/gif"/>
  <Override PartName="/xl/media/image1441.gif" ContentType="image/gif"/>
  <Override PartName="/xl/media/image31.gif" ContentType="image/gif"/>
  <Override PartName="/xl/media/image551.gif" ContentType="image/gif"/>
  <Override PartName="/xl/media/image1442.gif" ContentType="image/gif"/>
  <Override PartName="/xl/media/image32.gif" ContentType="image/gif"/>
  <Override PartName="/xl/media/image552.gif" ContentType="image/gif"/>
  <Override PartName="/xl/media/image1443.gif" ContentType="image/gif"/>
  <Override PartName="/xl/media/image33.gif" ContentType="image/gif"/>
  <Override PartName="/xl/media/image553.gif" ContentType="image/gif"/>
  <Override PartName="/xl/media/image1444.gif" ContentType="image/gif"/>
  <Override PartName="/xl/media/image34.gif" ContentType="image/gif"/>
  <Override PartName="/xl/media/image554.gif" ContentType="image/gif"/>
  <Override PartName="/xl/media/image1445.gif" ContentType="image/gif"/>
  <Override PartName="/xl/media/image35.gif" ContentType="image/gif"/>
  <Override PartName="/xl/media/image555.gif" ContentType="image/gif"/>
  <Override PartName="/xl/media/image1446.gif" ContentType="image/gif"/>
  <Override PartName="/xl/media/image36.gif" ContentType="image/gif"/>
  <Override PartName="/xl/media/image556.gif" ContentType="image/gif"/>
  <Override PartName="/xl/media/image1447.gif" ContentType="image/gif"/>
  <Override PartName="/xl/media/image37.gif" ContentType="image/gif"/>
  <Override PartName="/xl/media/image557.gif" ContentType="image/gif"/>
  <Override PartName="/xl/media/image110.gif" ContentType="image/gif"/>
  <Override PartName="/xl/media/image1000.gif" ContentType="image/gif"/>
  <Override PartName="/xl/media/image1448.gif" ContentType="image/gif"/>
  <Override PartName="/xl/media/image38.gif" ContentType="image/gif"/>
  <Override PartName="/xl/media/image558.gif" ContentType="image/gif"/>
  <Override PartName="/xl/media/image111.gif" ContentType="image/gif"/>
  <Override PartName="/xl/media/image1001.gif" ContentType="image/gif"/>
  <Override PartName="/xl/media/image1449.gif" ContentType="image/gif"/>
  <Override PartName="/xl/media/image39.gif" ContentType="image/gif"/>
  <Override PartName="/xl/media/image559.gif" ContentType="image/gif"/>
  <Override PartName="/xl/media/image1450.gif" ContentType="image/gif"/>
  <Override PartName="/xl/media/image40.gif" ContentType="image/gif"/>
  <Override PartName="/xl/media/image560.gif" ContentType="image/gif"/>
  <Override PartName="/xl/media/image1451.gif" ContentType="image/gif"/>
  <Override PartName="/xl/media/image41.gif" ContentType="image/gif"/>
  <Override PartName="/xl/media/image561.gif" ContentType="image/gif"/>
  <Override PartName="/xl/media/image1452.gif" ContentType="image/gif"/>
  <Override PartName="/xl/media/image42.gif" ContentType="image/gif"/>
  <Override PartName="/xl/media/image562.gif" ContentType="image/gif"/>
  <Override PartName="/xl/media/image1453.gif" ContentType="image/gif"/>
  <Override PartName="/xl/media/image43.gif" ContentType="image/gif"/>
  <Override PartName="/xl/media/image563.gif" ContentType="image/gif"/>
  <Override PartName="/xl/media/image1454.gif" ContentType="image/gif"/>
  <Override PartName="/xl/media/image44.gif" ContentType="image/gif"/>
  <Override PartName="/xl/media/image564.gif" ContentType="image/gif"/>
  <Override PartName="/xl/media/image1455.gif" ContentType="image/gif"/>
  <Override PartName="/xl/media/image45.gif" ContentType="image/gif"/>
  <Override PartName="/xl/media/image565.gif" ContentType="image/gif"/>
  <Override PartName="/xl/media/image1456.gif" ContentType="image/gif"/>
  <Override PartName="/xl/media/image46.gif" ContentType="image/gif"/>
  <Override PartName="/xl/media/image566.gif" ContentType="image/gif"/>
  <Override PartName="/xl/media/image1457.gif" ContentType="image/gif"/>
  <Override PartName="/xl/media/image47.gif" ContentType="image/gif"/>
  <Override PartName="/xl/media/image567.gif" ContentType="image/gif"/>
  <Override PartName="/xl/media/image120.gif" ContentType="image/gif"/>
  <Override PartName="/xl/media/image1010.gif" ContentType="image/gif"/>
  <Override PartName="/xl/media/image1458.gif" ContentType="image/gif"/>
  <Override PartName="/xl/media/image48.gif" ContentType="image/gif"/>
  <Override PartName="/xl/media/image568.gif" ContentType="image/gif"/>
  <Override PartName="/xl/media/image1460.gif" ContentType="image/gif"/>
  <Override PartName="/xl/media/image50.gif" ContentType="image/gif"/>
  <Override PartName="/xl/media/image570.gif" ContentType="image/gif"/>
  <Override PartName="/xl/media/image1461.gif" ContentType="image/gif"/>
  <Override PartName="/xl/media/image51.gif" ContentType="image/gif"/>
  <Override PartName="/xl/media/image571.gif" ContentType="image/gif"/>
  <Override PartName="/xl/media/image1462.gif" ContentType="image/gif"/>
  <Override PartName="/xl/media/image52.gif" ContentType="image/gif"/>
  <Override PartName="/xl/media/image572.gif" ContentType="image/gif"/>
  <Override PartName="/xl/media/image1463.gif" ContentType="image/gif"/>
  <Override PartName="/xl/media/image53.gif" ContentType="image/gif"/>
  <Override PartName="/xl/media/image573.gif" ContentType="image/gif"/>
  <Override PartName="/xl/media/image1464.gif" ContentType="image/gif"/>
  <Override PartName="/xl/media/image54.gif" ContentType="image/gif"/>
  <Override PartName="/xl/media/image574.gif" ContentType="image/gif"/>
  <Override PartName="/xl/media/image1465.gif" ContentType="image/gif"/>
  <Override PartName="/xl/media/image55.gif" ContentType="image/gif"/>
  <Override PartName="/xl/media/image575.gif" ContentType="image/gif"/>
  <Override PartName="/xl/media/image1466.gif" ContentType="image/gif"/>
  <Override PartName="/xl/media/image56.gif" ContentType="image/gif"/>
  <Override PartName="/xl/media/image576.gif" ContentType="image/gif"/>
  <Override PartName="/xl/media/image1467.gif" ContentType="image/gif"/>
  <Override PartName="/xl/media/image57.gif" ContentType="image/gif"/>
  <Override PartName="/xl/media/image577.gif" ContentType="image/gif"/>
  <Override PartName="/xl/media/image1470.gif" ContentType="image/gif"/>
  <Override PartName="/xl/media/image60.gif" ContentType="image/gif"/>
  <Override PartName="/xl/media/image580.gif" ContentType="image/gif"/>
  <Override PartName="/xl/media/image1471.gif" ContentType="image/gif"/>
  <Override PartName="/xl/media/image61.gif" ContentType="image/gif"/>
  <Override PartName="/xl/media/image581.gif" ContentType="image/gif"/>
  <Override PartName="/xl/media/image1472.gif" ContentType="image/gif"/>
  <Override PartName="/xl/media/image62.gif" ContentType="image/gif"/>
  <Override PartName="/xl/media/image582.gif" ContentType="image/gif"/>
  <Override PartName="/xl/media/image1473.gif" ContentType="image/gif"/>
  <Override PartName="/xl/media/image63.gif" ContentType="image/gif"/>
  <Override PartName="/xl/media/image583.gif" ContentType="image/gif"/>
  <Override PartName="/xl/media/image1474.gif" ContentType="image/gif"/>
  <Override PartName="/xl/media/image64.gif" ContentType="image/gif"/>
  <Override PartName="/xl/media/image584.gif" ContentType="image/gif"/>
  <Override PartName="/xl/media/image1475.gif" ContentType="image/gif"/>
  <Override PartName="/xl/media/image65.gif" ContentType="image/gif"/>
  <Override PartName="/xl/media/image585.gif" ContentType="image/gif"/>
  <Override PartName="/xl/media/image1476.gif" ContentType="image/gif"/>
  <Override PartName="/xl/media/image66.gif" ContentType="image/gif"/>
  <Override PartName="/xl/media/image586.gif" ContentType="image/gif"/>
  <Override PartName="/xl/media/image1477.gif" ContentType="image/gif"/>
  <Override PartName="/xl/media/image67.gif" ContentType="image/gif"/>
  <Override PartName="/xl/media/image587.gif" ContentType="image/gif"/>
  <Override PartName="/xl/media/image1030.gif" ContentType="image/gif"/>
  <Override PartName="/xl/media/image140.gif" ContentType="image/gif"/>
  <Override PartName="/xl/media/image1478.gif" ContentType="image/gif"/>
  <Override PartName="/xl/media/image68.gif" ContentType="image/gif"/>
  <Override PartName="/xl/media/image588.gif" ContentType="image/gif"/>
  <Override PartName="/xl/media/image1031.gif" ContentType="image/gif"/>
  <Override PartName="/xl/media/image141.gif" ContentType="image/gif"/>
  <Override PartName="/xl/media/image1479.gif" ContentType="image/gif"/>
  <Override PartName="/xl/media/image69.gif" ContentType="image/gif"/>
  <Override PartName="/xl/media/image589.gif" ContentType="image/gif"/>
  <Override PartName="/xl/media/image1486.gif" ContentType="image/gif"/>
  <Override PartName="/xl/media/image76.gif" ContentType="image/gif"/>
  <Override PartName="/xl/media/image596.gif" ContentType="image/gif"/>
  <Override PartName="/xl/media/image305.gif" ContentType="image/gif"/>
  <Override PartName="/xl/media/image1487.gif" ContentType="image/gif"/>
  <Override PartName="/xl/media/image77.gif" ContentType="image/gif"/>
  <Override PartName="/xl/media/image597.gif" ContentType="image/gif"/>
  <Override PartName="/xl/media/image306.gif" ContentType="image/gif"/>
  <Override PartName="/xl/media/image1488.gif" ContentType="image/gif"/>
  <Override PartName="/xl/media/image78.gif" ContentType="image/gif"/>
  <Override PartName="/xl/media/image598.gif" ContentType="image/gif"/>
  <Override PartName="/xl/media/image307.gif" ContentType="image/gif"/>
  <Override PartName="/xl/media/image1040.gif" ContentType="image/gif"/>
  <Override PartName="/xl/media/image150.gif" ContentType="image/gif"/>
  <Override PartName="/xl/media/image1489.gif" ContentType="image/gif"/>
  <Override PartName="/xl/media/image79.gif" ContentType="image/gif"/>
  <Override PartName="/xl/media/image599.gif" ContentType="image/gif"/>
  <Override PartName="/xl/media/image308.gif" ContentType="image/gif"/>
  <Override PartName="/xl/media/image1041.gif" ContentType="image/gif"/>
  <Override PartName="/xl/media/image151.gif" ContentType="image/gif"/>
  <Override PartName="/xl/media/image1490.gif" ContentType="image/gif"/>
  <Override PartName="/xl/media/image80.gif" ContentType="image/gif"/>
  <Override PartName="/xl/media/image1491.gif" ContentType="image/gif"/>
  <Override PartName="/xl/media/image81.gif" ContentType="image/gif"/>
  <Override PartName="/xl/media/image1200.gif" ContentType="image/gif"/>
  <Override PartName="/xl/media/image310.gif" ContentType="image/gif"/>
  <Override PartName="/xl/media/image1492.gif" ContentType="image/gif"/>
  <Override PartName="/xl/media/image82.gif" ContentType="image/gif"/>
  <Override PartName="/xl/media/image1201.gif" ContentType="image/gif"/>
  <Override PartName="/xl/media/image311.gif" ContentType="image/gif"/>
  <Override PartName="/xl/media/image1493.gif" ContentType="image/gif"/>
  <Override PartName="/xl/media/image83.gif" ContentType="image/gif"/>
  <Override PartName="/xl/media/image1202.gif" ContentType="image/gif"/>
  <Override PartName="/xl/media/image312.gif" ContentType="image/gif"/>
  <Override PartName="/xl/media/image1494.gif" ContentType="image/gif"/>
  <Override PartName="/xl/media/image84.gif" ContentType="image/gif"/>
  <Override PartName="/xl/media/image1203.gif" ContentType="image/gif"/>
  <Override PartName="/xl/media/image313.gif" ContentType="image/gif"/>
  <Override PartName="/xl/media/image1495.gif" ContentType="image/gif"/>
  <Override PartName="/xl/media/image85.gif" ContentType="image/gif"/>
  <Override PartName="/xl/media/image1204.gif" ContentType="image/gif"/>
  <Override PartName="/xl/media/image314.gif" ContentType="image/gif"/>
  <Override PartName="/xl/media/image1496.gif" ContentType="image/gif"/>
  <Override PartName="/xl/media/image86.gif" ContentType="image/gif"/>
  <Override PartName="/xl/media/image1205.gif" ContentType="image/gif"/>
  <Override PartName="/xl/media/image315.gif" ContentType="image/gif"/>
  <Override PartName="/xl/media/image1497.gif" ContentType="image/gif"/>
  <Override PartName="/xl/media/image87.gif" ContentType="image/gif"/>
  <Override PartName="/xl/media/image1206.gif" ContentType="image/gif"/>
  <Override PartName="/xl/media/image316.gif" ContentType="image/gif"/>
  <Override PartName="/xl/media/image1498.gif" ContentType="image/gif"/>
  <Override PartName="/xl/media/image88.gif" ContentType="image/gif"/>
  <Override PartName="/xl/media/image1207.gif" ContentType="image/gif"/>
  <Override PartName="/xl/media/image317.gif" ContentType="image/gif"/>
  <Override PartName="/xl/media/image1050.gif" ContentType="image/gif"/>
  <Override PartName="/xl/media/image160.gif" ContentType="image/gif"/>
  <Override PartName="/xl/media/image1499.gif" ContentType="image/gif"/>
  <Override PartName="/xl/media/image89.gif" ContentType="image/gif"/>
  <Override PartName="/xl/media/image1208.gif" ContentType="image/gif"/>
  <Override PartName="/xl/media/image318.gif" ContentType="image/gif"/>
  <Override PartName="/xl/media/image1051.gif" ContentType="image/gif"/>
  <Override PartName="/xl/media/image161.gif" ContentType="image/gif"/>
  <Override PartName="/xl/media/image90.gif" ContentType="image/gif"/>
  <Override PartName="/xl/media/image91.gif" ContentType="image/gif"/>
  <Override PartName="/xl/media/image1210.gif" ContentType="image/gif"/>
  <Override PartName="/xl/media/image320.gif" ContentType="image/gif"/>
  <Override PartName="/xl/media/image92.gif" ContentType="image/gif"/>
  <Override PartName="/xl/media/image1211.gif" ContentType="image/gif"/>
  <Override PartName="/xl/media/image321.gif" ContentType="image/gif"/>
  <Override PartName="/xl/media/image93.gif" ContentType="image/gif"/>
  <Override PartName="/xl/media/image1212.gif" ContentType="image/gif"/>
  <Override PartName="/xl/media/image322.gif" ContentType="image/gif"/>
  <Override PartName="/xl/media/image94.gif" ContentType="image/gif"/>
  <Override PartName="/xl/media/image1213.gif" ContentType="image/gif"/>
  <Override PartName="/xl/media/image323.gif" ContentType="image/gif"/>
  <Override PartName="/xl/media/image95.gif" ContentType="image/gif"/>
  <Override PartName="/xl/media/image1214.gif" ContentType="image/gif"/>
  <Override PartName="/xl/media/image324.gif" ContentType="image/gif"/>
  <Override PartName="/xl/media/image96.gif" ContentType="image/gif"/>
  <Override PartName="/xl/media/image1215.gif" ContentType="image/gif"/>
  <Override PartName="/xl/media/image325.gif" ContentType="image/gif"/>
  <Override PartName="/xl/media/image97.gif" ContentType="image/gif"/>
  <Override PartName="/xl/media/image1216.gif" ContentType="image/gif"/>
  <Override PartName="/xl/media/image326.gif" ContentType="image/gif"/>
  <Override PartName="/xl/media/image98.gif" ContentType="image/gif"/>
  <Override PartName="/xl/media/image1217.gif" ContentType="image/gif"/>
  <Override PartName="/xl/media/image327.gif" ContentType="image/gif"/>
  <Override PartName="/xl/media/image1060.gif" ContentType="image/gif"/>
  <Override PartName="/xl/media/image170.gif" ContentType="image/gif"/>
  <Override PartName="/xl/media/image99.gif" ContentType="image/gif"/>
  <Override PartName="/xl/media/image1218.gif" ContentType="image/gif"/>
  <Override PartName="/xl/media/image328.gif" ContentType="image/gif"/>
  <Override PartName="/xl/media/image1061.gif" ContentType="image/gif"/>
  <Override PartName="/xl/media/image171.gif" ContentType="image/gif"/>
  <Override PartName="/xl/media/image102.gif" ContentType="image/gif"/>
  <Override PartName="/xl/media/image1283.gif" ContentType="image/gif"/>
  <Override PartName="/xl/media/image393.gif" ContentType="image/gif"/>
  <Override PartName="/xl/media/image103.gif" ContentType="image/gif"/>
  <Override PartName="/xl/media/image1284.gif" ContentType="image/gif"/>
  <Override PartName="/xl/media/image394.gif" ContentType="image/gif"/>
  <Override PartName="/xl/media/image104.gif" ContentType="image/gif"/>
  <Override PartName="/xl/media/image1285.gif" ContentType="image/gif"/>
  <Override PartName="/xl/media/image395.gif" ContentType="image/gif"/>
  <Override PartName="/xl/media/image105.gif" ContentType="image/gif"/>
  <Override PartName="/xl/media/image1286.gif" ContentType="image/gif"/>
  <Override PartName="/xl/media/image396.gif" ContentType="image/gif"/>
  <Override PartName="/xl/media/image106.gif" ContentType="image/gif"/>
  <Override PartName="/xl/media/image1287.gif" ContentType="image/gif"/>
  <Override PartName="/xl/media/image397.gif" ContentType="image/gif"/>
  <Override PartName="/xl/media/image107.gif" ContentType="image/gif"/>
  <Override PartName="/xl/media/image1288.gif" ContentType="image/gif"/>
  <Override PartName="/xl/media/image398.gif" ContentType="image/gif"/>
  <Override PartName="/xl/media/image108.gif" ContentType="image/gif"/>
  <Override PartName="/xl/media/image1289.gif" ContentType="image/gif"/>
  <Override PartName="/xl/media/image399.gif" ContentType="image/gif"/>
  <Override PartName="/xl/media/image109.gif" ContentType="image/gif"/>
  <Override PartName="/xl/media/image112.gif" ContentType="image/gif"/>
  <Override PartName="/xl/media/image1002.gif" ContentType="image/gif"/>
  <Override PartName="/xl/media/image113.gif" ContentType="image/gif"/>
  <Override PartName="/xl/media/image1003.gif" ContentType="image/gif"/>
  <Override PartName="/xl/media/image114.gif" ContentType="image/gif"/>
  <Override PartName="/xl/media/image1004.gif" ContentType="image/gif"/>
  <Override PartName="/xl/media/image115.gif" ContentType="image/gif"/>
  <Override PartName="/xl/media/image1005.gif" ContentType="image/gif"/>
  <Override PartName="/xl/media/image116.gif" ContentType="image/gif"/>
  <Override PartName="/xl/media/image1006.gif" ContentType="image/gif"/>
  <Override PartName="/xl/media/image117.gif" ContentType="image/gif"/>
  <Override PartName="/xl/media/image1007.gif" ContentType="image/gif"/>
  <Override PartName="/xl/media/image118.gif" ContentType="image/gif"/>
  <Override PartName="/xl/media/image1008.gif" ContentType="image/gif"/>
  <Override PartName="/xl/media/image119.gif" ContentType="image/gif"/>
  <Override PartName="/xl/media/image1009.gif" ContentType="image/gif"/>
  <Override PartName="/xl/media/image122.gif" ContentType="image/gif"/>
  <Override PartName="/xl/media/image1012.gif" ContentType="image/gif"/>
  <Override PartName="/xl/media/image123.gif" ContentType="image/gif"/>
  <Override PartName="/xl/media/image1013.gif" ContentType="image/gif"/>
  <Override PartName="/xl/media/image124.gif" ContentType="image/gif"/>
  <Override PartName="/xl/media/image1014.gif" ContentType="image/gif"/>
  <Override PartName="/xl/media/image125.gif" ContentType="image/gif"/>
  <Override PartName="/xl/media/image1015.gif" ContentType="image/gif"/>
  <Override PartName="/xl/media/image126.gif" ContentType="image/gif"/>
  <Override PartName="/xl/media/image1016.gif" ContentType="image/gif"/>
  <Override PartName="/xl/media/image127.gif" ContentType="image/gif"/>
  <Override PartName="/xl/media/image1017.gif" ContentType="image/gif"/>
  <Override PartName="/xl/media/image128.gif" ContentType="image/gif"/>
  <Override PartName="/xl/media/image1018.gif" ContentType="image/gif"/>
  <Override PartName="/xl/media/image129.gif" ContentType="image/gif"/>
  <Override PartName="/xl/media/image1019.gif" ContentType="image/gif"/>
  <Override PartName="/xl/media/image132.gif" ContentType="image/gif"/>
  <Override PartName="/xl/media/image1022.gif" ContentType="image/gif"/>
  <Override PartName="/xl/media/image133.gif" ContentType="image/gif"/>
  <Override PartName="/xl/media/image1023.gif" ContentType="image/gif"/>
  <Override PartName="/xl/media/image134.gif" ContentType="image/gif"/>
  <Override PartName="/xl/media/image1024.gif" ContentType="image/gif"/>
  <Override PartName="/xl/media/image135.gif" ContentType="image/gif"/>
  <Override PartName="/xl/media/image1025.gif" ContentType="image/gif"/>
  <Override PartName="/xl/media/image1026.gif" ContentType="image/gif"/>
  <Override PartName="/xl/media/image136.gif" ContentType="image/gif"/>
  <Override PartName="/xl/media/image1027.gif" ContentType="image/gif"/>
  <Override PartName="/xl/media/image137.gif" ContentType="image/gif"/>
  <Override PartName="/xl/media/image1028.gif" ContentType="image/gif"/>
  <Override PartName="/xl/media/image138.gif" ContentType="image/gif"/>
  <Override PartName="/xl/media/image1029.gif" ContentType="image/gif"/>
  <Override PartName="/xl/media/image139.gif" ContentType="image/gif"/>
  <Override PartName="/xl/media/image1032.gif" ContentType="image/gif"/>
  <Override PartName="/xl/media/image142.gif" ContentType="image/gif"/>
  <Override PartName="/xl/media/image1033.gif" ContentType="image/gif"/>
  <Override PartName="/xl/media/image143.gif" ContentType="image/gif"/>
  <Override PartName="/xl/media/image1034.gif" ContentType="image/gif"/>
  <Override PartName="/xl/media/image144.gif" ContentType="image/gif"/>
  <Override PartName="/xl/media/image1035.gif" ContentType="image/gif"/>
  <Override PartName="/xl/media/image145.gif" ContentType="image/gif"/>
  <Override PartName="/xl/media/image1036.gif" ContentType="image/gif"/>
  <Override PartName="/xl/media/image146.gif" ContentType="image/gif"/>
  <Override PartName="/xl/media/image1037.gif" ContentType="image/gif"/>
  <Override PartName="/xl/media/image147.gif" ContentType="image/gif"/>
  <Override PartName="/xl/media/image1038.gif" ContentType="image/gif"/>
  <Override PartName="/xl/media/image148.gif" ContentType="image/gif"/>
  <Override PartName="/xl/media/image1039.gif" ContentType="image/gif"/>
  <Override PartName="/xl/media/image149.gif" ContentType="image/gif"/>
  <Override PartName="/xl/media/image309.gif" ContentType="image/gif"/>
  <Override PartName="/xl/media/image1042.gif" ContentType="image/gif"/>
  <Override PartName="/xl/media/image152.gif" ContentType="image/gif"/>
  <Override PartName="/xl/media/image1043.gif" ContentType="image/gif"/>
  <Override PartName="/xl/media/image153.gif" ContentType="image/gif"/>
  <Override PartName="/xl/media/image1044.gif" ContentType="image/gif"/>
  <Override PartName="/xl/media/image154.gif" ContentType="image/gif"/>
  <Override PartName="/xl/media/image1045.gif" ContentType="image/gif"/>
  <Override PartName="/xl/media/image155.gif" ContentType="image/gif"/>
  <Override PartName="/xl/media/image1046.gif" ContentType="image/gif"/>
  <Override PartName="/xl/media/image156.gif" ContentType="image/gif"/>
  <Override PartName="/xl/media/image1047.gif" ContentType="image/gif"/>
  <Override PartName="/xl/media/image157.gif" ContentType="image/gif"/>
  <Override PartName="/xl/media/image1048.gif" ContentType="image/gif"/>
  <Override PartName="/xl/media/image158.gif" ContentType="image/gif"/>
  <Override PartName="/xl/media/image1049.gif" ContentType="image/gif"/>
  <Override PartName="/xl/media/image159.gif" ContentType="image/gif"/>
  <Override PartName="/xl/media/image1209.gif" ContentType="image/gif"/>
  <Override PartName="/xl/media/image319.gif" ContentType="image/gif"/>
  <Override PartName="/xl/media/image1052.gif" ContentType="image/gif"/>
  <Override PartName="/xl/media/image162.gif" ContentType="image/gif"/>
  <Override PartName="/xl/media/image1053.gif" ContentType="image/gif"/>
  <Override PartName="/xl/media/image163.gif" ContentType="image/gif"/>
  <Override PartName="/xl/media/image1054.gif" ContentType="image/gif"/>
  <Override PartName="/xl/media/image164.gif" ContentType="image/gif"/>
  <Override PartName="/xl/media/image1055.gif" ContentType="image/gif"/>
  <Override PartName="/xl/media/image165.gif" ContentType="image/gif"/>
  <Override PartName="/xl/media/image1056.gif" ContentType="image/gif"/>
  <Override PartName="/xl/media/image166.gif" ContentType="image/gif"/>
  <Override PartName="/xl/media/image1057.gif" ContentType="image/gif"/>
  <Override PartName="/xl/media/image167.gif" ContentType="image/gif"/>
  <Override PartName="/xl/media/image1058.gif" ContentType="image/gif"/>
  <Override PartName="/xl/media/image168.gif" ContentType="image/gif"/>
  <Override PartName="/xl/media/image1059.gif" ContentType="image/gif"/>
  <Override PartName="/xl/media/image169.gif" ContentType="image/gif"/>
  <Override PartName="/xl/media/image1219.gif" ContentType="image/gif"/>
  <Override PartName="/xl/media/image329.gif" ContentType="image/gif"/>
  <Override PartName="/xl/media/image1062.gif" ContentType="image/gif"/>
  <Override PartName="/xl/media/image172.gif" ContentType="image/gif"/>
  <Override PartName="/xl/media/image1063.gif" ContentType="image/gif"/>
  <Override PartName="/xl/media/image173.gif" ContentType="image/gif"/>
  <Override PartName="/xl/media/image1064.gif" ContentType="image/gif"/>
  <Override PartName="/xl/media/image174.gif" ContentType="image/gif"/>
  <Override PartName="/xl/media/image1065.gif" ContentType="image/gif"/>
  <Override PartName="/xl/media/image175.gif" ContentType="image/gif"/>
  <Override PartName="/xl/media/image1066.gif" ContentType="image/gif"/>
  <Override PartName="/xl/media/image176.gif" ContentType="image/gif"/>
  <Override PartName="/xl/media/image1067.gif" ContentType="image/gif"/>
  <Override PartName="/xl/media/image177.gif" ContentType="image/gif"/>
  <Override PartName="/xl/media/image1068.gif" ContentType="image/gif"/>
  <Override PartName="/xl/media/image178.gif" ContentType="image/gif"/>
  <Override PartName="/xl/media/image1069.gif" ContentType="image/gif"/>
  <Override PartName="/xl/media/image179.gif" ContentType="image/gif"/>
  <Override PartName="/xl/media/image1227.gif" ContentType="image/gif"/>
  <Override PartName="/xl/media/image337.gif" ContentType="image/gif"/>
  <Override PartName="/xl/media/image1070.gif" ContentType="image/gif"/>
  <Override PartName="/xl/media/image180.gif" ContentType="image/gif"/>
  <Override PartName="/xl/media/image1228.gif" ContentType="image/gif"/>
  <Override PartName="/xl/media/image338.gif" ContentType="image/gif"/>
  <Override PartName="/xl/media/image1071.gif" ContentType="image/gif"/>
  <Override PartName="/xl/media/image181.gif" ContentType="image/gif"/>
  <Override PartName="/xl/media/image1229.gif" ContentType="image/gif"/>
  <Override PartName="/xl/media/image339.gif" ContentType="image/gif"/>
  <Override PartName="/xl/media/image1072.gif" ContentType="image/gif"/>
  <Override PartName="/xl/media/image182.gif" ContentType="image/gif"/>
  <Override PartName="/xl/media/image1073.gif" ContentType="image/gif"/>
  <Override PartName="/xl/media/image183.gif" ContentType="image/gif"/>
  <Override PartName="/xl/media/image1074.gif" ContentType="image/gif"/>
  <Override PartName="/xl/media/image184.gif" ContentType="image/gif"/>
  <Override PartName="/xl/media/image1075.gif" ContentType="image/gif"/>
  <Override PartName="/xl/media/image185.gif" ContentType="image/gif"/>
  <Override PartName="/xl/media/image1076.gif" ContentType="image/gif"/>
  <Override PartName="/xl/media/image186.gif" ContentType="image/gif"/>
  <Override PartName="/xl/media/image1077.gif" ContentType="image/gif"/>
  <Override PartName="/xl/media/image187.gif" ContentType="image/gif"/>
  <Override PartName="/xl/media/image1078.gif" ContentType="image/gif"/>
  <Override PartName="/xl/media/image188.gif" ContentType="image/gif"/>
  <Override PartName="/xl/media/image1079.gif" ContentType="image/gif"/>
  <Override PartName="/xl/media/image189.gif" ContentType="image/gif"/>
  <Override PartName="/xl/media/image1237.gif" ContentType="image/gif"/>
  <Override PartName="/xl/media/image347.gif" ContentType="image/gif"/>
  <Override PartName="/xl/media/image1080.gif" ContentType="image/gif"/>
  <Override PartName="/xl/media/image190.gif" ContentType="image/gif"/>
  <Override PartName="/xl/media/image1238.gif" ContentType="image/gif"/>
  <Override PartName="/xl/media/image348.gif" ContentType="image/gif"/>
  <Override PartName="/xl/media/image1081.gif" ContentType="image/gif"/>
  <Override PartName="/xl/media/image191.gif" ContentType="image/gif"/>
  <Override PartName="/xl/media/image1239.gif" ContentType="image/gif"/>
  <Override PartName="/xl/media/image349.gif" ContentType="image/gif"/>
  <Override PartName="/xl/media/image1082.gif" ContentType="image/gif"/>
  <Override PartName="/xl/media/image192.gif" ContentType="image/gif"/>
  <Override PartName="/xl/media/image1083.gif" ContentType="image/gif"/>
  <Override PartName="/xl/media/image193.gif" ContentType="image/gif"/>
  <Override PartName="/xl/media/image1084.gif" ContentType="image/gif"/>
  <Override PartName="/xl/media/image194.gif" ContentType="image/gif"/>
  <Override PartName="/xl/media/image1085.gif" ContentType="image/gif"/>
  <Override PartName="/xl/media/image195.gif" ContentType="image/gif"/>
  <Override PartName="/xl/media/image1086.gif" ContentType="image/gif"/>
  <Override PartName="/xl/media/image196.gif" ContentType="image/gif"/>
  <Override PartName="/xl/media/image1087.gif" ContentType="image/gif"/>
  <Override PartName="/xl/media/image197.gif" ContentType="image/gif"/>
  <Override PartName="/xl/media/image1088.gif" ContentType="image/gif"/>
  <Override PartName="/xl/media/image198.gif" ContentType="image/gif"/>
  <Override PartName="/xl/media/image1089.gif" ContentType="image/gif"/>
  <Override PartName="/xl/media/image199.gif" ContentType="image/gif"/>
  <Override PartName="/xl/media/image200.gif" ContentType="image/gif"/>
  <Override PartName="/xl/media/image1381.gif" ContentType="image/gif"/>
  <Override PartName="/xl/media/image491.gif" ContentType="image/gif"/>
  <Override PartName="/xl/media/image201.gif" ContentType="image/gif"/>
  <Override PartName="/xl/media/image1382.gif" ContentType="image/gif"/>
  <Override PartName="/xl/media/image492.gif" ContentType="image/gif"/>
  <Override PartName="/xl/media/image202.gif" ContentType="image/gif"/>
  <Override PartName="/xl/media/image1383.gif" ContentType="image/gif"/>
  <Override PartName="/xl/media/image493.gif" ContentType="image/gif"/>
  <Override PartName="/xl/media/image203.gif" ContentType="image/gif"/>
  <Override PartName="/xl/media/image1384.gif" ContentType="image/gif"/>
  <Override PartName="/xl/media/image494.gif" ContentType="image/gif"/>
  <Override PartName="/xl/media/image204.gif" ContentType="image/gif"/>
  <Override PartName="/xl/media/image1385.gif" ContentType="image/gif"/>
  <Override PartName="/xl/media/image495.gif" ContentType="image/gif"/>
  <Override PartName="/xl/media/image205.gif" ContentType="image/gif"/>
  <Override PartName="/xl/media/image1386.gif" ContentType="image/gif"/>
  <Override PartName="/xl/media/image496.gif" ContentType="image/gif"/>
  <Override PartName="/xl/media/image206.gif" ContentType="image/gif"/>
  <Override PartName="/xl/media/image1387.gif" ContentType="image/gif"/>
  <Override PartName="/xl/media/image497.gif" ContentType="image/gif"/>
  <Override PartName="/xl/media/image207.gif" ContentType="image/gif"/>
  <Override PartName="/xl/media/image1388.gif" ContentType="image/gif"/>
  <Override PartName="/xl/media/image498.gif" ContentType="image/gif"/>
  <Override PartName="/xl/media/image208.gif" ContentType="image/gif"/>
  <Override PartName="/xl/media/image1389.gif" ContentType="image/gif"/>
  <Override PartName="/xl/media/image499.gif" ContentType="image/gif"/>
  <Override PartName="/xl/media/image209.gif" ContentType="image/gif"/>
  <Override PartName="/xl/media/image1100.gif" ContentType="image/gif"/>
  <Override PartName="/xl/media/image210.gif" ContentType="image/gif"/>
  <Override PartName="/xl/media/image1101.gif" ContentType="image/gif"/>
  <Override PartName="/xl/media/image211.gif" ContentType="image/gif"/>
  <Override PartName="/xl/media/image1102.gif" ContentType="image/gif"/>
  <Override PartName="/xl/media/image212.gif" ContentType="image/gif"/>
  <Override PartName="/xl/media/image1103.gif" ContentType="image/gif"/>
  <Override PartName="/xl/media/image213.gif" ContentType="image/gif"/>
  <Override PartName="/xl/media/image1104.gif" ContentType="image/gif"/>
  <Override PartName="/xl/media/image214.gif" ContentType="image/gif"/>
  <Override PartName="/xl/media/image1105.gif" ContentType="image/gif"/>
  <Override PartName="/xl/media/image215.gif" ContentType="image/gif"/>
  <Override PartName="/xl/media/image1106.gif" ContentType="image/gif"/>
  <Override PartName="/xl/media/image216.gif" ContentType="image/gif"/>
  <Override PartName="/xl/media/image1107.gif" ContentType="image/gif"/>
  <Override PartName="/xl/media/image217.gif" ContentType="image/gif"/>
  <Override PartName="/xl/media/image1108.gif" ContentType="image/gif"/>
  <Override PartName="/xl/media/image218.gif" ContentType="image/gif"/>
  <Override PartName="/xl/media/image1109.gif" ContentType="image/gif"/>
  <Override PartName="/xl/media/image219.gif" ContentType="image/gif"/>
  <Override PartName="/xl/media/image1110.gif" ContentType="image/gif"/>
  <Override PartName="/xl/media/image220.gif" ContentType="image/gif"/>
  <Override PartName="/xl/media/image1111.gif" ContentType="image/gif"/>
  <Override PartName="/xl/media/image221.gif" ContentType="image/gif"/>
  <Override PartName="/xl/media/image1112.gif" ContentType="image/gif"/>
  <Override PartName="/xl/media/image222.gif" ContentType="image/gif"/>
  <Override PartName="/xl/media/image1113.gif" ContentType="image/gif"/>
  <Override PartName="/xl/media/image223.gif" ContentType="image/gif"/>
  <Override PartName="/xl/media/image1114.gif" ContentType="image/gif"/>
  <Override PartName="/xl/media/image224.gif" ContentType="image/gif"/>
  <Override PartName="/xl/media/image1115.gif" ContentType="image/gif"/>
  <Override PartName="/xl/media/image225.gif" ContentType="image/gif"/>
  <Override PartName="/xl/media/image1116.gif" ContentType="image/gif"/>
  <Override PartName="/xl/media/image226.gif" ContentType="image/gif"/>
  <Override PartName="/xl/media/image1117.gif" ContentType="image/gif"/>
  <Override PartName="/xl/media/image227.gif" ContentType="image/gif"/>
  <Override PartName="/xl/media/image1118.gif" ContentType="image/gif"/>
  <Override PartName="/xl/media/image228.gif" ContentType="image/gif"/>
  <Override PartName="/xl/media/image1119.gif" ContentType="image/gif"/>
  <Override PartName="/xl/media/image229.gif" ContentType="image/gif"/>
  <Override PartName="/xl/media/image1120.gif" ContentType="image/gif"/>
  <Override PartName="/xl/media/image230.gif" ContentType="image/gif"/>
  <Override PartName="/xl/media/image1121.gif" ContentType="image/gif"/>
  <Override PartName="/xl/media/image231.gif" ContentType="image/gif"/>
  <Override PartName="/xl/media/image1122.gif" ContentType="image/gif"/>
  <Override PartName="/xl/media/image232.gif" ContentType="image/gif"/>
  <Override PartName="/xl/media/image1123.gif" ContentType="image/gif"/>
  <Override PartName="/xl/media/image233.gif" ContentType="image/gif"/>
  <Override PartName="/xl/media/image1124.gif" ContentType="image/gif"/>
  <Override PartName="/xl/media/image234.gif" ContentType="image/gif"/>
  <Override PartName="/xl/media/image1125.gif" ContentType="image/gif"/>
  <Override PartName="/xl/media/image235.gif" ContentType="image/gif"/>
  <Override PartName="/xl/media/image1126.gif" ContentType="image/gif"/>
  <Override PartName="/xl/media/image236.gif" ContentType="image/gif"/>
  <Override PartName="/xl/media/image1127.gif" ContentType="image/gif"/>
  <Override PartName="/xl/media/image237.gif" ContentType="image/gif"/>
  <Override PartName="/xl/media/image1128.gif" ContentType="image/gif"/>
  <Override PartName="/xl/media/image238.gif" ContentType="image/gif"/>
  <Override PartName="/xl/media/image1129.gif" ContentType="image/gif"/>
  <Override PartName="/xl/media/image239.gif" ContentType="image/gif"/>
  <Override PartName="/xl/media/image1130.gif" ContentType="image/gif"/>
  <Override PartName="/xl/media/image240.gif" ContentType="image/gif"/>
  <Override PartName="/xl/media/image1131.gif" ContentType="image/gif"/>
  <Override PartName="/xl/media/image241.gif" ContentType="image/gif"/>
  <Override PartName="/xl/media/image1132.gif" ContentType="image/gif"/>
  <Override PartName="/xl/media/image242.gif" ContentType="image/gif"/>
  <Override PartName="/xl/media/image1133.gif" ContentType="image/gif"/>
  <Override PartName="/xl/media/image243.gif" ContentType="image/gif"/>
  <Override PartName="/xl/media/image1134.gif" ContentType="image/gif"/>
  <Override PartName="/xl/media/image244.gif" ContentType="image/gif"/>
  <Override PartName="/xl/media/image1135.gif" ContentType="image/gif"/>
  <Override PartName="/xl/media/image245.gif" ContentType="image/gif"/>
  <Override PartName="/xl/media/image1136.gif" ContentType="image/gif"/>
  <Override PartName="/xl/media/image246.gif" ContentType="image/gif"/>
  <Override PartName="/xl/media/image1137.gif" ContentType="image/gif"/>
  <Override PartName="/xl/media/image247.gif" ContentType="image/gif"/>
  <Override PartName="/xl/media/image1138.gif" ContentType="image/gif"/>
  <Override PartName="/xl/media/image248.gif" ContentType="image/gif"/>
  <Override PartName="/xl/media/image1139.gif" ContentType="image/gif"/>
  <Override PartName="/xl/media/image249.gif" ContentType="image/gif"/>
  <Override PartName="/xl/media/image1588.gif" ContentType="image/gif"/>
  <Override PartName="/xl/media/image698.gif" ContentType="image/gif"/>
  <Override PartName="/xl/media/image407.gif" ContentType="image/gif"/>
  <Override PartName="/xl/media/image1140.gif" ContentType="image/gif"/>
  <Override PartName="/xl/media/image250.gif" ContentType="image/gif"/>
  <Override PartName="/xl/media/image1589.gif" ContentType="image/gif"/>
  <Override PartName="/xl/media/image699.gif" ContentType="image/gif"/>
  <Override PartName="/xl/media/image408.gif" ContentType="image/gif"/>
  <Override PartName="/xl/media/image1141.gif" ContentType="image/gif"/>
  <Override PartName="/xl/media/image251.gif" ContentType="image/gif"/>
  <Override PartName="/xl/media/image409.gif" ContentType="image/gif"/>
  <Override PartName="/xl/media/image1142.gif" ContentType="image/gif"/>
  <Override PartName="/xl/media/image252.gif" ContentType="image/gif"/>
  <Override PartName="/xl/media/image1143.gif" ContentType="image/gif"/>
  <Override PartName="/xl/media/image253.gif" ContentType="image/gif"/>
  <Override PartName="/xl/media/image1144.gif" ContentType="image/gif"/>
  <Override PartName="/xl/media/image254.gif" ContentType="image/gif"/>
  <Override PartName="/xl/media/image1145.gif" ContentType="image/gif"/>
  <Override PartName="/xl/media/image255.gif" ContentType="image/gif"/>
  <Override PartName="/xl/media/image1146.gif" ContentType="image/gif"/>
  <Override PartName="/xl/media/image256.gif" ContentType="image/gif"/>
  <Override PartName="/xl/media/image1147.gif" ContentType="image/gif"/>
  <Override PartName="/xl/media/image257.gif" ContentType="image/gif"/>
  <Override PartName="/xl/media/image1148.gif" ContentType="image/gif"/>
  <Override PartName="/xl/media/image258.gif" ContentType="image/gif"/>
  <Override PartName="/xl/media/image1149.gif" ContentType="image/gif"/>
  <Override PartName="/xl/media/image259.gif" ContentType="image/gif"/>
  <Override PartName="/xl/media/image1307.gif" ContentType="image/gif"/>
  <Override PartName="/xl/media/image417.gif" ContentType="image/gif"/>
  <Override PartName="/xl/media/image1150.gif" ContentType="image/gif"/>
  <Override PartName="/xl/media/image260.gif" ContentType="image/gif"/>
  <Override PartName="/xl/media/image1308.gif" ContentType="image/gif"/>
  <Override PartName="/xl/media/image418.gif" ContentType="image/gif"/>
  <Override PartName="/xl/media/image1151.gif" ContentType="image/gif"/>
  <Override PartName="/xl/media/image261.gif" ContentType="image/gif"/>
  <Override PartName="/xl/media/image1309.gif" ContentType="image/gif"/>
  <Override PartName="/xl/media/image419.gif" ContentType="image/gif"/>
  <Override PartName="/xl/media/image1152.gif" ContentType="image/gif"/>
  <Override PartName="/xl/media/image262.gif" ContentType="image/gif"/>
  <Override PartName="/xl/media/image1153.gif" ContentType="image/gif"/>
  <Override PartName="/xl/media/image263.gif" ContentType="image/gif"/>
  <Override PartName="/xl/media/image1154.gif" ContentType="image/gif"/>
  <Override PartName="/xl/media/image264.gif" ContentType="image/gif"/>
  <Override PartName="/xl/media/image1155.gif" ContentType="image/gif"/>
  <Override PartName="/xl/media/image265.gif" ContentType="image/gif"/>
  <Override PartName="/xl/media/image1156.gif" ContentType="image/gif"/>
  <Override PartName="/xl/media/image266.gif" ContentType="image/gif"/>
  <Override PartName="/xl/media/image1157.gif" ContentType="image/gif"/>
  <Override PartName="/xl/media/image267.gif" ContentType="image/gif"/>
  <Override PartName="/xl/media/image1158.gif" ContentType="image/gif"/>
  <Override PartName="/xl/media/image268.gif" ContentType="image/gif"/>
  <Override PartName="/xl/media/image1159.gif" ContentType="image/gif"/>
  <Override PartName="/xl/media/image269.gif" ContentType="image/gif"/>
  <Override PartName="/xl/media/image1317.gif" ContentType="image/gif"/>
  <Override PartName="/xl/media/image427.gif" ContentType="image/gif"/>
  <Override PartName="/xl/media/image1160.gif" ContentType="image/gif"/>
  <Override PartName="/xl/media/image270.gif" ContentType="image/gif"/>
  <Override PartName="/xl/media/image1318.gif" ContentType="image/gif"/>
  <Override PartName="/xl/media/image428.gif" ContentType="image/gif"/>
  <Override PartName="/xl/media/image1161.gif" ContentType="image/gif"/>
  <Override PartName="/xl/media/image271.gif" ContentType="image/gif"/>
  <Override PartName="/xl/media/image1319.gif" ContentType="image/gif"/>
  <Override PartName="/xl/media/image429.gif" ContentType="image/gif"/>
  <Override PartName="/xl/media/image1162.gif" ContentType="image/gif"/>
  <Override PartName="/xl/media/image272.gif" ContentType="image/gif"/>
  <Override PartName="/xl/media/image1163.gif" ContentType="image/gif"/>
  <Override PartName="/xl/media/image273.gif" ContentType="image/gif"/>
  <Override PartName="/xl/media/image1164.gif" ContentType="image/gif"/>
  <Override PartName="/xl/media/image274.gif" ContentType="image/gif"/>
  <Override PartName="/xl/media/image1165.gif" ContentType="image/gif"/>
  <Override PartName="/xl/media/image275.gif" ContentType="image/gif"/>
  <Override PartName="/xl/media/image1166.gif" ContentType="image/gif"/>
  <Override PartName="/xl/media/image276.gif" ContentType="image/gif"/>
  <Override PartName="/xl/media/image1167.gif" ContentType="image/gif"/>
  <Override PartName="/xl/media/image277.gif" ContentType="image/gif"/>
  <Override PartName="/xl/media/image1168.gif" ContentType="image/gif"/>
  <Override PartName="/xl/media/image278.gif" ContentType="image/gif"/>
  <Override PartName="/xl/media/image1169.gif" ContentType="image/gif"/>
  <Override PartName="/xl/media/image279.gif" ContentType="image/gif"/>
  <Override PartName="/xl/media/image1327.gif" ContentType="image/gif"/>
  <Override PartName="/xl/media/image437.gif" ContentType="image/gif"/>
  <Override PartName="/xl/media/image1170.gif" ContentType="image/gif"/>
  <Override PartName="/xl/media/image280.gif" ContentType="image/gif"/>
  <Override PartName="/xl/media/image1328.gif" ContentType="image/gif"/>
  <Override PartName="/xl/media/image438.gif" ContentType="image/gif"/>
  <Override PartName="/xl/media/image1171.gif" ContentType="image/gif"/>
  <Override PartName="/xl/media/image281.gif" ContentType="image/gif"/>
  <Override PartName="/xl/media/image1329.gif" ContentType="image/gif"/>
  <Override PartName="/xl/media/image439.gif" ContentType="image/gif"/>
  <Override PartName="/xl/media/image1172.gif" ContentType="image/gif"/>
  <Override PartName="/xl/media/image282.gif" ContentType="image/gif"/>
  <Override PartName="/xl/media/image1173.gif" ContentType="image/gif"/>
  <Override PartName="/xl/media/image283.gif" ContentType="image/gif"/>
  <Override PartName="/xl/media/image1174.gif" ContentType="image/gif"/>
  <Override PartName="/xl/media/image284.gif" ContentType="image/gif"/>
  <Override PartName="/xl/media/image1175.gif" ContentType="image/gif"/>
  <Override PartName="/xl/media/image285.gif" ContentType="image/gif"/>
  <Override PartName="/xl/media/image1176.gif" ContentType="image/gif"/>
  <Override PartName="/xl/media/image286.gif" ContentType="image/gif"/>
  <Override PartName="/xl/media/image1177.gif" ContentType="image/gif"/>
  <Override PartName="/xl/media/image287.gif" ContentType="image/gif"/>
  <Override PartName="/xl/media/image1178.gif" ContentType="image/gif"/>
  <Override PartName="/xl/media/image288.gif" ContentType="image/gif"/>
  <Override PartName="/xl/media/image1179.gif" ContentType="image/gif"/>
  <Override PartName="/xl/media/image289.gif" ContentType="image/gif"/>
  <Override PartName="/xl/media/image1337.gif" ContentType="image/gif"/>
  <Override PartName="/xl/media/image447.gif" ContentType="image/gif"/>
  <Override PartName="/xl/media/image1180.gif" ContentType="image/gif"/>
  <Override PartName="/xl/media/image290.gif" ContentType="image/gif"/>
  <Override PartName="/xl/media/image1338.gif" ContentType="image/gif"/>
  <Override PartName="/xl/media/image448.gif" ContentType="image/gif"/>
  <Override PartName="/xl/media/image1181.gif" ContentType="image/gif"/>
  <Override PartName="/xl/media/image291.gif" ContentType="image/gif"/>
  <Override PartName="/xl/media/image1339.gif" ContentType="image/gif"/>
  <Override PartName="/xl/media/image449.gif" ContentType="image/gif"/>
  <Override PartName="/xl/media/image1182.gif" ContentType="image/gif"/>
  <Override PartName="/xl/media/image292.gif" ContentType="image/gif"/>
  <Override PartName="/xl/media/image1183.gif" ContentType="image/gif"/>
  <Override PartName="/xl/media/image293.gif" ContentType="image/gif"/>
  <Override PartName="/xl/media/image1184.gif" ContentType="image/gif"/>
  <Override PartName="/xl/media/image294.gif" ContentType="image/gif"/>
  <Override PartName="/xl/media/image1185.gif" ContentType="image/gif"/>
  <Override PartName="/xl/media/image295.gif" ContentType="image/gif"/>
  <Override PartName="/xl/media/image1186.gif" ContentType="image/gif"/>
  <Override PartName="/xl/media/image296.gif" ContentType="image/gif"/>
  <Override PartName="/xl/media/image1187.gif" ContentType="image/gif"/>
  <Override PartName="/xl/media/image297.gif" ContentType="image/gif"/>
  <Override PartName="/xl/media/image1188.gif" ContentType="image/gif"/>
  <Override PartName="/xl/media/image298.gif" ContentType="image/gif"/>
  <Override PartName="/xl/media/image1220.gif" ContentType="image/gif"/>
  <Override PartName="/xl/media/image330.gif" ContentType="image/gif"/>
  <Override PartName="/xl/media/image1221.gif" ContentType="image/gif"/>
  <Override PartName="/xl/media/image331.gif" ContentType="image/gif"/>
  <Override PartName="/xl/media/image1222.gif" ContentType="image/gif"/>
  <Override PartName="/xl/media/image332.gif" ContentType="image/gif"/>
  <Override PartName="/xl/media/image1223.gif" ContentType="image/gif"/>
  <Override PartName="/xl/media/image333.gif" ContentType="image/gif"/>
  <Override PartName="/xl/media/image1224.gif" ContentType="image/gif"/>
  <Override PartName="/xl/media/image334.gif" ContentType="image/gif"/>
  <Override PartName="/xl/media/image1225.gif" ContentType="image/gif"/>
  <Override PartName="/xl/media/image335.gif" ContentType="image/gif"/>
  <Override PartName="/xl/media/image1226.gif" ContentType="image/gif"/>
  <Override PartName="/xl/media/image336.gif" ContentType="image/gif"/>
  <Override PartName="/xl/media/image1230.gif" ContentType="image/gif"/>
  <Override PartName="/xl/media/image340.gif" ContentType="image/gif"/>
  <Override PartName="/xl/media/image1231.gif" ContentType="image/gif"/>
  <Override PartName="/xl/media/image341.gif" ContentType="image/gif"/>
  <Override PartName="/xl/media/image1232.gif" ContentType="image/gif"/>
  <Override PartName="/xl/media/image342.gif" ContentType="image/gif"/>
  <Override PartName="/xl/media/image1233.gif" ContentType="image/gif"/>
  <Override PartName="/xl/media/image343.gif" ContentType="image/gif"/>
  <Override PartName="/xl/media/image1234.gif" ContentType="image/gif"/>
  <Override PartName="/xl/media/image344.gif" ContentType="image/gif"/>
  <Override PartName="/xl/media/image1235.gif" ContentType="image/gif"/>
  <Override PartName="/xl/media/image345.gif" ContentType="image/gif"/>
  <Override PartName="/xl/media/image1236.gif" ContentType="image/gif"/>
  <Override PartName="/xl/media/image346.gif" ContentType="image/gif"/>
  <Override PartName="/xl/media/image1688.gif" ContentType="image/gif"/>
  <Override PartName="/xl/media/image798.gif" ContentType="image/gif"/>
  <Override PartName="/xl/media/image507.gif" ContentType="image/gif"/>
  <Override PartName="/xl/media/image1240.gif" ContentType="image/gif"/>
  <Override PartName="/xl/media/image350.gif" ContentType="image/gif"/>
  <Override PartName="/xl/media/image1689.gif" ContentType="image/gif"/>
  <Override PartName="/xl/media/image799.gif" ContentType="image/gif"/>
  <Override PartName="/xl/media/image508.gif" ContentType="image/gif"/>
  <Override PartName="/xl/media/image1241.gif" ContentType="image/gif"/>
  <Override PartName="/xl/media/image351.gif" ContentType="image/gif"/>
  <Override PartName="/xl/media/image509.gif" ContentType="image/gif"/>
  <Override PartName="/xl/media/image1242.gif" ContentType="image/gif"/>
  <Override PartName="/xl/media/image352.gif" ContentType="image/gif"/>
  <Override PartName="/xl/media/image1243.gif" ContentType="image/gif"/>
  <Override PartName="/xl/media/image353.gif" ContentType="image/gif"/>
  <Override PartName="/xl/media/image1244.gif" ContentType="image/gif"/>
  <Override PartName="/xl/media/image354.gif" ContentType="image/gif"/>
  <Override PartName="/xl/media/image1245.gif" ContentType="image/gif"/>
  <Override PartName="/xl/media/image355.gif" ContentType="image/gif"/>
  <Override PartName="/xl/media/image1246.gif" ContentType="image/gif"/>
  <Override PartName="/xl/media/image356.gif" ContentType="image/gif"/>
  <Override PartName="/xl/media/image1247.gif" ContentType="image/gif"/>
  <Override PartName="/xl/media/image357.gif" ContentType="image/gif"/>
  <Override PartName="/xl/media/image1248.gif" ContentType="image/gif"/>
  <Override PartName="/xl/media/image358.gif" ContentType="image/gif"/>
  <Override PartName="/xl/media/image1249.gif" ContentType="image/gif"/>
  <Override PartName="/xl/media/image359.gif" ContentType="image/gif"/>
  <Override PartName="/xl/media/image1250.gif" ContentType="image/gif"/>
  <Override PartName="/xl/media/image360.gif" ContentType="image/gif"/>
  <Override PartName="/xl/media/image1251.gif" ContentType="image/gif"/>
  <Override PartName="/xl/media/image361.gif" ContentType="image/gif"/>
  <Override PartName="/xl/media/image1252.gif" ContentType="image/gif"/>
  <Override PartName="/xl/media/image362.gif" ContentType="image/gif"/>
  <Override PartName="/xl/media/image1253.gif" ContentType="image/gif"/>
  <Override PartName="/xl/media/image363.gif" ContentType="image/gif"/>
  <Override PartName="/xl/media/image1254.gif" ContentType="image/gif"/>
  <Override PartName="/xl/media/image364.gif" ContentType="image/gif"/>
  <Override PartName="/xl/media/image1255.gif" ContentType="image/gif"/>
  <Override PartName="/xl/media/image365.gif" ContentType="image/gif"/>
  <Override PartName="/xl/media/image1256.gif" ContentType="image/gif"/>
  <Override PartName="/xl/media/image366.gif" ContentType="image/gif"/>
  <Override PartName="/xl/media/image1257.gif" ContentType="image/gif"/>
  <Override PartName="/xl/media/image367.gif" ContentType="image/gif"/>
  <Override PartName="/xl/media/image1258.gif" ContentType="image/gif"/>
  <Override PartName="/xl/media/image368.gif" ContentType="image/gif"/>
  <Override PartName="/xl/media/image1259.gif" ContentType="image/gif"/>
  <Override PartName="/xl/media/image369.gif" ContentType="image/gif"/>
  <Override PartName="/xl/media/image1260.gif" ContentType="image/gif"/>
  <Override PartName="/xl/media/image370.gif" ContentType="image/gif"/>
  <Override PartName="/xl/media/image1261.gif" ContentType="image/gif"/>
  <Override PartName="/xl/media/image371.gif" ContentType="image/gif"/>
  <Override PartName="/xl/media/image1262.gif" ContentType="image/gif"/>
  <Override PartName="/xl/media/image372.gif" ContentType="image/gif"/>
  <Override PartName="/xl/media/image1263.gif" ContentType="image/gif"/>
  <Override PartName="/xl/media/image373.gif" ContentType="image/gif"/>
  <Override PartName="/xl/media/image1264.gif" ContentType="image/gif"/>
  <Override PartName="/xl/media/image374.gif" ContentType="image/gif"/>
  <Override PartName="/xl/media/image1265.gif" ContentType="image/gif"/>
  <Override PartName="/xl/media/image375.gif" ContentType="image/gif"/>
  <Override PartName="/xl/media/image1266.gif" ContentType="image/gif"/>
  <Override PartName="/xl/media/image376.gif" ContentType="image/gif"/>
  <Override PartName="/xl/media/image1267.gif" ContentType="image/gif"/>
  <Override PartName="/xl/media/image377.gif" ContentType="image/gif"/>
  <Override PartName="/xl/media/image1268.gif" ContentType="image/gif"/>
  <Override PartName="/xl/media/image378.gif" ContentType="image/gif"/>
  <Override PartName="/xl/media/image1269.gif" ContentType="image/gif"/>
  <Override PartName="/xl/media/image379.gif" ContentType="image/gif"/>
  <Override PartName="/xl/media/image1273.gif" ContentType="image/gif"/>
  <Override PartName="/xl/media/image383.gif" ContentType="image/gif"/>
  <Override PartName="/xl/media/image1274.gif" ContentType="image/gif"/>
  <Override PartName="/xl/media/image384.gif" ContentType="image/gif"/>
  <Override PartName="/xl/media/image1275.gif" ContentType="image/gif"/>
  <Override PartName="/xl/media/image385.gif" ContentType="image/gif"/>
  <Override PartName="/xl/media/image1276.gif" ContentType="image/gif"/>
  <Override PartName="/xl/media/image386.gif" ContentType="image/gif"/>
  <Override PartName="/xl/media/image1277.gif" ContentType="image/gif"/>
  <Override PartName="/xl/media/image387.gif" ContentType="image/gif"/>
  <Override PartName="/xl/media/image1278.gif" ContentType="image/gif"/>
  <Override PartName="/xl/media/image388.gif" ContentType="image/gif"/>
  <Override PartName="/xl/media/image1279.gif" ContentType="image/gif"/>
  <Override PartName="/xl/media/image389.gif" ContentType="image/gif"/>
  <Override PartName="/xl/media/image1581.gif" ContentType="image/gif"/>
  <Override PartName="/xl/media/image691.gif" ContentType="image/gif"/>
  <Override PartName="/xl/media/image400.gif" ContentType="image/gif"/>
  <Override PartName="/xl/media/image1582.gif" ContentType="image/gif"/>
  <Override PartName="/xl/media/image692.gif" ContentType="image/gif"/>
  <Override PartName="/xl/media/image401.gif" ContentType="image/gif"/>
  <Override PartName="/xl/media/image1583.gif" ContentType="image/gif"/>
  <Override PartName="/xl/media/image693.gif" ContentType="image/gif"/>
  <Override PartName="/xl/media/image402.gif" ContentType="image/gif"/>
  <Override PartName="/xl/media/image1584.gif" ContentType="image/gif"/>
  <Override PartName="/xl/media/image694.gif" ContentType="image/gif"/>
  <Override PartName="/xl/media/image403.gif" ContentType="image/gif"/>
  <Override PartName="/xl/media/image1585.gif" ContentType="image/gif"/>
  <Override PartName="/xl/media/image695.gif" ContentType="image/gif"/>
  <Override PartName="/xl/media/image404.gif" ContentType="image/gif"/>
  <Override PartName="/xl/media/image1586.gif" ContentType="image/gif"/>
  <Override PartName="/xl/media/image696.gif" ContentType="image/gif"/>
  <Override PartName="/xl/media/image405.gif" ContentType="image/gif"/>
  <Override PartName="/xl/media/image1587.gif" ContentType="image/gif"/>
  <Override PartName="/xl/media/image697.gif" ContentType="image/gif"/>
  <Override PartName="/xl/media/image406.gif" ContentType="image/gif"/>
  <Override PartName="/xl/media/image1300.gif" ContentType="image/gif"/>
  <Override PartName="/xl/media/image410.gif" ContentType="image/gif"/>
  <Override PartName="/xl/media/image1301.gif" ContentType="image/gif"/>
  <Override PartName="/xl/media/image411.gif" ContentType="image/gif"/>
  <Override PartName="/xl/media/image1302.gif" ContentType="image/gif"/>
  <Override PartName="/xl/media/image412.gif" ContentType="image/gif"/>
  <Override PartName="/xl/media/image1303.gif" ContentType="image/gif"/>
  <Override PartName="/xl/media/image413.gif" ContentType="image/gif"/>
  <Override PartName="/xl/media/image1304.gif" ContentType="image/gif"/>
  <Override PartName="/xl/media/image414.gif" ContentType="image/gif"/>
  <Override PartName="/xl/media/image1305.gif" ContentType="image/gif"/>
  <Override PartName="/xl/media/image415.gif" ContentType="image/gif"/>
  <Override PartName="/xl/media/image1306.gif" ContentType="image/gif"/>
  <Override PartName="/xl/media/image416.gif" ContentType="image/gif"/>
  <Override PartName="/xl/media/image1310.gif" ContentType="image/gif"/>
  <Override PartName="/xl/media/image420.gif" ContentType="image/gif"/>
  <Override PartName="/xl/media/image1311.gif" ContentType="image/gif"/>
  <Override PartName="/xl/media/image421.gif" ContentType="image/gif"/>
  <Override PartName="/xl/media/image1312.gif" ContentType="image/gif"/>
  <Override PartName="/xl/media/image422.gif" ContentType="image/gif"/>
  <Override PartName="/xl/media/image1313.gif" ContentType="image/gif"/>
  <Override PartName="/xl/media/image423.gif" ContentType="image/gif"/>
  <Override PartName="/xl/media/image1314.gif" ContentType="image/gif"/>
  <Override PartName="/xl/media/image424.gif" ContentType="image/gif"/>
  <Override PartName="/xl/media/image1315.gif" ContentType="image/gif"/>
  <Override PartName="/xl/media/image425.gif" ContentType="image/gif"/>
  <Override PartName="/xl/media/image1316.gif" ContentType="image/gif"/>
  <Override PartName="/xl/media/image426.gif" ContentType="image/gif"/>
  <Override PartName="/xl/media/image1320.gif" ContentType="image/gif"/>
  <Override PartName="/xl/media/image430.gif" ContentType="image/gif"/>
  <Override PartName="/xl/media/image1321.gif" ContentType="image/gif"/>
  <Override PartName="/xl/media/image431.gif" ContentType="image/gif"/>
  <Override PartName="/xl/media/image1322.gif" ContentType="image/gif"/>
  <Override PartName="/xl/media/image432.gif" ContentType="image/gif"/>
  <Override PartName="/xl/media/image1323.gif" ContentType="image/gif"/>
  <Override PartName="/xl/media/image433.gif" ContentType="image/gif"/>
  <Override PartName="/xl/media/image1324.gif" ContentType="image/gif"/>
  <Override PartName="/xl/media/image434.gif" ContentType="image/gif"/>
  <Override PartName="/xl/media/image1325.gif" ContentType="image/gif"/>
  <Override PartName="/xl/media/image435.gif" ContentType="image/gif"/>
  <Override PartName="/xl/media/image1326.gif" ContentType="image/gif"/>
  <Override PartName="/xl/media/image436.gif" ContentType="image/gif"/>
  <Override PartName="/xl/media/image1330.gif" ContentType="image/gif"/>
  <Override PartName="/xl/media/image440.gif" ContentType="image/gif"/>
  <Override PartName="/xl/media/image1331.gif" ContentType="image/gif"/>
  <Override PartName="/xl/media/image441.gif" ContentType="image/gif"/>
  <Override PartName="/xl/media/image1332.gif" ContentType="image/gif"/>
  <Override PartName="/xl/media/image442.gif" ContentType="image/gif"/>
  <Override PartName="/xl/media/image1333.gif" ContentType="image/gif"/>
  <Override PartName="/xl/media/image443.gif" ContentType="image/gif"/>
  <Override PartName="/xl/media/image1334.gif" ContentType="image/gif"/>
  <Override PartName="/xl/media/image444.gif" ContentType="image/gif"/>
  <Override PartName="/xl/media/image1335.gif" ContentType="image/gif"/>
  <Override PartName="/xl/media/image445.gif" ContentType="image/gif"/>
  <Override PartName="/xl/media/image1336.gif" ContentType="image/gif"/>
  <Override PartName="/xl/media/image446.gif" ContentType="image/gif"/>
  <Override PartName="/xl/media/image1340.gif" ContentType="image/gif"/>
  <Override PartName="/xl/media/image450.gif" ContentType="image/gif"/>
  <Override PartName="/xl/media/image1341.gif" ContentType="image/gif"/>
  <Override PartName="/xl/media/image451.gif" ContentType="image/gif"/>
  <Override PartName="/xl/media/image1342.gif" ContentType="image/gif"/>
  <Override PartName="/xl/media/image452.gif" ContentType="image/gif"/>
  <Override PartName="/xl/media/image1343.gif" ContentType="image/gif"/>
  <Override PartName="/xl/media/image453.gif" ContentType="image/gif"/>
  <Override PartName="/xl/media/image1344.gif" ContentType="image/gif"/>
  <Override PartName="/xl/media/image454.gif" ContentType="image/gif"/>
  <Override PartName="/xl/media/image1345.gif" ContentType="image/gif"/>
  <Override PartName="/xl/media/image455.gif" ContentType="image/gif"/>
  <Override PartName="/xl/media/image1346.gif" ContentType="image/gif"/>
  <Override PartName="/xl/media/image456.gif" ContentType="image/gif"/>
  <Override PartName="/xl/media/image1348.gif" ContentType="image/gif"/>
  <Override PartName="/xl/media/image458.gif" ContentType="image/gif"/>
  <Override PartName="/xl/media/image1349.gif" ContentType="image/gif"/>
  <Override PartName="/xl/media/image459.gif" ContentType="image/gif"/>
  <Override PartName="/xl/media/image1350.gif" ContentType="image/gif"/>
  <Override PartName="/xl/media/image460.gif" ContentType="image/gif"/>
  <Override PartName="/xl/media/image1351.gif" ContentType="image/gif"/>
  <Override PartName="/xl/media/image461.gif" ContentType="image/gif"/>
  <Override PartName="/xl/media/image1352.gif" ContentType="image/gif"/>
  <Override PartName="/xl/media/image462.gif" ContentType="image/gif"/>
  <Override PartName="/xl/media/image1353.gif" ContentType="image/gif"/>
  <Override PartName="/xl/media/image463.gif" ContentType="image/gif"/>
  <Override PartName="/xl/media/image1354.gif" ContentType="image/gif"/>
  <Override PartName="/xl/media/image464.gif" ContentType="image/gif"/>
  <Override PartName="/xl/media/image1355.gif" ContentType="image/gif"/>
  <Override PartName="/xl/media/image465.gif" ContentType="image/gif"/>
  <Override PartName="/xl/media/image1356.gif" ContentType="image/gif"/>
  <Override PartName="/xl/media/image466.gif" ContentType="image/gif"/>
  <Override PartName="/xl/media/image1357.gif" ContentType="image/gif"/>
  <Override PartName="/xl/media/image467.gif" ContentType="image/gif"/>
  <Override PartName="/xl/media/image1358.gif" ContentType="image/gif"/>
  <Override PartName="/xl/media/image468.gif" ContentType="image/gif"/>
  <Override PartName="/xl/media/image1359.gif" ContentType="image/gif"/>
  <Override PartName="/xl/media/image469.gif" ContentType="image/gif"/>
  <Override PartName="/xl/media/image1360.gif" ContentType="image/gif"/>
  <Override PartName="/xl/media/image470.gif" ContentType="image/gif"/>
  <Override PartName="/xl/media/image1361.gif" ContentType="image/gif"/>
  <Override PartName="/xl/media/image471.gif" ContentType="image/gif"/>
  <Override PartName="/xl/media/image1362.gif" ContentType="image/gif"/>
  <Override PartName="/xl/media/image472.gif" ContentType="image/gif"/>
  <Override PartName="/xl/media/image1363.gif" ContentType="image/gif"/>
  <Override PartName="/xl/media/image473.gif" ContentType="image/gif"/>
  <Override PartName="/xl/media/image1364.gif" ContentType="image/gif"/>
  <Override PartName="/xl/media/image474.gif" ContentType="image/gif"/>
  <Override PartName="/xl/media/image1365.gif" ContentType="image/gif"/>
  <Override PartName="/xl/media/image475.gif" ContentType="image/gif"/>
  <Override PartName="/xl/media/image1366.gif" ContentType="image/gif"/>
  <Override PartName="/xl/media/image476.gif" ContentType="image/gif"/>
  <Override PartName="/xl/media/image1367.gif" ContentType="image/gif"/>
  <Override PartName="/xl/media/image477.gif" ContentType="image/gif"/>
  <Override PartName="/xl/media/image1368.gif" ContentType="image/gif"/>
  <Override PartName="/xl/media/image478.gif" ContentType="image/gif"/>
  <Override PartName="/xl/media/image1369.gif" ContentType="image/gif"/>
  <Override PartName="/xl/media/image479.gif" ContentType="image/gif"/>
  <Override PartName="/xl/media/image1370.gif" ContentType="image/gif"/>
  <Override PartName="/xl/media/image480.gif" ContentType="image/gif"/>
  <Override PartName="/xl/media/image1371.gif" ContentType="image/gif"/>
  <Override PartName="/xl/media/image481.gif" ContentType="image/gif"/>
  <Override PartName="/xl/media/image1372.gif" ContentType="image/gif"/>
  <Override PartName="/xl/media/image482.gif" ContentType="image/gif"/>
  <Override PartName="/xl/media/image1373.gif" ContentType="image/gif"/>
  <Override PartName="/xl/media/image483.gif" ContentType="image/gif"/>
  <Override PartName="/xl/media/image1374.gif" ContentType="image/gif"/>
  <Override PartName="/xl/media/image484.gif" ContentType="image/gif"/>
  <Override PartName="/xl/media/image1375.gif" ContentType="image/gif"/>
  <Override PartName="/xl/media/image485.gif" ContentType="image/gif"/>
  <Override PartName="/xl/media/image1376.gif" ContentType="image/gif"/>
  <Override PartName="/xl/media/image486.gif" ContentType="image/gif"/>
  <Override PartName="/xl/media/image1377.gif" ContentType="image/gif"/>
  <Override PartName="/xl/media/image487.gif" ContentType="image/gif"/>
  <Override PartName="/xl/media/image1378.gif" ContentType="image/gif"/>
  <Override PartName="/xl/media/image488.gif" ContentType="image/gif"/>
  <Override PartName="/xl/media/image1379.gif" ContentType="image/gif"/>
  <Override PartName="/xl/media/image489.gif" ContentType="image/gif"/>
  <Override PartName="/xl/media/image1380.gif" ContentType="image/gif"/>
  <Override PartName="/xl/media/image490.gif" ContentType="image/gif"/>
  <Override PartName="/xl/media/image1681.gif" ContentType="image/gif"/>
  <Override PartName="/xl/media/image791.gif" ContentType="image/gif"/>
  <Override PartName="/xl/media/image500.gif" ContentType="image/gif"/>
  <Override PartName="/xl/media/image1682.gif" ContentType="image/gif"/>
  <Override PartName="/xl/media/image792.gif" ContentType="image/gif"/>
  <Override PartName="/xl/media/image501.gif" ContentType="image/gif"/>
  <Override PartName="/xl/media/image1683.gif" ContentType="image/gif"/>
  <Override PartName="/xl/media/image793.gif" ContentType="image/gif"/>
  <Override PartName="/xl/media/image502.gif" ContentType="image/gif"/>
  <Override PartName="/xl/media/image1684.gif" ContentType="image/gif"/>
  <Override PartName="/xl/media/image794.gif" ContentType="image/gif"/>
  <Override PartName="/xl/media/image503.gif" ContentType="image/gif"/>
  <Override PartName="/xl/media/image1685.gif" ContentType="image/gif"/>
  <Override PartName="/xl/media/image795.gif" ContentType="image/gif"/>
  <Override PartName="/xl/media/image504.gif" ContentType="image/gif"/>
  <Override PartName="/xl/media/image1686.gif" ContentType="image/gif"/>
  <Override PartName="/xl/media/image796.gif" ContentType="image/gif"/>
  <Override PartName="/xl/media/image505.gif" ContentType="image/gif"/>
  <Override PartName="/xl/media/image1687.gif" ContentType="image/gif"/>
  <Override PartName="/xl/media/image797.gif" ContentType="image/gif"/>
  <Override PartName="/xl/media/image506.gif" ContentType="image/gif"/>
  <Override PartName="/xl/media/image1400.gif" ContentType="image/gif"/>
  <Override PartName="/xl/media/image510.gif" ContentType="image/gif"/>
  <Override PartName="/xl/media/image1401.gif" ContentType="image/gif"/>
  <Override PartName="/xl/media/image511.gif" ContentType="image/gif"/>
  <Override PartName="/xl/media/image1402.gif" ContentType="image/gif"/>
  <Override PartName="/xl/media/image512.gif" ContentType="image/gif"/>
  <Override PartName="/xl/media/image1403.gif" ContentType="image/gif"/>
  <Override PartName="/xl/media/image513.gif" ContentType="image/gif"/>
  <Override PartName="/xl/media/image1404.gif" ContentType="image/gif"/>
  <Override PartName="/xl/media/image514.gif" ContentType="image/gif"/>
  <Override PartName="/xl/media/image1405.gif" ContentType="image/gif"/>
  <Override PartName="/xl/media/image515.gif" ContentType="image/gif"/>
  <Override PartName="/xl/media/image1406.gif" ContentType="image/gif"/>
  <Override PartName="/xl/media/image516.gif" ContentType="image/gif"/>
  <Override PartName="/xl/media/image1407.gif" ContentType="image/gif"/>
  <Override PartName="/xl/media/image517.gif" ContentType="image/gif"/>
  <Override PartName="/xl/media/image1408.gif" ContentType="image/gif"/>
  <Override PartName="/xl/media/image518.gif" ContentType="image/gif"/>
  <Override PartName="/xl/media/image1409.gif" ContentType="image/gif"/>
  <Override PartName="/xl/media/image519.gif" ContentType="image/gif"/>
  <Override PartName="/xl/media/image1410.gif" ContentType="image/gif"/>
  <Override PartName="/xl/media/image520.gif" ContentType="image/gif"/>
  <Override PartName="/xl/media/image1411.gif" ContentType="image/gif"/>
  <Override PartName="/xl/media/image521.gif" ContentType="image/gif"/>
  <Override PartName="/xl/media/image1412.gif" ContentType="image/gif"/>
  <Override PartName="/xl/media/image522.gif" ContentType="image/gif"/>
  <Override PartName="/xl/media/image1413.gif" ContentType="image/gif"/>
  <Override PartName="/xl/media/image523.gif" ContentType="image/gif"/>
  <Override PartName="/xl/media/image1414.gif" ContentType="image/gif"/>
  <Override PartName="/xl/media/image524.gif" ContentType="image/gif"/>
  <Override PartName="/xl/media/image1415.gif" ContentType="image/gif"/>
  <Override PartName="/xl/media/image525.gif" ContentType="image/gif"/>
  <Override PartName="/xl/media/image1416.gif" ContentType="image/gif"/>
  <Override PartName="/xl/media/image526.gif" ContentType="image/gif"/>
  <Override PartName="/xl/media/image1417.gif" ContentType="image/gif"/>
  <Override PartName="/xl/media/image527.gif" ContentType="image/gif"/>
  <Override PartName="/xl/media/image1418.gif" ContentType="image/gif"/>
  <Override PartName="/xl/media/image528.gif" ContentType="image/gif"/>
  <Override PartName="/xl/media/image1419.gif" ContentType="image/gif"/>
  <Override PartName="/xl/media/image529.gif" ContentType="image/gif"/>
  <Override PartName="/xl/media/image891.gif" ContentType="image/gif"/>
  <Override PartName="/xl/media/image600.gif" ContentType="image/gif"/>
  <Override PartName="/xl/media/image892.gif" ContentType="image/gif"/>
  <Override PartName="/xl/media/image601.gif" ContentType="image/gif"/>
  <Override PartName="/xl/media/image893.gif" ContentType="image/gif"/>
  <Override PartName="/xl/media/image602.gif" ContentType="image/gif"/>
  <Override PartName="/xl/media/image894.gif" ContentType="image/gif"/>
  <Override PartName="/xl/media/image603.gif" ContentType="image/gif"/>
  <Override PartName="/xl/media/image895.gif" ContentType="image/gif"/>
  <Override PartName="/xl/media/image604.gif" ContentType="image/gif"/>
  <Override PartName="/xl/media/image896.gif" ContentType="image/gif"/>
  <Override PartName="/xl/media/image605.gif" ContentType="image/gif"/>
  <Override PartName="/xl/media/image897.gif" ContentType="image/gif"/>
  <Override PartName="/xl/media/image606.gif" ContentType="image/gif"/>
  <Override PartName="/xl/media/image898.gif" ContentType="image/gif"/>
  <Override PartName="/xl/media/image607.gif" ContentType="image/gif"/>
  <Override PartName="/xl/media/image899.gif" ContentType="image/gif"/>
  <Override PartName="/xl/media/image608.gif" ContentType="image/gif"/>
  <Override PartName="/xl/media/image609.gif" ContentType="image/gif"/>
  <Override PartName="/xl/media/image1500.gif" ContentType="image/gif"/>
  <Override PartName="/xl/media/image610.gif" ContentType="image/gif"/>
  <Override PartName="/xl/media/image1501.gif" ContentType="image/gif"/>
  <Override PartName="/xl/media/image611.gif" ContentType="image/gif"/>
  <Override PartName="/xl/media/image1502.gif" ContentType="image/gif"/>
  <Override PartName="/xl/media/image612.gif" ContentType="image/gif"/>
  <Override PartName="/xl/media/image1503.gif" ContentType="image/gif"/>
  <Override PartName="/xl/media/image613.gif" ContentType="image/gif"/>
  <Override PartName="/xl/media/image1504.gif" ContentType="image/gif"/>
  <Override PartName="/xl/media/image614.gif" ContentType="image/gif"/>
  <Override PartName="/xl/media/image1505.gif" ContentType="image/gif"/>
  <Override PartName="/xl/media/image615.gif" ContentType="image/gif"/>
  <Override PartName="/xl/media/image1506.gif" ContentType="image/gif"/>
  <Override PartName="/xl/media/image616.gif" ContentType="image/gif"/>
  <Override PartName="/xl/media/image1507.gif" ContentType="image/gif"/>
  <Override PartName="/xl/media/image617.gif" ContentType="image/gif"/>
  <Override PartName="/xl/media/image1508.gif" ContentType="image/gif"/>
  <Override PartName="/xl/media/image618.gif" ContentType="image/gif"/>
  <Override PartName="/xl/media/image1509.gif" ContentType="image/gif"/>
  <Override PartName="/xl/media/image619.gif" ContentType="image/gif"/>
  <Override PartName="/xl/media/image1510.gif" ContentType="image/gif"/>
  <Override PartName="/xl/media/image620.gif" ContentType="image/gif"/>
  <Override PartName="/xl/media/image1511.gif" ContentType="image/gif"/>
  <Override PartName="/xl/media/image621.gif" ContentType="image/gif"/>
  <Override PartName="/xl/media/image1512.gif" ContentType="image/gif"/>
  <Override PartName="/xl/media/image622.gif" ContentType="image/gif"/>
  <Override PartName="/xl/media/image1513.gif" ContentType="image/gif"/>
  <Override PartName="/xl/media/image623.gif" ContentType="image/gif"/>
  <Override PartName="/xl/media/image1514.gif" ContentType="image/gif"/>
  <Override PartName="/xl/media/image624.gif" ContentType="image/gif"/>
  <Override PartName="/xl/media/image1515.gif" ContentType="image/gif"/>
  <Override PartName="/xl/media/image625.gif" ContentType="image/gif"/>
  <Override PartName="/xl/media/image1516.gif" ContentType="image/gif"/>
  <Override PartName="/xl/media/image626.gif" ContentType="image/gif"/>
  <Override PartName="/xl/media/image1517.gif" ContentType="image/gif"/>
  <Override PartName="/xl/media/image627.gif" ContentType="image/gif"/>
  <Override PartName="/xl/media/image1518.gif" ContentType="image/gif"/>
  <Override PartName="/xl/media/image628.gif" ContentType="image/gif"/>
  <Override PartName="/xl/media/image1519.gif" ContentType="image/gif"/>
  <Override PartName="/xl/media/image629.gif" ContentType="image/gif"/>
  <Override PartName="/xl/media/image1520.gif" ContentType="image/gif"/>
  <Override PartName="/xl/media/image630.gif" ContentType="image/gif"/>
  <Override PartName="/xl/media/image1521.gif" ContentType="image/gif"/>
  <Override PartName="/xl/media/image631.gif" ContentType="image/gif"/>
  <Override PartName="/xl/media/image1522.gif" ContentType="image/gif"/>
  <Override PartName="/xl/media/image632.gif" ContentType="image/gif"/>
  <Override PartName="/xl/media/image1523.gif" ContentType="image/gif"/>
  <Override PartName="/xl/media/image633.gif" ContentType="image/gif"/>
  <Override PartName="/xl/media/image1524.gif" ContentType="image/gif"/>
  <Override PartName="/xl/media/image634.gif" ContentType="image/gif"/>
  <Override PartName="/xl/media/image1525.gif" ContentType="image/gif"/>
  <Override PartName="/xl/media/image635.gif" ContentType="image/gif"/>
  <Override PartName="/xl/media/image1526.gif" ContentType="image/gif"/>
  <Override PartName="/xl/media/image636.gif" ContentType="image/gif"/>
  <Override PartName="/xl/media/image1527.gif" ContentType="image/gif"/>
  <Override PartName="/xl/media/image637.gif" ContentType="image/gif"/>
  <Override PartName="/xl/media/image1528.gif" ContentType="image/gif"/>
  <Override PartName="/xl/media/image638.gif" ContentType="image/gif"/>
  <Override PartName="/xl/media/image1529.gif" ContentType="image/gif"/>
  <Override PartName="/xl/media/image639.gif" ContentType="image/gif"/>
  <Override PartName="/xl/media/image1530.gif" ContentType="image/gif"/>
  <Override PartName="/xl/media/image640.gif" ContentType="image/gif"/>
  <Override PartName="/xl/media/image1531.gif" ContentType="image/gif"/>
  <Override PartName="/xl/media/image641.gif" ContentType="image/gif"/>
  <Override PartName="/xl/media/image1532.gif" ContentType="image/gif"/>
  <Override PartName="/xl/media/image642.gif" ContentType="image/gif"/>
  <Override PartName="/xl/media/image1533.gif" ContentType="image/gif"/>
  <Override PartName="/xl/media/image643.gif" ContentType="image/gif"/>
  <Override PartName="/xl/media/image1534.gif" ContentType="image/gif"/>
  <Override PartName="/xl/media/image644.gif" ContentType="image/gif"/>
  <Override PartName="/xl/media/image1535.gif" ContentType="image/gif"/>
  <Override PartName="/xl/media/image645.gif" ContentType="image/gif"/>
  <Override PartName="/xl/media/image1536.gif" ContentType="image/gif"/>
  <Override PartName="/xl/media/image646.gif" ContentType="image/gif"/>
  <Override PartName="/xl/media/image1537.gif" ContentType="image/gif"/>
  <Override PartName="/xl/media/image647.gif" ContentType="image/gif"/>
  <Override PartName="/xl/media/image1538.gif" ContentType="image/gif"/>
  <Override PartName="/xl/media/image648.gif" ContentType="image/gif"/>
  <Override PartName="/xl/media/image1539.gif" ContentType="image/gif"/>
  <Override PartName="/xl/media/image649.gif" ContentType="image/gif"/>
  <Override PartName="/xl/media/image1540.gif" ContentType="image/gif"/>
  <Override PartName="/xl/media/image650.gif" ContentType="image/gif"/>
  <Override PartName="/xl/media/image1541.gif" ContentType="image/gif"/>
  <Override PartName="/xl/media/image651.gif" ContentType="image/gif"/>
  <Override PartName="/xl/media/image1542.gif" ContentType="image/gif"/>
  <Override PartName="/xl/media/image652.gif" ContentType="image/gif"/>
  <Override PartName="/xl/media/image1543.gif" ContentType="image/gif"/>
  <Override PartName="/xl/media/image653.gif" ContentType="image/gif"/>
  <Override PartName="/xl/media/image1544.gif" ContentType="image/gif"/>
  <Override PartName="/xl/media/image654.gif" ContentType="image/gif"/>
  <Override PartName="/xl/media/image1545.gif" ContentType="image/gif"/>
  <Override PartName="/xl/media/image655.gif" ContentType="image/gif"/>
  <Override PartName="/xl/media/image1546.gif" ContentType="image/gif"/>
  <Override PartName="/xl/media/image656.gif" ContentType="image/gif"/>
  <Override PartName="/xl/media/image1547.gif" ContentType="image/gif"/>
  <Override PartName="/xl/media/image657.gif" ContentType="image/gif"/>
  <Override PartName="/xl/media/image1548.gif" ContentType="image/gif"/>
  <Override PartName="/xl/media/image658.gif" ContentType="image/gif"/>
  <Override PartName="/xl/media/image1549.gif" ContentType="image/gif"/>
  <Override PartName="/xl/media/image659.gif" ContentType="image/gif"/>
  <Override PartName="/xl/media/image1550.gif" ContentType="image/gif"/>
  <Override PartName="/xl/media/image660.gif" ContentType="image/gif"/>
  <Override PartName="/xl/media/image1551.gif" ContentType="image/gif"/>
  <Override PartName="/xl/media/image661.gif" ContentType="image/gif"/>
  <Override PartName="/xl/media/image1552.gif" ContentType="image/gif"/>
  <Override PartName="/xl/media/image662.gif" ContentType="image/gif"/>
  <Override PartName="/xl/media/image1553.gif" ContentType="image/gif"/>
  <Override PartName="/xl/media/image663.gif" ContentType="image/gif"/>
  <Override PartName="/xl/media/image1554.gif" ContentType="image/gif"/>
  <Override PartName="/xl/media/image664.gif" ContentType="image/gif"/>
  <Override PartName="/xl/media/image1555.gif" ContentType="image/gif"/>
  <Override PartName="/xl/media/image665.gif" ContentType="image/gif"/>
  <Override PartName="/xl/media/image1556.gif" ContentType="image/gif"/>
  <Override PartName="/xl/media/image666.gif" ContentType="image/gif"/>
  <Override PartName="/xl/media/image1557.gif" ContentType="image/gif"/>
  <Override PartName="/xl/media/image667.gif" ContentType="image/gif"/>
  <Override PartName="/xl/media/image1558.gif" ContentType="image/gif"/>
  <Override PartName="/xl/media/image668.gif" ContentType="image/gif"/>
  <Override PartName="/xl/media/image1559.gif" ContentType="image/gif"/>
  <Override PartName="/xl/media/image669.gif" ContentType="image/gif"/>
  <Override PartName="/xl/media/image1560.gif" ContentType="image/gif"/>
  <Override PartName="/xl/media/image670.gif" ContentType="image/gif"/>
  <Override PartName="/xl/media/image1561.gif" ContentType="image/gif"/>
  <Override PartName="/xl/media/image671.gif" ContentType="image/gif"/>
  <Override PartName="/xl/media/image1562.gif" ContentType="image/gif"/>
  <Override PartName="/xl/media/image672.gif" ContentType="image/gif"/>
  <Override PartName="/xl/media/image1563.gif" ContentType="image/gif"/>
  <Override PartName="/xl/media/image673.gif" ContentType="image/gif"/>
  <Override PartName="/xl/media/image1564.gif" ContentType="image/gif"/>
  <Override PartName="/xl/media/image674.gif" ContentType="image/gif"/>
  <Override PartName="/xl/media/image1565.gif" ContentType="image/gif"/>
  <Override PartName="/xl/media/image675.gif" ContentType="image/gif"/>
  <Override PartName="/xl/media/image1566.gif" ContentType="image/gif"/>
  <Override PartName="/xl/media/image676.gif" ContentType="image/gif"/>
  <Override PartName="/xl/media/image1567.gif" ContentType="image/gif"/>
  <Override PartName="/xl/media/image677.gif" ContentType="image/gif"/>
  <Override PartName="/xl/media/image1568.gif" ContentType="image/gif"/>
  <Override PartName="/xl/media/image678.gif" ContentType="image/gif"/>
  <Override PartName="/xl/media/image1569.gif" ContentType="image/gif"/>
  <Override PartName="/xl/media/image679.gif" ContentType="image/gif"/>
  <Override PartName="/xl/media/image1570.gif" ContentType="image/gif"/>
  <Override PartName="/xl/media/image680.gif" ContentType="image/gif"/>
  <Override PartName="/xl/media/image1571.gif" ContentType="image/gif"/>
  <Override PartName="/xl/media/image681.gif" ContentType="image/gif"/>
  <Override PartName="/xl/media/image1572.gif" ContentType="image/gif"/>
  <Override PartName="/xl/media/image682.gif" ContentType="image/gif"/>
  <Override PartName="/xl/media/image1573.gif" ContentType="image/gif"/>
  <Override PartName="/xl/media/image683.gif" ContentType="image/gif"/>
  <Override PartName="/xl/media/image1574.gif" ContentType="image/gif"/>
  <Override PartName="/xl/media/image684.gif" ContentType="image/gif"/>
  <Override PartName="/xl/media/image1575.gif" ContentType="image/gif"/>
  <Override PartName="/xl/media/image685.gif" ContentType="image/gif"/>
  <Override PartName="/xl/media/image1576.gif" ContentType="image/gif"/>
  <Override PartName="/xl/media/image686.gif" ContentType="image/gif"/>
  <Override PartName="/xl/media/image1577.gif" ContentType="image/gif"/>
  <Override PartName="/xl/media/image687.gif" ContentType="image/gif"/>
  <Override PartName="/xl/media/image1578.gif" ContentType="image/gif"/>
  <Override PartName="/xl/media/image688.gif" ContentType="image/gif"/>
  <Override PartName="/xl/media/image1579.gif" ContentType="image/gif"/>
  <Override PartName="/xl/media/image689.gif" ContentType="image/gif"/>
  <Override PartName="/xl/media/image1580.gif" ContentType="image/gif"/>
  <Override PartName="/xl/media/image690.gif" ContentType="image/gif"/>
  <Override PartName="/xl/media/image991.gif" ContentType="image/gif"/>
  <Override PartName="/xl/media/image700.gif" ContentType="image/gif"/>
  <Override PartName="/xl/media/image992.gif" ContentType="image/gif"/>
  <Override PartName="/xl/media/image701.gif" ContentType="image/gif"/>
  <Override PartName="/xl/media/image993.gif" ContentType="image/gif"/>
  <Override PartName="/xl/media/image702.gif" ContentType="image/gif"/>
  <Override PartName="/xl/media/image994.gif" ContentType="image/gif"/>
  <Override PartName="/xl/media/image703.gif" ContentType="image/gif"/>
  <Override PartName="/xl/media/image995.gif" ContentType="image/gif"/>
  <Override PartName="/xl/media/image704.gif" ContentType="image/gif"/>
  <Override PartName="/xl/media/image996.gif" ContentType="image/gif"/>
  <Override PartName="/xl/media/image705.gif" ContentType="image/gif"/>
  <Override PartName="/xl/media/image997.gif" ContentType="image/gif"/>
  <Override PartName="/xl/media/image706.gif" ContentType="image/gif"/>
  <Override PartName="/xl/media/image998.gif" ContentType="image/gif"/>
  <Override PartName="/xl/media/image707.gif" ContentType="image/gif"/>
  <Override PartName="/xl/media/image999.gif" ContentType="image/gif"/>
  <Override PartName="/xl/media/image708.gif" ContentType="image/gif"/>
  <Override PartName="/xl/media/image709.gif" ContentType="image/gif"/>
  <Override PartName="/xl/media/image1600.gif" ContentType="image/gif"/>
  <Override PartName="/xl/media/image710.gif" ContentType="image/gif"/>
  <Override PartName="/xl/media/image1601.gif" ContentType="image/gif"/>
  <Override PartName="/xl/media/image711.gif" ContentType="image/gif"/>
  <Override PartName="/xl/media/image1602.gif" ContentType="image/gif"/>
  <Override PartName="/xl/media/image712.gif" ContentType="image/gif"/>
  <Override PartName="/xl/media/image1603.gif" ContentType="image/gif"/>
  <Override PartName="/xl/media/image713.gif" ContentType="image/gif"/>
  <Override PartName="/xl/media/image1604.gif" ContentType="image/gif"/>
  <Override PartName="/xl/media/image714.gif" ContentType="image/gif"/>
  <Override PartName="/xl/media/image1605.gif" ContentType="image/gif"/>
  <Override PartName="/xl/media/image715.gif" ContentType="image/gif"/>
  <Override PartName="/xl/media/image1606.gif" ContentType="image/gif"/>
  <Override PartName="/xl/media/image716.gif" ContentType="image/gif"/>
  <Override PartName="/xl/media/image1607.gif" ContentType="image/gif"/>
  <Override PartName="/xl/media/image717.gif" ContentType="image/gif"/>
  <Override PartName="/xl/media/image1608.gif" ContentType="image/gif"/>
  <Override PartName="/xl/media/image718.gif" ContentType="image/gif"/>
  <Override PartName="/xl/media/image1609.gif" ContentType="image/gif"/>
  <Override PartName="/xl/media/image719.gif" ContentType="image/gif"/>
  <Override PartName="/xl/media/image1610.gif" ContentType="image/gif"/>
  <Override PartName="/xl/media/image720.gif" ContentType="image/gif"/>
  <Override PartName="/xl/media/image1611.gif" ContentType="image/gif"/>
  <Override PartName="/xl/media/image721.gif" ContentType="image/gif"/>
  <Override PartName="/xl/media/image1612.gif" ContentType="image/gif"/>
  <Override PartName="/xl/media/image722.gif" ContentType="image/gif"/>
  <Override PartName="/xl/media/image1613.gif" ContentType="image/gif"/>
  <Override PartName="/xl/media/image723.gif" ContentType="image/gif"/>
  <Override PartName="/xl/media/image1614.gif" ContentType="image/gif"/>
  <Override PartName="/xl/media/image724.gif" ContentType="image/gif"/>
  <Override PartName="/xl/media/image1615.gif" ContentType="image/gif"/>
  <Override PartName="/xl/media/image725.gif" ContentType="image/gif"/>
  <Override PartName="/xl/media/image1616.gif" ContentType="image/gif"/>
  <Override PartName="/xl/media/image726.gif" ContentType="image/gif"/>
  <Override PartName="/xl/media/image1617.gif" ContentType="image/gif"/>
  <Override PartName="/xl/media/image727.gif" ContentType="image/gif"/>
  <Override PartName="/xl/media/image1618.gif" ContentType="image/gif"/>
  <Override PartName="/xl/media/image728.gif" ContentType="image/gif"/>
  <Override PartName="/xl/media/image1619.gif" ContentType="image/gif"/>
  <Override PartName="/xl/media/image729.gif" ContentType="image/gif"/>
  <Override PartName="/xl/media/image1620.gif" ContentType="image/gif"/>
  <Override PartName="/xl/media/image730.gif" ContentType="image/gif"/>
  <Override PartName="/xl/media/image1621.gif" ContentType="image/gif"/>
  <Override PartName="/xl/media/image731.gif" ContentType="image/gif"/>
  <Override PartName="/xl/media/image1622.gif" ContentType="image/gif"/>
  <Override PartName="/xl/media/image732.gif" ContentType="image/gif"/>
  <Override PartName="/xl/media/image1623.gif" ContentType="image/gif"/>
  <Override PartName="/xl/media/image733.gif" ContentType="image/gif"/>
  <Override PartName="/xl/media/image1624.gif" ContentType="image/gif"/>
  <Override PartName="/xl/media/image734.gif" ContentType="image/gif"/>
  <Override PartName="/xl/media/image1625.gif" ContentType="image/gif"/>
  <Override PartName="/xl/media/image735.gif" ContentType="image/gif"/>
  <Override PartName="/xl/media/image1626.gif" ContentType="image/gif"/>
  <Override PartName="/xl/media/image736.gif" ContentType="image/gif"/>
  <Override PartName="/xl/media/image1627.gif" ContentType="image/gif"/>
  <Override PartName="/xl/media/image737.gif" ContentType="image/gif"/>
  <Override PartName="/xl/media/image1628.gif" ContentType="image/gif"/>
  <Override PartName="/xl/media/image738.gif" ContentType="image/gif"/>
  <Override PartName="/xl/media/image1629.gif" ContentType="image/gif"/>
  <Override PartName="/xl/media/image739.gif" ContentType="image/gif"/>
  <Override PartName="/xl/media/image1630.gif" ContentType="image/gif"/>
  <Override PartName="/xl/media/image740.gif" ContentType="image/gif"/>
  <Override PartName="/xl/media/image1631.gif" ContentType="image/gif"/>
  <Override PartName="/xl/media/image741.gif" ContentType="image/gif"/>
  <Override PartName="/xl/media/image1632.gif" ContentType="image/gif"/>
  <Override PartName="/xl/media/image742.gif" ContentType="image/gif"/>
  <Override PartName="/xl/media/image1633.gif" ContentType="image/gif"/>
  <Override PartName="/xl/media/image743.gif" ContentType="image/gif"/>
  <Override PartName="/xl/media/image1634.gif" ContentType="image/gif"/>
  <Override PartName="/xl/media/image744.gif" ContentType="image/gif"/>
  <Override PartName="/xl/media/image1635.gif" ContentType="image/gif"/>
  <Override PartName="/xl/media/image745.gif" ContentType="image/gif"/>
  <Override PartName="/xl/media/image1636.gif" ContentType="image/gif"/>
  <Override PartName="/xl/media/image746.gif" ContentType="image/gif"/>
  <Override PartName="/xl/media/image1637.gif" ContentType="image/gif"/>
  <Override PartName="/xl/media/image747.gif" ContentType="image/gif"/>
  <Override PartName="/xl/media/image1638.gif" ContentType="image/gif"/>
  <Override PartName="/xl/media/image748.gif" ContentType="image/gif"/>
  <Override PartName="/xl/media/image1639.gif" ContentType="image/gif"/>
  <Override PartName="/xl/media/image749.gif" ContentType="image/gif"/>
  <Override PartName="/xl/media/image1640.gif" ContentType="image/gif"/>
  <Override PartName="/xl/media/image750.gif" ContentType="image/gif"/>
  <Override PartName="/xl/media/image1641.gif" ContentType="image/gif"/>
  <Override PartName="/xl/media/image751.gif" ContentType="image/gif"/>
  <Override PartName="/xl/media/image1642.gif" ContentType="image/gif"/>
  <Override PartName="/xl/media/image752.gif" ContentType="image/gif"/>
  <Override PartName="/xl/media/image1643.gif" ContentType="image/gif"/>
  <Override PartName="/xl/media/image753.gif" ContentType="image/gif"/>
  <Override PartName="/xl/media/image1644.gif" ContentType="image/gif"/>
  <Override PartName="/xl/media/image754.gif" ContentType="image/gif"/>
  <Override PartName="/xl/media/image1645.gif" ContentType="image/gif"/>
  <Override PartName="/xl/media/image755.gif" ContentType="image/gif"/>
  <Override PartName="/xl/media/image1646.gif" ContentType="image/gif"/>
  <Override PartName="/xl/media/image756.gif" ContentType="image/gif"/>
  <Override PartName="/xl/media/image1647.gif" ContentType="image/gif"/>
  <Override PartName="/xl/media/image757.gif" ContentType="image/gif"/>
  <Override PartName="/xl/media/image1648.gif" ContentType="image/gif"/>
  <Override PartName="/xl/media/image758.gif" ContentType="image/gif"/>
  <Override PartName="/xl/media/image1649.gif" ContentType="image/gif"/>
  <Override PartName="/xl/media/image759.gif" ContentType="image/gif"/>
  <Override PartName="/xl/media/image1650.gif" ContentType="image/gif"/>
  <Override PartName="/xl/media/image760.gif" ContentType="image/gif"/>
  <Override PartName="/xl/media/image1651.gif" ContentType="image/gif"/>
  <Override PartName="/xl/media/image761.gif" ContentType="image/gif"/>
  <Override PartName="/xl/media/image1652.gif" ContentType="image/gif"/>
  <Override PartName="/xl/media/image762.gif" ContentType="image/gif"/>
  <Override PartName="/xl/media/image1653.gif" ContentType="image/gif"/>
  <Override PartName="/xl/media/image763.gif" ContentType="image/gif"/>
  <Override PartName="/xl/media/image1654.gif" ContentType="image/gif"/>
  <Override PartName="/xl/media/image764.gif" ContentType="image/gif"/>
  <Override PartName="/xl/media/image1655.gif" ContentType="image/gif"/>
  <Override PartName="/xl/media/image765.gif" ContentType="image/gif"/>
  <Override PartName="/xl/media/image1656.gif" ContentType="image/gif"/>
  <Override PartName="/xl/media/image766.gif" ContentType="image/gif"/>
  <Override PartName="/xl/media/image1657.gif" ContentType="image/gif"/>
  <Override PartName="/xl/media/image767.gif" ContentType="image/gif"/>
  <Override PartName="/xl/media/image1658.gif" ContentType="image/gif"/>
  <Override PartName="/xl/media/image768.gif" ContentType="image/gif"/>
  <Override PartName="/xl/media/image1659.gif" ContentType="image/gif"/>
  <Override PartName="/xl/media/image769.gif" ContentType="image/gif"/>
  <Override PartName="/xl/media/image1660.gif" ContentType="image/gif"/>
  <Override PartName="/xl/media/image770.gif" ContentType="image/gif"/>
  <Override PartName="/xl/media/image1661.gif" ContentType="image/gif"/>
  <Override PartName="/xl/media/image771.gif" ContentType="image/gif"/>
  <Override PartName="/xl/media/image1662.gif" ContentType="image/gif"/>
  <Override PartName="/xl/media/image772.gif" ContentType="image/gif"/>
  <Override PartName="/xl/media/image1663.gif" ContentType="image/gif"/>
  <Override PartName="/xl/media/image773.gif" ContentType="image/gif"/>
  <Override PartName="/xl/media/image1664.gif" ContentType="image/gif"/>
  <Override PartName="/xl/media/image774.gif" ContentType="image/gif"/>
  <Override PartName="/xl/media/image1665.gif" ContentType="image/gif"/>
  <Override PartName="/xl/media/image775.gif" ContentType="image/gif"/>
  <Override PartName="/xl/media/image1666.gif" ContentType="image/gif"/>
  <Override PartName="/xl/media/image776.gif" ContentType="image/gif"/>
  <Override PartName="/xl/media/image1667.gif" ContentType="image/gif"/>
  <Override PartName="/xl/media/image777.gif" ContentType="image/gif"/>
  <Override PartName="/xl/media/image1668.gif" ContentType="image/gif"/>
  <Override PartName="/xl/media/image778.gif" ContentType="image/gif"/>
  <Override PartName="/xl/media/image1669.gif" ContentType="image/gif"/>
  <Override PartName="/xl/media/image779.gif" ContentType="image/gif"/>
  <Override PartName="/xl/media/image1670.gif" ContentType="image/gif"/>
  <Override PartName="/xl/media/image780.gif" ContentType="image/gif"/>
  <Override PartName="/xl/media/image1671.gif" ContentType="image/gif"/>
  <Override PartName="/xl/media/image781.gif" ContentType="image/gif"/>
  <Override PartName="/xl/media/image1672.gif" ContentType="image/gif"/>
  <Override PartName="/xl/media/image782.gif" ContentType="image/gif"/>
  <Override PartName="/xl/media/image1673.gif" ContentType="image/gif"/>
  <Override PartName="/xl/media/image783.gif" ContentType="image/gif"/>
  <Override PartName="/xl/media/image1674.gif" ContentType="image/gif"/>
  <Override PartName="/xl/media/image784.gif" ContentType="image/gif"/>
  <Override PartName="/xl/media/image1675.gif" ContentType="image/gif"/>
  <Override PartName="/xl/media/image785.gif" ContentType="image/gif"/>
  <Override PartName="/xl/media/image1676.gif" ContentType="image/gif"/>
  <Override PartName="/xl/media/image786.gif" ContentType="image/gif"/>
  <Override PartName="/xl/media/image1677.gif" ContentType="image/gif"/>
  <Override PartName="/xl/media/image787.gif" ContentType="image/gif"/>
  <Override PartName="/xl/media/image1678.gif" ContentType="image/gif"/>
  <Override PartName="/xl/media/image788.gif" ContentType="image/gif"/>
  <Override PartName="/xl/media/image1679.gif" ContentType="image/gif"/>
  <Override PartName="/xl/media/image789.gif" ContentType="image/gif"/>
  <Override PartName="/xl/media/image1680.gif" ContentType="image/gif"/>
  <Override PartName="/xl/media/image790.gif" ContentType="image/gif"/>
  <Override PartName="/xl/media/image800.gif" ContentType="image/gif"/>
  <Override PartName="/xl/media/image801.gif" ContentType="image/gif"/>
  <Override PartName="/xl/media/image802.gif" ContentType="image/gif"/>
  <Override PartName="/xl/media/image803.gif" ContentType="image/gif"/>
  <Override PartName="/xl/media/image804.gif" ContentType="image/gif"/>
  <Override PartName="/xl/media/image805.gif" ContentType="image/gif"/>
  <Override PartName="/xl/media/image806.gif" ContentType="image/gif"/>
  <Override PartName="/xl/media/image807.gif" ContentType="image/gif"/>
  <Override PartName="/xl/media/image808.gif" ContentType="image/gif"/>
  <Override PartName="/xl/media/image809.gif" ContentType="image/gif"/>
  <Override PartName="/xl/media/image1700.gif" ContentType="image/gif"/>
  <Override PartName="/xl/media/image810.gif" ContentType="image/gif"/>
  <Override PartName="/xl/media/image1701.gif" ContentType="image/gif"/>
  <Override PartName="/xl/media/image811.gif" ContentType="image/gif"/>
  <Override PartName="/xl/media/image1702.gif" ContentType="image/gif"/>
  <Override PartName="/xl/media/image812.gif" ContentType="image/gif"/>
  <Override PartName="/xl/media/image1703.gif" ContentType="image/gif"/>
  <Override PartName="/xl/media/image813.gif" ContentType="image/gif"/>
  <Override PartName="/xl/media/image1704.gif" ContentType="image/gif"/>
  <Override PartName="/xl/media/image814.gif" ContentType="image/gif"/>
  <Override PartName="/xl/media/image1705.gif" ContentType="image/gif"/>
  <Override PartName="/xl/media/image815.gif" ContentType="image/gif"/>
  <Override PartName="/xl/media/image1706.gif" ContentType="image/gif"/>
  <Override PartName="/xl/media/image816.gif" ContentType="image/gif"/>
  <Override PartName="/xl/media/image1707.gif" ContentType="image/gif"/>
  <Override PartName="/xl/media/image817.gif" ContentType="image/gif"/>
  <Override PartName="/xl/media/image1708.gif" ContentType="image/gif"/>
  <Override PartName="/xl/media/image818.gif" ContentType="image/gif"/>
  <Override PartName="/xl/media/image1709.gif" ContentType="image/gif"/>
  <Override PartName="/xl/media/image819.gif" ContentType="image/gif"/>
  <Override PartName="/xl/media/image1710.gif" ContentType="image/gif"/>
  <Override PartName="/xl/media/image820.gif" ContentType="image/gif"/>
  <Override PartName="/xl/media/image1711.gif" ContentType="image/gif"/>
  <Override PartName="/xl/media/image821.gif" ContentType="image/gif"/>
  <Override PartName="/xl/media/image1712.gif" ContentType="image/gif"/>
  <Override PartName="/xl/media/image822.gif" ContentType="image/gif"/>
  <Override PartName="/xl/media/image1713.gif" ContentType="image/gif"/>
  <Override PartName="/xl/media/image823.gif" ContentType="image/gif"/>
  <Override PartName="/xl/media/image1714.gif" ContentType="image/gif"/>
  <Override PartName="/xl/media/image824.gif" ContentType="image/gif"/>
  <Override PartName="/xl/media/image1715.gif" ContentType="image/gif"/>
  <Override PartName="/xl/media/image825.gif" ContentType="image/gif"/>
  <Override PartName="/xl/media/image826.gif" ContentType="image/gif"/>
  <Override PartName="/xl/media/image827.gif" ContentType="image/gif"/>
  <Override PartName="/xl/media/image828.gif" ContentType="image/gif"/>
  <Override PartName="/xl/media/image829.gif" ContentType="image/gif"/>
  <Override PartName="/xl/media/image830.gif" ContentType="image/gif"/>
  <Override PartName="/xl/media/image831.gif" ContentType="image/gif"/>
  <Override PartName="/xl/media/image832.gif" ContentType="image/gif"/>
  <Override PartName="/xl/media/image833.gif" ContentType="image/gif"/>
  <Override PartName="/xl/media/image834.gif" ContentType="image/gif"/>
  <Override PartName="/xl/media/image835.gif" ContentType="image/gif"/>
  <Override PartName="/xl/media/image836.gif" ContentType="image/gif"/>
  <Override PartName="/xl/media/image837.gif" ContentType="image/gif"/>
  <Override PartName="/xl/media/image838.gif" ContentType="image/gif"/>
  <Override PartName="/xl/media/image839.gif" ContentType="image/gif"/>
  <Override PartName="/xl/media/image840.gif" ContentType="image/gif"/>
  <Override PartName="/xl/media/image841.gif" ContentType="image/gif"/>
  <Override PartName="/xl/media/image842.gif" ContentType="image/gif"/>
  <Override PartName="/xl/media/image843.gif" ContentType="image/gif"/>
  <Override PartName="/xl/media/image844.gif" ContentType="image/gif"/>
  <Override PartName="/xl/media/image845.gif" ContentType="image/gif"/>
  <Override PartName="/xl/media/image846.gif" ContentType="image/gif"/>
  <Override PartName="/xl/media/image847.gif" ContentType="image/gif"/>
  <Override PartName="/xl/media/image848.gif" ContentType="image/gif"/>
  <Override PartName="/xl/media/image849.gif" ContentType="image/gif"/>
  <Override PartName="/xl/media/image850.gif" ContentType="image/gif"/>
  <Override PartName="/xl/media/image851.gif" ContentType="image/gif"/>
  <Override PartName="/xl/media/image852.gif" ContentType="image/gif"/>
  <Override PartName="/xl/media/image853.gif" ContentType="image/gif"/>
  <Override PartName="/xl/media/image854.gif" ContentType="image/gif"/>
  <Override PartName="/xl/media/image855.gif" ContentType="image/gif"/>
  <Override PartName="/xl/media/image856.gif" ContentType="image/gif"/>
  <Override PartName="/xl/media/image857.gif" ContentType="image/gif"/>
  <Override PartName="/xl/media/image858.gif" ContentType="image/gif"/>
  <Override PartName="/xl/media/image859.gif" ContentType="image/gif"/>
  <Override PartName="/xl/media/image860.gif" ContentType="image/gif"/>
  <Override PartName="/xl/media/image861.gif" ContentType="image/gif"/>
  <Override PartName="/xl/media/image862.gif" ContentType="image/gif"/>
  <Override PartName="/xl/media/image863.gif" ContentType="image/gif"/>
  <Override PartName="/xl/media/image864.gif" ContentType="image/gif"/>
  <Override PartName="/xl/media/image865.gif" ContentType="image/gif"/>
  <Override PartName="/xl/media/image866.gif" ContentType="image/gif"/>
  <Override PartName="/xl/media/image867.gif" ContentType="image/gif"/>
  <Override PartName="/xl/media/image868.gif" ContentType="image/gif"/>
  <Override PartName="/xl/media/image869.gif" ContentType="image/gif"/>
  <Override PartName="/xl/media/image870.gif" ContentType="image/gif"/>
  <Override PartName="/xl/media/image871.gif" ContentType="image/gif"/>
  <Override PartName="/xl/media/image872.gif" ContentType="image/gif"/>
  <Override PartName="/xl/media/image873.gif" ContentType="image/gif"/>
  <Override PartName="/xl/media/image874.gif" ContentType="image/gif"/>
  <Override PartName="/xl/media/image875.gif" ContentType="image/gif"/>
  <Override PartName="/xl/media/image876.gif" ContentType="image/gif"/>
  <Override PartName="/xl/media/image877.gif" ContentType="image/gif"/>
  <Override PartName="/xl/media/image878.gif" ContentType="image/gif"/>
  <Override PartName="/xl/media/image879.gif" ContentType="image/gif"/>
  <Override PartName="/xl/media/image880.gif" ContentType="image/gif"/>
  <Override PartName="/xl/media/image881.gif" ContentType="image/gif"/>
  <Override PartName="/xl/media/image882.gif" ContentType="image/gif"/>
  <Override PartName="/xl/media/image883.gif" ContentType="image/gif"/>
  <Override PartName="/xl/media/image884.gif" ContentType="image/gif"/>
  <Override PartName="/xl/media/image885.gif" ContentType="image/gif"/>
  <Override PartName="/xl/media/image886.gif" ContentType="image/gif"/>
  <Override PartName="/xl/media/image887.gif" ContentType="image/gif"/>
  <Override PartName="/xl/media/image888.gif" ContentType="image/gif"/>
  <Override PartName="/xl/media/image889.gif" ContentType="image/gif"/>
  <Override PartName="/xl/media/image890.gif" ContentType="image/gif"/>
  <Override PartName="/xl/media/image900.gif" ContentType="image/gif"/>
  <Override PartName="/xl/media/image901.gif" ContentType="image/gif"/>
  <Override PartName="/xl/media/image902.gif" ContentType="image/gif"/>
  <Override PartName="/xl/media/image904.gif" ContentType="image/gif"/>
  <Override PartName="/xl/media/image905.gif" ContentType="image/gif"/>
  <Override PartName="/xl/media/image906.gif" ContentType="image/gif"/>
  <Override PartName="/xl/media/image907.gif" ContentType="image/gif"/>
  <Override PartName="/xl/media/image908.gif" ContentType="image/gif"/>
  <Override PartName="/xl/media/image909.gif" ContentType="image/gif"/>
  <Override PartName="/xl/media/image910.gif" ContentType="image/gif"/>
  <Override PartName="/xl/media/image911.gif" ContentType="image/gif"/>
  <Override PartName="/xl/media/image912.gif" ContentType="image/gif"/>
  <Override PartName="/xl/media/image913.gif" ContentType="image/gif"/>
  <Override PartName="/xl/media/image914.gif" ContentType="image/gif"/>
  <Override PartName="/xl/media/image915.gif" ContentType="image/gif"/>
  <Override PartName="/xl/media/image916.gif" ContentType="image/gif"/>
  <Override PartName="/xl/media/image917.gif" ContentType="image/gif"/>
  <Override PartName="/xl/media/image918.gif" ContentType="image/gif"/>
  <Override PartName="/xl/media/image919.gif" ContentType="image/gif"/>
  <Override PartName="/xl/media/image920.gif" ContentType="image/gif"/>
  <Override PartName="/xl/media/image921.gif" ContentType="image/gif"/>
  <Override PartName="/xl/media/image922.gif" ContentType="image/gif"/>
  <Override PartName="/xl/media/image923.gif" ContentType="image/gif"/>
  <Override PartName="/xl/media/image924.gif" ContentType="image/gif"/>
  <Override PartName="/xl/media/image925.gif" ContentType="image/gif"/>
  <Override PartName="/xl/media/image926.gif" ContentType="image/gif"/>
  <Override PartName="/xl/media/image927.gif" ContentType="image/gif"/>
  <Override PartName="/xl/media/image928.gif" ContentType="image/gif"/>
  <Override PartName="/xl/media/image929.gif" ContentType="image/gif"/>
  <Override PartName="/xl/media/image930.gif" ContentType="image/gif"/>
  <Override PartName="/xl/media/image931.gif" ContentType="image/gif"/>
  <Override PartName="/xl/media/image932.gif" ContentType="image/gif"/>
  <Override PartName="/xl/media/image933.gif" ContentType="image/gif"/>
  <Override PartName="/xl/media/image934.gif" ContentType="image/gif"/>
  <Override PartName="/xl/media/image935.gif" ContentType="image/gif"/>
  <Override PartName="/xl/media/image936.gif" ContentType="image/gif"/>
  <Override PartName="/xl/media/image937.gif" ContentType="image/gif"/>
  <Override PartName="/xl/media/image938.gif" ContentType="image/gif"/>
  <Override PartName="/xl/media/image939.gif" ContentType="image/gif"/>
  <Override PartName="/xl/media/image940.gif" ContentType="image/gif"/>
  <Override PartName="/xl/media/image941.gif" ContentType="image/gif"/>
  <Override PartName="/xl/media/image942.gif" ContentType="image/gif"/>
  <Override PartName="/xl/media/image943.gif" ContentType="image/gif"/>
  <Override PartName="/xl/media/image944.gif" ContentType="image/gif"/>
  <Override PartName="/xl/media/image945.gif" ContentType="image/gif"/>
  <Override PartName="/xl/media/image946.gif" ContentType="image/gif"/>
  <Override PartName="/xl/media/image947.gif" ContentType="image/gif"/>
  <Override PartName="/xl/media/image948.gif" ContentType="image/gif"/>
  <Override PartName="/xl/media/image949.gif" ContentType="image/gif"/>
  <Override PartName="/xl/media/image950.gif" ContentType="image/gif"/>
  <Override PartName="/xl/media/image951.gif" ContentType="image/gif"/>
  <Override PartName="/xl/media/image952.gif" ContentType="image/gif"/>
  <Override PartName="/xl/media/image953.gif" ContentType="image/gif"/>
  <Override PartName="/xl/media/image954.gif" ContentType="image/gif"/>
  <Override PartName="/xl/media/image955.gif" ContentType="image/gif"/>
  <Override PartName="/xl/media/image956.gif" ContentType="image/gif"/>
  <Override PartName="/xl/media/image957.gif" ContentType="image/gif"/>
  <Override PartName="/xl/media/image958.gif" ContentType="image/gif"/>
  <Override PartName="/xl/media/image959.gif" ContentType="image/gif"/>
  <Override PartName="/xl/media/image960.gif" ContentType="image/gif"/>
  <Override PartName="/xl/media/image961.gif" ContentType="image/gif"/>
  <Override PartName="/xl/media/image962.gif" ContentType="image/gif"/>
  <Override PartName="/xl/media/image963.gif" ContentType="image/gif"/>
  <Override PartName="/xl/media/image964.gif" ContentType="image/gif"/>
  <Override PartName="/xl/media/image965.gif" ContentType="image/gif"/>
  <Override PartName="/xl/media/image966.gif" ContentType="image/gif"/>
  <Override PartName="/xl/media/image967.gif" ContentType="image/gif"/>
  <Override PartName="/xl/media/image968.gif" ContentType="image/gif"/>
  <Override PartName="/xl/media/image969.gif" ContentType="image/gif"/>
  <Override PartName="/xl/media/image970.gif" ContentType="image/gif"/>
  <Override PartName="/xl/media/image971.gif" ContentType="image/gif"/>
  <Override PartName="/xl/media/image972.gif" ContentType="image/gif"/>
  <Override PartName="/xl/media/image973.gif" ContentType="image/gif"/>
  <Override PartName="/xl/media/image974.gif" ContentType="image/gif"/>
  <Override PartName="/xl/media/image975.gif" ContentType="image/gif"/>
  <Override PartName="/xl/media/image976.gif" ContentType="image/gif"/>
  <Override PartName="/xl/media/image977.gif" ContentType="image/gif"/>
  <Override PartName="/xl/media/image978.gif" ContentType="image/gif"/>
  <Override PartName="/xl/media/image979.gif" ContentType="image/gif"/>
  <Override PartName="/xl/media/image980.gif" ContentType="image/gif"/>
  <Override PartName="/xl/media/image981.gif" ContentType="image/gif"/>
  <Override PartName="/xl/media/image982.gif" ContentType="image/gif"/>
  <Override PartName="/xl/media/image983.gif" ContentType="image/gif"/>
  <Override PartName="/xl/media/image984.gif" ContentType="image/gif"/>
  <Override PartName="/xl/media/image985.gif" ContentType="image/gif"/>
  <Override PartName="/xl/media/image986.gif" ContentType="image/gif"/>
  <Override PartName="/xl/media/image987.gif" ContentType="image/gif"/>
  <Override PartName="/xl/media/image988.gif" ContentType="image/gif"/>
  <Override PartName="/xl/media/image989.gif" ContentType="image/gif"/>
  <Override PartName="/xl/media/image990.gif" ContentType="image/gif"/>
  <Override PartName="/xl/media/image1090.gif" ContentType="image/gif"/>
  <Override PartName="/xl/media/image1091.gif" ContentType="image/gif"/>
  <Override PartName="/xl/media/image1092.gif" ContentType="image/gif"/>
  <Override PartName="/xl/media/image1093.gif" ContentType="image/gif"/>
  <Override PartName="/xl/media/image1094.gif" ContentType="image/gif"/>
  <Override PartName="/xl/media/image1095.gif" ContentType="image/gif"/>
  <Override PartName="/xl/media/image1096.gif" ContentType="image/gif"/>
  <Override PartName="/xl/media/image1097.gif" ContentType="image/gif"/>
  <Override PartName="/xl/media/image1098.gif" ContentType="image/gif"/>
  <Override PartName="/xl/media/image1099.gif" ContentType="image/gif"/>
  <Override PartName="/xl/media/image1190.gif" ContentType="image/gif"/>
  <Override PartName="/xl/media/image1191.gif" ContentType="image/gif"/>
  <Override PartName="/xl/media/image1192.gif" ContentType="image/gif"/>
  <Override PartName="/xl/media/image1193.gif" ContentType="image/gif"/>
  <Override PartName="/xl/media/image1194.gif" ContentType="image/gif"/>
  <Override PartName="/xl/media/image1195.gif" ContentType="image/gif"/>
  <Override PartName="/xl/media/image1196.gif" ContentType="image/gif"/>
  <Override PartName="/xl/media/image1197.gif" ContentType="image/gif"/>
  <Override PartName="/xl/media/image1198.gif" ContentType="image/gif"/>
  <Override PartName="/xl/media/image1199.gif" ContentType="image/gif"/>
  <Override PartName="/xl/media/image1290.gif" ContentType="image/gif"/>
  <Override PartName="/xl/media/image1291.gif" ContentType="image/gif"/>
  <Override PartName="/xl/media/image1292.gif" ContentType="image/gif"/>
  <Override PartName="/xl/media/image1293.gif" ContentType="image/gif"/>
  <Override PartName="/xl/media/image1294.gif" ContentType="image/gif"/>
  <Override PartName="/xl/media/image1295.gif" ContentType="image/gif"/>
  <Override PartName="/xl/media/image1296.gif" ContentType="image/gif"/>
  <Override PartName="/xl/media/image1297.gif" ContentType="image/gif"/>
  <Override PartName="/xl/media/image1298.gif" ContentType="image/gif"/>
  <Override PartName="/xl/media/image1299.gif" ContentType="image/gif"/>
  <Override PartName="/xl/media/image1390.gif" ContentType="image/gif"/>
  <Override PartName="/xl/media/image1391.gif" ContentType="image/gif"/>
  <Override PartName="/xl/media/image1392.gif" ContentType="image/gif"/>
  <Override PartName="/xl/media/image1393.gif" ContentType="image/gif"/>
  <Override PartName="/xl/media/image1394.gif" ContentType="image/gif"/>
  <Override PartName="/xl/media/image1395.gif" ContentType="image/gif"/>
  <Override PartName="/xl/media/image1396.gif" ContentType="image/gif"/>
  <Override PartName="/xl/media/image1397.gif" ContentType="image/gif"/>
  <Override PartName="/xl/media/image1398.gif" ContentType="image/gif"/>
  <Override PartName="/xl/media/image1399.gif" ContentType="image/gif"/>
  <Override PartName="/xl/media/image1590.gif" ContentType="image/gif"/>
  <Override PartName="/xl/media/image1591.gif" ContentType="image/gif"/>
  <Override PartName="/xl/media/image1592.gif" ContentType="image/gif"/>
  <Override PartName="/xl/media/image1593.gif" ContentType="image/gif"/>
  <Override PartName="/xl/media/image1594.gif" ContentType="image/gif"/>
  <Override PartName="/xl/media/image1595.gif" ContentType="image/gif"/>
  <Override PartName="/xl/media/image1596.gif" ContentType="image/gif"/>
  <Override PartName="/xl/media/image1597.gif" ContentType="image/gif"/>
  <Override PartName="/xl/media/image1598.gif" ContentType="image/gif"/>
  <Override PartName="/xl/media/image1599.gif" ContentType="image/gif"/>
  <Override PartName="/xl/media/image1690.gif" ContentType="image/gif"/>
  <Override PartName="/xl/media/image1691.gif" ContentType="image/gif"/>
  <Override PartName="/xl/media/image1692.gif" ContentType="image/gif"/>
  <Override PartName="/xl/media/image1693.gif" ContentType="image/gif"/>
  <Override PartName="/xl/media/image1694.gif" ContentType="image/gif"/>
  <Override PartName="/xl/media/image1695.gif" ContentType="image/gif"/>
  <Override PartName="/xl/media/image1696.gif" ContentType="image/gif"/>
  <Override PartName="/xl/media/image1697.gif" ContentType="image/gif"/>
  <Override PartName="/xl/media/image1698.gif" ContentType="image/gif"/>
  <Override PartName="/xl/media/image1699.gif" ContentType="image/gif"/>
  <Override PartName="/xl/media/image1716.png" ContentType="image/png"/>
  <Override PartName="/xl/sharedStrings.xml" ContentType="application/vnd.openxmlformats-officedocument.spreadsheetml.sharedString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_rels/drawing1.xml.rels" ContentType="application/vnd.openxmlformats-package.relationships+xml"/>
  <Override PartName="/xl/drawings/_rels/drawing4.xml.rels" ContentType="application/vnd.openxmlformats-package.relationships+xml"/>
  <Override PartName="/xl/drawings/_rels/drawing7.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APA-DADOS" sheetId="1" state="visible" r:id="rId2"/>
    <sheet name="01_SINTETICO" sheetId="2" state="visible" r:id="rId3"/>
    <sheet name="02_CRONOGRAMA" sheetId="3" state="visible" r:id="rId4"/>
    <sheet name="03_COMPOSIÇÕES" sheetId="4" state="visible" r:id="rId5"/>
    <sheet name="04_PESQUISAS" sheetId="5" state="visible" r:id="rId6"/>
    <sheet name="05_BDI" sheetId="6" state="visible" r:id="rId7"/>
    <sheet name="06_ENCARGOS" sheetId="7" state="visible" r:id="rId8"/>
    <sheet name="CURVA ABC" sheetId="8" state="visible" r:id="rId9"/>
    <sheet name="INSUMOS_AUX" sheetId="9" state="visible" r:id="rId10"/>
    <sheet name="INSUMOS SINAPI" sheetId="10" state="hidden" r:id="rId11"/>
    <sheet name="SERVICOS SINAPI" sheetId="11" state="hidden" r:id="rId12"/>
  </sheets>
  <definedNames>
    <definedName function="false" hidden="false" localSheetId="1" name="_xlnm.Print_Area" vbProcedure="false">01_SINTETICO!$A$1:$J$194</definedName>
    <definedName function="false" hidden="false" localSheetId="1" name="_xlnm.Print_Titles" vbProcedure="false">01_SINTETICO!$1:$5</definedName>
    <definedName function="false" hidden="true" localSheetId="1" name="_xlnm._FilterDatabase" vbProcedure="false">01_SINTETICO!$A$6:$S$174</definedName>
    <definedName function="false" hidden="false" localSheetId="2" name="_xlnm.Print_Area" vbProcedure="false">02_CRONOGRAMA!$B$2:$I$46</definedName>
    <definedName function="false" hidden="false" localSheetId="3" name="_xlnm.Print_Area" vbProcedure="false">03_COMPOSIÇÕES!$A:$G</definedName>
    <definedName function="false" hidden="false" localSheetId="3" name="_xlnm.Print_Titles" vbProcedure="false">03_COMPOSIÇÕES!$1:$3</definedName>
    <definedName function="false" hidden="true" localSheetId="3" name="_xlnm._FilterDatabase" vbProcedure="false">03_COMPOSIÇÕES!$A$4:$J$1927</definedName>
    <definedName function="false" hidden="false" localSheetId="4" name="_xlnm.Print_Area" vbProcedure="false">04_PESQUISAS!$A$1:$G$256</definedName>
    <definedName function="false" hidden="false" localSheetId="4" name="_xlnm.Print_Titles" vbProcedure="false">04_PESQUISAS!$1:$5</definedName>
    <definedName function="false" hidden="true" localSheetId="4" name="_xlnm._FilterDatabase" vbProcedure="false">04_PESQUISAS!$A$7:$G$14</definedName>
    <definedName function="false" hidden="false" localSheetId="5" name="_xlnm.Print_Area" vbProcedure="false">05_BDI!$A$1:$F$45</definedName>
    <definedName function="false" hidden="false" localSheetId="6" name="_xlnm.Print_Area" vbProcedure="false">06_ENCARGOS!$A:$G</definedName>
    <definedName function="false" hidden="false" localSheetId="0" name="_xlnm.Print_Area" vbProcedure="false">'CAPA-DADOS'!$A$1:$M$33</definedName>
    <definedName function="false" hidden="false" localSheetId="7" name="_xlnm.Print_Area" vbProcedure="false">'CURVA ABC'!$A$1:$K$142</definedName>
    <definedName function="false" hidden="false" localSheetId="7" name="_xlnm.Print_Titles" vbProcedure="false">'CURVA ABC'!$1:$5</definedName>
    <definedName function="false" hidden="true" localSheetId="7" name="_xlnm._FilterDatabase" vbProcedure="false">'CURVA ABC'!$A$6:$J$142</definedName>
    <definedName function="false" hidden="false" localSheetId="9" name="_xlnm.Print_Area" vbProcedure="false">'INSUMOS SINAPI'!$A:$E</definedName>
    <definedName function="false" hidden="false" localSheetId="8" name="_xlnm.Print_Area" vbProcedure="false">INSUMOS_AUX!$A$1:$H$243</definedName>
    <definedName function="false" hidden="true" localSheetId="8" name="_xlnm._FilterDatabase" vbProcedure="false">INSUMOS_AUX!$A$3:$H$243</definedName>
    <definedName function="false" hidden="false" localSheetId="10" name="_xlnm.Print_Area" vbProcedure="false">'SERVICOS SINAPI'!$A:$F</definedName>
    <definedName function="false" hidden="false" name="MED_DIRETA" vbProcedure="false">02_CRONOGRAMA!$K$3</definedName>
    <definedName function="false" hidden="false" localSheetId="1" name="BDI_MAT" vbProcedure="false">01_SINTETICO!$I$179</definedName>
    <definedName function="false" hidden="false" localSheetId="1" name="BDI_MDO" vbProcedure="false">01_SINTETICO!$J$179</definedName>
    <definedName function="false" hidden="false" localSheetId="1" name="_xlnm.Print_Titles" vbProcedure="false">01_SINTETICO!$1:$5</definedName>
    <definedName function="false" hidden="false" localSheetId="3" name="_xlnm.Print_Titles" vbProcedure="false">03_COMPOSIÇÕES!$1:$3</definedName>
    <definedName function="false" hidden="false" localSheetId="4" name="_xlnm.Print_Titles" vbProcedure="false">04_PESQUISAS!$1:$5</definedName>
    <definedName function="false" hidden="false" localSheetId="7" name="BDI_MAT" vbProcedure="false">'curva abc'!#ref!</definedName>
    <definedName function="false" hidden="false" localSheetId="7" name="BDI_MDO" vbProcedure="false">'curva abc'!#ref!</definedName>
    <definedName function="false" hidden="false" localSheetId="7" name="_xlnm.Print_Titles" vbProcedure="false">'CURVA ABC'!$1:$5</definedName>
  </definedNames>
  <calcPr iterateCount="100" refMode="A1" iterate="false" iterateDelta="0.0001"/>
  <extLst>
    <ext xmlns:loext="http://schemas.libreoffice.org/" uri="{7626C862-2A13-11E5-B345-FEFF819CDC9F}">
      <loext:extCalcPr stringRefSyntax="ExcelA1"/>
    </ext>
  </extLst>
</workbook>
</file>

<file path=xl/comments3.xml><?xml version="1.0" encoding="utf-8"?>
<comments xmlns="http://schemas.openxmlformats.org/spreadsheetml/2006/main" xmlns:xdr="http://schemas.openxmlformats.org/drawingml/2006/spreadsheetDrawing">
  <authors>
    <author>T</author>
  </authors>
  <commentList>
    <comment ref="J3" authorId="0">
      <text>
        <r>
          <rPr>
            <b val="true"/>
            <sz val="9"/>
            <color rgb="FF000000"/>
            <rFont val="Tahoma"/>
            <family val="2"/>
            <charset val="1"/>
          </rPr>
          <t xml:space="preserve">Reinaldo de Sa Moreira e Silva  :
</t>
        </r>
        <r>
          <rPr>
            <sz val="9"/>
            <color rgb="FF000000"/>
            <rFont val="Tahoma"/>
            <family val="2"/>
            <charset val="1"/>
          </rPr>
          <t xml:space="preserve">DEVE SOMAR TODOS QUE NÃO SERÃO MEDIDOS PROPORCIONALMENTE</t>
        </r>
      </text>
    </comment>
  </commentList>
</comments>
</file>

<file path=xl/sharedStrings.xml><?xml version="1.0" encoding="utf-8"?>
<sst xmlns="http://schemas.openxmlformats.org/spreadsheetml/2006/main" count="45442" uniqueCount="13399">
  <si>
    <t xml:space="preserve">TRIBUNAL REGIONAL DO TRABALHO DA 18ª REGIÃO</t>
  </si>
  <si>
    <t xml:space="preserve">SECRETARIA DE MANUTENÇÃO E PROJETOS</t>
  </si>
  <si>
    <t xml:space="preserve">DIVISÃO DE ENGENHARIA</t>
  </si>
  <si>
    <t xml:space="preserve">PLANILHA ORÇAMENTÁRIA DE REFERÊNCIA</t>
  </si>
  <si>
    <t xml:space="preserve">DADOS GERAIS DO ORÇAMENTO</t>
  </si>
  <si>
    <t xml:space="preserve">OBRA/SERVIÇO</t>
  </si>
  <si>
    <t xml:space="preserve">REFORMA PARA IMPLANTAÇÃO DE VT DE AGUAS LINDAS</t>
  </si>
  <si>
    <t xml:space="preserve">CIDADE DA OBRA</t>
  </si>
  <si>
    <t xml:space="preserve">GOIÂNIA-GO</t>
  </si>
  <si>
    <t xml:space="preserve">DATA DO ORÇAMENTO</t>
  </si>
  <si>
    <t xml:space="preserve">TABELA UTILIZADA</t>
  </si>
  <si>
    <t xml:space="preserve">SINAPI-DEZ/2023</t>
  </si>
  <si>
    <t xml:space="preserve">DESONERADO</t>
  </si>
  <si>
    <t xml:space="preserve">REF. MUNICIPIO GOIÂNIA - DESONERADO</t>
  </si>
  <si>
    <t xml:space="preserve">(CONFORME DECRETO 7983/13)</t>
  </si>
  <si>
    <t xml:space="preserve">(publicação oficial www.caixa.gov.br/sinapi)</t>
  </si>
  <si>
    <t xml:space="preserve">CONTEÚDO</t>
  </si>
  <si>
    <t xml:space="preserve">ORÇAMENTO SINTÉTICO</t>
  </si>
  <si>
    <t xml:space="preserve">CRONOGRAMA FÍSICO FINANCEIRO</t>
  </si>
  <si>
    <t xml:space="preserve">COMPOSIÇÕES ANALÍTICAS</t>
  </si>
  <si>
    <t xml:space="preserve">RELATÓRIO DE PESQUISAS DE MERCADO</t>
  </si>
  <si>
    <t xml:space="preserve">COMPOSIÇÃO DO BDI PRESUMIDO (BONIFICAÇÕES E DESPESAS INDIRETAS)</t>
  </si>
  <si>
    <t xml:space="preserve">COMPOSIÇÃO DOS ENCARGOS SOCIAIS</t>
  </si>
  <si>
    <t xml:space="preserve">***Cabe destacar que a planilha orçamentária foi elaborada para atender as necessidades específicas do Tribunal de modo a chegar em valor de referência. A partir do momento que o licitante a utiliza para auxílio da formulação de sua proposta, a responsabilidade pelo resultado gerado é inteiramente do licitante. </t>
  </si>
  <si>
    <t xml:space="preserve">Alerta-se que antes de qualquer alteração o licitante possa buscar compreender as fórmulas e seus efeitos. </t>
  </si>
  <si>
    <t xml:space="preserve">Estamos à disposição para esclarecer eventuais dúvidas quanto à manipulação da planilha.</t>
  </si>
  <si>
    <t xml:space="preserve">PODER JUDICIÁRIO DA UNIÃO
TRIBUNAL REGIONAL DO TRABALHO DA 18ª REGIÃO</t>
  </si>
  <si>
    <t xml:space="preserve">ORÇAMENTO SINTÉTICO DESONERADO</t>
  </si>
  <si>
    <t xml:space="preserve">ITEM</t>
  </si>
  <si>
    <t xml:space="preserve">CÓDIGO</t>
  </si>
  <si>
    <t xml:space="preserve">DISCRIMINAÇÃO</t>
  </si>
  <si>
    <t xml:space="preserve">CLASS</t>
  </si>
  <si>
    <t xml:space="preserve">UN</t>
  </si>
  <si>
    <t xml:space="preserve">QTD</t>
  </si>
  <si>
    <t xml:space="preserve">CUSTO UNITÁRIO</t>
  </si>
  <si>
    <t xml:space="preserve">CUSTO TOTAL (SEM BDI)</t>
  </si>
  <si>
    <t xml:space="preserve">PREÇO TOTAL (COM BDI)</t>
  </si>
  <si>
    <t xml:space="preserve">PREÇO FINAL</t>
  </si>
  <si>
    <t xml:space="preserve">MAT</t>
  </si>
  <si>
    <t xml:space="preserve">MDO</t>
  </si>
  <si>
    <t xml:space="preserve">verificações sinapi</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</si>
  <si>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</si>
  <si>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</si>
  <si>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</si>
  <si>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</si>
  <si>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</si>
  <si>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</si>
  <si>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</si>
  <si>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</si>
  <si>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</si>
  <si>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</si>
  <si>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</si>
  <si>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(12)</t>
  </si>
  <si>
    <t xml:space="preserve">(13)</t>
  </si>
  <si>
    <t xml:space="preserve">SINTETICO</t>
  </si>
  <si>
    <t xml:space="preserve">SINAPI</t>
  </si>
  <si>
    <t xml:space="preserve">DIF UN</t>
  </si>
  <si>
    <t xml:space="preserve">DIF TOTAL</t>
  </si>
  <si>
    <t xml:space="preserve">ADMINISTRAÇÃO LOCAL</t>
  </si>
  <si>
    <t xml:space="preserve">1.01</t>
  </si>
  <si>
    <t xml:space="preserve">93567U</t>
  </si>
  <si>
    <t xml:space="preserve">ENGENHEIRO CIVIL DE OBRA PLENO COM ENCARGOS COMPLEMENTARES</t>
  </si>
  <si>
    <t xml:space="preserve">SER.CG</t>
  </si>
  <si>
    <t xml:space="preserve">MÊS</t>
  </si>
  <si>
    <t xml:space="preserve">DEMOLIÇÕES E RETIRADAS</t>
  </si>
  <si>
    <t xml:space="preserve">2.01</t>
  </si>
  <si>
    <t xml:space="preserve">97631U</t>
  </si>
  <si>
    <t xml:space="preserve">DEMOLIÇÃO DE ARGAMASSAS, DE FORMA MANUAL, SEM REAPROVEITAMENTO. AF_12/2017</t>
  </si>
  <si>
    <t xml:space="preserve">M2</t>
  </si>
  <si>
    <t xml:space="preserve">2.02</t>
  </si>
  <si>
    <t xml:space="preserve">97638U</t>
  </si>
  <si>
    <t xml:space="preserve">REMOÇÃO DE CHAPAS E PERFIS DE DRYWALL, DE FORMA MANUAL, SEM REAPROVEITAMENTO. AF_12/2017</t>
  </si>
  <si>
    <t xml:space="preserve">2.03</t>
  </si>
  <si>
    <t xml:space="preserve">97640U</t>
  </si>
  <si>
    <t xml:space="preserve">REMOÇÃO DE FORROS DE DRYWALL, PVC E FIBROMINERAL, DE FORMA MANUAL, SEM REAPROVEITAMENTO. AF_12/2017</t>
  </si>
  <si>
    <t xml:space="preserve">2.04</t>
  </si>
  <si>
    <t xml:space="preserve">97644U</t>
  </si>
  <si>
    <t xml:space="preserve">REMOÇÃO DE PORTAS, DE FORMA MANUAL, SEM REAPROVEITAMENTO. AF_12/2017</t>
  </si>
  <si>
    <t xml:space="preserve">2.05</t>
  </si>
  <si>
    <t xml:space="preserve">97645U</t>
  </si>
  <si>
    <t xml:space="preserve">REMOÇÃO DE JANELAS, DE FORMA MANUAL, SEM REAPROVEITAMENTO. AF_12/2017</t>
  </si>
  <si>
    <t xml:space="preserve">2.06</t>
  </si>
  <si>
    <t xml:space="preserve">97660U</t>
  </si>
  <si>
    <t xml:space="preserve">REMOÇÃO DE INTERRUPTORES/TOMADAS ELÉTRICAS, DE FORMA MANUAL, SEM REAPROVEITAMENTO. AF_12/2017</t>
  </si>
  <si>
    <t xml:space="preserve">2.07</t>
  </si>
  <si>
    <t xml:space="preserve">97663U</t>
  </si>
  <si>
    <t xml:space="preserve">REMOÇÃO DE LOUÇAS, DE FORMA MANUAL, SEM REAPROVEITAMENTO. AF_12/2017</t>
  </si>
  <si>
    <t xml:space="preserve">2.08</t>
  </si>
  <si>
    <t xml:space="preserve">97664U</t>
  </si>
  <si>
    <t xml:space="preserve">REMOÇÃO DE ACESSÓRIOS, DE FORMA MANUAL, SEM REAPROVEITAMENTO. AF_12/2017</t>
  </si>
  <si>
    <t xml:space="preserve">2.09</t>
  </si>
  <si>
    <t xml:space="preserve">97665U</t>
  </si>
  <si>
    <t xml:space="preserve">REMOÇÃO DE LUMINÁRIAS, DE FORMA MANUAL, SEM REAPROVEITAMENTO. AF_12/2017</t>
  </si>
  <si>
    <t xml:space="preserve">2.10</t>
  </si>
  <si>
    <t xml:space="preserve">97666U</t>
  </si>
  <si>
    <t xml:space="preserve">REMOÇÃO DE METAIS SANITÁRIOS, DE FORMA MANUAL, SEM REAPROVEITAMENTO. AF_12/2017</t>
  </si>
  <si>
    <t xml:space="preserve">2.11</t>
  </si>
  <si>
    <t xml:space="preserve">T.97644UD</t>
  </si>
  <si>
    <t xml:space="preserve">REMOÇÃO DE BATE MACA, DE FORMA MANUAL, SEM REAPROVEITAMENTO. AF_12/2017</t>
  </si>
  <si>
    <t xml:space="preserve">2.12</t>
  </si>
  <si>
    <t xml:space="preserve">T.ENSAC.ENTULHO</t>
  </si>
  <si>
    <t xml:space="preserve">ENSACAMENTO E RETIRADA DE ENTULHO</t>
  </si>
  <si>
    <t xml:space="preserve">M3</t>
  </si>
  <si>
    <t xml:space="preserve">2.13</t>
  </si>
  <si>
    <t xml:space="preserve">T.RETIRADA.BAT-ALI</t>
  </si>
  <si>
    <t xml:space="preserve">RETIRADA DE BATENTES E ALISARES</t>
  </si>
  <si>
    <t xml:space="preserve">ALVENARIA E REVESTIMENTO</t>
  </si>
  <si>
    <t xml:space="preserve">3.01</t>
  </si>
  <si>
    <t xml:space="preserve">87530U</t>
  </si>
  <si>
    <t xml:space="preserve">MASSA ÚNICA, PARA RECEBIMENTO DE PINTURA, EM ARGAMASSA TRAÇO 1:2:8, PREPARO MANUAL, APLICADA MANUALMENTE EM FACES INTERNAS DE PAREDES, ESPESSURA DE 20MM, COM EXECUÇÃO DE TALISCAS. AF_06/2014</t>
  </si>
  <si>
    <t xml:space="preserve">3.02</t>
  </si>
  <si>
    <t xml:space="preserve">98561U</t>
  </si>
  <si>
    <t xml:space="preserve">IMPERMEABILIZAÇÃO DE PAREDES COM ARGAMASSA DE CIMENTO E AREIA, COM ADITIVO IMPERMEABILIZANTE, E = 2CM. AF_06/2018</t>
  </si>
  <si>
    <t xml:space="preserve">3.03</t>
  </si>
  <si>
    <t xml:space="preserve">T.87261UD</t>
  </si>
  <si>
    <t xml:space="preserve">REVESTIMENTO CERÂMICO PARA PAREDE COM PLACAS TIPO PORCELANATO DE DIMENSÕES 60X60 CM APLICADA EM AMBIENTES DE ÁREA MENOR QUE 5 M². AF_06/2014</t>
  </si>
  <si>
    <t xml:space="preserve">3.04</t>
  </si>
  <si>
    <t xml:space="preserve">T.96368UD</t>
  </si>
  <si>
    <t xml:space="preserve">PAREDE COM PLACAS DE GESSO ACARTONADO (DRYWALL), PARA USO INTERNO COM DUAS FACES DUPLAS E ESTRUTURA METÁLICA COM GUIAS DUPLAS, COM MANTA ACUSTICA PET,SEM VÃOS. AF_06/2017</t>
  </si>
  <si>
    <t xml:space="preserve">PISOS</t>
  </si>
  <si>
    <t xml:space="preserve">4.01</t>
  </si>
  <si>
    <t xml:space="preserve">T.ESP.TABLADO</t>
  </si>
  <si>
    <t xml:space="preserve">TABLADO DE SALA DE AUDIÊNCIAS H=13 CM, PERÍMETRO DELIMITADO COM TIJOLOS MACIÇOS ASSENTADOS EM UMA VEZ, ENCHIMENTO EM BLOCOS CERÂMICOS VAZADOS DE 9 CM, CAPA DE 4 CM E NERVURAS DE 4 CM CONCRETADAS IN LOCO, INCLUSO PISO VINILICO</t>
  </si>
  <si>
    <t xml:space="preserve">BANCADAS LOUÇAS E METAIS</t>
  </si>
  <si>
    <t xml:space="preserve">5.01</t>
  </si>
  <si>
    <t xml:space="preserve">86894U</t>
  </si>
  <si>
    <t xml:space="preserve">BANCADA DE MÁRMORE SINTÉTICO, DE 120 X 60CM, COM CUBA INTEGRADA - FORNECIMENTO E INSTALAÇÃO. AF_01/2020</t>
  </si>
  <si>
    <t xml:space="preserve">5.02</t>
  </si>
  <si>
    <t xml:space="preserve">86915U</t>
  </si>
  <si>
    <t xml:space="preserve">TORNEIRA CROMADA DE MESA, 1/2? OU 3/4?, PARA LAVATÓRIO, PADRÃO MÉDIO - FORNECIMENTO E INSTALAÇÃO. AF_01/2020</t>
  </si>
  <si>
    <t xml:space="preserve">5.03</t>
  </si>
  <si>
    <t xml:space="preserve">86937U</t>
  </si>
  <si>
    <t xml:space="preserve">CUBA DE EMBUTIR OVAL EM LOUÇA BRANCA, 35 X 50CM OU EQUIVALENTE, INCLUSO VÁLVULA EM METAL CROMADO E SIFÃO FLEXÍVEL EM PVC - FORNECIMENTO E INSTALAÇÃO. AF_01/2020</t>
  </si>
  <si>
    <t xml:space="preserve">5.04</t>
  </si>
  <si>
    <t xml:space="preserve">T.86895</t>
  </si>
  <si>
    <t xml:space="preserve">BANCADA DE GRANITO CINZA POLIDO PARA LAVATÓRIO - FORNECIMENTO E INSTALAÇÃO. AF_01/2020</t>
  </si>
  <si>
    <t xml:space="preserve">5.05</t>
  </si>
  <si>
    <t xml:space="preserve">T.ESPELHO</t>
  </si>
  <si>
    <t xml:space="preserve">ESPELHO CRISTAL FIXADO COM SILICONE SOBRE REVESTIMENTO CERÂMICO</t>
  </si>
  <si>
    <t xml:space="preserve">PORTAS E JANELAS</t>
  </si>
  <si>
    <t xml:space="preserve">6.01</t>
  </si>
  <si>
    <t xml:space="preserve">94569U</t>
  </si>
  <si>
    <t xml:space="preserve">JANELA DE ALUMÍNIO TIPO MAXIM-AR, COM VIDROS, BATENTE E FERRAGENS. EXCLUSIVE ALIZAR, ACABAMENTO E CONTRAMARCO. FORNECIMENTO E INSTALAÇÃO. AF_12/2019</t>
  </si>
  <si>
    <t xml:space="preserve">6.02</t>
  </si>
  <si>
    <t xml:space="preserve">100678U</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</si>
  <si>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</si>
  <si>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6.03</t>
  </si>
  <si>
    <t xml:space="preserve">100683U</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</si>
  <si>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</si>
  <si>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6.04</t>
  </si>
  <si>
    <t xml:space="preserve">101965U</t>
  </si>
  <si>
    <t xml:space="preserve">PEITORIL LINEAR EM GRANITO OU MÁRMORE, L = 15CM, COMPRIMENTO DE ATÉ 2M, ASSENTADO COM ARGAMASSA 1:6 COM ADITIVO. AF_11/2020</t>
  </si>
  <si>
    <t xml:space="preserve">M</t>
  </si>
  <si>
    <t xml:space="preserve">6.05</t>
  </si>
  <si>
    <t xml:space="preserve">T.PELICULA</t>
  </si>
  <si>
    <t xml:space="preserve">PELICULA G5 LEITOSA FORNECIMENTO E INSTALAÇAO</t>
  </si>
  <si>
    <t xml:space="preserve">FORRO E PINTURA</t>
  </si>
  <si>
    <t xml:space="preserve">7.01</t>
  </si>
  <si>
    <t xml:space="preserve">88488U</t>
  </si>
  <si>
    <t xml:space="preserve">APLICAÇÃO MANUAL DE PINTURA COM TINTA LÁTEX ACRÍLICA EM TETO, DUAS DEMÃOS. AF_06/2014</t>
  </si>
  <si>
    <t xml:space="preserve">7.02</t>
  </si>
  <si>
    <t xml:space="preserve">88495U</t>
  </si>
  <si>
    <t xml:space="preserve">APLICAÇÃO E LIXAMENTO DE MASSA LÁTEX EM PAREDES, UMA DEMÃO. AF_06/2014</t>
  </si>
  <si>
    <t xml:space="preserve">7.03</t>
  </si>
  <si>
    <t xml:space="preserve">96114U</t>
  </si>
  <si>
    <t xml:space="preserve">FORRO EM DRYWALL, PARA AMBIENTES COMERCIAIS, INCLUSIVE ESTRUTURA DE FIXAÇÃO. AF_05/2017_PS</t>
  </si>
  <si>
    <t xml:space="preserve">7.04</t>
  </si>
  <si>
    <t xml:space="preserve">102204U</t>
  </si>
  <si>
    <t xml:space="preserve">PINTURA VERNIZ (INCOLOR) ALQUÍDICO EM MADEIRA, USO INTERNO, 1 DEMÃO. AF_01/2021</t>
  </si>
  <si>
    <t xml:space="preserve">7.05</t>
  </si>
  <si>
    <t xml:space="preserve">T.PINTURA.INTERNA</t>
  </si>
  <si>
    <t xml:space="preserve">PINTURA AMBIENTES INTERNOS (ACRILICO ACETINADO)</t>
  </si>
  <si>
    <t xml:space="preserve">INSTALAÇÕES HIDRAULICAS</t>
  </si>
  <si>
    <t xml:space="preserve">8.01</t>
  </si>
  <si>
    <t xml:space="preserve">89957U</t>
  </si>
  <si>
    <t xml:space="preserve">PONTO DE CONSUMO TERMINAL DE ÁGUA FRIA (SUBRAMAL) COM TUBULAÇÃO DE PVC, DN 25 MM, INSTALADO EM RAMAL DE ÁGUA, INCLUSOS RASGO E CHUMBAMENTO EM ALVENARIA. AF_12/2014</t>
  </si>
  <si>
    <t xml:space="preserve">INSTALAÇÕES ELÉTRICAS</t>
  </si>
  <si>
    <t xml:space="preserve">9.01</t>
  </si>
  <si>
    <t xml:space="preserve">REDE ESTABILIZADA</t>
  </si>
  <si>
    <t xml:space="preserve">9.01.01</t>
  </si>
  <si>
    <t xml:space="preserve">91834U</t>
  </si>
  <si>
    <t xml:space="preserve">ELETRODUTO FLEXÍVEL CORRUGADO, PVC, DN 25 MM (3/4"), PARA CIRCUITOS TERMINAIS, INSTALADO EM FORRO - FORNECIMENTO E INSTALAÇÃO. AF_12/2015</t>
  </si>
  <si>
    <t xml:space="preserve">9.01.02</t>
  </si>
  <si>
    <t xml:space="preserve">91926U</t>
  </si>
  <si>
    <t xml:space="preserve">CABO DE COBRE FLEXÍVEL ISOLADO, 2,5 MM², ANTI-CHAMA 450/750 V, PARA CIRCUITOS TERMINAIS - FORNECIMENTO E INSTALAÇÃO. AF_12/2015</t>
  </si>
  <si>
    <t xml:space="preserve">9.01.03</t>
  </si>
  <si>
    <t xml:space="preserve">91933U</t>
  </si>
  <si>
    <t xml:space="preserve">CABO DE COBRE FLEXÍVEL ISOLADO, 10 MM², ANTI-CHAMA 0,6/1,0 KV, PARA CIRCUITOS TERMINAIS - FORNECIMENTO E INSTALAÇÃO. AF_12/2015</t>
  </si>
  <si>
    <t xml:space="preserve">9.01.04</t>
  </si>
  <si>
    <t xml:space="preserve">91941U</t>
  </si>
  <si>
    <t xml:space="preserve">CAIXA RETANGULAR 4" X 2" BAIXA (0,30 M DO PISO), PVC, INSTALADA EM PAREDE - FORNECIMENTO E INSTALAÇÃO. AF_12/2015</t>
  </si>
  <si>
    <t xml:space="preserve">9.01.05</t>
  </si>
  <si>
    <t xml:space="preserve">91994U</t>
  </si>
  <si>
    <t xml:space="preserve">TOMADA MÉDIA DE EMBUTIR (1 MÓDULO), 2P+T 10 A, SEM SUPORTE E SEM PLACA - FORNECIMENTO E INSTALAÇÃO. AF_12/2015</t>
  </si>
  <si>
    <t xml:space="preserve">9.01.06</t>
  </si>
  <si>
    <t xml:space="preserve">92004U</t>
  </si>
  <si>
    <t xml:space="preserve">TOMADA MÉDIA DE EMBUTIR (2 MÓDULOS), 2P+T 10 A, INCLUINDO SUPORTE E PLACA - FORNECIMENTO E INSTALAÇÃO. AF_12/2015</t>
  </si>
  <si>
    <t xml:space="preserve">9.01.07</t>
  </si>
  <si>
    <t xml:space="preserve">92008U</t>
  </si>
  <si>
    <t xml:space="preserve">TOMADA BAIXA DE EMBUTIR (2 MÓDULOS), 2P+T 10 A, INCLUINDO SUPORTE E PLACA - FORNECIMENTO E INSTALAÇÃO. AF_12/2015</t>
  </si>
  <si>
    <t xml:space="preserve">9.01.08</t>
  </si>
  <si>
    <t xml:space="preserve">93655U</t>
  </si>
  <si>
    <t xml:space="preserve">DISJUNTOR MONOPOLAR TIPO DIN, CORRENTE NOMINAL DE 20A - FORNECIMENTO E INSTALAÇÃO. AF_10/2020</t>
  </si>
  <si>
    <t xml:space="preserve">9.01.09</t>
  </si>
  <si>
    <t xml:space="preserve">93659U</t>
  </si>
  <si>
    <t xml:space="preserve">DISJUNTOR MONOPOLAR TIPO DIN, CORRENTE NOMINAL DE 50A - FORNECIMENTO E INSTALAÇÃO. AF_10/2020</t>
  </si>
  <si>
    <t xml:space="preserve">9.01.10</t>
  </si>
  <si>
    <t xml:space="preserve">T.CABO.PP</t>
  </si>
  <si>
    <t xml:space="preserve">CABO ISOLADO PP 3 X 2,5 MM2</t>
  </si>
  <si>
    <t xml:space="preserve">9.01.11</t>
  </si>
  <si>
    <t xml:space="preserve">T.ELE.QDE</t>
  </si>
  <si>
    <t xml:space="preserve">QUADRO ELÉTRICO METÁLICO DE SOBREPOR 60X40X20 MM</t>
  </si>
  <si>
    <t xml:space="preserve">9.01.12</t>
  </si>
  <si>
    <t xml:space="preserve">T.ELE.SAIDA</t>
  </si>
  <si>
    <t xml:space="preserve">SAIDA HORIZONTAL PARA ELETRODUTO 3/4</t>
  </si>
  <si>
    <t xml:space="preserve">9.01.13</t>
  </si>
  <si>
    <t xml:space="preserve">T.ELE.NOBREAK</t>
  </si>
  <si>
    <t xml:space="preserve">NOBREAK MONOFASICO 10kVA</t>
  </si>
  <si>
    <t xml:space="preserve">9.01.14</t>
  </si>
  <si>
    <t xml:space="preserve">T.ELE.PINO.MACHO</t>
  </si>
  <si>
    <t xml:space="preserve">PINO MACHO ANGULAR 2P+T - 10 A</t>
  </si>
  <si>
    <t xml:space="preserve">9.01.15</t>
  </si>
  <si>
    <t xml:space="preserve">T.ELE.ELETROD.GALV1.1/4</t>
  </si>
  <si>
    <t xml:space="preserve">ELETRODUTO EM AÇO GALVANIZADO 1.1/4</t>
  </si>
  <si>
    <t xml:space="preserve">9.02</t>
  </si>
  <si>
    <t xml:space="preserve">REDE COMUM (ILUMINAÇÃO/ TOMADAS COMUNS/AR CONDICIONADO) </t>
  </si>
  <si>
    <t xml:space="preserve">9.02.01</t>
  </si>
  <si>
    <t xml:space="preserve">9.02.02</t>
  </si>
  <si>
    <t xml:space="preserve">91840U</t>
  </si>
  <si>
    <t xml:space="preserve">ELETRODUTO FLEXÍVEL CORRUGADO, PEAD, DN 40 MM (1 1/4"), PARA CIRCUITOS TERMINAIS, INSTALADO EM FORRO - FORNECIMENTO E INSTALAÇÃO. AF_03/2023</t>
  </si>
  <si>
    <t xml:space="preserve">9.02.03</t>
  </si>
  <si>
    <t xml:space="preserve">9.02.04</t>
  </si>
  <si>
    <t xml:space="preserve">91928U</t>
  </si>
  <si>
    <t xml:space="preserve">CABO DE COBRE FLEXÍVEL ISOLADO, 4 MM², ANTI-CHAMA 450/750 V, PARA CIRCUITOS TERMINAIS - FORNECIMENTO E INSTALAÇÃO. AF_12/2015</t>
  </si>
  <si>
    <t xml:space="preserve">9.02.05</t>
  </si>
  <si>
    <t xml:space="preserve">9.02.06</t>
  </si>
  <si>
    <t xml:space="preserve">9.02.07</t>
  </si>
  <si>
    <t xml:space="preserve">91953U</t>
  </si>
  <si>
    <t xml:space="preserve">INTERRUPTOR SIMPLES (1 MÓDULO), 10A/250V, INCLUINDO SUPORTE E PLACA - FORNECIMENTO E INSTALAÇÃO. AF_12/2015</t>
  </si>
  <si>
    <t xml:space="preserve">9.02.08</t>
  </si>
  <si>
    <t xml:space="preserve">91955U</t>
  </si>
  <si>
    <t xml:space="preserve">INTERRUPTOR PARALELO (1 MÓDULO), 10A/250V, INCLUINDO SUPORTE E PLACA - FORNECIMENTO E INSTALAÇÃO. AF_12/2015</t>
  </si>
  <si>
    <t xml:space="preserve">9.02.09</t>
  </si>
  <si>
    <t xml:space="preserve">91959U</t>
  </si>
  <si>
    <t xml:space="preserve">INTERRUPTOR SIMPLES (2 MÓDULOS), 10A/250V, INCLUINDO SUPORTE E PLACA - FORNECIMENTO E INSTALAÇÃO. AF_12/2015</t>
  </si>
  <si>
    <t xml:space="preserve">9.02.10</t>
  </si>
  <si>
    <t xml:space="preserve">91961U</t>
  </si>
  <si>
    <t xml:space="preserve">INTERRUPTOR PARALELO (2 MÓDULOS), 10A/250V, INCLUINDO SUPORTE E PLACA - FORNECIMENTO E INSTALAÇÃO. AF_12/2015</t>
  </si>
  <si>
    <t xml:space="preserve">9.02.11</t>
  </si>
  <si>
    <t xml:space="preserve">91992U</t>
  </si>
  <si>
    <t xml:space="preserve">TOMADA ALTA DE EMBUTIR (1 MÓDULO), 2P+T 10 A, INCLUINDO SUPORTE E PLACA - FORNECIMENTO E INSTALAÇÃO. AF_12/2015</t>
  </si>
  <si>
    <t xml:space="preserve">9.02.12</t>
  </si>
  <si>
    <t xml:space="preserve">9.02.13</t>
  </si>
  <si>
    <t xml:space="preserve">9.02.14</t>
  </si>
  <si>
    <t xml:space="preserve">92005U</t>
  </si>
  <si>
    <t xml:space="preserve">TOMADA MÉDIA DE EMBUTIR (2 MÓDULOS), 2P+T 20 A, INCLUINDO SUPORTE E PLACA - FORNECIMENTO E INSTALAÇÃO. AF_12/2015</t>
  </si>
  <si>
    <t xml:space="preserve">9.02.15</t>
  </si>
  <si>
    <t xml:space="preserve">9.02.16</t>
  </si>
  <si>
    <t xml:space="preserve">9.02.17</t>
  </si>
  <si>
    <t xml:space="preserve">93656U</t>
  </si>
  <si>
    <t xml:space="preserve">DISJUNTOR MONOPOLAR TIPO DIN, CORRENTE NOMINAL DE 25A - FORNECIMENTO E INSTALAÇÃO. AF_10/2020</t>
  </si>
  <si>
    <t xml:space="preserve">9.02.18</t>
  </si>
  <si>
    <t xml:space="preserve">93673U</t>
  </si>
  <si>
    <t xml:space="preserve">DISJUNTOR TRIPOLAR TIPO DIN, CORRENTE NOMINAL DE 50A - FORNECIMENTO E INSTALAÇÃO. AF_10/2020</t>
  </si>
  <si>
    <t xml:space="preserve">9.02.19</t>
  </si>
  <si>
    <t xml:space="preserve">97599U</t>
  </si>
  <si>
    <t xml:space="preserve">LUMINÁRIA DE EMERGÊNCIA, COM 30 LÂMPADAS LED DE 2 W, SEM REATOR - FORNECIMENTO E INSTALAÇÃO. AF_02/2020</t>
  </si>
  <si>
    <t xml:space="preserve">9.02.20</t>
  </si>
  <si>
    <t xml:space="preserve">T.100906</t>
  </si>
  <si>
    <t xml:space="preserve">REMANEJAMENTO DE LUMINÁRIAS EXISTENTES DE FORMA MANUAL</t>
  </si>
  <si>
    <t xml:space="preserve">9.02.21</t>
  </si>
  <si>
    <t xml:space="preserve">9.02.22</t>
  </si>
  <si>
    <t xml:space="preserve">T.ELE.DR25</t>
  </si>
  <si>
    <t xml:space="preserve">INTERRUPTOR DIFERENCIAL RESIDUAL (D.R.) 25 A - 30 mA</t>
  </si>
  <si>
    <t xml:space="preserve">9.02.23</t>
  </si>
  <si>
    <t xml:space="preserve">T.ELE.QDAC</t>
  </si>
  <si>
    <t xml:space="preserve">9.02.24</t>
  </si>
  <si>
    <t xml:space="preserve">9.02.25</t>
  </si>
  <si>
    <t xml:space="preserve">T.ELE.EMENDA100</t>
  </si>
  <si>
    <t xml:space="preserve">TALA DE EMENDA RETA 100 MM</t>
  </si>
  <si>
    <t xml:space="preserve">9.02.26</t>
  </si>
  <si>
    <t xml:space="preserve">9.02.27</t>
  </si>
  <si>
    <t xml:space="preserve">T.ELE.CABO.ALARME</t>
  </si>
  <si>
    <t xml:space="preserve">CABO PP 4x0,40 MM² PARA ALARME</t>
  </si>
  <si>
    <t xml:space="preserve">M </t>
  </si>
  <si>
    <t xml:space="preserve">9.02.28</t>
  </si>
  <si>
    <t xml:space="preserve">T.ELE.LÂMP.LED.9W</t>
  </si>
  <si>
    <t xml:space="preserve">LÂMPADA LED TUBULAR T8 - 9W - 6500 K - 60CM</t>
  </si>
  <si>
    <t xml:space="preserve">9.02.29</t>
  </si>
  <si>
    <t xml:space="preserve">T.ELE.CURVA.HOR.200</t>
  </si>
  <si>
    <t xml:space="preserve">CURVA HORIZONTAL 90º PARA ELETROCALHA 200X100 MM</t>
  </si>
  <si>
    <t xml:space="preserve">9.02.30</t>
  </si>
  <si>
    <t xml:space="preserve">T.ELE.CURVA.INV.200</t>
  </si>
  <si>
    <t xml:space="preserve">CURVA DE INVERSÃO PARA ELETROCALHA 200X100 MM</t>
  </si>
  <si>
    <t xml:space="preserve">9.02.31</t>
  </si>
  <si>
    <t xml:space="preserve">T.ELE.TAMPA.CURVA.HOR200</t>
  </si>
  <si>
    <t xml:space="preserve">TAMPA DE ENCAIXE PARA CURVA HORIZONTAL 90º - 200 MM</t>
  </si>
  <si>
    <t xml:space="preserve">9.02.32</t>
  </si>
  <si>
    <t xml:space="preserve">T.ELE.ELETROCALHA.200X100</t>
  </si>
  <si>
    <t xml:space="preserve">ELETROCALHA PERFURADA TIPO U 200X100 MM - 3M</t>
  </si>
  <si>
    <t xml:space="preserve">9.02.33</t>
  </si>
  <si>
    <t xml:space="preserve">T.ELE.TAMPA.ELETROCALHA200</t>
  </si>
  <si>
    <t xml:space="preserve">TAMPA DE ENCAIXE PARA ELETROCALHA 200 MM - 3 M</t>
  </si>
  <si>
    <t xml:space="preserve">9.03</t>
  </si>
  <si>
    <t xml:space="preserve">CABEAMENTO ESTRUTURADO</t>
  </si>
  <si>
    <t xml:space="preserve">9.03.01</t>
  </si>
  <si>
    <t xml:space="preserve">9.03.02</t>
  </si>
  <si>
    <t xml:space="preserve">97668U</t>
  </si>
  <si>
    <t xml:space="preserve">ELETRODUTO FLEXÍVEL CORRUGADO, PEAD, DN 63 (2"), PARA REDE ENTERRADA DE DISTRIBUIÇÃO DE ENERGIA ELÉTRICA - FORNECIMENTO E INSTALAÇÃO. AF_12/2021</t>
  </si>
  <si>
    <t xml:space="preserve">9.03.03</t>
  </si>
  <si>
    <t xml:space="preserve">100562U</t>
  </si>
  <si>
    <t xml:space="preserve">QUADRO DE DISTRIBUICAO PARA TELEFONE N.4, 60X60X12CM EM CHAPA METALICA, DE EMBUTIR, SEM ACESSORIOS, PADRAO TELEBRAS, FORNECIMENTO E INSTALAÇÃO. AF_11/2019</t>
  </si>
  <si>
    <t xml:space="preserve">9.03.04</t>
  </si>
  <si>
    <t xml:space="preserve">T.ELE.RJ45</t>
  </si>
  <si>
    <t xml:space="preserve">TOMADA DE REDE DUPLA RJ45 CAT. 6 (PLACA+ESPELHO+MÓDULO)</t>
  </si>
  <si>
    <t xml:space="preserve">9.03.05</t>
  </si>
  <si>
    <t xml:space="preserve">9.03.06</t>
  </si>
  <si>
    <t xml:space="preserve">T.CERTIFICACAO</t>
  </si>
  <si>
    <t xml:space="preserve">CERTIFICACAO DE PONTOS LOGICOS</t>
  </si>
  <si>
    <t xml:space="preserve">9.03.07</t>
  </si>
  <si>
    <t xml:space="preserve">T.ELE.RACK.44U</t>
  </si>
  <si>
    <t xml:space="preserve">RACK DE PISO PARA SERVIDOR, FECHADO, 44U, COM PORTA, 44U X 570 MM</t>
  </si>
  <si>
    <t xml:space="preserve">9.03.08</t>
  </si>
  <si>
    <t xml:space="preserve">9.03.09</t>
  </si>
  <si>
    <t xml:space="preserve">T.ELE.CABO.UTP.CAT6</t>
  </si>
  <si>
    <t xml:space="preserve">CABO DE REDE UTP, PAR TRANCADO, 4 PARES, CAT 6, ISOLAMENTO PVC (LSZH)</t>
  </si>
  <si>
    <t xml:space="preserve">9.03.10</t>
  </si>
  <si>
    <t xml:space="preserve">9.03.11</t>
  </si>
  <si>
    <t xml:space="preserve">9.03.12</t>
  </si>
  <si>
    <t xml:space="preserve">9.03.13</t>
  </si>
  <si>
    <t xml:space="preserve">9.03.14</t>
  </si>
  <si>
    <t xml:space="preserve">9.04</t>
  </si>
  <si>
    <t xml:space="preserve">SONORIZAÇÃO</t>
  </si>
  <si>
    <t xml:space="preserve">9.04.01</t>
  </si>
  <si>
    <t xml:space="preserve">9.04.02</t>
  </si>
  <si>
    <t xml:space="preserve">T.ELE.CABO.SOM</t>
  </si>
  <si>
    <t xml:space="preserve">CABO DE SONORIZAÇÃO CRISTAL 2 X 1,5MM - FORNECIMENTO E INSTALAÇÃO</t>
  </si>
  <si>
    <t xml:space="preserve">9.04.03</t>
  </si>
  <si>
    <t xml:space="preserve">T.ELE.CABO.XLR</t>
  </si>
  <si>
    <t xml:space="preserve">CABO XLR PARA MICROFONE - FORNECIMENTO E INSTALAÇÃO</t>
  </si>
  <si>
    <t xml:space="preserve">9.04.04</t>
  </si>
  <si>
    <t xml:space="preserve">T.ELE.MESA.SOM</t>
  </si>
  <si>
    <t xml:space="preserve">MESA DE SOM 6 CANAIS XLR COM PHANTOM POWER - FORNECIMENTO E INSTALAÇÃO DE MESA NA SALA TÉCNICA DA VT</t>
  </si>
  <si>
    <t xml:space="preserve">9.04.05</t>
  </si>
  <si>
    <t xml:space="preserve">T.ELE.AMPLIFICADOR</t>
  </si>
  <si>
    <t xml:space="preserve">AMPLIFICADOR DE POTENCIA - 150 W</t>
  </si>
  <si>
    <t xml:space="preserve">9.04.06</t>
  </si>
  <si>
    <t xml:space="preserve">T.ELE.CONECTOR.SOM</t>
  </si>
  <si>
    <t xml:space="preserve">CONECTORIZAÇÃO EM CABO DE MICROFONE XLR/CANON - FORNECIMENTO E INSTALACAO</t>
  </si>
  <si>
    <t xml:space="preserve">9.04.07</t>
  </si>
  <si>
    <t xml:space="preserve">T.ELE.INST.CAIXASOM</t>
  </si>
  <si>
    <t xml:space="preserve">CAIXA DE SOM EMBUTIDA NO FORRO INSTALACAO</t>
  </si>
  <si>
    <t xml:space="preserve">AR CONDICIONADO</t>
  </si>
  <si>
    <t xml:space="preserve">10.01</t>
  </si>
  <si>
    <t xml:space="preserve">103244U</t>
  </si>
  <si>
    <t xml:space="preserve">AR CONDICIONADO SPLIT INVERTER, HI-WALL (PAREDE), 9000 BTU/H, CICLO FRIO - FORNECIMENTO E INSTALAÇÃO. AF_11/2021_PE</t>
  </si>
  <si>
    <t xml:space="preserve">10.02</t>
  </si>
  <si>
    <t xml:space="preserve">103247U</t>
  </si>
  <si>
    <t xml:space="preserve">AR CONDICIONADO SPLIT INVERTER, HI-WALL (PAREDE), 12000 BTU/H, CICLO FRIO - FORNECIMENTO E INSTALAÇÃO. AF_11/2021_PE</t>
  </si>
  <si>
    <t xml:space="preserve">10.03</t>
  </si>
  <si>
    <t xml:space="preserve">103250U</t>
  </si>
  <si>
    <t xml:space="preserve">AR CONDICIONADO SPLIT INVERTER, HI-WALL (PAREDE), 18000 BTU/H, CICLO FRIO - FORNECIMENTO E INSTALAÇÃO. AF_11/2021_PE</t>
  </si>
  <si>
    <t xml:space="preserve">10.04</t>
  </si>
  <si>
    <t xml:space="preserve">104316U</t>
  </si>
  <si>
    <t xml:space="preserve">TUBO, PVC, SOLDÁVEL, DN 32 MM, INSTALADO EM DRENO DE AR CONDICIONADO - FORNECIMENTO E INSTALAÇÃO. AF_08/2022</t>
  </si>
  <si>
    <t xml:space="preserve">10.05</t>
  </si>
  <si>
    <t xml:space="preserve">104319U</t>
  </si>
  <si>
    <t xml:space="preserve">JOELHO 90 GRAUS, PVC, SOLDÁVEL, DN 32 MM, INSTALADO EM DRENO DE AR CONDICIONADO - FORNECIMENTO E INSTALAÇÃO. AF_08/2022</t>
  </si>
  <si>
    <t xml:space="preserve">10.06</t>
  </si>
  <si>
    <t xml:space="preserve">T.103290U</t>
  </si>
  <si>
    <t xml:space="preserve">TUBO EM COBRE FLEXÍVEL, DN 3/8", COM ISOLAMENTO, INSTALADO EM FORRO, PARA RAMAL DE ALIMENTAÇÃO DE AR CONDICIONADO, INCLUSO FIXADOR E ALIMENTAÇÃO ELÉTRICA. AF_11/2021</t>
  </si>
  <si>
    <t xml:space="preserve">INCÊNDIO</t>
  </si>
  <si>
    <t xml:space="preserve">11.01</t>
  </si>
  <si>
    <t xml:space="preserve">T.EXT.02</t>
  </si>
  <si>
    <t xml:space="preserve">SINALIZAÇÃO DE EXTINTOR - PLACA E SINALIZAÇÃO DE PISO</t>
  </si>
  <si>
    <t xml:space="preserve">11.02</t>
  </si>
  <si>
    <t xml:space="preserve">T.SIRENE</t>
  </si>
  <si>
    <t xml:space="preserve">FORNECIMENTO E INSTALAÇÃO DE SIRENE AUDIOVISUAL ENDEREÇAVEL</t>
  </si>
  <si>
    <t xml:space="preserve">11.03</t>
  </si>
  <si>
    <t xml:space="preserve">T.BOTOEIRA</t>
  </si>
  <si>
    <t xml:space="preserve">FORNECIMENTO E INSTALAÇÃO DE ACIONADOR MANUAL ENDEREÇAVEL</t>
  </si>
  <si>
    <t xml:space="preserve">11.04</t>
  </si>
  <si>
    <t xml:space="preserve">T.CABO.BLINDADO</t>
  </si>
  <si>
    <t xml:space="preserve">CABO DE COBRE BLINDADO COM FITA POLIESTER PARA ALARME INCENDIO 3x1,5MM² - FORNECIMENTO E INSTALAÇÃO</t>
  </si>
  <si>
    <t xml:space="preserve">11.05</t>
  </si>
  <si>
    <t xml:space="preserve">T.DETECTOR_FUMAÇA</t>
  </si>
  <si>
    <t xml:space="preserve">FORNECIMENTO E INSTALAÇÃO DE DETECTOR DE FUMAÇA ENDEREÇAVEL</t>
  </si>
  <si>
    <t xml:space="preserve">11.06</t>
  </si>
  <si>
    <t xml:space="preserve">T.PLACA.INC.13X26</t>
  </si>
  <si>
    <t xml:space="preserve">FORNECIMENTO E INSTALAÇÃO DE PLACA DE SINALIZAÇÃO DE COMBATE A INCÊNDIO 13X26CM</t>
  </si>
  <si>
    <t xml:space="preserve">11.07</t>
  </si>
  <si>
    <t xml:space="preserve">T.PLACA.INC.20X20</t>
  </si>
  <si>
    <t xml:space="preserve">FORNECIMENTO E INSTALAÇÃO DE PLACA DE SINALIZAÇÃO DE COMBATE A INCÊNDIO 20x20CM</t>
  </si>
  <si>
    <t xml:space="preserve">11.08</t>
  </si>
  <si>
    <t xml:space="preserve">T.CENTRAL.INCENDIO</t>
  </si>
  <si>
    <t xml:space="preserve">CENTRAL ALARME DE INCÊNDIO CONVENCIONAL CIC 06L COM BATERIA INTELBRAS FORNECIMENTO E INSTALAÇÃO</t>
  </si>
  <si>
    <t xml:space="preserve">REVITALIZAÇÃO DO ELEVADOR </t>
  </si>
  <si>
    <t xml:space="preserve">12.01</t>
  </si>
  <si>
    <t xml:space="preserve">5968U</t>
  </si>
  <si>
    <t xml:space="preserve">IMPERMEABILIZACAO DE SUPERFICIE COM ARGAMASSA DE CIMENTO E AREIA (MEDIA), TRACO 1:3, COM ADITIVO IMPERMEABILIZANTE, E=2CM.</t>
  </si>
  <si>
    <t xml:space="preserve">12.02</t>
  </si>
  <si>
    <t xml:space="preserve">84161U</t>
  </si>
  <si>
    <t xml:space="preserve">SOLEIRA DE MARMORE BRANCO, LARGURA 15CM, ESPESSURA 3CM, ASSENTADA SOBRE ARGAMASSA TRACO 1:4 (CIMENTO E AREIA)</t>
  </si>
  <si>
    <t xml:space="preserve">12.03</t>
  </si>
  <si>
    <t xml:space="preserve">87503U</t>
  </si>
  <si>
    <t xml:space="preserve">ALVENARIA DE VEDAÇÃO DE BLOCOS CERÂMICOS FURADOS NA HORIZONTAL DE 9X19X19CM (ESPESSURA 9CM) DE PAREDES COM ÁREA LÍQUIDA MAIOR OU IGUAL A 6M² SEM VÃOS E ARGAMASSA DE ASSENTAMENTO COM PREPARO EM BETONEIRA. AF_06/2014</t>
  </si>
  <si>
    <t xml:space="preserve">12.04</t>
  </si>
  <si>
    <t xml:space="preserve">87529U</t>
  </si>
  <si>
    <t xml:space="preserve">MASSA ÚNICA, PARA RECEBIMENTO DE PINTURA, EM ARGAMASSA TRAÇO 1:2:8, PREPARO MECÂNICO COM BETONEIRA 400L, APLICADA MANUALMENTE EM FACES INTERNAS DE PAREDES, ESPESSURA DE 20MM, COM EXECUÇÃO DE TALISCAS. AF_06/2014</t>
  </si>
  <si>
    <t xml:space="preserve">12.05</t>
  </si>
  <si>
    <t xml:space="preserve">87894U</t>
  </si>
  <si>
    <t xml:space="preserve">CHAPISCO APLICADO EM ALVENARIA (SEM PRESENÇA DE VÃOS) E ESTRUTURAS DE CONCRETO DE FACHADA, COM COLHER DE PEDREIRO. ARGAMASSA TRAÇO 1:3 COM PREPARO EM BETONEIRA 400L. AF_06/2014</t>
  </si>
  <si>
    <t xml:space="preserve">12.06</t>
  </si>
  <si>
    <t xml:space="preserve">88412U</t>
  </si>
  <si>
    <t xml:space="preserve">APLICAÇÃO MANUAL DE FUNDO SELADOR ACRÍLICO EM PANOS CEGOS DE FACHADA (SEM PRESENÇA DE VÃOS) DE EDIFÍCIOS DE MÚLTIPLOS PAVIMENTOS. AF_06/2014</t>
  </si>
  <si>
    <t xml:space="preserve">12.07</t>
  </si>
  <si>
    <t xml:space="preserve">88417U</t>
  </si>
  <si>
    <t xml:space="preserve">APLICAÇÃO MANUAL DE PINTURA COM TINTA TEXTURIZADA ACRÍLICA EM PANOS CEGOS DE FACHADA (SEM PRESENÇA DE VÃOS) DE EDIFÍCIOS DE MÚLTIPLOS PAVIMENTOS, UMA COR. AF_06/2014</t>
  </si>
  <si>
    <t xml:space="preserve">12.08</t>
  </si>
  <si>
    <t xml:space="preserve">90838U</t>
  </si>
  <si>
    <t xml:space="preserve">PORTA CORTA-FOGO 90X210X4CM - FORNECIMENTO E INSTALAÇÃO. AF_12/2019</t>
  </si>
  <si>
    <t xml:space="preserve">12.09</t>
  </si>
  <si>
    <t xml:space="preserve">94974U</t>
  </si>
  <si>
    <t xml:space="preserve">CONCRETO MAGRO PARA LASTRO, TRAÇO 1:4,5:4,5 (EM MASSA SECA DE CIMENTO/ AREIA MÉDIA/ BRITA 1) - PREPARO MANUAL. AF_05/2021</t>
  </si>
  <si>
    <t xml:space="preserve">12.10</t>
  </si>
  <si>
    <t xml:space="preserve">T.PISO.TATIL</t>
  </si>
  <si>
    <t xml:space="preserve">PISO TATIL ALERTA OU DIRECIONAL, DE BORRACHA, COLORIDO, 25 X 25 CM, E=5MM, PARA COLA</t>
  </si>
  <si>
    <t xml:space="preserve">12.11</t>
  </si>
  <si>
    <t xml:space="preserve">T.EQUALIZAÇÃO CABO</t>
  </si>
  <si>
    <t xml:space="preserve">EQUALIZAÇÃO DA TENSÃO DOS CABOS DE TRAÇÃO</t>
  </si>
  <si>
    <t xml:space="preserve">OUTROS SERVIÇOS</t>
  </si>
  <si>
    <t xml:space="preserve">13.01</t>
  </si>
  <si>
    <t xml:space="preserve">9537U</t>
  </si>
  <si>
    <t xml:space="preserve">LIMPEZA FINAL DA OBRA</t>
  </si>
  <si>
    <t xml:space="preserve">13.02</t>
  </si>
  <si>
    <t xml:space="preserve">74209/1U</t>
  </si>
  <si>
    <t xml:space="preserve">PLACA DE OBRA EM CHAPA DE ACO GALVANIZADO</t>
  </si>
  <si>
    <t xml:space="preserve">13.03</t>
  </si>
  <si>
    <t xml:space="preserve">T.LETREIRO</t>
  </si>
  <si>
    <t xml:space="preserve">LETRA ACO INOX PARA FACHADA</t>
  </si>
  <si>
    <t xml:space="preserve">13.04</t>
  </si>
  <si>
    <t xml:space="preserve">13.05</t>
  </si>
  <si>
    <t xml:space="preserve">T.PLACA.INAUG</t>
  </si>
  <si>
    <t xml:space="preserve">PLACA DE INAUGURAÇÃO 40X60 - FORNECIMENTO E COLOCAÇÃO</t>
  </si>
  <si>
    <t xml:space="preserve">13.06</t>
  </si>
  <si>
    <t xml:space="preserve">T.TAXAS.ART.03</t>
  </si>
  <si>
    <t xml:space="preserve">ANOTAÇÃO/REGISTRO DE RESPONSABILIDADE TÉCNICA (ART OU RRT) - FAIXA 3</t>
  </si>
  <si>
    <t xml:space="preserve">13.07</t>
  </si>
  <si>
    <t xml:space="preserve">T.PLACA.IDENT.AMB</t>
  </si>
  <si>
    <t xml:space="preserve">FORNECIMENTO E INSTALAÇÃO DE PLACA DE IDENTIFICAÇÃO DOS AMBIENTES</t>
  </si>
  <si>
    <t xml:space="preserve">TOTAIS</t>
  </si>
  <si>
    <t xml:space="preserve">TOTAL GERAL SEM BDI</t>
  </si>
  <si>
    <t xml:space="preserve">PERCENTUAIS DE BDI</t>
  </si>
  <si>
    <t xml:space="preserve">BDI</t>
  </si>
  <si>
    <t xml:space="preserve">TOTAIS COM BDI</t>
  </si>
  <si>
    <t xml:space="preserve">CRONOGRAMA FÍSICO-FINANCEIRO DESONERADO</t>
  </si>
  <si>
    <t xml:space="preserve">MEDIÇÃO DIRETA</t>
  </si>
  <si>
    <t xml:space="preserve">ITENS INDIRETOS</t>
  </si>
  <si>
    <t xml:space="preserve">ETAPAS
(para descrição completa, ver orçamento sintético)</t>
  </si>
  <si>
    <t xml:space="preserve">MEDIÇÕES / SUBETAPAS</t>
  </si>
  <si>
    <t xml:space="preserve">1ª MED</t>
  </si>
  <si>
    <t xml:space="preserve">2ª MED</t>
  </si>
  <si>
    <t xml:space="preserve">3ª MED</t>
  </si>
  <si>
    <t xml:space="preserve">15 dias</t>
  </si>
  <si>
    <t xml:space="preserve">45 dias</t>
  </si>
  <si>
    <t xml:space="preserve">60 dias</t>
  </si>
  <si>
    <t xml:space="preserve">VERIFICAÇÕES CONSISTÊNCIA</t>
  </si>
  <si>
    <t xml:space="preserve">%</t>
  </si>
  <si>
    <t xml:space="preserve">*medido proporcionalmente à execução contratual</t>
  </si>
  <si>
    <t xml:space="preserve">R$</t>
  </si>
  <si>
    <t xml:space="preserve">TOTAIS DAS MEDIÇÕES</t>
  </si>
  <si>
    <t xml:space="preserve">TOTAIS ACUMULADOS</t>
  </si>
  <si>
    <t xml:space="preserve">%    </t>
  </si>
  <si>
    <t xml:space="preserve">RELATÓRIO DE COMPOSIÇÕES ANALÍTICAS - ORÇAMENTO DESONERADO</t>
  </si>
  <si>
    <t xml:space="preserve">01.00</t>
  </si>
  <si>
    <t xml:space="preserve">ENGENHEIRO CIVIL DE OBRA PLENO (MENSALISTA)</t>
  </si>
  <si>
    <t xml:space="preserve">M.O.</t>
  </si>
  <si>
    <t xml:space="preserve">EXAMES - MENSALISTA (ENCARGOS COMPLEMENTARES) (COLETADO CAIXA)</t>
  </si>
  <si>
    <t xml:space="preserve">MAT.</t>
  </si>
  <si>
    <t xml:space="preserve">SEGURO - MENSALISTA (ENCARGOS COMPLEMENTARES) (COLETADO CAIXA)</t>
  </si>
  <si>
    <t xml:space="preserve">FERRAMENTAS - FAMILIA ENGENHEIRO CIVIL - MENSALISTA (ENCARGOS COMPLEMENTARES - COLETADO CAIXA)</t>
  </si>
  <si>
    <t xml:space="preserve">EPI - FAMILIA ENGENHEIRO CIVIL - MENSALISTA (ENCARGOS COMPLEMENTARES - COLETADO CAIXA)</t>
  </si>
  <si>
    <t xml:space="preserve">02.00</t>
  </si>
  <si>
    <t xml:space="preserve">ALIMENTACAO - HORISTA (ENCARGOS COMPLEMENTARES) (COLETADO CAIXA)</t>
  </si>
  <si>
    <t xml:space="preserve">H</t>
  </si>
  <si>
    <t xml:space="preserve">TRANSPORTE - HORISTA (ENCARGOS COMPLEMENTARES) (COLETADO CAIXA)</t>
  </si>
  <si>
    <t xml:space="preserve">EXAMES - HORISTA (ENCARGOS COMPLEMENTARES) (COLETADO CAIXA)</t>
  </si>
  <si>
    <t xml:space="preserve">SEGURO - HORISTA (ENCARGOS COMPLEMENTARES) (COLETADO CAIXA)</t>
  </si>
  <si>
    <t xml:space="preserve">FERRAMENTAS - FAMILIA PEDREIRO - HORISTA (ENCARGOS COMPLEMENTARES - COLETADO CAIXA)</t>
  </si>
  <si>
    <t xml:space="preserve">FERRAMENTAS - FAMILIA SERVENTE - HORISTA (ENCARGOS COMPLEMENTARES - COLETADO CAIXA)</t>
  </si>
  <si>
    <t xml:space="preserve">EPI - FAMILIA PEDREIRO - HORISTA (ENCARGOS COMPLEMENTARES - COLETADO CAIXA)</t>
  </si>
  <si>
    <t xml:space="preserve">EPI - FAMILIA SERVENTE - HORISTA (ENCARGOS COMPLEMENTARES - COLETADO CAIXA)</t>
  </si>
  <si>
    <t xml:space="preserve">PEDREIRO</t>
  </si>
  <si>
    <t xml:space="preserve">SERVENTE</t>
  </si>
  <si>
    <t xml:space="preserve">FERRAMENTAS - FAMILIA OPERADOR ESCAVADEIRA - HORISTA (ENCARGOS COMPLEMENTARES - COLETADO CAIXA)</t>
  </si>
  <si>
    <t xml:space="preserve">EPI - FAMILIA OPERADOR ESCAVADEIRA - HORISTA (ENCARGOS COMPLEMENTARES - COLETADO CAIXA)</t>
  </si>
  <si>
    <t xml:space="preserve">MONTADOR DE ESTRUTURAS METALICAS HORISTA</t>
  </si>
  <si>
    <t xml:space="preserve">ELETRICISTA</t>
  </si>
  <si>
    <t xml:space="preserve">FERRAMENTAS - FAMILIA ELETRICISTA - HORISTA (ENCARGOS COMPLEMENTARES - COLETADO CAIXA)</t>
  </si>
  <si>
    <t xml:space="preserve">EPI - FAMILIA ELETRICISTA - HORISTA (ENCARGOS COMPLEMENTARES - COLETADO CAIXA)</t>
  </si>
  <si>
    <t xml:space="preserve">ENCANADOR OU BOMBEIRO HIDRAULICO</t>
  </si>
  <si>
    <t xml:space="preserve">FERRAMENTAS - FAMILIA ENCANADOR - HORISTA (ENCARGOS COMPLEMENTARES - COLETADO CAIXA)</t>
  </si>
  <si>
    <t xml:space="preserve">EPI - FAMILIA ENCANADOR - HORISTA (ENCARGOS COMPLEMENTARES - COLETADO CAIXA)</t>
  </si>
  <si>
    <t xml:space="preserve">SACO DE RAFIA PARA ENTULHO, NOVO, LISO (SEM CLICHE), *60 x 90* CM</t>
  </si>
  <si>
    <t xml:space="preserve">03.00</t>
  </si>
  <si>
    <t xml:space="preserve">CAL HIDRATADA CH-I PARA ARGAMASSAS</t>
  </si>
  <si>
    <t xml:space="preserve">KG</t>
  </si>
  <si>
    <t xml:space="preserve">CIMENTO PORTLAND COMPOSTO CP II-32</t>
  </si>
  <si>
    <t xml:space="preserve">AREIA MEDIA - POSTO JAZIDA/FORNECEDOR (RETIRADO NA JAZIDA, SEM TRANSPORTE)</t>
  </si>
  <si>
    <t xml:space="preserve">BETONEIRA CAPACIDADE NOMINAL 400 L, CAPACIDADE DE MISTURA 280 L, MOTOR ELETRICO TRIFASICO 220/380 V POTENCIA 2 CV, SEM CARREGADOR</t>
  </si>
  <si>
    <t xml:space="preserve">ADITIVO IMPERMEABILIZANTE DE PEGA NORMAL PARA ARGAMASSAS E CONCRETOS SEM ARMACAO</t>
  </si>
  <si>
    <t xml:space="preserve">L</t>
  </si>
  <si>
    <t xml:space="preserve">ENERGIA ELETRICA ATE 2000 KWH INDUSTRIAL, SEM DEMANDA</t>
  </si>
  <si>
    <t xml:space="preserve">KW/H</t>
  </si>
  <si>
    <t xml:space="preserve">OPERADOR DE BETONEIRA ESTACIONARIA / MISTURADOR</t>
  </si>
  <si>
    <t xml:space="preserve">REJUNTE CIMENTICIO, QUALQUER COR</t>
  </si>
  <si>
    <t xml:space="preserve">ARGAMASSA COLANTE TIPO AC III</t>
  </si>
  <si>
    <t xml:space="preserve">PISO PORCELANATO, BORDA RETA, EXTRA, FORMATO MAIOR QUE 2025 CM2</t>
  </si>
  <si>
    <t xml:space="preserve">AZULEJISTA OU LADRILHISTA</t>
  </si>
  <si>
    <t xml:space="preserve">PINO DE ACO COM ARRUELA CONICA, DIAMETRO ARRUELA = *23* MM E COMP HASTE = *27* MM (ACAO INDIRETA)</t>
  </si>
  <si>
    <t xml:space="preserve">CENTO</t>
  </si>
  <si>
    <t xml:space="preserve">PLACA / CHAPA DE GESSO ACARTONADO, STANDARD (ST), COR BRANCA, E = 12,5 MM, 1200 X 2400 MM (L X C)</t>
  </si>
  <si>
    <t xml:space="preserve">PERFIL GUIA, FORMATO U, EM ACO ZINCADO, PARA ESTRUTURA PAREDE DRYWALL, E = 0,5 MM, 70 X 3000 MM (L X C)</t>
  </si>
  <si>
    <t xml:space="preserve">PERFIL MONTANTE, FORMATO C, EM ACO ZINCADO, PARA ESTRUTURA PAREDE DRYWALL, E = 0,5 MM, 70 X 3000 MM (L X C)</t>
  </si>
  <si>
    <t xml:space="preserve">FITA DE PAPEL MICROPERFURADO, 50 X 150 MM, PARA TRATAMENTO DE JUNTAS DE CHAPA DE GESSO PARA DRYWALL</t>
  </si>
  <si>
    <t xml:space="preserve">FITA DE PAPEL REFORCADA COM LAMINA DE METAL PARA REFORCO DE CANTOS DE CHAPA DE GESSO PARA DRYWALL</t>
  </si>
  <si>
    <t xml:space="preserve">MASSA DE REJUNTE EM PO PARA DRYWALL, A BASE DE GESSO, SECAGEM RAPIDA, PARA TRATAMENTO DE JUNTAS DE CHAPA DE GESSO (NECESSITA ADICAO DE AGUA)</t>
  </si>
  <si>
    <t xml:space="preserve">PARAFUSO DRY WALL, EM ACO FOSFATIZADO, CABECA TROMBETA E PONTA AGULHA (TA), COMPRIMENTO 25 MM</t>
  </si>
  <si>
    <t xml:space="preserve">PARAFUSO DRY WALL, EM ACO FOSFATIZADO, CABECA TROMBETA E PONTA AGULHA (TA), COMPRIMENTO 45 MM</t>
  </si>
  <si>
    <t xml:space="preserve">PARAFUSO DRY WALL, EM ACO ZINCADO, CABECA LENTILHA E PONTA BROCA (LB), LARGURA 4,2 MM, COMPRIMENTO 13 MM</t>
  </si>
  <si>
    <t xml:space="preserve">MANTA ANTIRRUIDO DE POLIESTER (PET) PARA CONTRAPISO E = *8* MM</t>
  </si>
  <si>
    <t xml:space="preserve">04.00</t>
  </si>
  <si>
    <t xml:space="preserve">BETONEIRA, CAPACIDADE NOMINAL 600 L, CAPACIDADE DE MISTURA 360L, MOTOR ELETRICO TRIFASICO 220/380V, POTENCIA 4CV, EXCLUSO CARREGADOR</t>
  </si>
  <si>
    <t xml:space="preserve">PEDRA BRITADA N. 1 (9,5 a 19 MM) POSTO PEDREIRA/FORNECEDOR, SEM FRETE</t>
  </si>
  <si>
    <t xml:space="preserve">ADESIVO ACRILICO/COLA DE CONTATO</t>
  </si>
  <si>
    <t xml:space="preserve">PLACA VINILICA SEMIFLEXIVEL PARA PISOS, E = 3,2 MM, 30 X 30 CM (SEM COLOCACAO)</t>
  </si>
  <si>
    <t xml:space="preserve">TIJOLO CERAMICO MACICO *5 X 10 X 20* CM</t>
  </si>
  <si>
    <t xml:space="preserve">BLOCO CERAMICO (ALVENARIA DE VEDACAO), 8 FUROS, DE 9 X 19 X 19 CM</t>
  </si>
  <si>
    <t xml:space="preserve">05.00</t>
  </si>
  <si>
    <t xml:space="preserve">REJUNTE EPOXI, QUALQUER COR</t>
  </si>
  <si>
    <t xml:space="preserve">SUPORTE MAO-FRANCESA EM ACO, ABAS IGUAIS 40 CM, CAPACIDADE MINIMA 70 KG, BRANCO</t>
  </si>
  <si>
    <t xml:space="preserve">MASSA PLASTICA PARA MARMORE/GRANITO</t>
  </si>
  <si>
    <t xml:space="preserve">BANCADA DE MARMORE SINTETICO COM UMA CUBA, 120 X *60* CM</t>
  </si>
  <si>
    <t xml:space="preserve">BUCHA DE NYLON SEM ABA S10, COM PARAFUSO DE 6,10 X 65 MM EM ACO ZINCADO COM ROSCA SOBERBA, CABECA CHATA E FENDA PHILLIPS</t>
  </si>
  <si>
    <t xml:space="preserve">FITA VEDA ROSCA EM ROLOS DE 18 MM X 10 M (L X C)</t>
  </si>
  <si>
    <t xml:space="preserve">TORNEIRA METALICA CROMADA DE MESA PARA LAVATORIO, BICA ALTA, COM AREJADOR (REF 1195)</t>
  </si>
  <si>
    <t xml:space="preserve">LAVATORIO / CUBA DE EMBUTIR, OVAL, DE LOUCA BRANCA, SEM LADRAO, DIMENSOES *50 X 35* CM (L X C)</t>
  </si>
  <si>
    <t xml:space="preserve">VALVULA DE ESCOAMENTO PARA TANQUE, EM METAL CROMADO, 1.1/2 ", SEM LADRAO, COM TAMPAO PLASTICO</t>
  </si>
  <si>
    <t xml:space="preserve">SIFAO / TUBO SINFONADO EXTENSIVEL/SANFONADO, UNIVERSAL/ SIMPLES, ENTRE *50 A 70* CM, DE PLASTICO BRANCO</t>
  </si>
  <si>
    <t xml:space="preserve">MARMORISTA / GRANITEIRO</t>
  </si>
  <si>
    <t xml:space="preserve">GRANITO PARA BANCADA, POLIDO, TIPO ANDORINHA/ QUARTZ/ CASTELO/ CORUMBA OU OUTROS EQUIVALENTES DA REGIAO, E= *2,5* CM</t>
  </si>
  <si>
    <t xml:space="preserve">SUPORTE MAO-FRANCESA EM ACO, ABAS IGUAIS 30 CM, CAPACIDADE MINIMA 60 KG, BRANCO</t>
  </si>
  <si>
    <t xml:space="preserve">VIDRACEIRO (HORISTA)</t>
  </si>
  <si>
    <t xml:space="preserve">ESPELHO CRISTAL E = 4 MM</t>
  </si>
  <si>
    <t xml:space="preserve">SILICONE ACETICO USO GERAL INCOLOR 280 G</t>
  </si>
  <si>
    <t xml:space="preserve">06.00</t>
  </si>
  <si>
    <t xml:space="preserve">JANELA MAXIM AR, EM ALUMINIO PERFIL 25, 60 X 80 CM (A X L), ACABAMENTO BRANCO OU BRILHANTE, BATENTE DE 4 A 5 CM, COM VIDRO, SEM GUARNICAO/ALIZAR</t>
  </si>
  <si>
    <t xml:space="preserve">PARAFUSO DE ACO ZINCADO COM ROSCA SOBERBA, CABECA CHATA E FENDA SIMPLES, DIAMETRO 4,2 MM, COMPRIMENTO * 32 * MM</t>
  </si>
  <si>
    <t xml:space="preserve">PARAFUSO ROSCA SOBERBA ZINCADO CABECA CHATA FENDA SIMPLES 3,5 X 25 MM (1 ")</t>
  </si>
  <si>
    <t xml:space="preserve">CARPINTEIRO DE ESQUADRIAS (HORISTA)</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</si>
  <si>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</si>
  <si>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JG</t>
  </si>
  <si>
    <t xml:space="preserve">GUARNICAO / ALIZAR / VISTA LISA EM MADEIRA MACICA, PARA PORTA , E = *1* CM, L = *5* CM, CEDRINHO / ANGELIM COMERCIAL / TAURI/ CURUPIXA / PEROBA / CUMARU OU EQUIVALENTE DA REGIAO</t>
  </si>
  <si>
    <t xml:space="preserve">DOBRADICA EM ACO/FERRO, 3 1/2" X 3", E= 1,9 A 2 MM, COM ANEL, CROMADO OU ZINCADO, TAMPA BOLA, COM PARAFUSOS</t>
  </si>
  <si>
    <t xml:space="preserve">FECHADURA ROSETA REDONDA PARA PORTA DE BANHEIRO, EM ACO INOX (MAQUINA, TESTA E CONTRA-TESTA) E EM ZAMAC (MACANETA, LINGUETA E TRINCOS) COM ACABAMENTO CROMADO, MAQUINA DE 55 MM, INCLUINDO CHAVE TIPO TRANQUETA</t>
  </si>
  <si>
    <t xml:space="preserve">CJ</t>
  </si>
  <si>
    <t xml:space="preserve">PREGO DE ACO POLIDO SEM CABECA 15 X 15 (1 1/4 X 13)</t>
  </si>
  <si>
    <t xml:space="preserve">PREGO DE ACO POLIDO COM CABECA 19 X 36 (3 1/4 X 9)</t>
  </si>
  <si>
    <t xml:space="preserve">FERRAMENTAS - FAMILIA CARPINTEIRO DE FORMAS - HORISTA (ENCARGOS COMPLEMENTARES - COLETADO CAIXA)</t>
  </si>
  <si>
    <t xml:space="preserve">EPI - FAMILIA CARPINTEIRO DE FORMAS - HORISTA (ENCARGOS COMPLEMENTARES - COLETADO CAIXA)</t>
  </si>
  <si>
    <t xml:space="preserve">PORTA DE MADEIRA, FOLHA MEDIA (NBR 15930) DE 600 X 2100 MM, DE 35 MM A 40 MM DE ESPESSURA, NUCLEO SEMI-SOLIDO (SARRAFEADO), CAPA LISA EM HDF, ACABAMENTO LAMINADO NATURAL PARA VERNIZ</t>
  </si>
  <si>
    <t xml:space="preserve">PREGO DE ACO POLIDO COM CABECA 12 X 12</t>
  </si>
  <si>
    <t xml:space="preserve">PREGO DE ACO POLIDO COM CABECA 18 X 30 (2 3/4 X 10)</t>
  </si>
  <si>
    <t xml:space="preserve">TINTA ASFALTICA IMPERMEABILIZANTE DISPERSA EM AGUA, PARA MATERIAIS CIMENTICIOS</t>
  </si>
  <si>
    <t xml:space="preserve">FECHADURA ESPELHO PARA PORTA EXTERNA, EM ACO INOX (MAQUINA, TESTA E CONTRA-TESTA) E EM ZAMAC (MACANETA, LINGUETA E TRINCOS) COM ACABAMENTO CROMADO, MAQUINA DE 55 MM, INCLUINDO CHAVE TIPO CILINDRO</t>
  </si>
  <si>
    <t xml:space="preserve">PORTA DE ABRIR / GIRO, DE MADEIRA FOLHA MEDIA (NBR 15930) DE 800 X 2100 MM, DE 35 MM A 40 MM DE ESPESSURA, NUCLEO SEMI-SOLIDO (SARRAFEADO), CAPA LISA EM HDF, ACABAMENTO EM LAMINADO NATURAL PARA VERNIZ</t>
  </si>
  <si>
    <t xml:space="preserve">SERRA CIRCULAR DE BANCADA COM MOTOR ELETRICO, POTENCIA DE *1600* W, PARA DISCO DE DIAMETRO DE 10" (250 MM)</t>
  </si>
  <si>
    <t xml:space="preserve">PEITORIL EM MARMORE, POLIDO, BRANCO COMUM, L= *15* CM, E= *2,0* CM, COM PINGADEIRA</t>
  </si>
  <si>
    <t xml:space="preserve">OPERADOR DE MAQUINAS E EQUIPAMENTOS</t>
  </si>
  <si>
    <t xml:space="preserve">ADITIVO PLASTIFICANTE E ESTABILIZADOR PARA ARGAMASSAS DE ASSENTAMENTO E REBOCO, LIQUIDO E ISENTO DE CLORETOS</t>
  </si>
  <si>
    <t xml:space="preserve">AJUDANTE ESPECIALIZADO (HORISTA)</t>
  </si>
  <si>
    <t xml:space="preserve">PESQUISA.PELICULAG5</t>
  </si>
  <si>
    <t xml:space="preserve">PELÍCULA G5</t>
  </si>
  <si>
    <t xml:space="preserve">07.00</t>
  </si>
  <si>
    <t xml:space="preserve">FERRAMENTAS - FAMILIA PINTOR - HORISTA (ENCARGOS COMPLEMENTARES - COLETADO CAIXA)</t>
  </si>
  <si>
    <t xml:space="preserve">EPI - FAMILIA PINTOR - HORISTA (ENCARGOS COMPLEMENTARES - COLETADO CAIXA)</t>
  </si>
  <si>
    <t xml:space="preserve">PINTOR</t>
  </si>
  <si>
    <t xml:space="preserve">TINTA ACRILICA PREMIUM, COR BRANCO FOSCO</t>
  </si>
  <si>
    <t xml:space="preserve">LIXA EM FOLHA PARA PAREDE OU MADEIRA, NUMERO 120 (COR VERMELHA)</t>
  </si>
  <si>
    <t xml:space="preserve">MASSA CORRIDA PARA SUPERFICIES DE AMBIENTES INTERNOS</t>
  </si>
  <si>
    <t xml:space="preserve">PERFIL CANALETA, FORMATO C, EM ACO ZINCADO, PARA ESTRUTURA FORRO DRYWALL, E = 0,5 MM, *46 X 18* (L X H), COMPRIMENTO 3 M</t>
  </si>
  <si>
    <t xml:space="preserve">PENDURAL OU PRESILHA REGULADORA, EM ACO GALVANIZADO, COM CORPO, MOLA E REBITE, PARA PERFIL TIPO CANALETA DE ESTRUTURA EM FORROS DRYWALL</t>
  </si>
  <si>
    <t xml:space="preserve">PARAFUSO ZINCADO, AUTOBROCANTE, FLANGEADO, 4,2 MM X 19 MM</t>
  </si>
  <si>
    <t xml:space="preserve">ARAME GALVANIZADO 6 BWG, D = 5,16 MM (0,157 KG/M), OU 8 BWG, D = 4,19 MM (0,101 KG/M), OU 10 BWG, D = 3,40 MM (0,0713 KG/M)</t>
  </si>
  <si>
    <t xml:space="preserve">VERNIZ TIPO COPAL PARA MADEIRA, BRILHANTE, USO INTERNO</t>
  </si>
  <si>
    <t xml:space="preserve">SOLVENTE DILUENTE A BASE DE AGUARRAS</t>
  </si>
  <si>
    <t xml:space="preserve">FITA CREPE ROLO DE 25 MM X 50 M</t>
  </si>
  <si>
    <t xml:space="preserve">TINTA LATEX ACRILICA STANDARD, COR BRANCA</t>
  </si>
  <si>
    <t xml:space="preserve">LONA PLASTICA PRETA, E= 150 MICRA</t>
  </si>
  <si>
    <t xml:space="preserve">08.00</t>
  </si>
  <si>
    <t xml:space="preserve">ADESIVO PLASTICO PARA PVC, FRASCO COM *850* GR</t>
  </si>
  <si>
    <t xml:space="preserve">SOLUCAO PREPARADORA / LIMPADORA PARA PVC, FRASCO COM 1000 CM3</t>
  </si>
  <si>
    <t xml:space="preserve">AUXILIAR DE ENCANADOR OU BOMBEIRO HIDRAULICO</t>
  </si>
  <si>
    <t xml:space="preserve">JOELHO PVC, SOLDAVEL, COM BUCHA DE LATAO, 90 GRAUS, 25 MM X 3/4", PARA AGUA FRIA PREDIAL</t>
  </si>
  <si>
    <t xml:space="preserve">JOELHO PVC, SOLDAVEL, 90 GRAUS, 25 MM, COR MARROM, PARA AGUA FRIA PREDIAL</t>
  </si>
  <si>
    <t xml:space="preserve">LIXA DAGUA EM FOLHA, GRAO 100</t>
  </si>
  <si>
    <t xml:space="preserve">TE SOLDAVEL, PVC, 90 GRAUS, 25 MM, PARA AGUA FRIA PREDIAL (NBR 5648)</t>
  </si>
  <si>
    <t xml:space="preserve">TUBO PVC, SOLDAVEL, DE 25 MM, AGUA FRIA (NBR-5648)</t>
  </si>
  <si>
    <t xml:space="preserve">09.00</t>
  </si>
  <si>
    <t xml:space="preserve">09.01</t>
  </si>
  <si>
    <t xml:space="preserve">AJUDANTE DE ELETRICISTA</t>
  </si>
  <si>
    <t xml:space="preserve">ELETRODUTO PVC FLEXIVEL CORRUGADO, COR AMARELA, DE 25 MM</t>
  </si>
  <si>
    <t xml:space="preserve">ABRACADEIRA EM ACO PARA AMARRACAO DE ELETRODUTOS, TIPO D, COM 1/2" E PARAFUSO DE FIXACAO</t>
  </si>
  <si>
    <t xml:space="preserve">CABO DE COBRE, FLEXIVEL, CLASSE 4 OU 5, ISOLACAO EM PVC/A, ANTICHAMA BWF-B, 1 CONDUTOR, 450/750 V, SECAO NOMINAL 2,5 MM2</t>
  </si>
  <si>
    <t xml:space="preserve">FITA ISOLANTE ADESIVA ANTICHAMA, USO ATE 750 V, EM ROLO DE 19 MM X 5 M</t>
  </si>
  <si>
    <t xml:space="preserve">CABO DE COBRE, FLEXIVEL, CLASSE 4 OU 5, ISOLACAO EM PVC/A, ANTICHAMA BWF-B, COBERTURA PVC-ST1, ANTICHAMA BWF-B, 1 CONDUTOR, 0,6/1 KV, SECAO NOMINAL 10 MM2</t>
  </si>
  <si>
    <t xml:space="preserve">CAIXA DE PASSAGEM, EM PVC, DE 4" X 2", PARA ELETRODUTO FLEXIVEL CORRUGADO</t>
  </si>
  <si>
    <t xml:space="preserve">TOMADA 2P+T 10A, 250V (APENAS MODULO)</t>
  </si>
  <si>
    <t xml:space="preserve">ESPELHO / PLACA DE 3 POSTOS 4" X 2", PARA INSTALACAO DE TOMADAS E INTERRUPTORES</t>
  </si>
  <si>
    <t xml:space="preserve">SUPORTE DE FIXACAO PARA ESPELHO / PLACA 4" X 2", PARA 3 MODULOS, PARA INSTALACAO DE TOMADAS E INTERRUPTORES (SOMENTE SUPORTE)</t>
  </si>
  <si>
    <t xml:space="preserve">TERMINAL A COMPRESSAO EM COBRE ESTANHADO PARA CABO 4 MM2, 1 FURO E 1 COMPRESSAO, PARA PARAFUSO DE FIXACAO M5</t>
  </si>
  <si>
    <t xml:space="preserve">DISJUNTOR TIPO DIN/IEC, MONOPOLAR DE 6 ATE 32A</t>
  </si>
  <si>
    <t xml:space="preserve">TERMINAL A COMPRESSAO EM COBRE ESTANHADO PARA CABO 16 MM2, 1 FURO E 1 COMPRESSAO, PARA PARAFUSO DE FIXACAO M6</t>
  </si>
  <si>
    <t xml:space="preserve">DISJUNTOR TIPO DIN / IEC, MONOPOLAR DE 40 ATE 50A</t>
  </si>
  <si>
    <t xml:space="preserve">CABO MULTIPOLAR DE COBRE, FLEXIVEL, CLASSE 4 OU 5, ISOLACAO EM HEPR, COBERTURA EM PVC-ST2, ANTICHAMA BWF-B, 0,6/1 KV, 3 CONDUTORES DE 2,5 MM2</t>
  </si>
  <si>
    <t xml:space="preserve">TERMINAL METALICO A PRESSAO PARA 1 CABO DE 6 A 10 MM2, COM 1 FURO DE FIXACAO</t>
  </si>
  <si>
    <t xml:space="preserve">3011/AGETOP-CIVIL</t>
  </si>
  <si>
    <t xml:space="preserve">BARRA DE COBRE 1" X 1/8" (0,8052 KG/M)</t>
  </si>
  <si>
    <t xml:space="preserve">3342/AGETOP-CIVIL</t>
  </si>
  <si>
    <t xml:space="preserve">ISOLADOR EPOXI 30X30 (BUJAO)</t>
  </si>
  <si>
    <t xml:space="preserve">3465/AGETOP-CIVIL</t>
  </si>
  <si>
    <t xml:space="preserve">TERMINAL DE PRESSÃO DE 2,5 MM2</t>
  </si>
  <si>
    <t xml:space="preserve">3481/AGETOP-CIVIL</t>
  </si>
  <si>
    <t xml:space="preserve">TRILHO OU SUPORTE P/BORNE TERMINAL</t>
  </si>
  <si>
    <t xml:space="preserve">PESQUISA.BARRAM.MONOF.12POLOS</t>
  </si>
  <si>
    <t xml:space="preserve">BARRAMENTO TIPO PENTE MONOFASICO 12 POLOS - 63 A</t>
  </si>
  <si>
    <t xml:space="preserve">PESQUISA.CANALETA</t>
  </si>
  <si>
    <t xml:space="preserve">CANALETA PVC VENTILADA 50x80 MM</t>
  </si>
  <si>
    <t xml:space="preserve">PESQUISA.QUADRO</t>
  </si>
  <si>
    <t xml:space="preserve">3813/AGETOP-CIVIL</t>
  </si>
  <si>
    <t xml:space="preserve">ARRUELA LISA D = 1/4"</t>
  </si>
  <si>
    <t xml:space="preserve">3821/AGETOP-CIVIL</t>
  </si>
  <si>
    <t xml:space="preserve">PARAFUSO SEXTAVADO CABEÇA LENTILHA D = 1/4" X 5/8"</t>
  </si>
  <si>
    <t xml:space="preserve">PORCA ZINCADA, SEXTAVADA, DIAMETRO 1/4"</t>
  </si>
  <si>
    <t xml:space="preserve">PESQUISA.SAÍDA.ELETROCALHA</t>
  </si>
  <si>
    <t xml:space="preserve">SAÍDA HORIZONTAL PARA ELETRODUTO 3/4</t>
  </si>
  <si>
    <t xml:space="preserve">PESQUISA.NOBREAK</t>
  </si>
  <si>
    <t xml:space="preserve">NOBREAK MONOFÁSICO 10 kVA</t>
  </si>
  <si>
    <t xml:space="preserve">PESQUISA.PINOMACHO</t>
  </si>
  <si>
    <t xml:space="preserve">CONECTOR RETO DE ALUMINIO PARA ELETRODUTO DE 1 1/4", PARA ADAPTAR ENTRADA DE ELETRODUTO METALICO FLEXIVEL EM QUADROS</t>
  </si>
  <si>
    <t xml:space="preserve">3272/AGETOP-CIVIL</t>
  </si>
  <si>
    <t xml:space="preserve">ELETRODUTO EM AÇO GALVANIZADO A FOGO DIÂMETRO 1 1/4" - PESADO</t>
  </si>
  <si>
    <t xml:space="preserve">09.02</t>
  </si>
  <si>
    <t xml:space="preserve">ELETRODUTO/DUTO PEAD FLEXIVEL PAREDE SIMPLES, CORRUGACAO HELICOIDAL, COR PRETA, SEM ROSCA, DE 1 1/4", CRC 680 N, PARA CABEAMENTO SUBTERRANEO (NBR 15715)</t>
  </si>
  <si>
    <t xml:space="preserve">CABO DE COBRE, FLEXIVEL, CLASSE 4 OU 5, ISOLACAO EM PVC/A, ANTICHAMA BWF-B, 1 CONDUTOR, 450/750 V, SECAO NOMINAL 4 MM2</t>
  </si>
  <si>
    <t xml:space="preserve">INTERRUPTOR SIMPLES 10A, 250V (APENAS MODULO)</t>
  </si>
  <si>
    <t xml:space="preserve">INTERRUPTOR PARALELO 10A, 250V (APENAS MODULO)</t>
  </si>
  <si>
    <t xml:space="preserve">TOMADA 2P+T 20A, 250V (APENAS MODULO)</t>
  </si>
  <si>
    <t xml:space="preserve">DISJUNTOR TIPO DIN/IEC, TRIPOLAR DE 10 ATE 50A</t>
  </si>
  <si>
    <t xml:space="preserve">LUMINARIA DE EMERGENCIA 30 LEDS, POTENCIA 2 W, BATERIA DE LITIO, AUTONOMIA DE 6 HORAS</t>
  </si>
  <si>
    <t xml:space="preserve">A.3944</t>
  </si>
  <si>
    <t xml:space="preserve">3468/AGETOP-CIVIL</t>
  </si>
  <si>
    <t xml:space="preserve">TERMINAL DE PRESSÃO DE 4,0 MM2</t>
  </si>
  <si>
    <t xml:space="preserve">PESQUISA.BARRAMENTO.TRIFASICO</t>
  </si>
  <si>
    <t xml:space="preserve">BARRAMENTO TRIFASICO TIPO PENTE 12 POLOS 80 A</t>
  </si>
  <si>
    <t xml:space="preserve">A.3813</t>
  </si>
  <si>
    <t xml:space="preserve">ARRUELA LISA 1/4</t>
  </si>
  <si>
    <t xml:space="preserve">A.3821</t>
  </si>
  <si>
    <t xml:space="preserve">PARAFUSO CABEÇA LENTILHA 1/4x3/4</t>
  </si>
  <si>
    <t xml:space="preserve">PESQUISA.TALA.EMENDA100</t>
  </si>
  <si>
    <t xml:space="preserve">PESQUISA.CABO.ALARME</t>
  </si>
  <si>
    <t xml:space="preserve">PESQUISA.LÂMPADA.LED.9W</t>
  </si>
  <si>
    <t xml:space="preserve">PESQUISA.CURVA.HOR.200</t>
  </si>
  <si>
    <t xml:space="preserve">CURVA HORIZONTAL 90º PARA ELETROCALHA 200X100MM</t>
  </si>
  <si>
    <t xml:space="preserve">PESQUISA.CIV.ELET200X100</t>
  </si>
  <si>
    <t xml:space="preserve">PESQUISA.TAMPA.CURVA.HOR</t>
  </si>
  <si>
    <t xml:space="preserve">TAMPA DE ENCAIXE PARA CURVA HORIZONTAL 90º ELETROCALHA 200X100MM</t>
  </si>
  <si>
    <t xml:space="preserve">VERGALHAO ZINCADO ROSCA TOTAL, 1/4 " (6,3 MM)</t>
  </si>
  <si>
    <t xml:space="preserve">PESQUISA.ELETROCALHA.200X100</t>
  </si>
  <si>
    <t xml:space="preserve">PESQUISA.SEPTO100</t>
  </si>
  <si>
    <t xml:space="preserve">SEPTO DIVISOR 100 MM</t>
  </si>
  <si>
    <t xml:space="preserve">PESQUISA.SUPORTE.HORIZONTAL</t>
  </si>
  <si>
    <t xml:space="preserve">SUPORTE HORIZONTAL PARA ELETROCALHA 200X100 MM</t>
  </si>
  <si>
    <t xml:space="preserve">PESQUISA.TAMPA.ELETROCALHA200X100</t>
  </si>
  <si>
    <t xml:space="preserve">TAMPA PARA ELETROCALHA 200 MM - 3 M</t>
  </si>
  <si>
    <t xml:space="preserve">09.03</t>
  </si>
  <si>
    <t xml:space="preserve">ELETRODUTO/DUTO PEAD FLEXIVEL PAREDE SIMPLES, CORRUGACAO HELICOIDAL, COR PRETA, SEM ROSCA, DE 2", PARA CABEAMENTO SUBTERRANEO (NBR 15715)</t>
  </si>
  <si>
    <t xml:space="preserve">CAIXA DE PASSAGEM/ LUZ / TELEFONIA, DE EMBUTIR, EM CHAPA DE ACO GALVANIZADO, DIMENSOES 60 X 60 X *12* CM (PADRAO CONCESSIONARIA LOCAL)</t>
  </si>
  <si>
    <t xml:space="preserve">CONECTOR / TOMADA FEMEA RJ 45, CATEGORIA 6 (CAT 6) PARA CABOS</t>
  </si>
  <si>
    <t xml:space="preserve">A.3907</t>
  </si>
  <si>
    <t xml:space="preserve">ESPELHO 4X2 - 2 FUROS RJ-45</t>
  </si>
  <si>
    <t xml:space="preserve">PESQUISA.MOD.RJ45</t>
  </si>
  <si>
    <t xml:space="preserve">MODULO SUPORTE RJ-45</t>
  </si>
  <si>
    <t xml:space="preserve">PESQUISA.CERTIFIC</t>
  </si>
  <si>
    <t xml:space="preserve">PATCH PANEL, 48 PORTAS, CATEGORIA 6, COM RACKS DE 19" DE LARGURA E 2 U DE ALTURA</t>
  </si>
  <si>
    <t xml:space="preserve">CONECTOR MACHO RJ - 45, CATEGORIA 6</t>
  </si>
  <si>
    <t xml:space="preserve">RACK DE PISO PARA SERVIDOR, FECHADO, 44U, COM PORTA, 44U X *570* MM</t>
  </si>
  <si>
    <t xml:space="preserve">CABO DE REDE, PAR TRANCADO UTP, 4 PARES, CATEGORIA 6 (CAT 6), ISOLAMENTO PVC (LSZH)</t>
  </si>
  <si>
    <t xml:space="preserve">09.04</t>
  </si>
  <si>
    <t xml:space="preserve">PESQUISA.CABO.XOM</t>
  </si>
  <si>
    <t xml:space="preserve">CABO DE SONORIZAÇÃO CRISTAL 2 X 1,5MM</t>
  </si>
  <si>
    <t xml:space="preserve">PESQUISA.CABO.XLR</t>
  </si>
  <si>
    <t xml:space="preserve">CABO XLR PARA MICROFONE2x0,30 mm2</t>
  </si>
  <si>
    <t xml:space="preserve">PESQUISA.MESA.SOM</t>
  </si>
  <si>
    <t xml:space="preserve">MESA DE SOM 6 CANAIS COM PHANTOM POWER</t>
  </si>
  <si>
    <t xml:space="preserve">PESQUISA.AMPLIFICADOR</t>
  </si>
  <si>
    <t xml:space="preserve">AMPLIFICADOR DE POTENCIA 150W</t>
  </si>
  <si>
    <t xml:space="preserve">PESQUISA.CONECTOR</t>
  </si>
  <si>
    <t xml:space="preserve">CONECTOR PARA CABO DE MICROFONE</t>
  </si>
  <si>
    <t xml:space="preserve">10.00</t>
  </si>
  <si>
    <t xml:space="preserve">CHUMBADOR, DIAMETRO 1/4" COM PARAFUSO 1/4" X 40 MM</t>
  </si>
  <si>
    <t xml:space="preserve">PARAFUSO DE FERRO POLIDO, SEXTAVADO, COM ROSCA INTEIRA, DIAMETRO 5/16", COMPRIMENTO 3/4", COM PORCA E ARRUELA LISA LEVE</t>
  </si>
  <si>
    <t xml:space="preserve">TERMINAL A COMPRESSAO EM COBRE ESTANHADO PARA CABO 2,5 MM2, 1 FURO E 1 COMPRESSAO, PARA PARAFUSO DE FIXACAO M5</t>
  </si>
  <si>
    <t xml:space="preserve">MECANICO DE REFRIGERACAO (HORISTA)</t>
  </si>
  <si>
    <t xml:space="preserve">AR CONDICIONADO SPLIT INVERTER, HI-WALL (PAREDE), 9000 BTU/H, CICLO FRIO, 60HZ, CLASSIFICACAO A (SELO PROCEL), GAS HFC, CONTROLE S/FIO</t>
  </si>
  <si>
    <t xml:space="preserve">AR CONDICIONADO SPLIT INVERTER, HI-WALL (PAREDE), 12000 BTU/H, CICLO FRIO, 60HZ, CLASSIFICACAO A (SELO PROCEL), GAS HFC, CONTROLE S/FIO</t>
  </si>
  <si>
    <t xml:space="preserve">AR CONDICIONADO SPLIT INVERTER, HI-WALL (PAREDE), 18000 BTU/H, CICLO FRIO, 60HZ, CLASSIFICACAO A (SELO PROCEL), GAS HFC, CONTROLE S/FIO</t>
  </si>
  <si>
    <t xml:space="preserve">TUBO PVC, SOLDAVEL, DN 32 MM, AGUA FRIA (NBR-5648)</t>
  </si>
  <si>
    <t xml:space="preserve">JOELHO PVC, SOLDAVEL, 90 GRAUS, 32 MM, PARA AGUA FRIA PREDIAL</t>
  </si>
  <si>
    <t xml:space="preserve">CABO MULTIPOLAR DE COBRE, FLEXIVEL, CLASSE 4 OU 5, ISOLACAO EM HEPR, COBERTURA EM PVC-ST2, ANTICHAMA BWF-B, 0,6/1 KV, 3 CONDUTORES DE 1,5 MM2</t>
  </si>
  <si>
    <t xml:space="preserve">TUBO DE COBRE FLEXIVEL, D = 3/8 ", E = 0,79 MM, PARA AR-CONDICIONADO/ INSTALACOES GAS RESIDENCIAIS E COMERCIAIS</t>
  </si>
  <si>
    <t xml:space="preserve">TUBO DE BORRACHA ELASTOMERICA FLEXIVEL, PRETA, PARA ISOLAMENTO TERMICO DE TUBULACAO, DN 3/8" (10 MM), E= 19 MM, COEFICIENTE DE CONDUTIVIDADE TERMICA 0,036W/mK, VAPOR DE AGUA MAIOR OU IGUAL A 10.000</t>
  </si>
  <si>
    <t xml:space="preserve">ABRACADEIRA DE NYLON PARA AMARRACAO DE CABOS, COMPRIMENTO DE 390 X *4,6* MM</t>
  </si>
  <si>
    <t xml:space="preserve">BUCHA DE NYLON, DIAMETRO DO FURO 8 MM, COMPRIMENTO 40 MM, COM PARAFUSO DE ROSCA SOBERBA, CABECA CHATA, FENDA SIMPLES, 4,8 X 50 MM</t>
  </si>
  <si>
    <t xml:space="preserve">11.00</t>
  </si>
  <si>
    <t xml:space="preserve">PLACA DE SINALIZACAO DE SEGURANCA CONTRA INCENDIO, FOTOLUMINESCENTE, QUADRADA, *20 X 20* CM, EM PVC *2* MM ANTI-CHAMAS (SIMBOLOS, CORES E PICTOGRAMAS CONFORME NBR 13434)</t>
  </si>
  <si>
    <t xml:space="preserve">PESQUISA.FITA</t>
  </si>
  <si>
    <t xml:space="preserve">FITA DE DEMARCAÇÃO 50 MM</t>
  </si>
  <si>
    <t xml:space="preserve">PESQUISA.SIRENE</t>
  </si>
  <si>
    <t xml:space="preserve">SIRENE AUDIOVISUAL ENDEREÇAVEL</t>
  </si>
  <si>
    <t xml:space="preserve">PESQUISA.BOTOEIRA</t>
  </si>
  <si>
    <t xml:space="preserve">ACIONADOR MANUAL ENDEREÇAVEL</t>
  </si>
  <si>
    <t xml:space="preserve">"</t>
  </si>
  <si>
    <t xml:space="preserve">PESQUISA.DETECTOR</t>
  </si>
  <si>
    <t xml:space="preserve">DETECTOR DE FUMAÇA ENDEREÇAVEL</t>
  </si>
  <si>
    <t xml:space="preserve">AJUDANTE DE OPERACAO EM GERAL (HORISTA)</t>
  </si>
  <si>
    <t xml:space="preserve">PLACA DE SINALIZACAO DE SEGURANCA CONTRA INCENDIO, FOTOLUMINESCENTE, RETANGULAR, *13 X 26* CM, EM PVC *2* MM ANTI-CHAMAS (SIMBOLOS, CORES E PICTOGRAMAS CONFORME NBR 16820)</t>
  </si>
  <si>
    <t xml:space="preserve">FITA / CINTA AUTOADESIVA ELASTOMERICA PARA VEDACAO, L= 50 MM, E = 3 MM</t>
  </si>
  <si>
    <t xml:space="preserve">PESQUISA.CENTRAL</t>
  </si>
  <si>
    <t xml:space="preserve">CENTRAL ALARME DE INCÊNDIO CONVENCIONAL CIC 06L COM BATERIA INTELBRAS</t>
  </si>
  <si>
    <t xml:space="preserve">12.00</t>
  </si>
  <si>
    <t xml:space="preserve">SOLEIRA/ PEITORIL EM MARMORE, POLIDO, BRANCO COMUM, L= *15* CM, E= *2* CM, CORTE RETO</t>
  </si>
  <si>
    <t xml:space="preserve">TELA DE ACO SOLDADA GALVANIZADA/ZINCADA PARA ALVENARIA, FIO D = *1,20 A 1,70* MM, MALHA 15 X 15 MM, (C X L) *50 X 7,5* CM</t>
  </si>
  <si>
    <t xml:space="preserve">PINO DE ACO COM FURO, HASTE = 27 MM (ACAO DIRETA)</t>
  </si>
  <si>
    <t xml:space="preserve">BLOCO CERAMICO (ALVENARIA DE VEDACAO), DE 9 X 19 X 19 CM</t>
  </si>
  <si>
    <t xml:space="preserve">MIL</t>
  </si>
  <si>
    <t xml:space="preserve">AREIA GROSSA - POSTO JAZIDA/FORNECEDOR (RETIRADO NA JAZIDA, SEM TRANSPORTE)</t>
  </si>
  <si>
    <t xml:space="preserve">SELADOR ACRILICO PAREDES INTERNAS/EXTERNAS</t>
  </si>
  <si>
    <t xml:space="preserve">MASSA PARA TEXTURA LISA DE BASE ACRILICA, USO INTERNO E EXTERNO</t>
  </si>
  <si>
    <t xml:space="preserve">PORTA CORTA-FOGO SIMPLES PARA SAIDA DE EMERGENCIA, 1 FOLHA DE ABRIR, 5 CM, ACABAMENTO NATURAL / SEM PINTURA, COM FECHADURA TIPO TRINCO, DOBRADICAS E BATENTE, VAO LUZ DE 90 X 210 CM, CLASSE P-90 (NBR 11742)</t>
  </si>
  <si>
    <t xml:space="preserve">PISO TATIL ALERTA OU DIRECIONAL, DE BORRACHA, COLORIDO, 25 X 25 CM, E = 5 MM, PARA COLA</t>
  </si>
  <si>
    <t xml:space="preserve">ELETRODO REVESTIDO AWS - E6013, DIAMETRO IGUAL A 4,00 MM</t>
  </si>
  <si>
    <t xml:space="preserve">GRUPO DE SOLDAGEM C/ GERADOR A DIESEL 60 CV PARA SOLDA ELETRICA, SOBRE 04 RODAS, COM MOTOR 4 CILINDROS</t>
  </si>
  <si>
    <t xml:space="preserve">AUXILIAR DE SERRALHEIRO</t>
  </si>
  <si>
    <t xml:space="preserve">CABO DE ACO GALVANIZADO, DIAMETRO 12,7 MM (1/2"), COM ALMA DE ACO CABO INDEPENDENTE 6 X 25 F</t>
  </si>
  <si>
    <t xml:space="preserve">OLEO DIESEL COMBUSTIVEL COMUM</t>
  </si>
  <si>
    <t xml:space="preserve">FERRAMENTAS - FAMILIA SOLDADOR - HORISTA (ENCARGOS COMPLEMENTARES - COLETADO CAIXA)</t>
  </si>
  <si>
    <t xml:space="preserve">EPI - FAMILIA SOLDADOR - HORISTA (ENCARGOS COMPLEMENTARES - COLETADO CAIXA)</t>
  </si>
  <si>
    <t xml:space="preserve">GRAMPO DE ACO POLIDO 7/8 " X 9</t>
  </si>
  <si>
    <t xml:space="preserve">SERRALHEIRO</t>
  </si>
  <si>
    <t xml:space="preserve">SOLDADOR</t>
  </si>
  <si>
    <t xml:space="preserve">13.00</t>
  </si>
  <si>
    <t xml:space="preserve">SERVIÇOS FINAIS </t>
  </si>
  <si>
    <t xml:space="preserve">ACIDO MURIATICO, DILUICAO 10% A 12% PARA USO EM LIMPEZA</t>
  </si>
  <si>
    <t xml:space="preserve">CARPINTEIRO DE FORMAS</t>
  </si>
  <si>
    <t xml:space="preserve">SARRAFO DE MADEIRA NAO APARELHADA *2,5 X 7* CM, MACARANDUBA, ANGELIM OU EQUIVALENTE DA REGIAO</t>
  </si>
  <si>
    <t xml:space="preserve">PECA DE MADEIRA NATIVA / REGIONAL 7,5 X 7,5CM (3X3) NAO APARELHADA (P/FORMA)</t>
  </si>
  <si>
    <t xml:space="preserve">PLACA DE OBRA (PARA CONSTRUCAO CIVIL) EM CHAPA GALVANIZADA *N. 22*, DE *2,0 X 1,125* M</t>
  </si>
  <si>
    <t xml:space="preserve">LETRA ACO INOX (AISI 304), CHAPA NUM. 22, RECORTADO, H= 20 CM (SEM RELEVO)</t>
  </si>
  <si>
    <t xml:space="preserve">PLACA DE INAUGURACAO METALICA, *40* CM X *60* CM</t>
  </si>
  <si>
    <t xml:space="preserve">ENGENHEIRO CIVIL DE OBRA JUNIOR</t>
  </si>
  <si>
    <t xml:space="preserve">FERRAMENTAS - FAMILIA ENGENHEIRO CIVIL - HORISTA (ENCARGOS COMPLEMENTARES - COLETADO CAIXA)</t>
  </si>
  <si>
    <t xml:space="preserve">EPI - FAMILIA ENGENHEIRO CIVIL - HORISTA (ENCARGOS COMPLEMENTARES - COLETADO CAIXA)</t>
  </si>
  <si>
    <t xml:space="preserve">PESQUISA.1610.13</t>
  </si>
  <si>
    <t xml:space="preserve">ANOTAÇÃO/REGISTRO DE RESPONSABILIDADE TÉCNICA (ART OU RRT) - FAIXA 3 (CONTRATOS ACIMA DE 15.000,00)</t>
  </si>
  <si>
    <t xml:space="preserve">PLACA DE ACRILICO TRANSPARENTE ADESIVADA PARA SINALIZACAO DE PORTAS, BORDA POLIDA, DE *25 X 8*, E = 6 MM (NAO INCLUI ACESSORIOS PARA FIXACAO)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</si>
  <si>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</si>
  <si>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 xml:space="preserve">TIPO</t>
  </si>
  <si>
    <t xml:space="preserve">Descrição</t>
  </si>
  <si>
    <t xml:space="preserve">UNIDADE </t>
  </si>
  <si>
    <t xml:space="preserve">CUSTO ADOTADO</t>
  </si>
  <si>
    <t xml:space="preserve">PESQUISA.DIARIO</t>
  </si>
  <si>
    <t xml:space="preserve">LIVRO DIARIO DE OBRAS / LIVRO DE ORDEM TAMANHO OFICIO 33 X 3</t>
  </si>
  <si>
    <t xml:space="preserve">EMPRESA</t>
  </si>
  <si>
    <t xml:space="preserve">TELEFONE</t>
  </si>
  <si>
    <t xml:space="preserve">ENDEREÇO/E-MAIL</t>
  </si>
  <si>
    <t xml:space="preserve">VALOR</t>
  </si>
  <si>
    <t xml:space="preserve">MÉDIA MERCADO</t>
  </si>
  <si>
    <t xml:space="preserve">CUSTOS ADOTADOS</t>
  </si>
  <si>
    <t xml:space="preserve">MATERIAL</t>
  </si>
  <si>
    <t xml:space="preserve">MÃO-DE-OBRA</t>
  </si>
  <si>
    <t xml:space="preserve">Papelaria Universo</t>
  </si>
  <si>
    <t xml:space="preserve">(62) 3541-3634</t>
  </si>
  <si>
    <t xml:space="preserve">NÃO SE APLICA</t>
  </si>
  <si>
    <t xml:space="preserve">Papelaria Dinâmica</t>
  </si>
  <si>
    <t xml:space="preserve">(62) 3226-9300</t>
  </si>
  <si>
    <t xml:space="preserve">Papelaria Modelo</t>
  </si>
  <si>
    <t xml:space="preserve">(62) 3251-5528</t>
  </si>
  <si>
    <t xml:space="preserve">ANOTAÇÃO/REGISTRO DE RESPONSABILIDADE TÉCNICA (ART OU RRT)</t>
  </si>
  <si>
    <t xml:space="preserve">CREA-GO</t>
  </si>
  <si>
    <t xml:space="preserve">(62) 3221-6200</t>
  </si>
  <si>
    <t xml:space="preserve">www.crea-go.org.br</t>
  </si>
  <si>
    <t xml:space="preserve">* OBS .: FOI UTILIZADO O PREÇO PARA SERVIÇOS ACIMA DE 15.000,00</t>
  </si>
  <si>
    <t xml:space="preserve">M²</t>
  </si>
  <si>
    <t xml:space="preserve">ENDEREÇO / EMAIL</t>
  </si>
  <si>
    <t xml:space="preserve">MENOR VALOR MERCADO</t>
  </si>
  <si>
    <t xml:space="preserve">WM PELÍCULAS </t>
  </si>
  <si>
    <t xml:space="preserve">(62) 3578-2770 / (62) 99252-3060</t>
  </si>
  <si>
    <t xml:space="preserve">wmpeliculas@live.com </t>
  </si>
  <si>
    <t xml:space="preserve">WP INSULFIM E PELÍCULAS </t>
  </si>
  <si>
    <t xml:space="preserve">(62) 99847-9259</t>
  </si>
  <si>
    <t xml:space="preserve">DETALHE VIDROS </t>
  </si>
  <si>
    <t xml:space="preserve">(62) 98514-5954 / (62) 3273-1592</t>
  </si>
  <si>
    <t xml:space="preserve">UND</t>
  </si>
  <si>
    <t xml:space="preserve">EXTINTEC</t>
  </si>
  <si>
    <t xml:space="preserve">62 3207-6901</t>
  </si>
  <si>
    <t xml:space="preserve">PREST SERVICE ENGENHARIA</t>
  </si>
  <si>
    <t xml:space="preserve">62 3548-2320</t>
  </si>
  <si>
    <t xml:space="preserve">GM EXTINTORES E EQUIPAMENTOS</t>
  </si>
  <si>
    <t xml:space="preserve">62 9 8485-2188</t>
  </si>
  <si>
    <t xml:space="preserve">DETECTOR DE FUMAÇA ENDEREÇAVEL - ILUMAC</t>
  </si>
  <si>
    <t xml:space="preserve">CONTRA INCENCIO</t>
  </si>
  <si>
    <t xml:space="preserve">15 32335959</t>
  </si>
  <si>
    <t xml:space="preserve">https://contraincendio.com.br/produto/alarme-de-incendio/central/intelbras-central/central-alarme-de-incendio-convencional-cic-06l-com-bateria-intelbras/?utm_source=Google%20Shopping&amp;utm_campaign=Google%20Shopping&amp;utm_medium=cpc&amp;utm_term=5486</t>
  </si>
  <si>
    <t xml:space="preserve">MERCADO LIVRE</t>
  </si>
  <si>
    <t xml:space="preserve">https://www.mercadolivre.com.br/central-de-alarme-de-incendio-com-bateria-da-intelbras-avcb-cor-branco/p/MLB29121229?item_id=MLB4321803460&amp;from=gshop&amp;matt_tool=81686442&amp;matt_word=&amp;matt_source=google&amp;matt_campaign_id=14302215513&amp;matt_ad_group_id=130580034710&amp;matt_match_type=&amp;matt_network=g&amp;matt_device=c&amp;matt_creative=542969737596&amp;matt_keyword=&amp;matt_ad_position=&amp;matt_ad_type=pla&amp;matt_merchant_id=735125422&amp;matt_product_id=MLB29121229-product&amp;matt_product_partition_id=2323205042847&amp;matt_target_id=aud-1966852281496:pla-2323205042847&amp;cq_src=google_ads&amp;cq_cmp=14302215513&amp;cq_net=g&amp;cq_plt=gp&amp;cq_med=pla&amp;gad_source=4&amp;gclid=CjwKCAiAuNGuBhAkEiwAGId4apk1YsLJYKgWNKRxZ3l-N3nLrCnQ1KEXcMD5aEVL8DloDWt4vPkOWRoCs70QAvD_BwE</t>
  </si>
  <si>
    <t xml:space="preserve">MAGALU</t>
  </si>
  <si>
    <t xml:space="preserve">https://www.magazineluiza.com.br/cic-06l-com-bateria-central-de-alarme-convencional-com-bateria-intelbras/p/ajke0dface/pi/sise/?seller_id=fieltech&amp;utm_source=google&amp;utm_medium=pla&amp;utm_campaign=&amp;partner_id=73522&amp;gad_source=4&amp;gclid=CjwKCAiAuNGuBhAkEiwAGId4aogLCuYK18JUJwPEps9TBWlA90h0GuIi5TCNFCOW863_S0v0JCiybRoCygEQAvD_BwE&amp;gclsrc=aw.ds</t>
  </si>
  <si>
    <t xml:space="preserve">PORTAL ELETRICO</t>
  </si>
  <si>
    <t xml:space="preserve">SANTIL</t>
  </si>
  <si>
    <t xml:space="preserve">ELETRICA BICHUETTE</t>
  </si>
  <si>
    <t xml:space="preserve">CANALETA 50X80</t>
  </si>
  <si>
    <t xml:space="preserve">MCEIG</t>
  </si>
  <si>
    <t xml:space="preserve">ONLINE</t>
  </si>
  <si>
    <t xml:space="preserve">LOJA ELETRICA</t>
  </si>
  <si>
    <t xml:space="preserve">VIEW TECH</t>
  </si>
  <si>
    <t xml:space="preserve">BARRAMENTO TIPO PENTE MONOPOLAR 12 POLOS</t>
  </si>
  <si>
    <t xml:space="preserve">I9 ELETRICA</t>
  </si>
  <si>
    <t xml:space="preserve">CASA DO ELETRICISTA</t>
  </si>
  <si>
    <t xml:space="preserve">UNIDADE</t>
  </si>
  <si>
    <t xml:space="preserve">SAÍDA HORIZONTAL PARA ELETRODUTO 3/4"</t>
  </si>
  <si>
    <t xml:space="preserve">INFRA ELETROCALHAS</t>
  </si>
  <si>
    <t xml:space="preserve">ELETRICA SILVEIRA</t>
  </si>
  <si>
    <t xml:space="preserve">ELETROTRAFO</t>
  </si>
  <si>
    <t xml:space="preserve">TRAMONTINA</t>
  </si>
  <si>
    <t xml:space="preserve">ANHANGUERA FERRAMENTAS</t>
  </si>
  <si>
    <t xml:space="preserve">BARRAMENTO TIPO PENTE TRIPOLAR 12 POLOS</t>
  </si>
  <si>
    <t xml:space="preserve">ELETRICA TAKEI</t>
  </si>
  <si>
    <t xml:space="preserve">STECK</t>
  </si>
  <si>
    <t xml:space="preserve">LÂMPADA LED T8 9W - 6500 K - 60CM</t>
  </si>
  <si>
    <t xml:space="preserve">AMAZON</t>
  </si>
  <si>
    <t xml:space="preserve">AMERICANAS</t>
  </si>
  <si>
    <t xml:space="preserve">FR MATERIAIS ELETRICOS</t>
  </si>
  <si>
    <t xml:space="preserve">ELETRICA ZAN</t>
  </si>
  <si>
    <t xml:space="preserve">INFRAELETROCALHAS</t>
  </si>
  <si>
    <t xml:space="preserve">ELETROSUL</t>
  </si>
  <si>
    <t xml:space="preserve">TAMPA PARA ELETROCALHA 200X100 MM</t>
  </si>
  <si>
    <t xml:space="preserve">RH MATERIAIS ELETRICOS</t>
  </si>
  <si>
    <t xml:space="preserve">ELETRORASTRO</t>
  </si>
  <si>
    <t xml:space="preserve">ELETRONOR</t>
  </si>
  <si>
    <t xml:space="preserve">TAMPA PARA CURVA HORIZONTAL 200X100MM</t>
  </si>
  <si>
    <t xml:space="preserve">TALA DE EMENDA PARA ELETROCALHA 100 MM</t>
  </si>
  <si>
    <t xml:space="preserve">CENTRAL ELETRICA</t>
  </si>
  <si>
    <t xml:space="preserve">SEPTO DIVISOR 100MM</t>
  </si>
  <si>
    <t xml:space="preserve">DINAMO MATERIAIS ELETRICOS</t>
  </si>
  <si>
    <t xml:space="preserve">CALHAS KENNEDY</t>
  </si>
  <si>
    <t xml:space="preserve">MESA DE SOM 6 CANAIS, REF. BEHRINGER OU EQUIVALENTE TÉCNICO COM PHANTOM POWER</t>
  </si>
  <si>
    <t xml:space="preserve">MUSICA CENTER</t>
  </si>
  <si>
    <t xml:space="preserve">LUMIX PRO</t>
  </si>
  <si>
    <t xml:space="preserve">AMPLIFICADOR 150 W RMS</t>
  </si>
  <si>
    <t xml:space="preserve">MAGAZINE LUIZA</t>
  </si>
  <si>
    <t xml:space="preserve">MIYATA MUSIC</t>
  </si>
  <si>
    <t xml:space="preserve">CABO PARA ALARME 4x0,40 MM²</t>
  </si>
  <si>
    <t xml:space="preserve">TEMSEG</t>
  </si>
  <si>
    <t xml:space="preserve">AQUAMARIS</t>
  </si>
  <si>
    <t xml:space="preserve">ED CABOS</t>
  </si>
  <si>
    <t xml:space="preserve">CABO XLR PARA MICROFONE 2x0,30 mm2</t>
  </si>
  <si>
    <t xml:space="preserve">RS SOM E LUZ</t>
  </si>
  <si>
    <t xml:space="preserve">X5 MUSIC</t>
  </si>
  <si>
    <t xml:space="preserve">E-CABOS</t>
  </si>
  <si>
    <t xml:space="preserve">CERTIFICAÇÃO DE PONTOS LÓGICOS</t>
  </si>
  <si>
    <t xml:space="preserve">LENATEC</t>
  </si>
  <si>
    <t xml:space="preserve">HORUS</t>
  </si>
  <si>
    <t xml:space="preserve">G-TECH</t>
  </si>
  <si>
    <t xml:space="preserve">CABO CRISTAL 2x1,5 mm²</t>
  </si>
  <si>
    <t xml:space="preserve">CENTRAL CABOS</t>
  </si>
  <si>
    <t xml:space="preserve">SOFAST</t>
  </si>
  <si>
    <t xml:space="preserve">LOGMASTER</t>
  </si>
  <si>
    <t xml:space="preserve">CONECTOR PARA CABO MICROFONE - PAR</t>
  </si>
  <si>
    <t xml:space="preserve">COMERCIAL ELETRO</t>
  </si>
  <si>
    <t xml:space="preserve">JC CABOS</t>
  </si>
  <si>
    <t xml:space="preserve">SUPORTE HORIZONTAL PARA ELETROCALHA</t>
  </si>
  <si>
    <t xml:space="preserve">NET COMPUTADORES</t>
  </si>
  <si>
    <t xml:space="preserve">MODULO SUPORTE RJ45</t>
  </si>
  <si>
    <t xml:space="preserve">FITA ADESIVA, ROLO 30M x 5CM PARA DEMARCAÇÃO DE SOLO, UTILIZADA COMO SINALIZAÇÃO DE EXTINTORES DE INCÊNDIO, COR AMARELA OU VERMELHA</t>
  </si>
  <si>
    <t xml:space="preserve">kalunga</t>
  </si>
  <si>
    <t xml:space="preserve">https://www.kalunga.com.br/prod/fita-para-demarcacao-de-solo-48mmx30m-vermelha-adelbras-pt-1-un/301114?cq_src=google_ads&amp;cq_cmp=17061683727&amp;cq_con=&amp;cq_term=&amp;cq_med=pla&amp;cq_plac=&amp;cq_net=x&amp;cq_pos=&amp;cq_plt=gp&amp;pcID=3902&amp;gad_source=1&amp;gclid=CjwKCAiAivGuBhBEEiwAWiFmYcOC3m-Xk0Ky9DlsaU78_lK-_6oR-KeMWah98QAnkiHGTp2QlIuwmhoC1_QQAvD_BwE</t>
  </si>
  <si>
    <t xml:space="preserve">Amazon</t>
  </si>
  <si>
    <t xml:space="preserve">https://www.amazon.com.br/Fita-Demarca%C3%A7%C3%A3o-Vermelha-48mm-15m-TEKBOND-21221048200/dp/B077VM6586/ref=asc_df_B077VM6586/?tag=googleshopp00-20&amp;linkCode=df0&amp;hvadid=379685595774&amp;hvpos=&amp;hvnetw=g&amp;hvrand=11470926856224193689&amp;hvpone=&amp;hvptwo=&amp;hvqmt=&amp;hvdev=c&amp;hvdvcmdl=&amp;hvlocint=&amp;hvlocphy=1001552&amp;hvtargid=pla-1662431210638&amp;psc=1&amp;mcid=f053e69ead3535a9816da35c305c2a2f</t>
  </si>
  <si>
    <t xml:space="preserve">Arotex</t>
  </si>
  <si>
    <t xml:space="preserve">https://www.aerotexextintores.com.br/produto/fita-de-demarcaco-auto-adesiva-rolo-fechado-5-cm-x-30-metros-vermelha-es076/</t>
  </si>
  <si>
    <t xml:space="preserve">PODER JUDICIÁRIO DA UNIÃO</t>
  </si>
  <si>
    <t xml:space="preserve">DETALHAMENTO DE BDI PRESUMIDO COM DESONERAÇÃO</t>
  </si>
  <si>
    <t xml:space="preserve">CONSIDEROU-SE SERVIÇOS DE CONSTRUÇÃO CIVIL  A SEREM PRESTADOS POR EMPRESAS QUE GOZAM DE DESONERAÇÃO DE FOLHA DE PAGAMENTO.</t>
  </si>
  <si>
    <t xml:space="preserve">(FONTE: CÓDIGO TRIBUTÁRIO MUNICIPAL)</t>
  </si>
  <si>
    <t xml:space="preserve">ACÓRDÃO 2.622/2013 TCU</t>
  </si>
  <si>
    <t xml:space="preserve">MATERIAIS</t>
  </si>
  <si>
    <t xml:space="preserve">MÃO DE OBRA</t>
  </si>
  <si>
    <t xml:space="preserve">MERO FORNECIMENTO DE MATERIAIS E EQUIPAMENTOS</t>
  </si>
  <si>
    <t xml:space="preserve">1º QUARTIL</t>
  </si>
  <si>
    <t xml:space="preserve">MÉDIA</t>
  </si>
  <si>
    <t xml:space="preserve">3º QUARTIL</t>
  </si>
  <si>
    <t xml:space="preserve">ADMINISTRAÇÃO CENTRAL (AC)</t>
  </si>
  <si>
    <t xml:space="preserve">AC</t>
  </si>
  <si>
    <t xml:space="preserve">S+R+G</t>
  </si>
  <si>
    <t xml:space="preserve">SEGURO (S)</t>
  </si>
  <si>
    <t xml:space="preserve">GARANTIAS (G)</t>
  </si>
  <si>
    <t xml:space="preserve">S+G</t>
  </si>
  <si>
    <t xml:space="preserve">RISCOS (R)</t>
  </si>
  <si>
    <t xml:space="preserve">R</t>
  </si>
  <si>
    <t xml:space="preserve">ref. ao 1º fator</t>
  </si>
  <si>
    <t xml:space="preserve">DESPESAS FINANCEIRAS (DF)</t>
  </si>
  <si>
    <t xml:space="preserve">ref. ao 2º fator</t>
  </si>
  <si>
    <t xml:space="preserve">DF</t>
  </si>
  <si>
    <t xml:space="preserve">REMUNERAÇÃO BRUTA DO CONSTRUTOR (L)</t>
  </si>
  <si>
    <t xml:space="preserve">ref. ao 3º fator</t>
  </si>
  <si>
    <t xml:space="preserve">(1+AC+S+R+G) x (1+DF) x (1+L)</t>
  </si>
  <si>
    <t xml:space="preserve">PIS</t>
  </si>
  <si>
    <t xml:space="preserve">COFINS</t>
  </si>
  <si>
    <t xml:space="preserve">(CÓDIGO TRIBUTÁRIO DO MUNICÍPIO) ISSQN</t>
  </si>
  <si>
    <t xml:space="preserve">(depende da legislação tributária municipal)</t>
  </si>
  <si>
    <t xml:space="preserve">(CONTRIB. PREV. SOBRE RECEITA BRUTA) CPRB</t>
  </si>
  <si>
    <t xml:space="preserve">( 1 – I )</t>
  </si>
  <si>
    <t xml:space="preserve">Fórmula utilizada:</t>
  </si>
  <si>
    <t xml:space="preserve">ESSES VALORES não INCLUIRAM O IPRB, CONFORME OBSERVA O próprio ACORDAO</t>
  </si>
  <si>
    <t xml:space="preserve">Fonte: 
BRASIL. Tribunal de Contas da União. Orientações para elaboração de planilhas orçamentárias de Obras Públicas. Brasília: TCU, 2014.(p.86)</t>
  </si>
  <si>
    <t xml:space="preserve">FONTE: CAIXA ECONOMICA FEDERAL</t>
  </si>
  <si>
    <t xml:space="preserve">PODER JUDICIÁRIO DA UNIÃO_x005F_x005F_x000D_
TRIBUNAL REGIONAL DO TRABALHO DA 18ª REGIÃO</t>
  </si>
  <si>
    <t xml:space="preserve">CURVA ABC</t>
  </si>
  <si>
    <t xml:space="preserve">PERCENTUAIS</t>
  </si>
  <si>
    <t xml:space="preserve">TOTAL</t>
  </si>
  <si>
    <t xml:space="preserve">ACUM %</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</si>
  <si>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</si>
  <si>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</si>
  <si>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</si>
  <si>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</si>
  <si>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</si>
  <si>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</si>
  <si>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</si>
  <si>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</si>
  <si>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</si>
  <si>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</si>
  <si>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</si>
  <si>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TABELA DE INSUMOS EMPREGADOS NAS COMPOSIÇÕES ANALÍTICAS</t>
  </si>
  <si>
    <t xml:space="preserve">(NÃO IMPRIMIR, POIS NÃO FAZ PARTE DA DOCUMENTAÇÃO NECESSÁRIA, APENAS PARA CALCULO INTERNO)</t>
  </si>
  <si>
    <t xml:space="preserve">DESCRIÇÃO</t>
  </si>
  <si>
    <t xml:space="preserve">QUANT.</t>
  </si>
  <si>
    <t xml:space="preserve">PR.UNIT(R$)</t>
  </si>
  <si>
    <t xml:space="preserve">DIFERENÇAS</t>
  </si>
  <si>
    <t xml:space="preserve">        PRECOS DE INSUMOS - BANCO NACIONAL</t>
  </si>
  <si>
    <t xml:space="preserve">MES DE COLETA: 12/2023</t>
  </si>
  <si>
    <t xml:space="preserve">LOCALIDADE: 4260 - GOIANIA</t>
  </si>
  <si>
    <t xml:space="preserve">ENCARGOS SOCIAIS DESONERADOS (%) HORISTA  81,63  MENSALISTA  45,28</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</si>
  <si>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</si>
  <si>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</si>
  <si>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</si>
  <si>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</si>
  <si>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</si>
  <si>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</si>
  <si>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</si>
  <si>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</si>
  <si>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ABRACADEIRA DE LATAO PARA FIXACAO DE CABO PARA-RAIO, DIMENSOES 32 X 24 X 24 MM                                                                                                                                                                                                                                                                                                                                                                                                                            </t>
  </si>
  <si>
    <t xml:space="preserve">AS</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</si>
  <si>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</si>
  <si>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</si>
  <si>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</si>
  <si>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</si>
  <si>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</si>
  <si>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</si>
  <si>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</si>
  <si>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</si>
  <si>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</si>
  <si>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</si>
  <si>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</si>
  <si>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</si>
  <si>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</si>
  <si>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</si>
  <si>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</si>
  <si>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</si>
  <si>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</si>
  <si>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</si>
  <si>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</si>
  <si>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</si>
  <si>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</si>
  <si>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</si>
  <si>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</si>
  <si>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</si>
  <si>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</si>
  <si>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</si>
  <si>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</si>
  <si>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</si>
  <si>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</si>
  <si>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</si>
  <si>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</si>
  <si>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</si>
  <si>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</si>
  <si>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</si>
  <si>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</si>
  <si>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</si>
  <si>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</si>
  <si>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</si>
  <si>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</si>
  <si>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</si>
  <si>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</si>
  <si>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</si>
  <si>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</si>
  <si>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</si>
  <si>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</si>
  <si>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</si>
  <si>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</si>
  <si>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</si>
  <si>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</si>
  <si>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</si>
  <si>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</si>
  <si>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</si>
  <si>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</si>
  <si>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</si>
  <si>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</si>
  <si>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</si>
  <si>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</si>
  <si>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</si>
  <si>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</si>
  <si>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</si>
  <si>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</si>
  <si>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</si>
  <si>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</si>
  <si>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</si>
  <si>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</si>
  <si>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</si>
  <si>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</si>
  <si>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</si>
  <si>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</si>
  <si>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</si>
  <si>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</si>
  <si>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</si>
  <si>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</si>
  <si>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</si>
  <si>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</si>
  <si>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</si>
  <si>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</si>
  <si>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</si>
  <si>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</si>
  <si>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</si>
  <si>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</si>
  <si>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</si>
  <si>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</si>
  <si>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</si>
  <si>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</si>
  <si>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</si>
  <si>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</si>
  <si>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</si>
  <si>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</si>
  <si>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</si>
  <si>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</si>
  <si>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</si>
  <si>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</si>
  <si>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</si>
  <si>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</si>
  <si>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</si>
  <si>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</si>
  <si>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</si>
  <si>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</si>
  <si>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</si>
  <si>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</si>
  <si>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</si>
  <si>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</si>
  <si>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</si>
  <si>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</si>
  <si>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</si>
  <si>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</si>
  <si>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</si>
  <si>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</si>
  <si>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</si>
  <si>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</si>
  <si>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</si>
  <si>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</si>
  <si>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</si>
  <si>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</si>
  <si>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</si>
  <si>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</si>
  <si>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</si>
  <si>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</si>
  <si>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</si>
  <si>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</si>
  <si>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</si>
  <si>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</si>
  <si>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</si>
  <si>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</si>
  <si>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</si>
  <si>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</si>
  <si>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</si>
  <si>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</si>
  <si>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</si>
  <si>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</si>
  <si>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</si>
  <si>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</si>
  <si>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</si>
  <si>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</si>
  <si>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</si>
  <si>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</si>
  <si>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</si>
  <si>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</si>
  <si>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</si>
  <si>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</si>
  <si>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</si>
  <si>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</si>
  <si>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</si>
  <si>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</si>
  <si>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</si>
  <si>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</si>
  <si>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</si>
  <si>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</si>
  <si>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</si>
  <si>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</si>
  <si>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</si>
  <si>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</si>
  <si>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</si>
  <si>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</si>
  <si>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</si>
  <si>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</si>
  <si>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</si>
  <si>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</si>
  <si>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</si>
  <si>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</si>
  <si>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</si>
  <si>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</si>
  <si>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</si>
  <si>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</si>
  <si>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</si>
  <si>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</si>
  <si>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</si>
  <si>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</si>
  <si>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</si>
  <si>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</si>
  <si>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</si>
  <si>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</si>
  <si>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</si>
  <si>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</si>
  <si>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</si>
  <si>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</si>
  <si>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</si>
  <si>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</si>
  <si>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</si>
  <si>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</si>
  <si>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</si>
  <si>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</si>
  <si>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</si>
  <si>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</si>
  <si>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</si>
  <si>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</si>
  <si>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</si>
  <si>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</si>
  <si>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</si>
  <si>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</si>
  <si>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</si>
  <si>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</si>
  <si>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</si>
  <si>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</si>
  <si>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</si>
  <si>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</si>
  <si>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</si>
  <si>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</si>
  <si>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</si>
  <si>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</si>
  <si>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</si>
  <si>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</si>
  <si>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</si>
  <si>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</si>
  <si>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</si>
  <si>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</si>
  <si>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</si>
  <si>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</si>
  <si>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</si>
  <si>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</si>
  <si>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</si>
  <si>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</si>
  <si>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</si>
  <si>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</si>
  <si>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</si>
  <si>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</si>
  <si>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</si>
  <si>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</si>
  <si>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</si>
  <si>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</si>
  <si>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</si>
  <si>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</si>
  <si>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</si>
  <si>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</si>
  <si>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</si>
  <si>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</si>
  <si>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</si>
  <si>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</si>
  <si>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</si>
  <si>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</si>
  <si>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</si>
  <si>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</si>
  <si>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</si>
  <si>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</si>
  <si>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</si>
  <si>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</si>
  <si>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</si>
  <si>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</si>
  <si>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</si>
  <si>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</si>
  <si>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</si>
  <si>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</si>
  <si>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</si>
  <si>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</si>
  <si>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</si>
  <si>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</si>
  <si>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</si>
  <si>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</si>
  <si>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</si>
  <si>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</si>
  <si>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</si>
  <si>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</si>
  <si>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</si>
  <si>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</si>
  <si>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</si>
  <si>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</si>
  <si>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</si>
  <si>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</si>
  <si>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</si>
  <si>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</si>
  <si>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</si>
  <si>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</si>
  <si>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</si>
  <si>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</si>
  <si>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</si>
  <si>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</si>
  <si>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</si>
  <si>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</si>
  <si>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</si>
  <si>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</si>
  <si>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</si>
  <si>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</si>
  <si>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</si>
  <si>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</si>
  <si>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</si>
  <si>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</si>
  <si>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</si>
  <si>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</si>
  <si>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</si>
  <si>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</si>
  <si>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</si>
  <si>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</si>
  <si>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</si>
  <si>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</si>
  <si>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</si>
  <si>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</si>
  <si>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</si>
  <si>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</si>
  <si>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</si>
  <si>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</si>
  <si>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</si>
  <si>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</si>
  <si>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</si>
  <si>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</si>
  <si>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</si>
  <si>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</si>
  <si>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</si>
  <si>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</si>
  <si>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</si>
  <si>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</si>
  <si>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</si>
  <si>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</si>
  <si>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</si>
  <si>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</si>
  <si>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</si>
  <si>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</si>
  <si>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</si>
  <si>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</si>
  <si>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</si>
  <si>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</si>
  <si>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</si>
  <si>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</si>
  <si>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</si>
  <si>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</si>
  <si>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</si>
  <si>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</si>
  <si>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</si>
  <si>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</si>
  <si>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</si>
  <si>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</si>
  <si>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</si>
  <si>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</si>
  <si>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</si>
  <si>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</si>
  <si>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</si>
  <si>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</si>
  <si>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</si>
  <si>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</si>
  <si>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</si>
  <si>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</si>
  <si>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</si>
  <si>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</si>
  <si>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</si>
  <si>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</si>
  <si>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</si>
  <si>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</si>
  <si>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</si>
  <si>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</si>
  <si>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</si>
  <si>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</si>
  <si>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</si>
  <si>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</si>
  <si>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</si>
  <si>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</si>
  <si>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</si>
  <si>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</si>
  <si>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</si>
  <si>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</si>
  <si>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</si>
  <si>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</si>
  <si>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</si>
  <si>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</si>
  <si>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</si>
  <si>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</si>
  <si>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</si>
  <si>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</si>
  <si>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</si>
  <si>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</si>
  <si>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</si>
  <si>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</si>
  <si>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</si>
  <si>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</si>
  <si>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</si>
  <si>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</si>
  <si>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</si>
  <si>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</si>
  <si>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</si>
  <si>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</si>
  <si>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</si>
  <si>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</si>
  <si>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</si>
  <si>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</si>
  <si>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</si>
  <si>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</si>
  <si>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</si>
  <si>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</si>
  <si>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</si>
  <si>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</si>
  <si>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</si>
  <si>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</si>
  <si>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</si>
  <si>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</si>
  <si>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</si>
  <si>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</si>
  <si>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</si>
  <si>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</si>
  <si>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</si>
  <si>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</si>
  <si>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</si>
  <si>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</si>
  <si>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</si>
  <si>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</si>
  <si>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</si>
  <si>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</si>
  <si>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</si>
  <si>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</si>
  <si>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</si>
  <si>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</si>
  <si>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</si>
  <si>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</si>
  <si>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</si>
  <si>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</si>
  <si>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</si>
  <si>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</si>
  <si>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</si>
  <si>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</si>
  <si>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</si>
  <si>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</si>
  <si>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</si>
  <si>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</si>
  <si>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</si>
  <si>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</si>
  <si>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</si>
  <si>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</si>
  <si>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</si>
  <si>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</si>
  <si>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</si>
  <si>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</si>
  <si>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</si>
  <si>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</si>
  <si>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</si>
  <si>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</si>
  <si>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</si>
  <si>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</si>
  <si>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</si>
  <si>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</si>
  <si>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</si>
  <si>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</si>
  <si>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</si>
  <si>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</si>
  <si>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</si>
  <si>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</si>
  <si>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</si>
  <si>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</si>
  <si>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</si>
  <si>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</si>
  <si>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</si>
  <si>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</si>
  <si>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</si>
  <si>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</si>
  <si>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</si>
  <si>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</si>
  <si>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</si>
  <si>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</si>
  <si>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</si>
  <si>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</si>
  <si>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</si>
  <si>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</si>
  <si>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</si>
  <si>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</si>
  <si>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</si>
  <si>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</si>
  <si>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</si>
  <si>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</si>
  <si>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</si>
  <si>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</si>
  <si>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</si>
  <si>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</si>
  <si>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</si>
  <si>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</si>
  <si>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</si>
  <si>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</si>
  <si>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</si>
  <si>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</si>
  <si>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</si>
  <si>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</si>
  <si>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</si>
  <si>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</si>
  <si>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</si>
  <si>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</si>
  <si>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</si>
  <si>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</si>
  <si>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</si>
  <si>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</si>
  <si>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</si>
  <si>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</si>
  <si>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</si>
  <si>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</si>
  <si>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</si>
  <si>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</si>
  <si>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</si>
  <si>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</si>
  <si>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</si>
  <si>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</si>
  <si>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</si>
  <si>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</si>
  <si>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</si>
  <si>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</si>
  <si>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</si>
  <si>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</si>
  <si>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</si>
  <si>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</si>
  <si>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</si>
  <si>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</si>
  <si>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</si>
  <si>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</si>
  <si>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</si>
  <si>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</si>
  <si>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</si>
  <si>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</si>
  <si>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</si>
  <si>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</si>
  <si>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</si>
  <si>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</si>
  <si>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</si>
  <si>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</si>
  <si>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</si>
  <si>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</si>
  <si>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</si>
  <si>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</si>
  <si>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</si>
  <si>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</si>
  <si>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</si>
  <si>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</si>
  <si>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</si>
  <si>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</si>
  <si>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</si>
  <si>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</si>
  <si>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</si>
  <si>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</si>
  <si>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</si>
  <si>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</si>
  <si>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</si>
  <si>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</si>
  <si>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</si>
  <si>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</si>
  <si>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</si>
  <si>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</si>
  <si>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</si>
  <si>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</si>
  <si>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</si>
  <si>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</si>
  <si>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</si>
  <si>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</si>
  <si>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</si>
  <si>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</si>
  <si>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</si>
  <si>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</si>
  <si>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</si>
  <si>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</si>
  <si>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</si>
  <si>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</si>
  <si>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</si>
  <si>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</si>
  <si>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</si>
  <si>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</si>
  <si>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</si>
  <si>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</si>
  <si>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</si>
  <si>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</si>
  <si>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</si>
  <si>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</si>
  <si>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</si>
  <si>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</si>
  <si>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</si>
  <si>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</si>
  <si>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</si>
  <si>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</si>
  <si>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</si>
  <si>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</si>
  <si>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</si>
  <si>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</si>
  <si>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</si>
  <si>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</si>
  <si>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</si>
  <si>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</si>
  <si>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</si>
  <si>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</si>
  <si>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</si>
  <si>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</si>
  <si>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</si>
  <si>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</si>
  <si>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</si>
  <si>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</si>
  <si>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</si>
  <si>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</si>
  <si>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</si>
  <si>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</si>
  <si>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</si>
  <si>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</si>
  <si>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</si>
  <si>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</si>
  <si>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</si>
  <si>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</si>
  <si>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</si>
  <si>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</si>
  <si>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</si>
  <si>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</si>
  <si>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</si>
  <si>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</si>
  <si>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</si>
  <si>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</si>
  <si>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</si>
  <si>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</si>
  <si>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</si>
  <si>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</si>
  <si>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</si>
  <si>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</si>
  <si>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</si>
  <si>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</si>
  <si>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</si>
  <si>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</si>
  <si>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</si>
  <si>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</si>
  <si>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</si>
  <si>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</si>
  <si>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</si>
  <si>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</si>
  <si>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</si>
  <si>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</si>
  <si>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</si>
  <si>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</si>
  <si>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</si>
  <si>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</si>
  <si>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</si>
  <si>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</si>
  <si>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</si>
  <si>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</si>
  <si>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</si>
  <si>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</si>
  <si>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</si>
  <si>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</si>
  <si>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</si>
  <si>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</si>
  <si>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</si>
  <si>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</si>
  <si>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</si>
  <si>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</si>
  <si>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</si>
  <si>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</si>
  <si>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</si>
  <si>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</si>
  <si>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</si>
  <si>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</si>
  <si>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</si>
  <si>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</si>
  <si>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</si>
  <si>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</si>
  <si>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</si>
  <si>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</si>
  <si>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</si>
  <si>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</si>
  <si>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</si>
  <si>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</si>
  <si>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</si>
  <si>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</si>
  <si>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</si>
  <si>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</si>
  <si>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</si>
  <si>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</si>
  <si>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</si>
  <si>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</si>
  <si>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</si>
  <si>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</si>
  <si>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</si>
  <si>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</si>
  <si>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</si>
  <si>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</si>
  <si>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</si>
  <si>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</si>
  <si>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</si>
  <si>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</si>
  <si>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</si>
  <si>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</si>
  <si>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</si>
  <si>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</si>
  <si>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</si>
  <si>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</si>
  <si>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</si>
  <si>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</si>
  <si>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</si>
  <si>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</si>
  <si>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</si>
  <si>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</si>
  <si>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</si>
  <si>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</si>
  <si>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</si>
  <si>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</si>
  <si>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</si>
  <si>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</si>
  <si>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</si>
  <si>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</si>
  <si>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</si>
  <si>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</si>
  <si>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</si>
  <si>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</si>
  <si>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</si>
  <si>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</si>
  <si>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</si>
  <si>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</si>
  <si>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</si>
  <si>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</si>
  <si>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</si>
  <si>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</si>
  <si>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</si>
  <si>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</si>
  <si>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</si>
  <si>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</si>
  <si>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</si>
  <si>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</si>
  <si>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</si>
  <si>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</si>
  <si>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</si>
  <si>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</si>
  <si>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</si>
  <si>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</si>
  <si>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</si>
  <si>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</si>
  <si>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</si>
  <si>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</si>
  <si>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</si>
  <si>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</si>
  <si>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</si>
  <si>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</si>
  <si>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</si>
  <si>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</si>
  <si>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</si>
  <si>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</si>
  <si>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</si>
  <si>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</si>
  <si>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</si>
  <si>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</si>
  <si>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</si>
  <si>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</si>
  <si>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</si>
  <si>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</si>
  <si>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</si>
  <si>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</si>
  <si>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</si>
  <si>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</si>
  <si>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</si>
  <si>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</si>
  <si>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</si>
  <si>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</si>
  <si>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</si>
  <si>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</si>
  <si>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</si>
  <si>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</si>
  <si>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</si>
  <si>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</si>
  <si>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</si>
  <si>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</si>
  <si>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</si>
  <si>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</si>
  <si>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</si>
  <si>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</si>
  <si>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</si>
  <si>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</si>
  <si>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</si>
  <si>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</si>
  <si>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</si>
  <si>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</si>
  <si>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</si>
  <si>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</si>
  <si>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</si>
  <si>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</si>
  <si>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</si>
  <si>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</si>
  <si>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</si>
  <si>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</si>
  <si>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</si>
  <si>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</si>
  <si>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</si>
  <si>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</si>
  <si>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</si>
  <si>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</si>
  <si>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</si>
  <si>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</si>
  <si>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</si>
  <si>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</si>
  <si>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</si>
  <si>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</si>
  <si>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</si>
  <si>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</si>
  <si>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</si>
  <si>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</si>
  <si>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</si>
  <si>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</si>
  <si>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</si>
  <si>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</si>
  <si>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</si>
  <si>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</si>
  <si>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</si>
  <si>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</si>
  <si>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</si>
  <si>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</si>
  <si>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</si>
  <si>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</si>
  <si>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</si>
  <si>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</si>
  <si>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</si>
  <si>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</si>
  <si>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</si>
  <si>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</si>
  <si>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</si>
  <si>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</si>
  <si>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</si>
  <si>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</si>
  <si>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</si>
  <si>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</si>
  <si>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</si>
  <si>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</si>
  <si>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</si>
  <si>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</si>
  <si>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</si>
  <si>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</si>
  <si>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</si>
  <si>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</si>
  <si>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</si>
  <si>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</si>
  <si>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</si>
  <si>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</si>
  <si>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</si>
  <si>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</si>
  <si>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</si>
  <si>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</si>
  <si>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</si>
  <si>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</si>
  <si>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</si>
  <si>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</si>
  <si>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</si>
  <si>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</si>
  <si>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</si>
  <si>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</si>
  <si>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</si>
  <si>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</si>
  <si>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</si>
  <si>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</si>
  <si>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</si>
  <si>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</si>
  <si>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</si>
  <si>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</si>
  <si>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</si>
  <si>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</si>
  <si>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</si>
  <si>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</si>
  <si>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</si>
  <si>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</si>
  <si>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</si>
  <si>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</si>
  <si>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</si>
  <si>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</si>
  <si>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</si>
  <si>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</si>
  <si>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</si>
  <si>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</si>
  <si>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</si>
  <si>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</si>
  <si>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</si>
  <si>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</si>
  <si>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</si>
  <si>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</si>
  <si>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</si>
  <si>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</si>
  <si>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</si>
  <si>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</si>
  <si>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</si>
  <si>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</si>
  <si>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</si>
  <si>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</si>
  <si>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</si>
  <si>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</si>
  <si>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</si>
  <si>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</si>
  <si>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</si>
  <si>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</si>
  <si>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</si>
  <si>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</si>
  <si>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</si>
  <si>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</si>
  <si>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</si>
  <si>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</si>
  <si>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</si>
  <si>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</si>
  <si>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</si>
  <si>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</si>
  <si>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</si>
  <si>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</si>
  <si>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</si>
  <si>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</si>
  <si>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</si>
  <si>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</si>
  <si>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</si>
  <si>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</si>
  <si>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</si>
  <si>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</si>
  <si>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</si>
  <si>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</si>
  <si>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</si>
  <si>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</si>
  <si>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</si>
  <si>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</si>
  <si>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</si>
  <si>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</si>
  <si>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</si>
  <si>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</si>
  <si>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</si>
  <si>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</si>
  <si>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</si>
  <si>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</si>
  <si>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</si>
  <si>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</si>
  <si>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</si>
  <si>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</si>
  <si>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</si>
  <si>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</si>
  <si>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</si>
  <si>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</si>
  <si>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</si>
  <si>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</si>
  <si>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</si>
  <si>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</si>
  <si>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</si>
  <si>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</si>
  <si>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</si>
  <si>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</si>
  <si>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</si>
  <si>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</si>
  <si>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</si>
  <si>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</si>
  <si>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</si>
  <si>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</si>
  <si>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</si>
  <si>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</si>
  <si>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</si>
  <si>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</si>
  <si>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</si>
  <si>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</si>
  <si>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</si>
  <si>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</si>
  <si>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</si>
  <si>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</si>
  <si>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</si>
  <si>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</si>
  <si>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</si>
  <si>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</si>
  <si>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</si>
  <si>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</si>
  <si>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</si>
  <si>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</si>
  <si>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</si>
  <si>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</si>
  <si>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</si>
  <si>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</si>
  <si>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</si>
  <si>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</si>
  <si>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</si>
  <si>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</si>
  <si>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</si>
  <si>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</si>
  <si>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</si>
  <si>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</si>
  <si>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</si>
  <si>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</si>
  <si>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</si>
  <si>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</si>
  <si>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</si>
  <si>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</si>
  <si>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</si>
  <si>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</si>
  <si>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</si>
  <si>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</si>
  <si>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</si>
  <si>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</si>
  <si>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</si>
  <si>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</si>
  <si>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</si>
  <si>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</si>
  <si>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</si>
  <si>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</si>
  <si>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</si>
  <si>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</si>
  <si>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</si>
  <si>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</si>
  <si>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</si>
  <si>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</si>
  <si>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</si>
  <si>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</si>
  <si>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</si>
  <si>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</si>
  <si>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</si>
  <si>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</si>
  <si>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</si>
  <si>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</si>
  <si>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</si>
  <si>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</si>
  <si>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</si>
  <si>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</si>
  <si>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</si>
  <si>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</si>
  <si>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</si>
  <si>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</si>
  <si>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</si>
  <si>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</si>
  <si>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</si>
  <si>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</si>
  <si>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</si>
  <si>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</si>
  <si>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</si>
  <si>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</si>
  <si>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</si>
  <si>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</si>
  <si>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</si>
  <si>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</si>
  <si>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</si>
  <si>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</si>
  <si>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</si>
  <si>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</si>
  <si>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</si>
  <si>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</si>
  <si>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</si>
  <si>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</si>
  <si>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</si>
  <si>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</si>
  <si>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</si>
  <si>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</si>
  <si>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</si>
  <si>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</si>
  <si>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</si>
  <si>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</si>
  <si>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</si>
  <si>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</si>
  <si>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</si>
  <si>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</si>
  <si>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</si>
  <si>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</si>
  <si>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</si>
  <si>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</si>
  <si>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</si>
  <si>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</si>
  <si>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</si>
  <si>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</si>
  <si>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</si>
  <si>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</si>
  <si>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</si>
  <si>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</si>
  <si>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</si>
  <si>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</si>
  <si>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</si>
  <si>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</si>
  <si>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</si>
  <si>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</si>
  <si>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</si>
  <si>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</si>
  <si>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</si>
  <si>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</si>
  <si>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</si>
  <si>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</si>
  <si>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</si>
  <si>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</si>
  <si>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</si>
  <si>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</si>
  <si>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</si>
  <si>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</si>
  <si>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</si>
  <si>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</si>
  <si>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</si>
  <si>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</si>
  <si>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</si>
  <si>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</si>
  <si>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</si>
  <si>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</si>
  <si>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</si>
  <si>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</si>
  <si>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</si>
  <si>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</si>
  <si>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</si>
  <si>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</si>
  <si>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</si>
  <si>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</si>
  <si>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</si>
  <si>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</si>
  <si>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</si>
  <si>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</si>
  <si>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</si>
  <si>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</si>
  <si>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</si>
  <si>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</si>
  <si>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</si>
  <si>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</si>
  <si>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</si>
  <si>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</si>
  <si>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</si>
  <si>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</si>
  <si>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</si>
  <si>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</si>
  <si>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</si>
  <si>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</si>
  <si>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</si>
  <si>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</si>
  <si>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</si>
  <si>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</si>
  <si>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</si>
  <si>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</si>
  <si>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</si>
  <si>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</si>
  <si>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</si>
  <si>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</si>
  <si>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</si>
  <si>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</si>
  <si>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</si>
  <si>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</si>
  <si>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</si>
  <si>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</si>
  <si>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</si>
  <si>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</si>
  <si>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</si>
  <si>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</si>
  <si>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</si>
  <si>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</si>
  <si>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</si>
  <si>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</si>
  <si>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</si>
  <si>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</si>
  <si>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</si>
  <si>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</si>
  <si>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</si>
  <si>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</si>
  <si>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</si>
  <si>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</si>
  <si>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</si>
  <si>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</si>
  <si>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</si>
  <si>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</si>
  <si>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</si>
  <si>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</si>
  <si>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</si>
  <si>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</si>
  <si>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</si>
  <si>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</si>
  <si>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</si>
  <si>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</si>
  <si>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</si>
  <si>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</si>
  <si>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</si>
  <si>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</si>
  <si>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</si>
  <si>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</si>
  <si>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</si>
  <si>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</si>
  <si>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</si>
  <si>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</si>
  <si>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</si>
  <si>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</si>
  <si>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</si>
  <si>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</si>
  <si>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</si>
  <si>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</si>
  <si>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</si>
  <si>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</si>
  <si>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</si>
  <si>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</si>
  <si>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</si>
  <si>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</si>
  <si>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</si>
  <si>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</si>
  <si>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</si>
  <si>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</si>
  <si>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</si>
  <si>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</si>
  <si>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</si>
  <si>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</si>
  <si>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</si>
  <si>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</si>
  <si>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</si>
  <si>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</si>
  <si>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</si>
  <si>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</si>
  <si>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</si>
  <si>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</si>
  <si>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</si>
  <si>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</si>
  <si>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</si>
  <si>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</si>
  <si>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</si>
  <si>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</si>
  <si>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</si>
  <si>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</si>
  <si>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</si>
  <si>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</si>
  <si>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</si>
  <si>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</si>
  <si>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</si>
  <si>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</si>
  <si>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</si>
  <si>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</si>
  <si>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</si>
  <si>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</si>
  <si>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</si>
  <si>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</si>
  <si>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</si>
  <si>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</si>
  <si>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</si>
  <si>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</si>
  <si>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</si>
  <si>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</si>
  <si>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</si>
  <si>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</si>
  <si>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</si>
  <si>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</si>
  <si>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</si>
  <si>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</si>
  <si>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</si>
  <si>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</si>
  <si>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</si>
  <si>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</si>
  <si>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</si>
  <si>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</si>
  <si>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</si>
  <si>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</si>
  <si>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</si>
  <si>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</si>
  <si>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</si>
  <si>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</si>
  <si>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</si>
  <si>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</si>
  <si>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</si>
  <si>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</si>
  <si>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</si>
  <si>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</si>
  <si>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</si>
  <si>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</si>
  <si>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</si>
  <si>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</si>
  <si>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</si>
  <si>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</si>
  <si>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</si>
  <si>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</si>
  <si>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</si>
  <si>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</si>
  <si>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</si>
  <si>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</si>
  <si>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</si>
  <si>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</si>
  <si>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</si>
  <si>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</si>
  <si>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</si>
  <si>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</si>
  <si>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</si>
  <si>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</si>
  <si>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</si>
  <si>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</si>
  <si>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</si>
  <si>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</si>
  <si>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</si>
  <si>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</si>
  <si>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</si>
  <si>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</si>
  <si>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</si>
  <si>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</si>
  <si>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</si>
  <si>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</si>
  <si>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</si>
  <si>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</si>
  <si>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</si>
  <si>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</si>
  <si>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</si>
  <si>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</si>
  <si>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</si>
  <si>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</si>
  <si>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</si>
  <si>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</si>
  <si>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</si>
  <si>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</si>
  <si>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</si>
  <si>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</si>
  <si>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</si>
  <si>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</si>
  <si>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</si>
  <si>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</si>
  <si>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</si>
  <si>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</si>
  <si>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</si>
  <si>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</si>
  <si>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</si>
  <si>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</si>
  <si>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</si>
  <si>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</si>
  <si>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</si>
  <si>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</si>
  <si>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</si>
  <si>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</si>
  <si>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</si>
  <si>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</si>
  <si>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</si>
  <si>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</si>
  <si>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</si>
  <si>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</si>
  <si>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</si>
  <si>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</si>
  <si>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</si>
  <si>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</si>
  <si>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</si>
  <si>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</si>
  <si>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</si>
  <si>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</si>
  <si>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</si>
  <si>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</si>
  <si>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</si>
  <si>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</si>
  <si>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</si>
  <si>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</si>
  <si>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</si>
  <si>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</si>
  <si>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</si>
  <si>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</si>
  <si>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</si>
  <si>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</si>
  <si>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</si>
  <si>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</si>
  <si>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</si>
  <si>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</si>
  <si>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</si>
  <si>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</si>
  <si>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</si>
  <si>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</si>
  <si>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</si>
  <si>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</si>
  <si>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</si>
  <si>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</si>
  <si>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</si>
  <si>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</si>
  <si>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</si>
  <si>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</si>
  <si>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</si>
  <si>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</si>
  <si>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</si>
  <si>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</si>
  <si>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</si>
  <si>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</si>
  <si>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</si>
  <si>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</si>
  <si>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</si>
  <si>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</si>
  <si>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</si>
  <si>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</si>
  <si>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</si>
  <si>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</si>
  <si>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</si>
  <si>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</si>
  <si>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</si>
  <si>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</si>
  <si>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</si>
  <si>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</si>
  <si>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</si>
  <si>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</si>
  <si>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</si>
  <si>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</si>
  <si>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</si>
  <si>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</si>
  <si>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</si>
  <si>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</si>
  <si>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</si>
  <si>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</si>
  <si>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</si>
  <si>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</si>
  <si>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</si>
  <si>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</si>
  <si>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</si>
  <si>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</si>
  <si>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</si>
  <si>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</si>
  <si>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</si>
  <si>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</si>
  <si>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</si>
  <si>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</si>
  <si>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</si>
  <si>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</si>
  <si>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</si>
  <si>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</si>
  <si>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</si>
  <si>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</si>
  <si>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</si>
  <si>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</si>
  <si>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</si>
  <si>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</si>
  <si>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</si>
  <si>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</si>
  <si>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</si>
  <si>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</si>
  <si>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</si>
  <si>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</si>
  <si>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</si>
  <si>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</si>
  <si>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</si>
  <si>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</si>
  <si>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</si>
  <si>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</si>
  <si>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</si>
  <si>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</si>
  <si>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</si>
  <si>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</si>
  <si>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</si>
  <si>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</si>
  <si>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</si>
  <si>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</si>
  <si>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</si>
  <si>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</si>
  <si>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</si>
  <si>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</si>
  <si>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</si>
  <si>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</si>
  <si>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</si>
  <si>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</si>
  <si>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</si>
  <si>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</si>
  <si>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</si>
  <si>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</si>
  <si>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</si>
  <si>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</si>
  <si>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</si>
  <si>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</si>
  <si>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</si>
  <si>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</si>
  <si>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</si>
  <si>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</si>
  <si>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</si>
  <si>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</si>
  <si>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</si>
  <si>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</si>
  <si>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</si>
  <si>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</si>
  <si>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</si>
  <si>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</si>
  <si>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</si>
  <si>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</si>
  <si>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</si>
  <si>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</si>
  <si>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</si>
  <si>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</si>
  <si>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</si>
  <si>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</si>
  <si>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</si>
  <si>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</si>
  <si>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</si>
  <si>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</si>
  <si>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</si>
  <si>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</si>
  <si>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</si>
  <si>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</si>
  <si>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</si>
  <si>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</si>
  <si>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</si>
  <si>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</si>
  <si>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</si>
  <si>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</si>
  <si>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</si>
  <si>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</si>
  <si>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</si>
  <si>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</si>
  <si>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</si>
  <si>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</si>
  <si>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</si>
  <si>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</si>
  <si>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</si>
  <si>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</si>
  <si>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</si>
  <si>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</si>
  <si>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</si>
  <si>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</si>
  <si>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</si>
  <si>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</si>
  <si>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</si>
  <si>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</si>
  <si>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</si>
  <si>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</si>
  <si>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</si>
  <si>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</si>
  <si>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</si>
  <si>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</si>
  <si>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</si>
  <si>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</si>
  <si>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</si>
  <si>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</si>
  <si>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</si>
  <si>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</si>
  <si>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</si>
  <si>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</si>
  <si>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</si>
  <si>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</si>
  <si>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</si>
  <si>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</si>
  <si>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</si>
  <si>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</si>
  <si>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</si>
  <si>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</si>
  <si>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</si>
  <si>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</si>
  <si>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</si>
  <si>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</si>
  <si>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</si>
  <si>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</si>
  <si>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</si>
  <si>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</si>
  <si>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</si>
  <si>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</si>
  <si>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</si>
  <si>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</si>
  <si>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</si>
  <si>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</si>
  <si>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</si>
  <si>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</si>
  <si>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</si>
  <si>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</si>
  <si>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</si>
  <si>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</si>
  <si>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</si>
  <si>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</si>
  <si>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</si>
  <si>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</si>
  <si>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</si>
  <si>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</si>
  <si>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</si>
  <si>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</si>
  <si>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</si>
  <si>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</si>
  <si>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</si>
  <si>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</si>
  <si>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</si>
  <si>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</si>
  <si>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</si>
  <si>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</si>
  <si>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</si>
  <si>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</si>
  <si>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</si>
  <si>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</si>
  <si>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</si>
  <si>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</si>
  <si>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</si>
  <si>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</si>
  <si>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</si>
  <si>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</si>
  <si>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</si>
  <si>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</si>
  <si>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</si>
  <si>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</si>
  <si>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</si>
  <si>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</si>
  <si>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</si>
  <si>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</si>
  <si>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</si>
  <si>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</si>
  <si>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</si>
  <si>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</si>
  <si>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</si>
  <si>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</si>
  <si>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</si>
  <si>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</si>
  <si>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</si>
  <si>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</si>
  <si>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</si>
  <si>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</si>
  <si>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</si>
  <si>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</si>
  <si>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</si>
  <si>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</si>
  <si>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</si>
  <si>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</si>
  <si>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</si>
  <si>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</si>
  <si>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</si>
  <si>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</si>
  <si>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</si>
  <si>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</si>
  <si>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</si>
  <si>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</si>
  <si>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</si>
  <si>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</si>
  <si>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</si>
  <si>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</si>
  <si>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</si>
  <si>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</si>
  <si>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</si>
  <si>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</si>
  <si>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</si>
  <si>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</si>
  <si>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</si>
  <si>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</si>
  <si>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</si>
  <si>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</si>
  <si>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</si>
  <si>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</si>
  <si>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</si>
  <si>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</si>
  <si>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</si>
  <si>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</si>
  <si>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</si>
  <si>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</si>
  <si>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</si>
  <si>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</si>
  <si>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</si>
  <si>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</si>
  <si>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</si>
  <si>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</si>
  <si>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</si>
  <si>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</si>
  <si>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</si>
  <si>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</si>
  <si>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</si>
  <si>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</si>
  <si>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</si>
  <si>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</si>
  <si>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</si>
  <si>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</si>
  <si>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</si>
  <si>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</si>
  <si>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</si>
  <si>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</si>
  <si>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</si>
  <si>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</si>
  <si>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</si>
  <si>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</si>
  <si>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</si>
  <si>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</si>
  <si>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</si>
  <si>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</si>
  <si>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</si>
  <si>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</si>
  <si>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</si>
  <si>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</si>
  <si>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</si>
  <si>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</si>
  <si>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</si>
  <si>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</si>
  <si>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</si>
  <si>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</si>
  <si>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</si>
  <si>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</si>
  <si>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</si>
  <si>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</si>
  <si>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</si>
  <si>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</si>
  <si>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</si>
  <si>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</si>
  <si>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</si>
  <si>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</si>
  <si>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</si>
  <si>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</si>
  <si>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</si>
  <si>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</si>
  <si>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</si>
  <si>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</si>
  <si>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</si>
  <si>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</si>
  <si>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</si>
  <si>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</si>
  <si>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</si>
  <si>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</si>
  <si>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</si>
  <si>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</si>
  <si>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</si>
  <si>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</si>
  <si>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</si>
  <si>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</si>
  <si>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</si>
  <si>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</si>
  <si>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</si>
  <si>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</si>
  <si>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</si>
  <si>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</si>
  <si>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</si>
  <si>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</si>
  <si>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</si>
  <si>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</si>
  <si>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</si>
  <si>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</si>
  <si>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</si>
  <si>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</si>
  <si>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</si>
  <si>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</si>
  <si>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</si>
  <si>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</si>
  <si>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</si>
  <si>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</si>
  <si>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</si>
  <si>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</si>
  <si>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</si>
  <si>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</si>
  <si>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</si>
  <si>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</si>
  <si>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</si>
  <si>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</si>
  <si>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</si>
  <si>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</si>
  <si>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</si>
  <si>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</si>
  <si>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</si>
  <si>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</si>
  <si>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</si>
  <si>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</si>
  <si>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</si>
  <si>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</si>
  <si>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</si>
  <si>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</si>
  <si>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</si>
  <si>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</si>
  <si>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</si>
  <si>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</si>
  <si>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</si>
  <si>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</si>
  <si>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</si>
  <si>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</si>
  <si>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</si>
  <si>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</si>
  <si>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</si>
  <si>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</si>
  <si>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</si>
  <si>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</si>
  <si>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</si>
  <si>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</si>
  <si>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</si>
  <si>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</si>
  <si>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</si>
  <si>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</si>
  <si>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</si>
  <si>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</si>
  <si>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</si>
  <si>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</si>
  <si>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</si>
  <si>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</si>
  <si>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</si>
  <si>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</si>
  <si>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</si>
  <si>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</si>
  <si>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</si>
  <si>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</si>
  <si>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</si>
  <si>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</si>
  <si>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</si>
  <si>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</si>
  <si>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</si>
  <si>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</si>
  <si>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</si>
  <si>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</si>
  <si>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</si>
  <si>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</si>
  <si>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</si>
  <si>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</si>
  <si>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</si>
  <si>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</si>
  <si>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</si>
  <si>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</si>
  <si>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</si>
  <si>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</si>
  <si>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</si>
  <si>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</si>
  <si>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</si>
  <si>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</si>
  <si>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</si>
  <si>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</si>
  <si>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</si>
  <si>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</si>
  <si>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</si>
  <si>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</si>
  <si>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</si>
  <si>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</si>
  <si>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</si>
  <si>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</si>
  <si>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</si>
  <si>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</si>
  <si>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</si>
  <si>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</si>
  <si>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</si>
  <si>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</si>
  <si>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</si>
  <si>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</si>
  <si>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</si>
  <si>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</si>
  <si>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</si>
  <si>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</si>
  <si>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</si>
  <si>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</si>
  <si>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</si>
  <si>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</si>
  <si>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</si>
  <si>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</si>
  <si>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</si>
  <si>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</si>
  <si>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</si>
  <si>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</si>
  <si>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</si>
  <si>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</si>
  <si>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</si>
  <si>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</si>
  <si>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</si>
  <si>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</si>
  <si>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</si>
  <si>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</si>
  <si>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</si>
  <si>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</si>
  <si>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</si>
  <si>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</si>
  <si>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</si>
  <si>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</si>
  <si>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</si>
  <si>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</si>
  <si>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</si>
  <si>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</si>
  <si>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</si>
  <si>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</si>
  <si>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</si>
  <si>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</si>
  <si>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</si>
  <si>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</si>
  <si>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</si>
  <si>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</si>
  <si>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</si>
  <si>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</si>
  <si>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</si>
  <si>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</si>
  <si>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</si>
  <si>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</si>
  <si>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</si>
  <si>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</si>
  <si>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</si>
  <si>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</si>
  <si>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</si>
  <si>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</si>
  <si>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</si>
  <si>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</si>
  <si>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</si>
  <si>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</si>
  <si>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</si>
  <si>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</si>
  <si>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</si>
  <si>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</si>
  <si>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</si>
  <si>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</si>
  <si>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</si>
  <si>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</si>
  <si>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</si>
  <si>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</si>
  <si>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</si>
  <si>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</si>
  <si>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</si>
  <si>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</si>
  <si>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</si>
  <si>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</si>
  <si>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</si>
  <si>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</si>
  <si>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</si>
  <si>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</si>
  <si>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</si>
  <si>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</si>
  <si>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</si>
  <si>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</si>
  <si>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</si>
  <si>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</si>
  <si>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</si>
  <si>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</si>
  <si>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</si>
  <si>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</si>
  <si>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</si>
  <si>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</si>
  <si>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</si>
  <si>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</si>
  <si>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</si>
  <si>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</si>
  <si>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</si>
  <si>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</si>
  <si>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</si>
  <si>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</si>
  <si>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</si>
  <si>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</si>
  <si>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</si>
  <si>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</si>
  <si>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</si>
  <si>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</si>
  <si>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</si>
  <si>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</si>
  <si>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</si>
  <si>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</si>
  <si>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</si>
  <si>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</si>
  <si>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</si>
  <si>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</si>
  <si>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</si>
  <si>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</si>
  <si>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</si>
  <si>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</si>
  <si>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</si>
  <si>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</si>
  <si>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</si>
  <si>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</si>
  <si>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</si>
  <si>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</si>
  <si>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</si>
  <si>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</si>
  <si>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</si>
  <si>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</si>
  <si>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</si>
  <si>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</si>
  <si>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</si>
  <si>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</si>
  <si>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</si>
  <si>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</si>
  <si>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</si>
  <si>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</si>
  <si>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</si>
  <si>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</si>
  <si>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</si>
  <si>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</si>
  <si>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</si>
  <si>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</si>
  <si>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</si>
  <si>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</si>
  <si>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</si>
  <si>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</si>
  <si>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</si>
  <si>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</si>
  <si>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</si>
  <si>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</si>
  <si>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</si>
  <si>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</si>
  <si>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</si>
  <si>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</si>
  <si>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</si>
  <si>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</si>
  <si>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</si>
  <si>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</si>
  <si>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</si>
  <si>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</si>
  <si>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</si>
  <si>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</si>
  <si>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</si>
  <si>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</si>
  <si>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</si>
  <si>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</si>
  <si>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</si>
  <si>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</si>
  <si>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</si>
  <si>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</si>
  <si>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</si>
  <si>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</si>
  <si>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</si>
  <si>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</si>
  <si>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</si>
  <si>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</si>
  <si>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</si>
  <si>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</si>
  <si>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</si>
  <si>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</si>
  <si>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</si>
  <si>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</si>
  <si>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</si>
  <si>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</si>
  <si>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</si>
  <si>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</si>
  <si>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</si>
  <si>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</si>
  <si>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</si>
  <si>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</si>
  <si>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</si>
  <si>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</si>
  <si>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</si>
  <si>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</si>
  <si>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</si>
  <si>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</si>
  <si>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</si>
  <si>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</si>
  <si>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</si>
  <si>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</si>
  <si>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</si>
  <si>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</si>
  <si>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</si>
  <si>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</si>
  <si>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</si>
  <si>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</si>
  <si>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</si>
  <si>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</si>
  <si>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</si>
  <si>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</si>
  <si>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</si>
  <si>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</si>
  <si>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</si>
  <si>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</si>
  <si>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</si>
  <si>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</si>
  <si>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</si>
  <si>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</si>
  <si>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</si>
  <si>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</si>
  <si>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</si>
  <si>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</si>
  <si>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</si>
  <si>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</si>
  <si>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</si>
  <si>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</si>
  <si>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</si>
  <si>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</si>
  <si>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</si>
  <si>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</si>
  <si>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</si>
  <si>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</si>
  <si>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</si>
  <si>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</si>
  <si>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</si>
  <si>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</si>
  <si>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</si>
  <si>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</si>
  <si>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</si>
  <si>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</si>
  <si>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</si>
  <si>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</si>
  <si>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</si>
  <si>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</si>
  <si>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</si>
  <si>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</si>
  <si>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</si>
  <si>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</si>
  <si>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</si>
  <si>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</si>
  <si>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</si>
  <si>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</si>
  <si>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</si>
  <si>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</si>
  <si>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</si>
  <si>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</si>
  <si>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</si>
  <si>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</si>
  <si>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</si>
  <si>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</si>
  <si>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</si>
  <si>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</si>
  <si>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</si>
  <si>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</si>
  <si>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</si>
  <si>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</si>
  <si>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</si>
  <si>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</si>
  <si>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</si>
  <si>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</si>
  <si>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</si>
  <si>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</si>
  <si>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</si>
  <si>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</si>
  <si>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</si>
  <si>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</si>
  <si>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</si>
  <si>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</si>
  <si>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</si>
  <si>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</si>
  <si>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</si>
  <si>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</si>
  <si>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</si>
  <si>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</si>
  <si>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</si>
  <si>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</si>
  <si>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</si>
  <si>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</si>
  <si>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</si>
  <si>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</si>
  <si>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</si>
  <si>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</si>
  <si>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</si>
  <si>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</si>
  <si>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</si>
  <si>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</si>
  <si>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</si>
  <si>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</si>
  <si>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</si>
  <si>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</si>
  <si>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</si>
  <si>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</si>
  <si>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</si>
  <si>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</si>
  <si>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</si>
  <si>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</si>
  <si>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</si>
  <si>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</si>
  <si>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</si>
  <si>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</si>
  <si>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</si>
  <si>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</si>
  <si>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</si>
  <si>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</si>
  <si>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</si>
  <si>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</si>
  <si>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</si>
  <si>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</si>
  <si>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</si>
  <si>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</si>
  <si>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</si>
  <si>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</si>
  <si>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</si>
  <si>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</si>
  <si>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</si>
  <si>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</si>
  <si>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</si>
  <si>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</si>
  <si>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</si>
  <si>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</si>
  <si>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</si>
  <si>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</si>
  <si>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</si>
  <si>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</si>
  <si>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</si>
  <si>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</si>
  <si>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</si>
  <si>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</si>
  <si>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</si>
  <si>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</si>
  <si>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</si>
  <si>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</si>
  <si>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</si>
  <si>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</si>
  <si>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</si>
  <si>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</si>
  <si>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</si>
  <si>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</si>
  <si>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</si>
  <si>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</si>
  <si>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</si>
  <si>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</si>
  <si>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</si>
  <si>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</si>
  <si>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</si>
  <si>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</si>
  <si>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</si>
  <si>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</si>
  <si>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</si>
  <si>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</si>
  <si>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</si>
  <si>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</si>
  <si>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</si>
  <si>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</si>
  <si>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</si>
  <si>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</si>
  <si>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</si>
  <si>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</si>
  <si>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</si>
  <si>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</si>
  <si>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</si>
  <si>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</si>
  <si>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</si>
  <si>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</si>
  <si>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</si>
  <si>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</si>
  <si>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</si>
  <si>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</si>
  <si>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</si>
  <si>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</si>
  <si>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</si>
  <si>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</si>
  <si>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</si>
  <si>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</si>
  <si>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</si>
  <si>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</si>
  <si>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</si>
  <si>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</si>
  <si>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</si>
  <si>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</si>
  <si>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</si>
  <si>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</si>
  <si>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</si>
  <si>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</si>
  <si>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</si>
  <si>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</si>
  <si>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</si>
  <si>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</si>
  <si>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</si>
  <si>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</si>
  <si>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</si>
  <si>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</si>
  <si>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</si>
  <si>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</si>
  <si>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</si>
  <si>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</si>
  <si>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</si>
  <si>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</si>
  <si>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</si>
  <si>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</si>
  <si>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</si>
  <si>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</si>
  <si>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</si>
  <si>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</si>
  <si>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</si>
  <si>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</si>
  <si>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</si>
  <si>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</si>
  <si>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</si>
  <si>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</si>
  <si>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</si>
  <si>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</si>
  <si>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</si>
  <si>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</si>
  <si>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</si>
  <si>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</si>
  <si>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</si>
  <si>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</si>
  <si>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</si>
  <si>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</si>
  <si>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</si>
  <si>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</si>
  <si>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</si>
  <si>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</si>
  <si>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</si>
  <si>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</si>
  <si>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</si>
  <si>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</si>
  <si>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</si>
  <si>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</si>
  <si>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</si>
  <si>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</si>
  <si>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</si>
  <si>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</si>
  <si>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</si>
  <si>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</si>
  <si>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</si>
  <si>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</si>
  <si>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</si>
  <si>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</si>
  <si>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</si>
  <si>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</si>
  <si>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</si>
  <si>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</si>
  <si>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</si>
  <si>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</si>
  <si>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</si>
  <si>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</si>
  <si>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</si>
  <si>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</si>
  <si>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</si>
  <si>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</si>
  <si>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</si>
  <si>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</si>
  <si>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</si>
  <si>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</si>
  <si>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</si>
  <si>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</si>
  <si>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</si>
  <si>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</si>
  <si>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</si>
  <si>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</si>
  <si>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</si>
  <si>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</si>
  <si>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</si>
  <si>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</si>
  <si>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</si>
  <si>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</si>
  <si>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</si>
  <si>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</si>
  <si>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</si>
  <si>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</si>
  <si>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</si>
  <si>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</si>
  <si>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</si>
  <si>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</si>
  <si>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</si>
  <si>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</si>
  <si>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</si>
  <si>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</si>
  <si>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</si>
  <si>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</si>
  <si>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</si>
  <si>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</si>
  <si>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</si>
  <si>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</si>
  <si>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</si>
  <si>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</si>
  <si>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</si>
  <si>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</si>
  <si>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</si>
  <si>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</si>
  <si>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</si>
  <si>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</si>
  <si>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</si>
  <si>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</si>
  <si>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</si>
  <si>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</si>
  <si>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</si>
  <si>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</si>
  <si>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</si>
  <si>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</si>
  <si>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</si>
  <si>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</si>
  <si>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</si>
  <si>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</si>
  <si>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</si>
  <si>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</si>
  <si>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</si>
  <si>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</si>
  <si>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</si>
  <si>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</si>
  <si>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</si>
  <si>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</si>
  <si>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</si>
  <si>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</si>
  <si>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</si>
  <si>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</si>
  <si>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</si>
  <si>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</si>
  <si>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</si>
  <si>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</si>
  <si>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</si>
  <si>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</si>
  <si>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</si>
  <si>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</si>
  <si>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</si>
  <si>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</si>
  <si>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</si>
  <si>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</si>
  <si>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</si>
  <si>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</si>
  <si>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</si>
  <si>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</si>
  <si>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</si>
  <si>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</si>
  <si>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</si>
  <si>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</si>
  <si>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</si>
  <si>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</si>
  <si>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</si>
  <si>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</si>
  <si>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</si>
  <si>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</si>
  <si>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</si>
  <si>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</si>
  <si>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</si>
  <si>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</si>
  <si>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</si>
  <si>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</si>
  <si>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</si>
  <si>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</si>
  <si>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</si>
  <si>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</si>
  <si>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</si>
  <si>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</si>
  <si>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</si>
  <si>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</si>
  <si>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</si>
  <si>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</si>
  <si>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</si>
  <si>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</si>
  <si>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</si>
  <si>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</si>
  <si>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</si>
  <si>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</si>
  <si>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</si>
  <si>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</si>
  <si>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</si>
  <si>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</si>
  <si>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</si>
  <si>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</si>
  <si>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</si>
  <si>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</si>
  <si>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</si>
  <si>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</si>
  <si>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</si>
  <si>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</si>
  <si>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</si>
  <si>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</si>
  <si>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</si>
  <si>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</si>
  <si>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</si>
  <si>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</si>
  <si>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</si>
  <si>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</si>
  <si>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</si>
  <si>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</si>
  <si>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</si>
  <si>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</si>
  <si>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</si>
  <si>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</si>
  <si>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</si>
  <si>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</si>
  <si>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</si>
  <si>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</si>
  <si>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</si>
  <si>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</si>
  <si>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</si>
  <si>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</si>
  <si>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</si>
  <si>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</si>
  <si>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</si>
  <si>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</si>
  <si>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</si>
  <si>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</si>
  <si>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</si>
  <si>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</si>
  <si>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</si>
  <si>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</si>
  <si>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</si>
  <si>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</si>
  <si>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</si>
  <si>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</si>
  <si>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</si>
  <si>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</si>
  <si>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</si>
  <si>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</si>
  <si>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</si>
  <si>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</si>
  <si>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</si>
  <si>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</si>
  <si>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</si>
  <si>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</si>
  <si>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</si>
  <si>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</si>
  <si>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</si>
  <si>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</si>
  <si>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</si>
  <si>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</si>
  <si>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</si>
  <si>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</si>
  <si>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</si>
  <si>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</si>
  <si>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</si>
  <si>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</si>
  <si>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</si>
  <si>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</si>
  <si>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</si>
  <si>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</si>
  <si>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</si>
  <si>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</si>
  <si>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</si>
  <si>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</si>
  <si>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</si>
  <si>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</si>
  <si>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</si>
  <si>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</si>
  <si>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</si>
  <si>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</si>
  <si>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</si>
  <si>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</si>
  <si>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</si>
  <si>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</si>
  <si>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</si>
  <si>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</si>
  <si>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</si>
  <si>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</si>
  <si>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</si>
  <si>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</si>
  <si>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</si>
  <si>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</si>
  <si>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</si>
  <si>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</si>
  <si>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</si>
  <si>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</si>
  <si>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</si>
  <si>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</si>
  <si>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</si>
  <si>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</si>
  <si>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</si>
  <si>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</si>
  <si>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</si>
  <si>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</si>
  <si>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</si>
  <si>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</si>
  <si>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</si>
  <si>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</si>
  <si>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</si>
  <si>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</si>
  <si>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</si>
  <si>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</si>
  <si>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</si>
  <si>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</si>
  <si>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</si>
  <si>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</si>
  <si>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</si>
  <si>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</si>
  <si>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</si>
  <si>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</si>
  <si>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</si>
  <si>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</si>
  <si>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</si>
  <si>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</si>
  <si>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</si>
  <si>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</si>
  <si>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</si>
  <si>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</si>
  <si>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</si>
  <si>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</si>
  <si>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</si>
  <si>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</si>
  <si>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</si>
  <si>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</si>
  <si>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</si>
  <si>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</si>
  <si>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</si>
  <si>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</si>
  <si>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</si>
  <si>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</si>
  <si>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</si>
  <si>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</si>
  <si>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</si>
  <si>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</si>
  <si>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</si>
  <si>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</si>
  <si>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</si>
  <si>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</si>
  <si>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</si>
  <si>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</si>
  <si>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</si>
  <si>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</si>
  <si>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</si>
  <si>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</si>
  <si>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</si>
  <si>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</si>
  <si>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</si>
  <si>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</si>
  <si>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</si>
  <si>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</si>
  <si>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</si>
  <si>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</si>
  <si>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</si>
  <si>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</si>
  <si>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</si>
  <si>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</si>
  <si>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</si>
  <si>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</si>
  <si>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</si>
  <si>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</si>
  <si>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</si>
  <si>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</si>
  <si>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</si>
  <si>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</si>
  <si>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</si>
  <si>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</si>
  <si>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</si>
  <si>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</si>
  <si>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</si>
  <si>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</si>
  <si>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</si>
  <si>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</si>
  <si>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</si>
  <si>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</si>
  <si>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</si>
  <si>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</si>
  <si>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</si>
  <si>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</si>
  <si>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</si>
  <si>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</si>
  <si>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</si>
  <si>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</si>
  <si>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</si>
  <si>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</si>
  <si>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</si>
  <si>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</si>
  <si>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</si>
  <si>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</si>
  <si>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</si>
  <si>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</si>
  <si>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</si>
  <si>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</si>
  <si>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</si>
  <si>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</si>
  <si>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</si>
  <si>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</si>
  <si>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</si>
  <si>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</si>
  <si>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</si>
  <si>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</si>
  <si>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</si>
  <si>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</si>
  <si>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</si>
  <si>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</si>
  <si>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</si>
  <si>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</si>
  <si>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</si>
  <si>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</si>
  <si>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</si>
  <si>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</si>
  <si>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</si>
  <si>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</si>
  <si>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</si>
  <si>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</si>
  <si>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</si>
  <si>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</si>
  <si>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</si>
  <si>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</si>
  <si>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</si>
  <si>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</si>
  <si>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</si>
  <si>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</si>
  <si>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</si>
  <si>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</si>
  <si>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</si>
  <si>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</si>
  <si>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</si>
  <si>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</si>
  <si>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</si>
  <si>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</si>
  <si>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</si>
  <si>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</si>
  <si>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</si>
  <si>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</si>
  <si>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</si>
  <si>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</si>
  <si>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</si>
  <si>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</si>
  <si>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</si>
  <si>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</si>
  <si>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</si>
  <si>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</si>
  <si>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</si>
  <si>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</si>
  <si>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</si>
  <si>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</si>
  <si>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</si>
  <si>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</si>
  <si>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</si>
  <si>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</si>
  <si>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</si>
  <si>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</si>
  <si>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</si>
  <si>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</si>
  <si>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</si>
  <si>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</si>
  <si>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</si>
  <si>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</si>
  <si>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</si>
  <si>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</si>
  <si>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</si>
  <si>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</si>
  <si>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</si>
  <si>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</si>
  <si>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</si>
  <si>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</si>
  <si>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</si>
  <si>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</si>
  <si>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</si>
  <si>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</si>
  <si>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</si>
  <si>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</si>
  <si>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</si>
  <si>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</si>
  <si>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</si>
  <si>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</si>
  <si>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</si>
  <si>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</si>
  <si>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</si>
  <si>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</si>
  <si>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</si>
  <si>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</si>
  <si>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</si>
  <si>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</si>
  <si>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</si>
  <si>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</si>
  <si>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</si>
  <si>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</si>
  <si>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</si>
  <si>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</si>
  <si>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</si>
  <si>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</si>
  <si>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</si>
  <si>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</si>
  <si>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</si>
  <si>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</si>
  <si>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</si>
  <si>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</si>
  <si>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</si>
  <si>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</si>
  <si>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</si>
  <si>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</si>
  <si>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</si>
  <si>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</si>
  <si>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</si>
  <si>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</si>
  <si>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</si>
  <si>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</si>
  <si>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</si>
  <si>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</si>
  <si>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</si>
  <si>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</si>
  <si>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</si>
  <si>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</si>
  <si>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</si>
  <si>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</si>
  <si>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</si>
  <si>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</si>
  <si>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</si>
  <si>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</si>
  <si>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</si>
  <si>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</si>
  <si>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</si>
  <si>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</si>
  <si>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</si>
  <si>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</si>
  <si>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</si>
  <si>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</si>
  <si>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</si>
  <si>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</si>
  <si>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</si>
  <si>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</si>
  <si>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</si>
  <si>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</si>
  <si>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</si>
  <si>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</si>
  <si>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</si>
  <si>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</si>
  <si>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</si>
  <si>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</si>
  <si>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</si>
  <si>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</si>
  <si>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</si>
  <si>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</si>
  <si>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</si>
  <si>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</si>
  <si>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</si>
  <si>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</si>
  <si>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</si>
  <si>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</si>
  <si>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</si>
  <si>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</si>
  <si>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</si>
  <si>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</si>
  <si>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</si>
  <si>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</si>
  <si>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</si>
  <si>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</si>
  <si>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</si>
  <si>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</si>
  <si>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</si>
  <si>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</si>
  <si>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</si>
  <si>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</si>
  <si>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</si>
  <si>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</si>
  <si>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</si>
  <si>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</si>
  <si>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</si>
  <si>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</si>
  <si>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</si>
  <si>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</si>
  <si>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</si>
  <si>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</si>
  <si>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</si>
  <si>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</si>
  <si>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</si>
  <si>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</si>
  <si>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</si>
  <si>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</si>
  <si>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</si>
  <si>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</si>
  <si>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</si>
  <si>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</si>
  <si>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</si>
  <si>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</si>
  <si>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</si>
  <si>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</si>
  <si>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</si>
  <si>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</si>
  <si>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</si>
  <si>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</si>
  <si>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</si>
  <si>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</si>
  <si>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</si>
  <si>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</si>
  <si>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</si>
  <si>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</si>
  <si>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</si>
  <si>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</si>
  <si>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</si>
  <si>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</si>
  <si>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</si>
  <si>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</si>
  <si>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</si>
  <si>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</si>
  <si>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</si>
  <si>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</si>
  <si>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</si>
  <si>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</si>
  <si>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</si>
  <si>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</si>
  <si>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</si>
  <si>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</si>
  <si>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</si>
  <si>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</si>
  <si>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</si>
  <si>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</si>
  <si>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</si>
  <si>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</si>
  <si>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</si>
  <si>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</si>
  <si>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</si>
  <si>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</si>
  <si>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</si>
  <si>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</si>
  <si>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</si>
  <si>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</si>
  <si>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</si>
  <si>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</si>
  <si>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</si>
  <si>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</si>
  <si>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</si>
  <si>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</si>
  <si>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</si>
  <si>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</si>
  <si>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</si>
  <si>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</si>
  <si>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</si>
  <si>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</si>
  <si>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</si>
  <si>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</si>
  <si>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</si>
  <si>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</si>
  <si>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</si>
  <si>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</si>
  <si>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</si>
  <si>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</si>
  <si>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</si>
  <si>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</si>
  <si>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</si>
  <si>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</si>
  <si>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</si>
  <si>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</si>
  <si>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</si>
  <si>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</si>
  <si>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</si>
  <si>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</si>
  <si>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</si>
  <si>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</si>
  <si>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</si>
  <si>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</si>
  <si>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</si>
  <si>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</si>
  <si>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</si>
  <si>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</si>
  <si>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</si>
  <si>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</si>
  <si>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</si>
  <si>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</si>
  <si>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</si>
  <si>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</si>
  <si>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</si>
  <si>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</si>
  <si>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</si>
  <si>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</si>
  <si>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</si>
  <si>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</si>
  <si>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</si>
  <si>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</si>
  <si>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</si>
  <si>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</si>
  <si>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</si>
  <si>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</si>
  <si>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</si>
  <si>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</si>
  <si>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</si>
  <si>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</si>
  <si>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</si>
  <si>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</si>
  <si>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</si>
  <si>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</si>
  <si>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</si>
  <si>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</si>
  <si>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</si>
  <si>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</si>
  <si>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</si>
  <si>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</si>
  <si>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</si>
  <si>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</si>
  <si>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</si>
  <si>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</si>
  <si>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</si>
  <si>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</si>
  <si>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</si>
  <si>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</si>
  <si>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</si>
  <si>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</si>
  <si>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</si>
  <si>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</si>
  <si>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</si>
  <si>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</si>
  <si>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</si>
  <si>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</si>
  <si>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</si>
  <si>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</si>
  <si>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</si>
  <si>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</si>
  <si>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</si>
  <si>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</si>
  <si>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</si>
  <si>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</si>
  <si>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</si>
  <si>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</si>
  <si>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</si>
  <si>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</si>
  <si>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</si>
  <si>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</si>
  <si>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</si>
  <si>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</si>
  <si>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</si>
  <si>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</si>
  <si>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</si>
  <si>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</si>
  <si>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</si>
  <si>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</si>
  <si>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</si>
  <si>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</si>
  <si>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</si>
  <si>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</si>
  <si>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</si>
  <si>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</si>
  <si>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</si>
  <si>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</si>
  <si>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</si>
  <si>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</si>
  <si>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</si>
  <si>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</si>
  <si>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</si>
  <si>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</si>
  <si>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</si>
  <si>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</si>
  <si>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</si>
  <si>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</si>
  <si>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</si>
  <si>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</si>
  <si>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</si>
  <si>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</si>
  <si>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</si>
  <si>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</si>
  <si>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</si>
  <si>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</si>
  <si>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</si>
  <si>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</si>
  <si>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</si>
  <si>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</si>
  <si>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</si>
  <si>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</si>
  <si>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</si>
  <si>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</si>
  <si>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</si>
  <si>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</si>
  <si>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</si>
  <si>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</si>
  <si>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</si>
  <si>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</si>
  <si>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</si>
  <si>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</si>
  <si>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</si>
  <si>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</si>
  <si>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</si>
  <si>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</si>
  <si>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</si>
  <si>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</si>
  <si>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</si>
  <si>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</si>
  <si>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</si>
  <si>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</si>
  <si>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</si>
  <si>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</si>
  <si>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</si>
  <si>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</si>
  <si>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</si>
  <si>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</si>
  <si>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</si>
  <si>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</si>
  <si>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</si>
  <si>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</si>
  <si>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</si>
  <si>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</si>
  <si>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</si>
  <si>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</si>
  <si>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</si>
  <si>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</si>
  <si>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</si>
  <si>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</si>
  <si>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</si>
  <si>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</si>
  <si>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</si>
  <si>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</si>
  <si>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</si>
  <si>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</si>
  <si>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</si>
  <si>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</si>
  <si>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</si>
  <si>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</si>
  <si>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</si>
  <si>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</si>
  <si>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</si>
  <si>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</si>
  <si>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</si>
  <si>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</si>
  <si>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</si>
  <si>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</si>
  <si>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</si>
  <si>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</si>
  <si>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</si>
  <si>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</si>
  <si>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</si>
  <si>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</si>
  <si>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</si>
  <si>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</si>
  <si>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</si>
  <si>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</si>
  <si>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</si>
  <si>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</si>
  <si>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</si>
  <si>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</si>
  <si>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</si>
  <si>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</si>
  <si>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</si>
  <si>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</si>
  <si>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</si>
  <si>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</si>
  <si>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</si>
  <si>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</si>
  <si>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</si>
  <si>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</si>
  <si>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</si>
  <si>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</si>
  <si>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</si>
  <si>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</si>
  <si>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</si>
  <si>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</si>
  <si>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</si>
  <si>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</si>
  <si>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</si>
  <si>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</si>
  <si>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</si>
  <si>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</si>
  <si>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</si>
  <si>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</si>
  <si>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</si>
  <si>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</si>
  <si>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</si>
  <si>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</si>
  <si>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</si>
  <si>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</si>
  <si>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</si>
  <si>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</si>
  <si>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</si>
  <si>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</si>
  <si>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</si>
  <si>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</si>
  <si>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</si>
  <si>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</si>
  <si>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</si>
  <si>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</si>
  <si>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</si>
  <si>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</si>
  <si>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</si>
  <si>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</si>
  <si>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</si>
  <si>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</si>
  <si>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</si>
  <si>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</si>
  <si>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</si>
  <si>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</si>
  <si>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</si>
  <si>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</si>
  <si>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</si>
  <si>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</si>
  <si>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</si>
  <si>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</si>
  <si>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</si>
  <si>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</si>
  <si>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</si>
  <si>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</si>
  <si>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</si>
  <si>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</si>
  <si>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</si>
  <si>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</si>
  <si>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</si>
  <si>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</si>
  <si>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</si>
  <si>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</si>
  <si>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</si>
  <si>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</si>
  <si>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</si>
  <si>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</si>
  <si>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</si>
  <si>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</si>
  <si>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</si>
  <si>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</si>
  <si>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</si>
  <si>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</si>
  <si>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</si>
  <si>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</si>
  <si>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</si>
  <si>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</si>
  <si>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</si>
  <si>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</si>
  <si>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</si>
  <si>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</si>
  <si>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</si>
  <si>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</si>
  <si>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</si>
  <si>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</si>
  <si>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</si>
  <si>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</si>
  <si>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</si>
  <si>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</si>
  <si>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</si>
  <si>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</si>
  <si>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</si>
  <si>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</si>
  <si>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</si>
  <si>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</si>
  <si>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</si>
  <si>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</si>
  <si>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</si>
  <si>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</si>
  <si>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</si>
  <si>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</si>
  <si>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</si>
  <si>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</si>
  <si>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</si>
  <si>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</si>
  <si>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</si>
  <si>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</si>
  <si>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</si>
  <si>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</si>
  <si>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</si>
  <si>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</si>
  <si>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</si>
  <si>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</si>
  <si>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</si>
  <si>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</si>
  <si>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</si>
  <si>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</si>
  <si>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</si>
  <si>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</si>
  <si>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</si>
  <si>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</si>
  <si>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</si>
  <si>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</si>
  <si>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</si>
  <si>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</si>
  <si>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</si>
  <si>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</si>
  <si>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</si>
  <si>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</si>
  <si>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</si>
  <si>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</si>
  <si>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</si>
  <si>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</si>
  <si>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</si>
  <si>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</si>
  <si>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</si>
  <si>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</si>
  <si>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</si>
  <si>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</si>
  <si>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</si>
  <si>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</si>
  <si>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</si>
  <si>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</si>
  <si>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</si>
  <si>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</si>
  <si>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</si>
  <si>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</si>
  <si>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</si>
  <si>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</si>
  <si>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</si>
  <si>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</si>
  <si>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</si>
  <si>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</si>
  <si>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</si>
  <si>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</si>
  <si>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</si>
  <si>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</si>
  <si>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</si>
  <si>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</si>
  <si>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</si>
  <si>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</si>
  <si>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</si>
  <si>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</si>
  <si>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</si>
  <si>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</si>
  <si>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</si>
  <si>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</si>
  <si>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</si>
  <si>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</si>
  <si>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</si>
  <si>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</si>
  <si>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</si>
  <si>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</si>
  <si>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</si>
  <si>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</si>
  <si>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</si>
  <si>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</si>
  <si>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</si>
  <si>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</si>
  <si>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</si>
  <si>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</si>
  <si>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</si>
  <si>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</si>
  <si>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</si>
  <si>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</si>
  <si>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</si>
  <si>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</si>
  <si>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</si>
  <si>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</si>
  <si>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</si>
  <si>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</si>
  <si>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</si>
  <si>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</si>
  <si>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</si>
  <si>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</si>
  <si>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</si>
  <si>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</si>
  <si>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</si>
  <si>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</si>
  <si>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</si>
  <si>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</si>
  <si>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</si>
  <si>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</si>
  <si>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</si>
  <si>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</si>
  <si>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</si>
  <si>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</si>
  <si>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</si>
  <si>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</si>
  <si>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</si>
  <si>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</si>
  <si>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</si>
  <si>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</si>
  <si>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</si>
  <si>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</si>
  <si>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</si>
  <si>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</si>
  <si>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</si>
  <si>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</si>
  <si>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</si>
  <si>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</si>
  <si>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</si>
  <si>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</si>
  <si>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</si>
  <si>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</si>
  <si>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</si>
  <si>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</si>
  <si>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</si>
  <si>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</si>
  <si>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</si>
  <si>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</si>
  <si>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</si>
  <si>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</si>
  <si>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</si>
  <si>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</si>
  <si>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</si>
  <si>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</si>
  <si>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</si>
  <si>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</si>
  <si>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</si>
  <si>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</si>
  <si>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</si>
  <si>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</si>
  <si>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</si>
  <si>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</si>
  <si>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</si>
  <si>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</si>
  <si>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</si>
  <si>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</si>
  <si>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</si>
  <si>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</si>
  <si>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</si>
  <si>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</si>
  <si>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</si>
  <si>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</si>
  <si>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</si>
  <si>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</si>
  <si>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</si>
  <si>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</si>
  <si>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</si>
  <si>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</si>
  <si>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</si>
  <si>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</si>
  <si>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</si>
  <si>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</si>
  <si>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</si>
  <si>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</si>
  <si>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</si>
  <si>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</si>
  <si>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</si>
  <si>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</si>
  <si>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</si>
  <si>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</si>
  <si>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</si>
  <si>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</si>
  <si>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</si>
  <si>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</si>
  <si>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</si>
  <si>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</si>
  <si>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</si>
  <si>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</si>
  <si>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</si>
  <si>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</si>
  <si>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</si>
  <si>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</si>
  <si>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</si>
  <si>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</si>
  <si>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</si>
  <si>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</si>
  <si>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</si>
  <si>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</si>
  <si>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</si>
  <si>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</si>
  <si>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</si>
  <si>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</si>
  <si>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</si>
  <si>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</si>
  <si>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</si>
  <si>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</si>
  <si>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</si>
  <si>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</si>
  <si>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</si>
  <si>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</si>
  <si>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</si>
  <si>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</si>
  <si>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</si>
  <si>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</si>
  <si>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</si>
  <si>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</si>
  <si>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</si>
  <si>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</si>
  <si>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</si>
  <si>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</si>
  <si>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</si>
  <si>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</si>
  <si>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</si>
  <si>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</si>
  <si>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</si>
  <si>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</si>
  <si>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</si>
  <si>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</si>
  <si>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</si>
  <si>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</si>
  <si>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</si>
  <si>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</si>
  <si>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</si>
  <si>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</si>
  <si>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</si>
  <si>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</si>
  <si>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</si>
  <si>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</si>
  <si>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</si>
  <si>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</si>
  <si>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</si>
  <si>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</si>
  <si>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</si>
  <si>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</si>
  <si>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</si>
  <si>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</si>
  <si>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</si>
  <si>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</si>
  <si>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</si>
  <si>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</si>
  <si>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</si>
  <si>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</si>
  <si>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</si>
  <si>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</si>
  <si>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</si>
  <si>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</si>
  <si>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</si>
  <si>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</si>
  <si>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</si>
  <si>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</si>
  <si>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</si>
  <si>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</si>
  <si>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</si>
  <si>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</si>
  <si>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</si>
  <si>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</si>
  <si>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</si>
  <si>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</si>
  <si>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</si>
  <si>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</si>
  <si>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</si>
  <si>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</si>
  <si>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</si>
  <si>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</si>
  <si>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</si>
  <si>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</si>
  <si>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</si>
  <si>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</si>
  <si>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</si>
  <si>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</si>
  <si>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</si>
  <si>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</si>
  <si>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</si>
  <si>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</si>
  <si>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</si>
  <si>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</si>
  <si>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</si>
  <si>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</si>
  <si>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</si>
  <si>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</si>
  <si>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</si>
  <si>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</si>
  <si>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</si>
  <si>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</si>
  <si>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</si>
  <si>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</si>
  <si>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</si>
  <si>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</si>
  <si>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</si>
  <si>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</si>
  <si>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</si>
  <si>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</si>
  <si>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</si>
  <si>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</si>
  <si>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</si>
  <si>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</si>
  <si>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</si>
  <si>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</si>
  <si>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</si>
  <si>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</si>
  <si>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</si>
  <si>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</si>
  <si>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</si>
  <si>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</si>
  <si>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</si>
  <si>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</si>
  <si>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</si>
  <si>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</si>
  <si>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</si>
  <si>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</si>
  <si>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</si>
  <si>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</si>
  <si>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</si>
  <si>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</si>
  <si>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</si>
  <si>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</si>
  <si>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</si>
  <si>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</si>
  <si>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</si>
  <si>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</si>
  <si>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</si>
  <si>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</si>
  <si>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</si>
  <si>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</si>
  <si>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</si>
  <si>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</si>
  <si>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</si>
  <si>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</si>
  <si>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</si>
  <si>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</si>
  <si>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</si>
  <si>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</si>
  <si>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</si>
  <si>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</si>
  <si>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</si>
  <si>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</si>
  <si>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</si>
  <si>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</si>
  <si>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</si>
  <si>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</si>
  <si>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</si>
  <si>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</si>
  <si>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</si>
  <si>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</si>
  <si>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</si>
  <si>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</si>
  <si>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</si>
  <si>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</si>
  <si>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</si>
  <si>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</si>
  <si>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</si>
  <si>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</si>
  <si>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</si>
  <si>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</si>
  <si>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</si>
  <si>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</si>
  <si>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</si>
  <si>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</si>
  <si>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</si>
  <si>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</si>
  <si>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</si>
  <si>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</si>
  <si>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</si>
  <si>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</si>
  <si>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</si>
  <si>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</si>
  <si>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</si>
  <si>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</si>
  <si>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</si>
  <si>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</si>
  <si>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</si>
  <si>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</si>
  <si>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</si>
  <si>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</si>
  <si>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</si>
  <si>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</si>
  <si>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</si>
  <si>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</si>
  <si>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</si>
  <si>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</si>
  <si>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</si>
  <si>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</si>
  <si>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</si>
  <si>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</si>
  <si>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</si>
  <si>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</si>
  <si>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</si>
  <si>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</si>
  <si>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</si>
  <si>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</si>
  <si>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</si>
  <si>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</si>
  <si>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</si>
  <si>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</si>
  <si>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</si>
  <si>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</si>
  <si>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</si>
  <si>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</si>
  <si>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</si>
  <si>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</si>
  <si>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</si>
  <si>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</si>
  <si>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</si>
  <si>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</si>
  <si>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</si>
  <si>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</si>
  <si>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</si>
  <si>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</si>
  <si>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</si>
  <si>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</si>
  <si>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</si>
  <si>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</si>
  <si>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</si>
  <si>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</si>
  <si>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</si>
  <si>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</si>
  <si>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</si>
  <si>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</si>
  <si>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</si>
  <si>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</si>
  <si>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</si>
  <si>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</si>
  <si>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</si>
  <si>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</si>
  <si>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</si>
  <si>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</si>
  <si>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</si>
  <si>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</si>
  <si>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</si>
  <si>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</si>
  <si>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</si>
  <si>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</si>
  <si>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</si>
  <si>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</si>
  <si>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</si>
  <si>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</si>
  <si>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</si>
  <si>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</si>
  <si>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</si>
  <si>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</si>
  <si>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</si>
  <si>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</si>
  <si>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</si>
  <si>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</si>
  <si>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</si>
  <si>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</si>
  <si>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</si>
  <si>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</si>
  <si>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</si>
  <si>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</si>
  <si>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</si>
  <si>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</si>
  <si>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</si>
  <si>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</si>
  <si>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</si>
  <si>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</si>
  <si>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</si>
  <si>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</si>
  <si>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</si>
  <si>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</si>
  <si>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</si>
  <si>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</si>
  <si>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</si>
  <si>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</si>
  <si>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</si>
  <si>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</si>
  <si>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</si>
  <si>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</si>
  <si>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</si>
  <si>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</si>
  <si>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</si>
  <si>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</si>
  <si>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</si>
  <si>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</si>
  <si>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</si>
  <si>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</si>
  <si>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</si>
  <si>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</si>
  <si>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</si>
  <si>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</si>
  <si>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</si>
  <si>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</si>
  <si>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</si>
  <si>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</si>
  <si>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</si>
  <si>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</si>
  <si>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</si>
  <si>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</si>
  <si>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</si>
  <si>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</si>
  <si>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</si>
  <si>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</si>
  <si>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</si>
  <si>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</si>
  <si>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</si>
  <si>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</si>
  <si>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</si>
  <si>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</si>
  <si>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</si>
  <si>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</si>
  <si>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</si>
  <si>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</si>
  <si>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</si>
  <si>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</si>
  <si>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</si>
  <si>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</si>
  <si>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</si>
  <si>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</si>
  <si>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</si>
  <si>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</si>
  <si>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</si>
  <si>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</si>
  <si>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</si>
  <si>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</si>
  <si>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</si>
  <si>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</si>
  <si>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</si>
  <si>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</si>
  <si>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</si>
  <si>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</si>
  <si>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</si>
  <si>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</si>
  <si>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</si>
  <si>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</si>
  <si>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</si>
  <si>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</si>
  <si>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</si>
  <si>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</si>
  <si>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</si>
  <si>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</si>
  <si>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</si>
  <si>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</si>
  <si>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</si>
  <si>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</si>
  <si>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</si>
  <si>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</si>
  <si>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</si>
  <si>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</si>
  <si>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</si>
  <si>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</si>
  <si>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</si>
  <si>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</si>
  <si>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</si>
  <si>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</si>
  <si>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</si>
  <si>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</si>
  <si>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</si>
  <si>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</si>
  <si>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</si>
  <si>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</si>
  <si>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</si>
  <si>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</si>
  <si>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</si>
  <si>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</si>
  <si>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</si>
  <si>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</si>
  <si>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</si>
  <si>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</si>
  <si>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</si>
  <si>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</si>
  <si>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</si>
  <si>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</si>
  <si>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</si>
  <si>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</si>
  <si>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</si>
  <si>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</si>
  <si>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</si>
  <si>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</si>
  <si>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</si>
  <si>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</si>
  <si>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</si>
  <si>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</si>
  <si>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</si>
  <si>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</si>
  <si>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</si>
  <si>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</si>
  <si>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</si>
  <si>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</si>
  <si>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</si>
  <si>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</si>
  <si>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</si>
  <si>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</si>
  <si>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</si>
  <si>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</si>
  <si>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</si>
  <si>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</si>
  <si>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</si>
  <si>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</si>
  <si>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</si>
  <si>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</si>
  <si>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</si>
  <si>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</si>
  <si>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</si>
  <si>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</si>
  <si>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</si>
  <si>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</si>
  <si>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</si>
  <si>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</si>
  <si>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</si>
  <si>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</si>
  <si>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</si>
  <si>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</si>
  <si>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</si>
  <si>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</si>
  <si>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</si>
  <si>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</si>
  <si>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</si>
  <si>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</si>
  <si>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</si>
  <si>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</si>
  <si>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</si>
  <si>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</si>
  <si>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</si>
  <si>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</si>
  <si>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</si>
  <si>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</si>
  <si>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</si>
  <si>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</si>
  <si>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</si>
  <si>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</si>
  <si>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</si>
  <si>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</si>
  <si>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</si>
  <si>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</si>
  <si>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</si>
  <si>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</si>
  <si>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</si>
  <si>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</si>
  <si>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</si>
  <si>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</si>
  <si>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</si>
  <si>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</si>
  <si>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</si>
  <si>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</si>
  <si>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</si>
  <si>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</si>
  <si>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</si>
  <si>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</si>
  <si>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</si>
  <si>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</si>
  <si>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</si>
  <si>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</si>
  <si>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</si>
  <si>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</si>
  <si>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</si>
  <si>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</si>
  <si>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</si>
  <si>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</si>
  <si>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</si>
  <si>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</si>
  <si>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</si>
  <si>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</si>
  <si>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</si>
  <si>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</si>
  <si>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</si>
  <si>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</si>
  <si>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</si>
  <si>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</si>
  <si>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</si>
  <si>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</si>
  <si>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</si>
  <si>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</si>
  <si>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</si>
  <si>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</si>
  <si>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</si>
  <si>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</si>
  <si>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</si>
  <si>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</si>
  <si>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</si>
  <si>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</si>
  <si>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</si>
  <si>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</si>
  <si>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</si>
  <si>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</si>
  <si>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</si>
  <si>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</si>
  <si>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</si>
  <si>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</si>
  <si>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</si>
  <si>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</si>
  <si>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</si>
  <si>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</si>
  <si>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</si>
  <si>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</si>
  <si>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</si>
  <si>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</si>
  <si>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</si>
  <si>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</si>
  <si>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</si>
  <si>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</si>
  <si>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</si>
  <si>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</si>
  <si>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</si>
  <si>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</si>
  <si>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</si>
  <si>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</si>
  <si>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</si>
  <si>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</si>
  <si>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</si>
  <si>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</si>
  <si>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</si>
  <si>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</si>
  <si>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</si>
  <si>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</si>
  <si>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</si>
  <si>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</si>
  <si>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</si>
  <si>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</si>
  <si>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</si>
  <si>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</si>
  <si>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</si>
  <si>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</si>
  <si>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</si>
  <si>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</si>
  <si>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</si>
  <si>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</si>
  <si>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</si>
  <si>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</si>
  <si>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</si>
  <si>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</si>
  <si>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</si>
  <si>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</si>
  <si>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</si>
  <si>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</si>
  <si>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</si>
  <si>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</si>
  <si>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</si>
  <si>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</si>
  <si>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</si>
  <si>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</si>
  <si>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</si>
  <si>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</si>
  <si>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</si>
  <si>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</si>
  <si>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</si>
  <si>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</si>
  <si>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</si>
  <si>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</si>
  <si>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</si>
  <si>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</si>
  <si>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</si>
  <si>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</si>
  <si>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</si>
  <si>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</si>
  <si>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</si>
  <si>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</si>
  <si>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</si>
  <si>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</si>
  <si>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</si>
  <si>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</si>
  <si>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</si>
  <si>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</si>
  <si>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</si>
  <si>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</si>
  <si>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</si>
  <si>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</si>
  <si>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</si>
  <si>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</si>
  <si>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</si>
  <si>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</si>
  <si>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</si>
  <si>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</si>
  <si>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</si>
  <si>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</si>
  <si>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</si>
  <si>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</si>
  <si>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</si>
  <si>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</si>
  <si>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</si>
  <si>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</si>
  <si>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</si>
  <si>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</si>
  <si>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</si>
  <si>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</si>
  <si>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</si>
  <si>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</si>
  <si>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</si>
  <si>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</si>
  <si>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</si>
  <si>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</si>
  <si>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</si>
  <si>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</si>
  <si>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</si>
  <si>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</si>
  <si>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</si>
  <si>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</si>
  <si>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</si>
  <si>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</si>
  <si>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</si>
  <si>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</si>
  <si>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</si>
  <si>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</si>
  <si>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</si>
  <si>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</si>
  <si>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</si>
  <si>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</si>
  <si>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</si>
  <si>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</si>
  <si>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</si>
  <si>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</si>
  <si>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</si>
  <si>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</si>
  <si>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</si>
  <si>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</si>
  <si>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</si>
  <si>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</si>
  <si>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</si>
  <si>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</si>
  <si>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</si>
  <si>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</si>
  <si>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</si>
  <si>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</si>
  <si>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</si>
  <si>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</si>
  <si>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</si>
  <si>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</si>
  <si>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</si>
  <si>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</si>
  <si>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</si>
  <si>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</si>
  <si>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</si>
  <si>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</si>
  <si>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</si>
  <si>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</si>
  <si>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</si>
  <si>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</si>
  <si>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</si>
  <si>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</si>
  <si>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</si>
  <si>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</si>
  <si>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</si>
  <si>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</si>
  <si>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</si>
  <si>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</si>
  <si>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</si>
  <si>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</si>
  <si>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</si>
  <si>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</si>
  <si>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</si>
  <si>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</si>
  <si>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</si>
  <si>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</si>
  <si>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</si>
  <si>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</si>
  <si>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</si>
  <si>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</si>
  <si>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</si>
  <si>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</si>
  <si>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</si>
  <si>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</si>
  <si>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</si>
  <si>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</si>
  <si>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</si>
  <si>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</si>
  <si>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</si>
  <si>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</si>
  <si>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</si>
  <si>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</si>
  <si>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</si>
  <si>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</si>
  <si>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</si>
  <si>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</si>
  <si>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</si>
  <si>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</si>
  <si>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</si>
  <si>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</si>
  <si>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</si>
  <si>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</si>
  <si>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</si>
  <si>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</si>
  <si>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</si>
  <si>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</si>
  <si>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</si>
  <si>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</si>
  <si>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</si>
  <si>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</si>
  <si>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</si>
  <si>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</si>
  <si>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</si>
  <si>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</si>
  <si>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</si>
  <si>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</si>
  <si>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</si>
  <si>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</si>
  <si>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</si>
  <si>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</si>
  <si>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</si>
  <si>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</si>
  <si>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</si>
  <si>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</si>
  <si>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</si>
  <si>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</si>
  <si>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</si>
  <si>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</si>
  <si>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</si>
  <si>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</si>
  <si>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</si>
  <si>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</si>
  <si>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</si>
  <si>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</si>
  <si>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</si>
  <si>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</si>
  <si>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</si>
  <si>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</si>
  <si>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</si>
  <si>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</si>
  <si>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</si>
  <si>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</si>
  <si>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</si>
  <si>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</si>
  <si>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</si>
  <si>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</si>
  <si>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</si>
  <si>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</si>
  <si>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</si>
  <si>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</si>
  <si>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</si>
  <si>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</si>
  <si>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</si>
  <si>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</si>
  <si>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</si>
  <si>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</si>
  <si>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</si>
  <si>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</si>
  <si>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</si>
  <si>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</si>
  <si>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</si>
  <si>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</si>
  <si>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</si>
  <si>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</si>
  <si>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</si>
  <si>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</si>
  <si>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</si>
  <si>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</si>
  <si>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</si>
  <si>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</si>
  <si>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</si>
  <si>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</si>
  <si>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</si>
  <si>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</si>
  <si>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</si>
  <si>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</si>
  <si>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</si>
  <si>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</si>
  <si>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</si>
  <si>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</si>
  <si>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</si>
  <si>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</si>
  <si>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</si>
  <si>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</si>
  <si>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</si>
  <si>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</si>
  <si>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</si>
  <si>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</si>
  <si>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</si>
  <si>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</si>
  <si>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</si>
  <si>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</si>
  <si>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</si>
  <si>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</si>
  <si>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</si>
  <si>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</si>
  <si>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</si>
  <si>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</si>
  <si>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</si>
  <si>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</si>
  <si>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</si>
  <si>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</si>
  <si>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</si>
  <si>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</si>
  <si>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</si>
  <si>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</si>
  <si>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</si>
  <si>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</si>
  <si>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</si>
  <si>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</si>
  <si>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</si>
  <si>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</si>
  <si>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</si>
  <si>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</si>
  <si>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</si>
  <si>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</si>
  <si>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</si>
  <si>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</si>
  <si>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</si>
  <si>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</si>
  <si>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</si>
  <si>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</si>
  <si>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</si>
  <si>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</si>
  <si>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</si>
  <si>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</si>
  <si>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</si>
  <si>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</si>
  <si>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</si>
  <si>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</si>
  <si>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</si>
  <si>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</si>
  <si>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</si>
  <si>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</si>
  <si>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</si>
  <si>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</si>
  <si>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</si>
  <si>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</si>
  <si>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</si>
  <si>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</si>
  <si>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</si>
  <si>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</si>
  <si>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</si>
  <si>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</si>
  <si>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</si>
  <si>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</si>
  <si>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</si>
  <si>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</si>
  <si>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</si>
  <si>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</si>
  <si>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</si>
  <si>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</si>
  <si>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</si>
  <si>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</si>
  <si>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</si>
  <si>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</si>
  <si>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</si>
  <si>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</si>
  <si>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</si>
  <si>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</si>
  <si>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</si>
  <si>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</si>
  <si>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</si>
  <si>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</si>
  <si>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</si>
  <si>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</si>
  <si>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</si>
  <si>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</si>
  <si>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</si>
  <si>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</si>
  <si>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</si>
  <si>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</si>
  <si>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</si>
  <si>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</si>
  <si>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</si>
  <si>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</si>
  <si>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</si>
  <si>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</si>
  <si>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</si>
  <si>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</si>
  <si>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</si>
  <si>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</si>
  <si>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</si>
  <si>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</si>
  <si>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</si>
  <si>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</si>
  <si>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</si>
  <si>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</si>
  <si>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</si>
  <si>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</si>
  <si>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</si>
  <si>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</si>
  <si>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</si>
  <si>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</si>
  <si>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</si>
  <si>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</si>
  <si>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</si>
  <si>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</si>
  <si>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</si>
  <si>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</si>
  <si>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</si>
  <si>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</si>
  <si>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</si>
  <si>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</si>
  <si>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</si>
  <si>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</si>
  <si>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</si>
  <si>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</si>
  <si>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</si>
  <si>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</si>
  <si>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</si>
  <si>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</si>
  <si>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</si>
  <si>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</si>
  <si>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</si>
  <si>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</si>
  <si>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</si>
  <si>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</si>
  <si>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</si>
  <si>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</si>
  <si>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</si>
  <si>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</si>
  <si>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</si>
  <si>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</si>
  <si>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</si>
  <si>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</si>
  <si>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</si>
  <si>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</si>
  <si>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</si>
  <si>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</si>
  <si>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</si>
  <si>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</si>
  <si>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</si>
  <si>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</si>
  <si>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</si>
  <si>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</si>
  <si>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</si>
  <si>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</si>
  <si>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</si>
  <si>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</si>
  <si>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</si>
  <si>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</si>
  <si>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</si>
  <si>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</si>
  <si>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</si>
  <si>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</si>
  <si>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</si>
  <si>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</si>
  <si>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</si>
  <si>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</si>
  <si>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</si>
  <si>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</si>
  <si>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</si>
  <si>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</si>
  <si>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</si>
  <si>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</si>
  <si>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</si>
  <si>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</si>
  <si>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</si>
  <si>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</si>
  <si>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</si>
  <si>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</si>
  <si>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</si>
  <si>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</si>
  <si>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</si>
  <si>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</si>
  <si>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</si>
  <si>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</si>
  <si>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</si>
  <si>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</si>
  <si>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</si>
  <si>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</si>
  <si>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</si>
  <si>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</si>
  <si>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</si>
  <si>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</si>
  <si>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</si>
  <si>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</si>
  <si>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</si>
  <si>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</si>
  <si>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</si>
  <si>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</si>
  <si>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</si>
  <si>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</si>
  <si>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</si>
  <si>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</si>
  <si>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</si>
  <si>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</si>
  <si>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</si>
  <si>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</si>
  <si>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</si>
  <si>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</si>
  <si>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</si>
  <si>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</si>
  <si>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</si>
  <si>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</si>
  <si>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</si>
  <si>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</si>
  <si>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</si>
  <si>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</si>
  <si>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</si>
  <si>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</si>
  <si>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</si>
  <si>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</si>
  <si>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</si>
  <si>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</si>
  <si>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</si>
  <si>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</si>
  <si>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</si>
  <si>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</si>
  <si>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</si>
  <si>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</si>
  <si>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</si>
  <si>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</si>
  <si>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</si>
  <si>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</si>
  <si>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</si>
  <si>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</si>
  <si>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</si>
  <si>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</si>
  <si>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</si>
  <si>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</si>
  <si>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</si>
  <si>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</si>
  <si>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</si>
  <si>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</si>
  <si>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</si>
  <si>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</si>
  <si>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</si>
  <si>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</si>
  <si>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</si>
  <si>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</si>
  <si>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</si>
  <si>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</si>
  <si>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</si>
  <si>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</si>
  <si>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</si>
  <si>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</si>
  <si>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</si>
  <si>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</si>
  <si>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</si>
  <si>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</si>
  <si>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</si>
  <si>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</si>
  <si>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</si>
  <si>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</si>
  <si>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</si>
  <si>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</si>
  <si>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</si>
  <si>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</si>
  <si>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</si>
  <si>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</si>
  <si>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</si>
  <si>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</si>
  <si>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</si>
  <si>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</si>
  <si>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</si>
  <si>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</si>
  <si>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</si>
  <si>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</si>
  <si>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</si>
  <si>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</si>
  <si>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</si>
  <si>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</si>
  <si>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</si>
  <si>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</si>
  <si>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</si>
  <si>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</si>
  <si>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</si>
  <si>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</si>
  <si>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</si>
  <si>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</si>
  <si>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</si>
  <si>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</si>
  <si>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</si>
  <si>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</si>
  <si>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</si>
  <si>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</si>
  <si>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</si>
  <si>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</si>
  <si>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</si>
  <si>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</si>
  <si>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</si>
  <si>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</si>
  <si>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</si>
  <si>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</si>
  <si>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</si>
  <si>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</si>
  <si>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</si>
  <si>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</si>
  <si>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</si>
  <si>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</si>
  <si>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</si>
  <si>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</si>
  <si>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</si>
  <si>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</si>
  <si>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</si>
  <si>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</si>
  <si>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</si>
  <si>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</si>
  <si>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</si>
  <si>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</si>
  <si>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</si>
  <si>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</si>
  <si>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</si>
  <si>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</si>
  <si>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</si>
  <si>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</si>
  <si>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</si>
  <si>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</si>
  <si>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</si>
  <si>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</si>
  <si>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</si>
  <si>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</si>
  <si>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</si>
  <si>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</si>
  <si>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</si>
  <si>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</si>
  <si>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</si>
  <si>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</si>
  <si>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</si>
  <si>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</si>
  <si>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</si>
  <si>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</si>
  <si>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</si>
  <si>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</si>
  <si>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</si>
  <si>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</si>
  <si>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</si>
  <si>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</si>
  <si>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</si>
  <si>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</si>
  <si>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</si>
  <si>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</si>
  <si>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</si>
  <si>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</si>
  <si>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</si>
  <si>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</si>
  <si>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</si>
  <si>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</si>
  <si>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</si>
  <si>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</si>
  <si>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</si>
  <si>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</si>
  <si>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</si>
  <si>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</si>
  <si>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</si>
  <si>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</si>
  <si>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</si>
  <si>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</si>
  <si>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</si>
  <si>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</si>
  <si>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</si>
  <si>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</si>
  <si>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</si>
  <si>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</si>
  <si>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</si>
  <si>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</si>
  <si>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</si>
  <si>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</si>
  <si>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</si>
  <si>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</si>
  <si>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</si>
  <si>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</si>
  <si>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</si>
  <si>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</si>
  <si>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</si>
  <si>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</si>
  <si>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</si>
  <si>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</si>
  <si>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</si>
  <si>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</si>
  <si>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</si>
  <si>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</si>
  <si>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</si>
  <si>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</si>
  <si>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</si>
  <si>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</si>
  <si>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</si>
  <si>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</si>
  <si>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</si>
  <si>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</si>
  <si>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</si>
  <si>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</si>
  <si>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</si>
  <si>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</si>
  <si>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</si>
  <si>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</si>
  <si>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</si>
  <si>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</si>
  <si>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</si>
  <si>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</si>
  <si>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</si>
  <si>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</si>
  <si>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</si>
  <si>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</si>
  <si>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</si>
  <si>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</si>
  <si>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</si>
  <si>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</si>
  <si>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</si>
  <si>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</si>
  <si>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</si>
  <si>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</si>
  <si>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</si>
  <si>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</si>
  <si>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</si>
  <si>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</si>
  <si>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</si>
  <si>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</si>
  <si>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</si>
  <si>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</si>
  <si>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</si>
  <si>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</si>
  <si>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</si>
  <si>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</si>
  <si>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</si>
  <si>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</si>
  <si>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</si>
  <si>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</si>
  <si>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</si>
  <si>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</si>
  <si>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</si>
  <si>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</si>
  <si>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</si>
  <si>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</si>
  <si>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</si>
  <si>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</si>
  <si>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</si>
  <si>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</si>
  <si>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</si>
  <si>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</si>
  <si>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</si>
  <si>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</si>
  <si>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</si>
  <si>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</si>
  <si>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</si>
  <si>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</si>
  <si>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</si>
  <si>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</si>
  <si>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</si>
  <si>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</si>
  <si>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</si>
  <si>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</si>
  <si>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</si>
  <si>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</si>
  <si>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</si>
  <si>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</si>
  <si>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</si>
  <si>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</si>
  <si>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</si>
  <si>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</si>
  <si>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</si>
  <si>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</si>
  <si>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</si>
  <si>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</si>
  <si>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</si>
  <si>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</si>
  <si>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</si>
  <si>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</si>
  <si>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</si>
  <si>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</si>
  <si>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</si>
  <si>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</si>
  <si>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</si>
  <si>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</si>
  <si>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</si>
  <si>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</si>
  <si>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</si>
  <si>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</si>
  <si>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</si>
  <si>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</si>
  <si>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</si>
  <si>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</si>
  <si>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</si>
  <si>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</si>
  <si>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</si>
  <si>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</si>
  <si>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</si>
  <si>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</si>
  <si>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</si>
  <si>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</si>
  <si>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</si>
  <si>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</si>
  <si>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</si>
  <si>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</si>
  <si>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</si>
  <si>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</si>
  <si>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</si>
  <si>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</si>
  <si>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</si>
  <si>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</si>
  <si>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</si>
  <si>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</si>
  <si>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</si>
  <si>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</si>
  <si>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</si>
  <si>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</si>
  <si>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</si>
  <si>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</si>
  <si>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</si>
  <si>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</si>
  <si>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</si>
  <si>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</si>
  <si>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</si>
  <si>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</si>
  <si>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</si>
  <si>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</si>
  <si>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</si>
  <si>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</si>
  <si>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</si>
  <si>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</si>
  <si>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</si>
  <si>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</si>
  <si>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</si>
  <si>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</si>
  <si>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</si>
  <si>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</si>
  <si>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</si>
  <si>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</si>
  <si>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</si>
  <si>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</si>
  <si>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</si>
  <si>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</si>
  <si>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</si>
  <si>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</si>
  <si>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</si>
  <si>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</si>
  <si>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</si>
  <si>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</si>
  <si>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</si>
  <si>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</si>
  <si>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</si>
  <si>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</si>
  <si>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</si>
  <si>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</si>
  <si>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</si>
  <si>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</si>
  <si>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</si>
  <si>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</si>
  <si>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</si>
  <si>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</si>
  <si>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</si>
  <si>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</si>
  <si>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</si>
  <si>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</si>
  <si>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</si>
  <si>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</si>
  <si>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</si>
  <si>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</si>
  <si>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</si>
  <si>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</si>
  <si>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</si>
  <si>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</si>
  <si>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</si>
  <si>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</si>
  <si>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</si>
  <si>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</si>
  <si>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</si>
  <si>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</si>
  <si>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</si>
  <si>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</si>
  <si>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</si>
  <si>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</si>
  <si>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</si>
  <si>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</si>
  <si>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</si>
  <si>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</si>
  <si>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</si>
  <si>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</si>
  <si>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</si>
  <si>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</si>
  <si>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</si>
  <si>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</si>
  <si>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</si>
  <si>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</si>
  <si>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</si>
  <si>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</si>
  <si>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</si>
  <si>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</si>
  <si>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</si>
  <si>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</si>
  <si>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</si>
  <si>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</si>
  <si>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</si>
  <si>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</si>
  <si>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</si>
  <si>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</si>
  <si>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</si>
  <si>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</si>
  <si>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</si>
  <si>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</si>
  <si>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</si>
  <si>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</si>
  <si>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</si>
  <si>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</si>
  <si>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</si>
  <si>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</si>
  <si>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</si>
  <si>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</si>
  <si>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</si>
  <si>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</si>
  <si>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</si>
  <si>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</si>
  <si>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</si>
  <si>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</si>
  <si>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</si>
  <si>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</si>
  <si>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</si>
  <si>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</si>
  <si>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</si>
  <si>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</si>
  <si>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</si>
  <si>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</si>
  <si>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</si>
  <si>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</si>
  <si>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</si>
  <si>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</si>
  <si>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</si>
  <si>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</si>
  <si>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</si>
  <si>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</si>
  <si>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</si>
  <si>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</si>
  <si>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</si>
  <si>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</si>
  <si>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</si>
  <si>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</si>
  <si>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</si>
  <si>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</si>
  <si>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</si>
  <si>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</si>
  <si>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</si>
  <si>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</si>
  <si>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</si>
  <si>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</si>
  <si>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</si>
  <si>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</si>
  <si>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</si>
  <si>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</si>
  <si>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</si>
  <si>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</si>
  <si>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</si>
  <si>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</si>
  <si>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</si>
  <si>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</si>
  <si>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</si>
  <si>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</si>
  <si>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</si>
  <si>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</si>
  <si>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</si>
  <si>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</si>
  <si>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</si>
  <si>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</si>
  <si>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</si>
  <si>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</si>
  <si>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</si>
  <si>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</si>
  <si>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</si>
  <si>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</si>
  <si>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</si>
  <si>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</si>
  <si>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</si>
  <si>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</si>
  <si>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</si>
  <si>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</si>
  <si>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</si>
  <si>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</si>
  <si>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</si>
  <si>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</si>
  <si>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</si>
  <si>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</si>
  <si>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</si>
  <si>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</si>
  <si>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</si>
  <si>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</si>
  <si>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</si>
  <si>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</si>
  <si>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</si>
  <si>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</si>
  <si>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</si>
  <si>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</si>
  <si>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</si>
  <si>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</si>
  <si>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</si>
  <si>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</si>
  <si>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</si>
  <si>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</si>
  <si>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</si>
  <si>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</si>
  <si>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</si>
  <si>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</si>
  <si>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</si>
  <si>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</si>
  <si>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</si>
  <si>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</si>
  <si>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</si>
  <si>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</si>
  <si>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</si>
  <si>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</si>
  <si>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</si>
  <si>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</si>
  <si>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</si>
  <si>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</si>
  <si>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</si>
  <si>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</si>
  <si>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</si>
  <si>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</si>
  <si>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</si>
  <si>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</si>
  <si>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</si>
  <si>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</si>
  <si>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</si>
  <si>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</si>
  <si>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</si>
  <si>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</si>
  <si>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</si>
  <si>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</si>
  <si>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</si>
  <si>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</si>
  <si>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</si>
  <si>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</si>
  <si>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</si>
  <si>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</si>
  <si>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</si>
  <si>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</si>
  <si>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</si>
  <si>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</si>
  <si>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</si>
  <si>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</si>
  <si>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</si>
  <si>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</si>
  <si>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</si>
  <si>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</si>
  <si>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</si>
  <si>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</si>
  <si>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</si>
  <si>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</si>
  <si>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</si>
  <si>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</si>
  <si>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</si>
  <si>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</si>
  <si>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</si>
  <si>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</si>
  <si>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</si>
  <si>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</si>
  <si>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</si>
  <si>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</si>
  <si>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</si>
  <si>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</si>
  <si>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</si>
  <si>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</si>
  <si>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</si>
  <si>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</si>
  <si>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</si>
  <si>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</si>
  <si>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</si>
  <si>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</si>
  <si>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</si>
  <si>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</si>
  <si>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</si>
  <si>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</si>
  <si>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</si>
  <si>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</si>
  <si>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</si>
  <si>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</si>
  <si>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</si>
  <si>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</si>
  <si>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</si>
  <si>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</si>
  <si>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</si>
  <si>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</si>
  <si>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</si>
  <si>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</si>
  <si>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</si>
  <si>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</si>
  <si>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</si>
  <si>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</si>
  <si>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</si>
  <si>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</si>
  <si>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</si>
  <si>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</si>
  <si>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</si>
  <si>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</si>
  <si>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</si>
  <si>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</si>
  <si>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</si>
  <si>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</si>
  <si>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</si>
  <si>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</si>
  <si>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</si>
  <si>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</si>
  <si>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</si>
  <si>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</si>
  <si>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</si>
  <si>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</si>
  <si>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</si>
  <si>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</si>
  <si>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</si>
  <si>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</si>
  <si>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</si>
  <si>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</si>
  <si>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</si>
  <si>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</si>
  <si>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</si>
  <si>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</si>
  <si>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</si>
  <si>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</si>
  <si>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</si>
  <si>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</si>
  <si>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</si>
  <si>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</si>
  <si>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</si>
  <si>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</si>
  <si>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</si>
  <si>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</si>
  <si>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</si>
  <si>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</si>
  <si>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</si>
  <si>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</si>
  <si>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</si>
  <si>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</si>
  <si>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</si>
  <si>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</si>
  <si>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</si>
  <si>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</si>
  <si>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</si>
  <si>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</si>
  <si>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</si>
  <si>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</si>
  <si>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</si>
  <si>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</si>
  <si>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</si>
  <si>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</si>
  <si>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</si>
  <si>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</si>
  <si>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</si>
  <si>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</si>
  <si>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</si>
  <si>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</si>
  <si>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</si>
  <si>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</si>
  <si>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</si>
  <si>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</si>
  <si>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</si>
  <si>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</si>
  <si>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</si>
  <si>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</si>
  <si>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</si>
  <si>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</si>
  <si>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</si>
  <si>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</si>
  <si>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</si>
  <si>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</si>
  <si>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</si>
  <si>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</si>
  <si>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</si>
  <si>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</si>
  <si>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</si>
  <si>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</si>
  <si>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</si>
  <si>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</si>
  <si>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</si>
  <si>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</si>
  <si>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</si>
  <si>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 xml:space="preserve">PCI.817.01 - CUSTO DE COMPOSIÇÕES - SINTÉTICO                                               DATA DE EMISSÃO: 18/01/2024 23:30:40            DATA DE RT: 18/01/2024</t>
  </si>
  <si>
    <t xml:space="preserve">ENCARGOS SOCIAIS DESONERADOS: 81,63%(HORA)   45,28%(MÊS)</t>
  </si>
  <si>
    <t xml:space="preserve">ABRANGÊNCIA : NACIONAL                                              LOCALIDADE  : GOIANIA                                                                                                             DATA DE PREÇO   : 12/2023 REFERÊNCIA COLETA : MEDIANO</t>
  </si>
  <si>
    <t xml:space="preserve">CODIGO  DA COMPOSICAO</t>
  </si>
  <si>
    <t xml:space="preserve">DESCRICAO DA COMPOSICAO</t>
  </si>
  <si>
    <t xml:space="preserve">ORIGEM DE PREÇO</t>
  </si>
  <si>
    <t xml:space="preserve">CUSTO TOTAL</t>
  </si>
  <si>
    <t xml:space="preserve">ASSENTAMENTO DE TUBO DE FERRO FUNDIDO PARA REDE DE ÁGUA, DN 80 MM, JUNTA ELÁSTICA, INSTALADO EM LOCAL COM NÍVEL ALTO DE INTERFERÊNCIAS (NÃO INCLUI FORNECIMENTO). AF_11/2017</t>
  </si>
  <si>
    <t xml:space="preserve">ATRIBUÍDO SÃO PAULO</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</si>
  <si>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</si>
  <si>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</si>
  <si>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</si>
  <si>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</si>
  <si>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</si>
  <si>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</si>
  <si>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</si>
  <si>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</si>
  <si>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</si>
  <si>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</si>
  <si>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</si>
  <si>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</si>
  <si>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</si>
  <si>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</si>
  <si>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</si>
  <si>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</si>
  <si>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</si>
  <si>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</si>
  <si>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</si>
  <si>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</si>
  <si>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</si>
  <si>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</si>
  <si>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</si>
  <si>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</si>
  <si>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</si>
  <si>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</si>
  <si>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</si>
  <si>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</si>
  <si>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</si>
  <si>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</si>
  <si>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</si>
  <si>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</si>
  <si>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</si>
  <si>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</si>
  <si>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</si>
  <si>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</si>
  <si>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</si>
  <si>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</si>
  <si>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</si>
  <si>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</si>
  <si>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</si>
  <si>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</si>
  <si>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</si>
  <si>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</si>
  <si>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</si>
  <si>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</si>
  <si>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</si>
  <si>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</si>
  <si>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</si>
  <si>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</si>
  <si>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</si>
  <si>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 FORNECIMENTO E ASSENTAMENTO. AF_01/2021</t>
  </si>
  <si>
    <t xml:space="preserve">COEFICIENTE DE REPRESENTATIVIDADE</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</si>
  <si>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</si>
  <si>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</si>
  <si>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</si>
  <si>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</si>
  <si>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</si>
  <si>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</si>
  <si>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</si>
  <si>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</si>
  <si>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</si>
  <si>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</si>
  <si>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</si>
  <si>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</si>
  <si>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</si>
  <si>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</si>
  <si>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</si>
  <si>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</si>
  <si>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</si>
  <si>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</si>
  <si>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</si>
  <si>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</si>
  <si>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</si>
  <si>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</si>
  <si>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</si>
  <si>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</si>
  <si>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</si>
  <si>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</si>
  <si>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</si>
  <si>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</si>
  <si>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</si>
  <si>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</si>
  <si>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</si>
  <si>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</si>
  <si>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</si>
  <si>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</si>
  <si>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</si>
  <si>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</si>
  <si>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</si>
  <si>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</si>
  <si>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</si>
  <si>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</si>
  <si>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</si>
  <si>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</si>
  <si>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</si>
  <si>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(NÃO INCLUI FORNECIMENTO). AF_01/2021</t>
  </si>
  <si>
    <t xml:space="preserve">TUBO DE PEAD CORRUGADO DE DUPLA PAREDE PARA REDE COLETORA DE ESGOTO, DN 1000 MM, JUNTA ELÁSTICA INTEGRADA - FORNECIMENTO E ASSENTAMENTO. AF_01/2021</t>
  </si>
  <si>
    <t xml:space="preserve">ASSENTAMENTO DE TUBO DE PEAD CORRUGADO DE DUPLA PAREDE PARA REDE COLETORA DE ESGOTO, DN 1000 MM, JUNTA ELÁSTICA INTEGRADA (NÃO INCLUI FORNECIMENTO). AF_01/2021</t>
  </si>
  <si>
    <t xml:space="preserve">TUBO DE PEAD CORRUGADO DE DUPLA PAREDE PARA REDE COLETORA DE ESGOTO, DN 1200 MM, JUNTA ELÁSTICA INTEGRADA - FORNECIMENTO E ASSENTAMENTO. AF_01/2021</t>
  </si>
  <si>
    <t xml:space="preserve">ASSENTAMENTO DE TUBO DE PEAD CORRUGADO DE DUPLA PAREDE PARA REDE COLETORA DE ESGOTO, DN 1200 MM, JUNTA ELÁSTICA INTEGRADA (NÃO INCLUI FORNECIMENTO). AF_01/2021</t>
  </si>
  <si>
    <t xml:space="preserve">ASSENTAMENTO DE TUBO DE PEAD CORRUGADO DE DUPLA PAREDE PARA REDE COLETORA DE ESGOTO, DN 1500 MM, JUNTA ELÁSTICA INTEGRADA (NÃO INCLUI FORNECIMENTO). AF_01/2021</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</si>
  <si>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</si>
  <si>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</si>
  <si>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</si>
  <si>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</si>
  <si>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</si>
  <si>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</si>
  <si>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</si>
  <si>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</si>
  <si>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</si>
  <si>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</si>
  <si>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</si>
  <si>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</si>
  <si>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</si>
  <si>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</si>
  <si>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</si>
  <si>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</si>
  <si>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</si>
  <si>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</si>
  <si>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</si>
  <si>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</si>
  <si>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</si>
  <si>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</si>
  <si>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</si>
  <si>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</si>
  <si>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</si>
  <si>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</si>
  <si>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</si>
  <si>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</si>
  <si>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</si>
  <si>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</si>
  <si>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</si>
  <si>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</si>
  <si>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</si>
  <si>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</si>
  <si>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</si>
  <si>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</si>
  <si>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</si>
  <si>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</si>
  <si>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</si>
  <si>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</si>
  <si>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</si>
  <si>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</si>
  <si>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</si>
  <si>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</si>
  <si>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</si>
  <si>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</si>
  <si>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</si>
  <si>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</si>
  <si>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</si>
  <si>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</si>
  <si>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</si>
  <si>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</si>
  <si>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</si>
  <si>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</si>
  <si>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</si>
  <si>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</si>
  <si>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</si>
  <si>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</si>
  <si>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</si>
  <si>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</si>
  <si>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</si>
  <si>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</si>
  <si>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</si>
  <si>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</si>
  <si>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</si>
  <si>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</si>
  <si>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</si>
  <si>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</si>
  <si>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</si>
  <si>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</si>
  <si>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</si>
  <si>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</si>
  <si>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</si>
  <si>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</si>
  <si>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</si>
  <si>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</si>
  <si>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</si>
  <si>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</si>
  <si>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</si>
  <si>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</si>
  <si>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</si>
  <si>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</si>
  <si>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</si>
  <si>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</si>
  <si>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</si>
  <si>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</si>
  <si>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</si>
  <si>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</si>
  <si>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</si>
  <si>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</si>
  <si>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</si>
  <si>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</si>
  <si>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</si>
  <si>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</si>
  <si>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</si>
  <si>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</si>
  <si>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</si>
  <si>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</si>
  <si>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</si>
  <si>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</si>
  <si>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</si>
  <si>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</si>
  <si>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</si>
  <si>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</si>
  <si>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ASSENTAMENTO DE TUBO DE FERRO FUNDIDO PARA REDE DE ÁGUA, DN 80 MM, JUNTA FLANGEADA (NÃO INCLUI O FORNECIMENTO). AF_09/2021</t>
  </si>
  <si>
    <t xml:space="preserve">ASSENTAMENTO DE TUBO DE FERRO FUNDIDO PARA REDE DE ÁGUA, DN 100 MM, JUNTA FLANGEADA (NÃO INCLUI O FORNECIMENTO). AF_09/2021</t>
  </si>
  <si>
    <t xml:space="preserve">ASSENTAMENTO DE TUBO DE FERRO FUNDIDO PARA REDE DE ÁGUA, DN 150 MM, JUNTA FLANGEADA (NÃO INCLUI O FORNECIMENTO). AF_09/2021</t>
  </si>
  <si>
    <t xml:space="preserve">ASSENTAMENTO DE TUBO DE FERRO FUNDIDO PARA REDE DE ÁGUA, DN 200 MM, JUNTA FLANGEADA (NÃO INCLUI O FORNECIMENTO). AF_09/2021</t>
  </si>
  <si>
    <t xml:space="preserve">ASSENTAMENTO DE TUBO DE FERRO FUNDIDO PARA REDE DE ÁGUA, DN 250 MM, JUNTA FLANGEADA (NÃO INCLUI O FORNECIMENTO). AF_09/2021</t>
  </si>
  <si>
    <t xml:space="preserve">ASSENTAMENTO DE TUBO DE FERRO FUNDIDO PARA REDE DE ÁGUA, DN 300 MM, JUNTA FLANGEADA (NÃO INCLUI O FORNECIMENTO). AF_09/2021</t>
  </si>
  <si>
    <t xml:space="preserve">ASSENTAMENTO DE TUBO DE FERRO FUNDIDO PARA REDE DE ÁGUA, DN 350 MM, JUNTA FLANGEADA (NÃO INCLUI O FORNECIMENTO). AF_09/2021</t>
  </si>
  <si>
    <t xml:space="preserve">ASSENTAMENTO DE TUBO DE FERRO FUNDIDO PARA REDE DE ÁGUA, DN 400 MM, JUNTA FLANGEADA (NÃO INCLUI O FORNECIMENTO). AF_09/2021</t>
  </si>
  <si>
    <t xml:space="preserve">ASSENTAMENTO DE TUBO DE FERRO FUNDIDO PARA REDE DE ÁGUA, DN 450 MM, JUNTA FLANGEADA (NÃO INCLUI O FORNECIMENTO). AF_09/2021</t>
  </si>
  <si>
    <t xml:space="preserve">ASSENTAMENTO DE TUBO DE FERRO FUNDIDO PARA REDE DE ÁGUA, DN 500 MM, JUNTA FLANGEADA (NÃO INCLUI O FORNECIMENTO). AF_09/2021</t>
  </si>
  <si>
    <t xml:space="preserve">ASSENTAMENTO DE TUBO DE FERRO FUNDIDO PARA REDE DE ÁGUA, DN 600 MM, JUNTA FLANGEADA (NÃO INCLUI O FORNECIMENTO). AF_09/2021</t>
  </si>
  <si>
    <t xml:space="preserve">ASSENTAMENTO DE TUBO DE FERRO FUNDIDO PARA REDE DE ÁGUA, DN 700 MM, JUNTA FLANGEADA (NÃO INCLUI O FORNECIMENTO). AF_09/2021</t>
  </si>
  <si>
    <t xml:space="preserve">ASSENTAMENTO DE TUBO DE FERRO FUNDIDO PARA REDE DE ÁGUA, DN 800 MM, JUNTA FLANGEADA (NÃO INCLUI O FORNECIMENTO). AF_09/2021</t>
  </si>
  <si>
    <t xml:space="preserve">ASSENTAMENTO DE TUBO DE FERRO FUNDIDO PARA REDE DE ÁGUA, DN 900 MM, JUNTA FLANGEADA (NÃO INCLUI O FORNECIMENTO). AF_09/2021</t>
  </si>
  <si>
    <t xml:space="preserve">ASSENTAMENTO DE TUBO DE FERRO FUNDIDO PARA REDE DE ÁGUA, DN 1000 MM, JUNTA FLANGEADA (NÃO INCLUI O FORNECIMENTO). AF_09/2021</t>
  </si>
  <si>
    <t xml:space="preserve">ASSENTAMENTO DE TUBO DE FERRO FUNDIDO PARA REDE DE ÁGUA, DN 1200 MM, JUNTA FLANGEADA (NÃO INCLUI O FORNECIMENTO). AF_09/2021</t>
  </si>
  <si>
    <t xml:space="preserve">ASSENTAMENTO DE CONEXÃO COM 2 ACESSOS, FERRO FUNDIDO PARA REDE DE ÁGUA, DN  80 MM, JUNTA FLANGEADA (NÃO INCLUI O FORNECIMENTO). AF_09/2021</t>
  </si>
  <si>
    <t xml:space="preserve">ASSENTAMENTO DE CONEXÃO COM 2 ACESSOS, FERRO FUNDIDO PARA REDE DE ÁGUA, DN  100 MM, JUNTA FLANGEADA (NÃO INCLUI O FORNECIMENTO). AF_09/2021</t>
  </si>
  <si>
    <t xml:space="preserve">ASSENTAMENTO DE CONEXÃO COM 2 ACESSOS, FERRO FUNDIDO PARA REDE DE ÁGUA, DN  150 MM, JUNTA FLANGEADA (NÃO INCLUI O FORNECIMENTO). AF_09/2021</t>
  </si>
  <si>
    <t xml:space="preserve">ASSENTAMENTO DE CONEXÃO COM 2 ACESSOS, FERRO FUNDIDO PARA REDE DE ÁGUA, DN  200 MM, JUNTA FLANGEADA (NÃO INCLUI O FORNECIMENTO). AF_09/2021</t>
  </si>
  <si>
    <t xml:space="preserve">ASSENTAMENTO DE CONEXÃO COM 2 ACESSOS, FERRO FUNDIDO PARA REDE DE ÁGUA, DN  250 MM, JUNTA FLANGEADA (NÃO INCLUI O FORNECIMENTO). AF_09/2021</t>
  </si>
  <si>
    <t xml:space="preserve">ASSENTAMENTO DE CONEXÃO COM 2 ACESSOS, FERRO FUNDIDO PARA REDE DE ÁGUA, DN  300 MM, JUNTA FLANGEADA (NÃO INCLUI O FORNECIMENTO). AF_09/2021</t>
  </si>
  <si>
    <t xml:space="preserve">ASSENTAMENTO DE CONEXÃO COM 2 ACESSOS, FERRO FUNDIDO PARA REDE DE ÁGUA, DN  350 MM, JUNTA FLANGEADA (NÃO INCLUI O FORNECIMENTO). AF_09/2021</t>
  </si>
  <si>
    <t xml:space="preserve">ASSENTAMENTO DE CONEXÃO COM 2 ACESSOS, FERRO FUNDIDO PARA REDE DE ÁGUA, DN  400 MM, JUNTA FLANGEADA (NÃO INCLUI O FORNECIMENTO). AF_09/2021</t>
  </si>
  <si>
    <t xml:space="preserve">ASSENTAMENTO DE CONEXÃO COM 2 ACESSOS, FERRO FUNDIDO PARA REDE DE ÁGUA, DN  450 MM, JUNTA FLANGEADA (NÃO INCLUI O FORNECIMENTO). AF_09/2021</t>
  </si>
  <si>
    <t xml:space="preserve">ASSENTAMENTO DE CONEXÃO COM 2 ACESSOS, FERRO FUNDIDO PARA REDE DE ÁGUA, DN  500 MM, JUNTA FLANGEADA (NÃO INCLUI O FORNECIMENTO). AF_09/2021</t>
  </si>
  <si>
    <t xml:space="preserve">ASSENTAMENTO DE CONEXÃO COM 2 ACESSOS, FERRO FUNDIDO PARA REDE DE ÁGUA, DN  600 MM, JUNTA FLANGEADA (NÃO INCLUI O FORNECIMENTO). AF_09/2021</t>
  </si>
  <si>
    <t xml:space="preserve">ASSENTAMENTO DE CONEXÃO COM 2 ACESSOS, FERRO FUNDIDO PARA REDE DE ÁGUA, DN  700 MM, JUNTA FLANGEADA (NÃO INCLUI O FORNECIMENTO). AF_09/2021</t>
  </si>
  <si>
    <t xml:space="preserve">ASSENTAMENTO DE CONEXÃO COM 2 ACESSOS, FERRO FUNDIDO PARA REDE DE ÁGUA, DN  800 MM, JUNTA FLANGEADA (NÃO INCLUI O FORNECIMENTO). AF_09/2021</t>
  </si>
  <si>
    <t xml:space="preserve">ASSENTAMENTO DE CONEXÃO COM 2 ACESSOS, FERRO FUNDIDO PARA REDE DE ÁGUA, DN  900 MM, JUNTA FLANGEADA (NÃO INCLUI O FORNECIMENTO). AF_09/2021</t>
  </si>
  <si>
    <t xml:space="preserve">ASSENTAMENTO DE CONEXÃO COM 2 ACESSOS, FERRO FUNDIDO PARA REDE DE ÁGUA, DN  1000 MM, JUNTA FLANGEADA (NÃO INCLUI O FORNECIMENTO). AF_09/2021</t>
  </si>
  <si>
    <t xml:space="preserve">ASSENTAMENTO DE CONEXÃO COM 2 ACESSOS, FERRO FUNDIDO PARA REDE DE ÁGUA, DN  1200 MM, JUNTA FLANGEADA (NÃO INCLUI O FORNECIMENTO). AF_09/2021</t>
  </si>
  <si>
    <t xml:space="preserve">ASSENTAMENTO DE CONEXÃO COM 3 ACESSOS, FERRO FUNDIDO PARA REDE DE ÁGUA, DN  80 MM, JUNTA FLANGEADA (NÃO INCLUI O FORNECIMENTO). AF_09/2021</t>
  </si>
  <si>
    <t xml:space="preserve">ASSENTAMENTO DE CONEXÃO COM 3 ACESSOS, FERRO FUNDIDO PARA REDE DE ÁGUA, DN  100 MM, JUNTA FLANGEADA (NÃO INCLUI O FORNECIMENTO). AF_09/2021</t>
  </si>
  <si>
    <t xml:space="preserve">ASSENTAMENTO DE CONEXÃO COM 3 ACESSOS, FERRO FUNDIDO PARA REDE DE ÁGUA, DN  150 MM, JUNTA FLANGEADA (NÃO INCLUI O FORNECIMENTO). AF_09/2021</t>
  </si>
  <si>
    <t xml:space="preserve">ASSENTAMENTO DE CONEXÃO COM 3 ACESSOS, FERRO FUNDIDO PARA REDE DE ÁGUA, DN  200 MM, JUNTA FLANGEADA (NÃO INCLUI O FORNECIMENTO). AF_09/2021</t>
  </si>
  <si>
    <t xml:space="preserve">ASSENTAMENTO DE CONEXÃO COM 3 ACESSOS, FERRO FUNDIDO PARA REDE DE ÁGUA, DN  250 MM, JUNTA FLANGEADA (NÃO INCLUI O FORNECIMENTO). AF_09/2021</t>
  </si>
  <si>
    <t xml:space="preserve">ASSENTAMENTO DE CONEXÃO COM 3 ACESSOS, FERRO FUNDIDO PARA REDE DE ÁGUA, DN  300 MM, JUNTA FLANGEADA (NÃO INCLUI O FORNECIMENTO). AF_09/2021</t>
  </si>
  <si>
    <t xml:space="preserve">ASSENTAMENTO DE CONEXÃO COM 3 ACESSOS, FERRO FUNDIDO PARA REDE DE ÁGUA, DN  350 MM, JUNTA FLANGEADA (NÃO INCLUI O FORNECIMENTO). AF_09/2021</t>
  </si>
  <si>
    <t xml:space="preserve">ASSENTAMENTO DE CONEXÃO COM 3 ACESSOS, FERRO FUNDIDO PARA REDE DE ÁGUA, DN  400 MM, JUNTA FLANGEADA (NÃO INCLUI O FORNECIMENTO). AF_09/2021</t>
  </si>
  <si>
    <t xml:space="preserve">ASSENTAMENTO DE CONEXÃO COM 3 ACESSOS, FERRO FUNDIDO PARA REDE DE ÁGUA, DN  450 MM, JUNTA FLANGEADA (NÃO INCLUI O FORNECIMENTO). AF_09/2021</t>
  </si>
  <si>
    <t xml:space="preserve">ASSENTAMENTO DE CONEXÃO COM 3 ACESSOS, FERRO FUNDIDO PARA REDE DE ÁGUA, DN  500 MM, JUNTA FLANGEADA (NÃO INCLUI O FORNECIMENTO). AF_09/2021</t>
  </si>
  <si>
    <t xml:space="preserve">ASSENTAMENTO DE CONEXÃO COM 3 ACESSOS, FERRO FUNDIDO PARA REDE DE ÁGUA, DN  600 MM, JUNTA FLANGEADA (NÃO INCLUI O FORNECIMENTO). AF_09/2021</t>
  </si>
  <si>
    <t xml:space="preserve">ASSENTAMENTO DE CONEXÃO COM 3 ACESSOS, FERRO FUNDIDO PARA REDE DE ÁGUA, DN  700 MM, JUNTA FLANGEADA (NÃO INCLUI O FORNECIMENTO). AF_09/2021</t>
  </si>
  <si>
    <t xml:space="preserve">ASSENTAMENTO DE CONEXÃO COM 3 ACESSOS, FERRO FUNDIDO PARA REDE DE ÁGUA, DN  800 MM, JUNTA FLANGEADA (NÃO INCLUI O FORNECIMENTO). AF_09/2021</t>
  </si>
  <si>
    <t xml:space="preserve">ASSENTAMENTO DE CONEXÃO COM 3 ACESSOS, FERRO FUNDIDO PARA REDE DE ÁGUA, DN  900 MM, JUNTA FLANGEADA (NÃO INCLUI O FORNECIMENTO). AF_09/2021</t>
  </si>
  <si>
    <t xml:space="preserve">ASSENTAMENTO DE CONEXÃO COM 3 ACESSOS, FERRO FUNDIDO PARA REDE DE ÁGUA, DN  1000 MM, JUNTA FLANGEADA (NÃO INCLUI O FORNECIMENTO). AF_09/2021</t>
  </si>
  <si>
    <t xml:space="preserve">ASSENTAMENTO DE CONEXÃO COM 3 ACESSOS, FERRO FUNDIDO PARA REDE DE ÁGUA, DN  1200 MM, JUNTA FLANGEADA (NÃO INCLUI O FORNECIMENTO). AF_09/2021</t>
  </si>
  <si>
    <t xml:space="preserve">ASSENTAMENTO DE CONEXÃO COM 1 ACESSO, FERRO FUNDIDO PARA REDE DE ÁGUA, DN  80 MM, JUNTA FLANGEADA (NÃO INCLUI O FORNECIMENTO). AF_09/2021</t>
  </si>
  <si>
    <t xml:space="preserve">ASSENTAMENTO DE CONEXÃO COM 1 ACESSO, FERRO FUNDIDO PARA REDE DE ÁGUA, DN  100 MM, JUNTA FLANGEADA (NÃO INCLUI O FORNECIMENTO). AF_09/2021</t>
  </si>
  <si>
    <t xml:space="preserve">ASSENTAMENTO DE CONEXÃO COM 1 ACESSO, FERRO FUNDIDO PARA REDE DE ÁGUA, DN  150 MM, JUNTA FLANGEADA (NÃO INCLUI O FORNECIMENTO). AF_09/2021</t>
  </si>
  <si>
    <t xml:space="preserve">ASSENTAMENTO DE CONEXÃO COM 1 ACESSO, FERRO FUNDIDO PARA REDE DE ÁGUA, DN  200 MM, JUNTA FLANGEADA (NÃO INCLUI O FORNECIMENTO). AF_09/2021</t>
  </si>
  <si>
    <t xml:space="preserve">ASSENTAMENTO DE CONEXÃO COM 1 ACESSO, FERRO FUNDIDO PARA REDE DE ÁGUA, DN  250 MM, JUNTA FLANGEADA (NÃO INCLUI O FORNECIMENTO). AF_09/2021</t>
  </si>
  <si>
    <t xml:space="preserve">ASSENTAMENTO DE CONEXÃO COM 1 ACESSO, FERRO FUNDIDO PARA REDE DE ÁGUA, DN  300 MM, JUNTA FLANGEADA (NÃO INCLUI O FORNECIMENTO). AF_09/2021</t>
  </si>
  <si>
    <t xml:space="preserve">ASSENTAMENTO DE CONEXÃO COM 1 ACESSO, FERRO FUNDIDO PARA REDE DE ÁGUA, DN  350 MM, JUNTA FLANGEADA (NÃO INCLUI O FORNECIMENTO). AF_09/2021</t>
  </si>
  <si>
    <t xml:space="preserve">ASSENTAMENTO DE CONEXÃO COM 1 ACESSO, FERRO FUNDIDO PARA REDE DE ÁGUA, DN  400 MM, JUNTA FLANGEADA (NÃO INCLUI O FORNECIMENTO). AF_09/2021</t>
  </si>
  <si>
    <t xml:space="preserve">ASSENTAMENTO DE CONEXÃO COM 1 ACESSO, FERRO FUNDIDO PARA REDE DE ÁGUA, DN  450 MM, JUNTA FLANGEADA (NÃO INCLUI O FORNECIMENTO). AF_09/2021</t>
  </si>
  <si>
    <t xml:space="preserve">ASSENTAMENTO DE CONEXÃO COM 1 ACESSO, FERRO FUNDIDO PARA REDE DE ÁGUA, DN  500 MM, JUNTA FLANGEADA (NÃO INCLUI O FORNECIMENTO). AF_09/2021</t>
  </si>
  <si>
    <t xml:space="preserve">ASSENTAMENTO DE CONEXÃO COM 1 ACESSO, FERRO FUNDIDO PARA REDE DE ÁGUA, DN  600 MM, JUNTA FLANGEADA (NÃO INCLUI O FORNECIMENTO). AF_09/2021</t>
  </si>
  <si>
    <t xml:space="preserve">ASSENTAMENTO DE CONEXÃO COM 1 ACESSO, FERRO FUNDIDO PARA REDE DE ÁGUA, DN  700 MM, JUNTA FLANGEADA (NÃO INCLUI O FORNECIMENTO). AF_09/2021</t>
  </si>
  <si>
    <t xml:space="preserve">ASSENTAMENTO DE CONEXÃO COM 1 ACESSO, FERRO FUNDIDO PARA REDE DE ÁGUA, DN  800 MM, JUNTA FLANGEADA (NÃO INCLUI O FORNECIMENTO). AF_09/2021</t>
  </si>
  <si>
    <t xml:space="preserve">ASSENTAMENTO DE CONEXÃO COM 1 ACESSO, FERRO FUNDIDO PARA REDE DE ÁGUA, DN  900 MM, JUNTA FLANGEADA (NÃO INCLUI O FORNECIMENTO). AF_09/2021</t>
  </si>
  <si>
    <t xml:space="preserve">ASSENTAMENTO DE CONEXÃO COM 1 ACESSO, FERRO FUNDIDO PARA REDE DE ÁGUA, DN  1000 MM, JUNTA FLANGEADA (NÃO INCLUI O FORNECIMENTO). AF_09/2021</t>
  </si>
  <si>
    <t xml:space="preserve">ASSENTAMENTO DE CONEXÃO COM 1 ACESSO, FERRO FUNDIDO PARA REDE DE ÁGUA, DN  1200 MM, JUNTA FLANGEADA (NÃO INCLUI O FORNECIMENTO). AF_09/2021</t>
  </si>
  <si>
    <t xml:space="preserve">TUBO PEAD LISO PARA REDE DE ÁGUA OU ESGOTO, DIÂMETRO DE 20 MM, JUNTA SOLDADA (NÃO INCLUI A EXECUÇÃO DE SOLDA) - FORNECIMENTO E ASSENTAMENTO. AF_12/2021</t>
  </si>
  <si>
    <t xml:space="preserve">TUBO PEAD LISO PARA REDE DE ÁGUA OU ESGOTO, DIÂMETRO DE 32 MM, JUNTA SOLDADA (NÃO INCLUI A EXECUÇÃO DE SOLDA) - FORNECIMENTO E ASSENTAMENTO. AF_12/2021</t>
  </si>
  <si>
    <t xml:space="preserve">TUBO PEAD LISO PARA REDE DE ÁGUA OU ESGOTO, DIÂMETRO DE 110 MM, JUNTA SOLDADA (NÃO INCLUI A EXECUÇÃO DE SOLDA) - FORNECIMENTO E ASSENTAMENTO. AF_12/2021</t>
  </si>
  <si>
    <t xml:space="preserve">TUBO PEAD LISO PARA REDE DE ÁGUA OU ESGOTO, DIÂMETRO DE 160 MM, JUNTA SOLDADA (NÃO INCLUI A EXECUÇÃO DE SOLDA) - FORNECIMENTO E ASSENTAMENTO. AF_12/2021</t>
  </si>
  <si>
    <t xml:space="preserve">TUBO PEAD LISO PARA REDE DE ÁGUA OU ESGOTO, DIÂMETRO DE 200 MM, JUNTA SOLDADA (NÃO INCLUI A EXECUÇÃO DE SOLDA) - FORNECIMENTO E ASSENTAMENTO. AF_12/2021</t>
  </si>
  <si>
    <t xml:space="preserve">TUBO PEAD LISO PARA REDE DE ÁGUA OU ESGOTO, DIÂMETRO DE 315 MM, JUNTA SOLDADA (NÃO INCLUI A EXECUÇÃO DE SOLDA) - FORNECIMENTO E ASSENTAMENTO. AF_12/2021</t>
  </si>
  <si>
    <t xml:space="preserve">TUBO PEAD LISO PARA REDE DE ÁGUA OU ESGOTO, DIÂMETRO DE 400 MM, JUNTA SOLDADA (NÃO INCLUI A EXECUÇÃO DE SOLDA) - FORNECIMENTO E ASSENTAMENTO. AF_12/2021</t>
  </si>
  <si>
    <t xml:space="preserve">TUBO PEAD LISO PARA REDE DE ÁGUA OU ESGOTO, DIÂMETRO DE 500 MM, JUNTA SOLDADA (NÃO INCLUI A EXECUÇÃO DE SOLDA) - FORNECIMENTO E ASSENTAMENTO. AF_12/2021</t>
  </si>
  <si>
    <t xml:space="preserve">TUBO PEAD LISO PARA REDE DE ÁGUA OU ESGOTO, DIÂMETRO DE 630 MM, JUNTA SOLDADA (NÃO INCLUI A EXECUÇÃO DE SOLDA) - FORNECIMENTO E ASSENTAMENTO. AF_12/2021</t>
  </si>
  <si>
    <t xml:space="preserve">TUBO PEAD LISO PARA REDE DE ÁGUA OU ESGOTO, DIÂMETRO DE 800 MM, JUNTA SOLDADA (NÃO INCLUI A EXECUÇÃO DE SOLDA) - FORNECIMENTO E ASSENTAMENTO. AF_12/2021</t>
  </si>
  <si>
    <t xml:space="preserve">TUBO PEAD LISO PARA REDE DE ÁGUA OU ESGOTO, DIÂMETRO DE 900 MM, JUNTA SOLDADA (NÃO INCLUI A EXECUÇÃO DE SOLDA) - FORNECIMENTO E ASSENTAMENTO. AF_12/2021</t>
  </si>
  <si>
    <t xml:space="preserve">TUBO PEAD LISO PARA REDE DE ÁGUA OU ESGOTO, DIÂMETRO DE 1000 MM, JUNTA SOLDADA (NÃO INCLUI A EXECUÇÃO DE SOLDA) - FORNECIMENTO E ASSENTAMENTO. AF_12/2021</t>
  </si>
  <si>
    <t xml:space="preserve">ASSENTAMENTO DE CONEXÃO COM 2 ACESSOS, EM PEAD LISO PARA REDE DE ÁGUA OU ESGOTO, DIÂMETRO DE 20 MM, JUNTA SOLDADA (NÃO INCLUI O FORNECIMENTO E EXECUÇÃO DE SOLDA). AF_12/2021</t>
  </si>
  <si>
    <t xml:space="preserve">ASSENTAMENTO DE CONEXÃO COM 2 ACESSOS, EM PEAD LISO PARA REDE DE ÁGUA OU ESGOTO, DIÂMETRO DE 32 MM, JUNTA SOLDADA (NÃO INCLUI O FORNECIMENTO E EXECUÇÃO DE SOLDA). AF_12/2021</t>
  </si>
  <si>
    <t xml:space="preserve">ASSENTAMENTO DE CONEXÃO COM 2 ACESSOS, EM PEAD LISO PARA REDE DE ÁGUA OU ESGOTO, DIÂMETRO DE 63 MM, JUNTA SOLDADA (NÃO INCLUI O FORNECIMENTO E EXECUÇÃO DE SOLDA). AF_12/2021</t>
  </si>
  <si>
    <t xml:space="preserve">ASSENTAMENTO DE CONEXÃO COM 2 ACESSOS, EM PEAD LISO PARA REDE DE ÁGUA OU ESGOTO, DIÂMETRO DE 90 MM, JUNTA SOLDADA (NÃO INCLUI O FORNECIMENTO E EXECUÇÃO DE SOLDA). AF_12/2021</t>
  </si>
  <si>
    <t xml:space="preserve">ASSENTAMENTO DE CONEXÃO COM 2 ACESSOS, EM PEAD LISO PARA REDE DE ÁGUA OU ESGOTO, DIÂMETRO DE 110 MM, JUNTA SOLDADA (NÃO INCLUI O FORNECIMENTO E EXECUÇÃO DE SOLDA). AF_12/2021</t>
  </si>
  <si>
    <t xml:space="preserve">ASSENTAMENTO DE CONEXÃO COM 2 ACESSOS, EM PEAD LISO PARA REDE DE ÁGUA OU ESGOTO, DIÂMETRO DE 160 MM, JUNTA SOLDADA (NÃO INCLUI O FORNECIMENTO E EXECUÇÃO DE SOLDA). AF_12/2021</t>
  </si>
  <si>
    <t xml:space="preserve">ASSENTAMENTO DE CONEXÃO COM 2 ACESSOS, EM PEAD LISO PARA REDE DE ÁGUA OU ESGOTO, DIÂMETRO DE 180 MM, JUNTA SOLDADA (NÃO INCLUI O FORNECIMENTO E EXECUÇÃO DE SOLDA). AF_12/2021</t>
  </si>
  <si>
    <t xml:space="preserve">ASSENTAMENTO DE CONEXÃO COM 2 ACESSOS, EM PEAD LISO PARA REDE DE ÁGUA OU ESGOTO, DIÂMETRO DE 200 MM, JUNTA SOLDADA (NÃO INCLUI O FORNECIMENTO E EXECUÇÃO DE SOLDA). AF_12/2021</t>
  </si>
  <si>
    <t xml:space="preserve">ASSENTAMENTO DE CONEXÃO COM 2 ACESSOS, EM PEAD LISO PARA REDE DE ÁGUA OU ESGOTO, DIÂMETRO DE 225 MM, JUNTA SOLDADA (NÃO INCLUI O FORNECIMENTO E EXECUÇÃO DE SOLDA). AF_12/2021</t>
  </si>
  <si>
    <t xml:space="preserve">ASSENTAMENTO DE CONEXÃO COM 2 ACESSOS, EM PEAD LISO PARA REDE DE ÁGUA OU ESGOTO, DIÂMETRO DE 250 MM, JUNTA SOLDADA (NÃO INCLUI O FORNECIMENTO E EXECUÇÃO DE SOLDA). AF_12/2021</t>
  </si>
  <si>
    <t xml:space="preserve">ASSENTAMENTO DE CONEXÃO COM 2 ACESSOS, EM PEAD LISO PARA REDE DE ÁGUA OU ESGOTO, DIÂMETRO DE 280 MM, JUNTA SOLDADA (NÃO INCLUI O FORNECIMENTO E EXECUÇÃO DE SOLDA). AF_12/2021</t>
  </si>
  <si>
    <t xml:space="preserve">ASSENTAMENTO DE CONEXÃO COM 2 ACESSOS, EM PEAD LISO PARA REDE DE ÁGUA OU ESGOTO, DIÂMETRO DE 315 MM, JUNTA SOLDADA (NÃO INCLUI O FORNECIMENTO E EXECUÇÃO DE SOLDA). AF_12/2021</t>
  </si>
  <si>
    <t xml:space="preserve">ASSENTAMENTO DE CONEXÃO COM 2 ACESSOS, EM PEAD LISO PARA REDE DE ÁGUA OU ESGOTO, DIÂMETRO DE 355 MM, JUNTA SOLDADA (NÃO INCLUI O FORNECIMENTO E EXECUÇÃO DE SOLDA). AF_12/2021</t>
  </si>
  <si>
    <t xml:space="preserve">ASSENTAMENTO DE CONEXÃO COM 2 ACESSOS, EM PEAD LISO PARA REDE DE ÁGUA OU ESGOTO, DIÂMETRO DE 400 MM, JUNTA SOLDADA (NÃO INCLUI O FORNECIMENTO E EXECUÇÃO DE SOLDA). AF_12/2021</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</si>
  <si>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</si>
  <si>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</si>
  <si>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ASSENTAMENTO DE CONEXÃO COM 3 ACESSOS, EM PEAD LISO PARA REDE DE ÁGUA OU ESGOTO, DIÂMETRO DE 63 MM, JUNTA SOLDADA (NÃO INCLUI O FORNECIMENTO E EXECUÇÃO DE SOLDA). AF_12/2021</t>
  </si>
  <si>
    <t xml:space="preserve">ASSENTAMENTO DE CONEXÃO COM 3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</si>
  <si>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</si>
  <si>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ASSENTAMENTO DE CONEXÃO COM 3 ACESSOS, EM PEAD LISO PARA REDE DE ÁGUA OU ESGOTO, DIÂMETRO DE 160 MM, JUNTA SOLDADA (NÃO INCLUI O FORNECIMENTO E EXECUÇÃO DE SOLDA). AF_12/2021</t>
  </si>
  <si>
    <t xml:space="preserve">ASSENTAMENTO DE CONEXÃO COM 3 ACESSOS, EM PEAD LISO PARA REDE DE ÁGUA OU ESGOTO, DIÂMETRO DE 180 MM, JUNTA SOLDADA (NÃO INCLUI O FORNECIMENTO E EXECUÇÃO DE SOLDA). AF_12/2021</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</si>
  <si>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</si>
  <si>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</si>
  <si>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ASSENTAMENTO DE CONEXÃO COM 3 ACESSOS, EM PEAD LISO PARA REDE DE ÁGUA OU ESGOTO, DIÂMETRO DE 250 MM, JUNTA SOLDADA (NÃO INCLUI O FORNECIMENTO E EXECUÇÃO DE SOLDA). AF_12/2021</t>
  </si>
  <si>
    <t xml:space="preserve">ASSENTAMENTO DE CONEXÃO COM 3 ACESSOS, EM PEAD LISO PARA REDE DE ÁGUA OU ESGOTO, DIÂMETRO DE 280 MM, JUNTA SOLDADA (NÃO INCLUI O FORNECIMENTO E EXECUÇÃO DE SOLDA). AF_12/2021</t>
  </si>
  <si>
    <t xml:space="preserve">ASSENTAMENTO DE CONEXÃO COM 3 ACESSOS, EM PEAD LISO PARA REDE DE ÁGUA OU ESGOTO, DIÂMETRO DE 315 MM, JUNTA SOLDADA (NÃO INCLUI O FORNECIMENTO E EXECUÇÃO DE SOLDA). AF_12/2021</t>
  </si>
  <si>
    <t xml:space="preserve">ASSENTAMENTO DE CONEXÃO COM 3 ACESSOS, EM PEAD LISO PARA REDE DE ÁGUA OU ESGOTO, DIÂMETRO DE 355 MM, JUNTA SOLDADA (NÃO INCLUI O FORNECIMENTO E EXECUÇÃO DE SOLDA). AF_12/2021</t>
  </si>
  <si>
    <t xml:space="preserve">ASSENTAMENTO DE CONEXÃO COM 3 ACESSOS, EM PEAD LISO PARA REDE DE ÁGUA OU ESGOTO, DIÂMETRO DE 400 MM, JUNTA SOLDADA (NÃO INCLUI O FORNECIMENTO E EXECUÇÃO DE SOLDA). AF_12/2021</t>
  </si>
  <si>
    <t xml:space="preserve">LUVA, EM PEAD LISO PARA REDE DE ÁGUA OU ESGOTO, DIÂMETRO DE 20 MM, JUNTA SOLDADA POR ELETROFUSÃO (NÃO INCLUI A EXECUÇÃO DE SOLDA). AF_12/2021</t>
  </si>
  <si>
    <t xml:space="preserve">LUVA, EM PEAD LISO PARA REDE DE ÁGUA OU ESGOTO, DIÂMETRO DE 32 MM, JUNTA SOLDADA POR ELETROFUSÃO (NÃO INCLUI A EXECUÇÃO DE SOLDA). AF_12/2021</t>
  </si>
  <si>
    <t xml:space="preserve">LUVA, EM PEAD LISO PARA REDE DE ÁGUA OU ESGOTO, DIÂMETRO DE 63 MM, JUNTA SOLDADA POR ELETROFUSÃO (NÃO INCLUI A EXECUÇÃO DE SOLDA). AF_12/2021</t>
  </si>
  <si>
    <t xml:space="preserve">LUVA, EM PEAD LISO PARA REDE DE ÁGUA OU ESGOTO, DIÂMETRO DE 200 MM, JUNTA SOLDADA POR ELETROFUSÃO (NÃO INCLUI A EXECUÇÃO DE SOLDA). AF_12/2021</t>
  </si>
  <si>
    <t xml:space="preserve">LUVA, EM PEAD LISO PARA REDE DE ÁGUA OU ESGOTO, DIÂMETRO DE 400 MM, JUNTA SOLDADA POR ELETROFUSÃO (NÃO INCLUI A EXECUÇÃO DE SOLDA). AF_12/2021</t>
  </si>
  <si>
    <t xml:space="preserve">COTOVELO 45 GRAUS, EM PEAD LISO PARA REDE DE ÁGUA OU ESGOTO, DIÂMETRO DE 32 MM, JUNTA SOLDADA POR ELETROFUSÃO (NÃO INCLUI A EXECUÇÃO DE SOLDA). AF_12/2021</t>
  </si>
  <si>
    <t xml:space="preserve">COTOVELO 45 GRAUS, EM PEAD LISO PARA REDE DE ÁGUA OU ESGOTO, DIÂMETRO DE 63 MM, JUNTA SOLDADA POR ELETROFUSÃO (NÃO INCLUI A EXECUÇÃO DE SOLDA). AF_12/2021</t>
  </si>
  <si>
    <t xml:space="preserve">COTOVELO 45 GRAUS, EM PEAD LISO PARA REDE DE ÁGUA OU ESGOTO, DIÂMETRO DE 200 MM, JUNTA SOLDADA POR ELETROFUSÃO (NÃO INCLUI A EXECUÇÃO DE SOLDA). AF_12/2021</t>
  </si>
  <si>
    <t xml:space="preserve">COTOVELO 90 GRAUS, EM PEAD LISO PARA REDE DE ÁGUA OU ESGOTO, DIÂMETRO DE 20 MM, JUNTA SOLDADA POR ELETROFUSÃO (NÃO INCLUI A EXECUÇÃO DE SOLDA). AF_12/2021</t>
  </si>
  <si>
    <t xml:space="preserve">COTOVELO 90 GRAUS, EM PEAD LISO PARA REDE DE ÁGUA OU ESGOTO, DIÂMETRO DE 32 MM, JUNTA SOLDADA POR ELETROFUSÃO (NÃO INCLUI A EXECUÇÃO DE SOLDA). AF_12/2021</t>
  </si>
  <si>
    <t xml:space="preserve">COTOVELO 90 GRAUS, EM PEAD LISO PARA REDE DE ÁGUA OU ESGOTO, DIÂMETRO DE 63 MM, JUNTA SOLDADA POR ELETROFUSÃO (NÃO INCLUI A EXECUÇÃO DE SOLDA). AF_12/2021</t>
  </si>
  <si>
    <t xml:space="preserve">COTOVELO 90 GRAUS, POLIETILENO DE ALTA DENSIDADE (PEAD) PARA REDE DE ÁGUA OU ESGOTO, DIÂMETRO DE 200 MM, JUNTA SOLDADA POR ELETROFUSÃO (NÃO INCLUI A EXECUÇÃO DE SOLDA). AF_12/2021</t>
  </si>
  <si>
    <t xml:space="preserve">TÊ DE SERVIÇO, EM PEAD LISO PARA REDE DE ÁGUA OU ESGOTO, DIÂMETRO DE 63 X 20 MM, JUNTA SOLDADA POR ELETROFUSÃO (NÃO INCLUI A EXECUÇÃO DE SOLDA). AF_12/2021</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</si>
  <si>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</si>
  <si>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</si>
  <si>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TÊ DE SERVIÇO, EM PEAD LISO PARA REDE DE ÁGUA OU ESGOTO, DIÂMETRO DE 200 X 20 MM, JUNTA SOLDADA POR ELETROFUSÃO (NÃO INCLUI A EXECUÇÃO DE SOLDA). AF_12/2021</t>
  </si>
  <si>
    <t xml:space="preserve">TÊ DE SERVIÇO, EM PEAD LISO PARA REDE DE ÁGUA OU ESGOTO, DIÂMETRO DE 200 X 32 MM, JUNTA SOLDADA POR ELETROFUSÃO (NÃO INCLUI A EXECUÇÃO DE SOLDA). AF_12/2021</t>
  </si>
  <si>
    <t xml:space="preserve">TÊ DE SERVIÇO, EM PEAD LISO PARA REDE DE ÁGUA OU ESGOTO, DIÂMETRO DE 200 X 63 MM, JUNTA SOLDADA POR ELETROFUSÃO (NÃO INCLUI A EXECUÇÃO DE SOLDA). AF_12/2021</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</si>
  <si>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</si>
  <si>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</si>
  <si>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</si>
  <si>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</si>
  <si>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</si>
  <si>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</si>
  <si>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</si>
  <si>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</si>
  <si>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AF_02/2016_PA</t>
  </si>
  <si>
    <t xml:space="preserve">EXECUÇÃO DE RESERVATÓRIO ELEVADO DE ÁGUA (2000 LITROS) EM CANTEIRO DE OBRA, APOIADO EM ESTRUTURA DE MADEIRA. AF_02/2016_PA</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</si>
  <si>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</si>
  <si>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</si>
  <si>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</si>
  <si>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</si>
  <si>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</si>
  <si>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</si>
  <si>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</si>
  <si>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</si>
  <si>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</si>
  <si>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</si>
  <si>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</si>
  <si>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</si>
  <si>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</si>
  <si>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</si>
  <si>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</si>
  <si>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</si>
  <si>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</si>
  <si>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</si>
  <si>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</si>
  <si>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</si>
  <si>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</si>
  <si>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</si>
  <si>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</si>
  <si>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 ÁGUA ELEVADA DE 1000 LITROS. AF_05/2018_PS</t>
  </si>
  <si>
    <t xml:space="preserve">ESTRUTURA DE MADEIRA PROVISÓRIA PARA SUPORTE DE CAIXA D ÁGUA ELEVADA DE 3000 LITROS. AF_05/2018_PS</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</si>
  <si>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</si>
  <si>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</si>
  <si>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</si>
  <si>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</si>
  <si>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</si>
  <si>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</si>
  <si>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</si>
  <si>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</si>
  <si>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</si>
  <si>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</si>
  <si>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</si>
  <si>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</si>
  <si>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</si>
  <si>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</si>
  <si>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</si>
  <si>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</si>
  <si>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</si>
  <si>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</si>
  <si>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</si>
  <si>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</si>
  <si>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</si>
  <si>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</si>
  <si>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</si>
  <si>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</si>
  <si>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</si>
  <si>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</si>
  <si>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</si>
  <si>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</si>
  <si>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</si>
  <si>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</si>
  <si>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</si>
  <si>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</si>
  <si>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</si>
  <si>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AF_05/2023</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</si>
  <si>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</si>
  <si>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</si>
  <si>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</si>
  <si>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</si>
  <si>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</si>
  <si>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</si>
  <si>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</si>
  <si>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AF_05/2023</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</si>
  <si>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</si>
  <si>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AF_05/2023</t>
  </si>
  <si>
    <t xml:space="preserve">MISTURADOR DE ARGAMASSA, EIXO HORIZONTAL, CAPACIDADE DE MISTURA 300 KG, MOTOR ELÉTRICO POTÊNCIA 5 CV - CHP DIURNO. AF_05/2023</t>
  </si>
  <si>
    <t xml:space="preserve">MISTURADOR DE ARGAMASSA, EIXO HORIZONTAL, CAPACIDADE DE MISTURA 600 KG, MOTOR ELÉTRICO POTÊNCIA 7,5 CV - CHP DIURNO. AF_05/2023</t>
  </si>
  <si>
    <t xml:space="preserve">MISTURADOR DE ARGAMASSA, EIXO HORIZONTAL, CAPACIDADE DE MISTURA 160 KG, MOTOR ELÉTRICO POTÊNCIA 3 CV - CHP DIURNO. AF_05/2023</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</si>
  <si>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</si>
  <si>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</si>
  <si>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AF_05/2023</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</si>
  <si>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</si>
  <si>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</si>
  <si>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</si>
  <si>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AF_05/2023</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</si>
  <si>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</si>
  <si>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</si>
  <si>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AF_05/2023</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</si>
  <si>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</si>
  <si>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</si>
  <si>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</si>
  <si>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</si>
  <si>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</si>
  <si>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AF_05/2023</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</si>
  <si>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</si>
  <si>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</si>
  <si>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</si>
  <si>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</si>
  <si>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</si>
  <si>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</si>
  <si>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</si>
  <si>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</si>
  <si>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</si>
  <si>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</si>
  <si>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</si>
  <si>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AF_05/2023</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</si>
  <si>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</si>
  <si>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</si>
  <si>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AF_05/2023</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</si>
  <si>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</si>
  <si>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</si>
  <si>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</si>
  <si>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</si>
  <si>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</si>
  <si>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</si>
  <si>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</si>
  <si>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</si>
  <si>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</si>
  <si>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</si>
  <si>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</si>
  <si>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</si>
  <si>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</si>
  <si>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</si>
  <si>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</si>
  <si>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</si>
  <si>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PENEIRA ROTATIVA COM MOTOR ELÉTRICO TRIFÁSICO DE 2 CV, CILINDRO DE 1 M X 0,60 M, COM FUROS DE 3,17 MM - CHP DIURNO. AF_05/2023</t>
  </si>
  <si>
    <t xml:space="preserve">DOSADOR DE AREIA, CAPACIDADE DE 26 LITROS - CHP DIURNO. AF_05/2023</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</si>
  <si>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</si>
  <si>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</si>
  <si>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</si>
  <si>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AF_05/2023</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</si>
  <si>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</si>
  <si>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</si>
  <si>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</si>
  <si>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</si>
  <si>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AF_05/2023</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</si>
  <si>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</si>
  <si>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</si>
  <si>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</si>
  <si>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AF_05/2023</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</si>
  <si>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</si>
  <si>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</si>
  <si>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</si>
  <si>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AF_05/2023</t>
  </si>
  <si>
    <t xml:space="preserve">USINA DE ASFALTO À FRIO, CAPACIDADE DE 40 A 60 TON/HORA, ELÉTRICA POTÊNCIA 30 CV - CHP DIURNO. AF_05/2023</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</si>
  <si>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</si>
  <si>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</si>
  <si>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</si>
  <si>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</si>
  <si>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COLETADO</t>
  </si>
  <si>
    <t xml:space="preserve">GRUA ASCENCIONAL, LANCA DE 42 M, CAPACIDADE DE 1,5 T A 30 M, ALTURA ATE 39 M - CHP DIURNO. AF_05/2023</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</si>
  <si>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</si>
  <si>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</si>
  <si>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</si>
  <si>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AF_05/2023</t>
  </si>
  <si>
    <t xml:space="preserve">DESEMPENADEIRA DE CONCRETO, PESO DE 78 KG, 4 PÁS, MOTOR A GASOLINA, POTÊNCIA 5,5 HP - CHP DIURNO. AF_05/2023</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</si>
  <si>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</si>
  <si>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</si>
  <si>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</si>
  <si>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</si>
  <si>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</si>
  <si>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</si>
  <si>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</si>
  <si>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</si>
  <si>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</si>
  <si>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</si>
  <si>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</si>
  <si>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</si>
  <si>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</si>
  <si>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</si>
  <si>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</si>
  <si>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</si>
  <si>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AF_05/2023</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</si>
  <si>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</si>
  <si>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</si>
  <si>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</si>
  <si>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TERMOFUSORA PARA TUBOS E CONEXÕES EM PPR COM DIÂMETROS DE 20 A 63 MM, POTÊNCIA DE 800 W, TENSAO 220 V - CHP DIURNO. AF_05/2022</t>
  </si>
  <si>
    <t xml:space="preserve">TERMOFUSORA PARA TUBOS E CONEXÕES EM PPR COM DIÂMETROS DE 75 A 110 MM, POTÊNCIA DE *1100* W, TENSÃO 220 V - CHP DIURNO. AF_05/2022</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</si>
  <si>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</si>
  <si>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</si>
  <si>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</si>
  <si>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</si>
  <si>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</si>
  <si>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</si>
  <si>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</si>
  <si>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</si>
  <si>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</si>
  <si>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</si>
  <si>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</si>
  <si>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</si>
  <si>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</si>
  <si>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</si>
  <si>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</si>
  <si>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</si>
  <si>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</si>
  <si>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</si>
  <si>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</si>
  <si>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</si>
  <si>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</si>
  <si>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</si>
  <si>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</si>
  <si>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</si>
  <si>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</si>
  <si>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</si>
  <si>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</si>
  <si>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</si>
  <si>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</si>
  <si>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</si>
  <si>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</si>
  <si>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</si>
  <si>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</si>
  <si>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</si>
  <si>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AF_05/2023</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</si>
  <si>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</si>
  <si>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</si>
  <si>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</si>
  <si>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</si>
  <si>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</si>
  <si>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</si>
  <si>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AF_05/2023</t>
  </si>
  <si>
    <t xml:space="preserve">MISTURADOR DE ARGAMASSA, EIXO HORIZONTAL, CAPACIDADE DE MISTURA 300 KG, MOTOR ELÉTRICO POTÊNCIA 5 CV - CHI DIURNO. AF_05/2023</t>
  </si>
  <si>
    <t xml:space="preserve">MISTURADOR DE ARGAMASSA, EIXO HORIZONTAL, CAPACIDADE DE MISTURA 600 KG, MOTOR ELÉTRICO POTÊNCIA 7,5 CV - CHI DIURNO. AF_05/2023</t>
  </si>
  <si>
    <t xml:space="preserve">MISTURADOR DE ARGAMASSA, EIXO HORIZONTAL, CAPACIDADE DE MISTURA 160 KG, MOTOR ELÉTRICO POTÊNCIA 3 CV - CHI DIURNO. AF_05/2023</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</si>
  <si>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</si>
  <si>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</si>
  <si>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AF_05/2023</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</si>
  <si>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</si>
  <si>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</si>
  <si>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</si>
  <si>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AF_05/2023</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</si>
  <si>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</si>
  <si>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</si>
  <si>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</si>
  <si>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AF_05/2023</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</si>
  <si>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</si>
  <si>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</si>
  <si>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</si>
  <si>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</si>
  <si>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</si>
  <si>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AF_05/2023</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</si>
  <si>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</si>
  <si>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</si>
  <si>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</si>
  <si>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</si>
  <si>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</si>
  <si>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</si>
  <si>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</si>
  <si>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</si>
  <si>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</si>
  <si>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</si>
  <si>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AF_05/2023</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</si>
  <si>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</si>
  <si>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</si>
  <si>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AF_05/2023</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</si>
  <si>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</si>
  <si>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</si>
  <si>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</si>
  <si>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</si>
  <si>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</si>
  <si>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</si>
  <si>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</si>
  <si>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</si>
  <si>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</si>
  <si>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</si>
  <si>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AF_05/2023</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</si>
  <si>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</si>
  <si>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</si>
  <si>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</si>
  <si>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</si>
  <si>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</si>
  <si>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</si>
  <si>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PENEIRA ROTATIVA COM MOTOR ELÉTRICO TRIFÁSICO DE 2 CV, CILINDRO DE 1 M X 0,60 M, COM FUROS DE 3,17 MM - CHI DIURNO. AF_05/2023</t>
  </si>
  <si>
    <t xml:space="preserve">DOSADOR DE AREIA, CAPACIDADE DE 26 LITROS - CHI DIURNO. AF_05/2023</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</si>
  <si>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</si>
  <si>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</si>
  <si>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</si>
  <si>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AF_05/2023</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</si>
  <si>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</si>
  <si>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</si>
  <si>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</si>
  <si>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</si>
  <si>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</si>
  <si>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AF_05/2023</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</si>
  <si>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</si>
  <si>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</si>
  <si>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</si>
  <si>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AF_05/2023</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</si>
  <si>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</si>
  <si>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</si>
  <si>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</si>
  <si>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AF_05/2023</t>
  </si>
  <si>
    <t xml:space="preserve">USINA DE ASFALTO À FRIO, CAPACIDADE DE 40 A 60 TON/HORA, ELÉTRICA POTÊNCIA 30 CV - CHI DIURNO. AF_05/2023</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</si>
  <si>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</si>
  <si>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</si>
  <si>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</si>
  <si>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AF_05/2023</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</si>
  <si>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</si>
  <si>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</si>
  <si>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</si>
  <si>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AF_05/2023</t>
  </si>
  <si>
    <t xml:space="preserve">DESEMPENADEIRA DE CONCRETO, PESO DE 78 KG, 4 PÁS, MOTOR A GASOLINA, POTÊNCIA 5,5 HP - CHI DIURNO. AF_05/2023</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</si>
  <si>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</si>
  <si>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</si>
  <si>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</si>
  <si>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</si>
  <si>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</si>
  <si>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</si>
  <si>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</si>
  <si>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</si>
  <si>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</si>
  <si>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</si>
  <si>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</si>
  <si>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</si>
  <si>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</si>
  <si>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</si>
  <si>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</si>
  <si>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</si>
  <si>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</si>
  <si>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AF_05/2023</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</si>
  <si>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</si>
  <si>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</si>
  <si>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</si>
  <si>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TERMOFUSORA PARA TUBOS E CONEXÕES EM PPR COM DIÂMETROS DE 20 A 63 MM, POTÊNCIA DE 800 W, TENSAO 220 V - CHI DIURNO. AF_05/2022</t>
  </si>
  <si>
    <t xml:space="preserve">TERMOFUSORA PARA TUBOS E CONEXÕES EM PPR COM DIÂMETROS DE 75 A 110 MM, POTÊNCIA DE *1100* W, TENSÃO 220 V - CHI DIURNO. AF_05/2022</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</si>
  <si>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</si>
  <si>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</si>
  <si>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</si>
  <si>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</si>
  <si>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</si>
  <si>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</si>
  <si>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</si>
  <si>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</si>
  <si>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</si>
  <si>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</si>
  <si>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</si>
  <si>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</si>
  <si>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</si>
  <si>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</si>
  <si>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</si>
  <si>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</si>
  <si>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</si>
  <si>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</si>
  <si>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</si>
  <si>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</si>
  <si>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</si>
  <si>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</si>
  <si>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</si>
  <si>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</si>
  <si>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</si>
  <si>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</si>
  <si>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</si>
  <si>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</si>
  <si>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</si>
  <si>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</si>
  <si>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</si>
  <si>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</si>
  <si>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</si>
  <si>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</si>
  <si>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</si>
  <si>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</si>
  <si>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</si>
  <si>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</si>
  <si>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</si>
  <si>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</si>
  <si>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</si>
  <si>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</si>
  <si>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</si>
  <si>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AF_05/2023</t>
  </si>
  <si>
    <t xml:space="preserve">TANQUE DE ASFALTO ESTACIONÁRIO COM SERPENTINA, CAPACIDADE 30.000 L - JUROS. AF_05/2023</t>
  </si>
  <si>
    <t xml:space="preserve">TANQUE DE ASFALTO ESTACIONÁRIO COM SERPENTINA, CAPACIDADE 30.000 L - MANUTENÇÃO. AF_05/2023</t>
  </si>
  <si>
    <t xml:space="preserve">TANQUE DE ASFALTO ESTACIONÁRIO COM SERPENTINA, CAPACIDADE 30.000 L - MATERIAIS NA OPERAÇÃO. AF_05/2023</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</si>
  <si>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</si>
  <si>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</si>
  <si>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</si>
  <si>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</si>
  <si>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</si>
  <si>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</si>
  <si>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</si>
  <si>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</si>
  <si>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</si>
  <si>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</si>
  <si>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</si>
  <si>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</si>
  <si>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</si>
  <si>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</si>
  <si>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</si>
  <si>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</si>
  <si>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</si>
  <si>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</si>
  <si>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</si>
  <si>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</si>
  <si>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</si>
  <si>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</si>
  <si>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</si>
  <si>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</si>
  <si>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</si>
  <si>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</si>
  <si>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</si>
  <si>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</si>
  <si>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</si>
  <si>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</si>
  <si>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</si>
  <si>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</si>
  <si>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</si>
  <si>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</si>
  <si>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</si>
  <si>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</si>
  <si>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</si>
  <si>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</si>
  <si>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</si>
  <si>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</si>
  <si>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</si>
  <si>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</si>
  <si>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</si>
  <si>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</si>
  <si>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</si>
  <si>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</si>
  <si>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</si>
  <si>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</si>
  <si>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</si>
  <si>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</si>
  <si>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</si>
  <si>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</si>
  <si>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</si>
  <si>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</si>
  <si>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</si>
  <si>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</si>
  <si>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</si>
  <si>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</si>
  <si>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CV, SEM CARREGADOR - DEPRECIAÇÃO. AF_05/2023</t>
  </si>
  <si>
    <t xml:space="preserve">BETONEIRA CAPACIDADE NOMINAL 400 L, CAPACIDADE DE MISTURA 310 L, MOTOR A DIESEL POTÊNCIA 5,0 CV, SEM CARREGADOR - JUROS. AF_05/2023</t>
  </si>
  <si>
    <t xml:space="preserve">BETONEIRA CAPACIDADE NOMINAL 400 L, CAPACIDADE DE MISTURA 310 L, MOTOR A DIESEL POTÊNCIA 5,0 CV, SEM CARREGADOR - MANUTENÇÃO. AF_05/2023</t>
  </si>
  <si>
    <t xml:space="preserve">BETONEIRA CAPACIDADE NOMINAL 400 L, CAPACIDADE DE MISTURA 310 L, MOTOR A DIESEL POTÊNCIA 5,0 CV, SEM CARREGADOR - MATERIAIS NA OPERAÇÃO. AF_05/2023</t>
  </si>
  <si>
    <t xml:space="preserve">MISTURADOR DE ARGAMASSA, EIXO HORIZONTAL, CAPACIDADE DE MISTURA 300 KG, MOTOR ELÉTRICO POTÊNCIA 5 CV - DEPRECIAÇÃO. AF_05/2023</t>
  </si>
  <si>
    <t xml:space="preserve">MISTURADOR DE ARGAMASSA, EIXO HORIZONTAL, CAPACIDADE DE MISTURA 300 KG, MOTOR ELÉTRICO POTÊNCIA 5 CV - JUROS. AF_05/2023</t>
  </si>
  <si>
    <t xml:space="preserve">MISTURADOR DE ARGAMASSA, EIXO HORIZONTAL, CAPACIDADE DE MISTURA 300 KG, MOTOR ELÉTRICO POTÊNCIA 5 CV - MANUTENÇÃO. AF_05/2023</t>
  </si>
  <si>
    <t xml:space="preserve">MISTURADOR DE ARGAMASSA, EIXO HORIZONTAL, CAPACIDADE DE MISTURA 300 KG, MOTOR ELÉTRICO POTÊNCIA 5 CV - MATERIAIS NA OPERAÇÃO. AF_05/2023</t>
  </si>
  <si>
    <t xml:space="preserve">MISTURADOR DE ARGAMASSA, EIXO HORIZONTAL, CAPACIDADE DE MISTURA 600 KG, MOTOR ELÉTRICO POTÊNCIA 7,5 CV - DEPRECIAÇÃO. AF_05/2023</t>
  </si>
  <si>
    <t xml:space="preserve">MISTURADOR DE ARGAMASSA, EIXO HORIZONTAL, CAPACIDADE DE MISTURA 600 KG, MOTOR ELÉTRICO POTÊNCIA 7,5 CV - JUROS. AF_05/2023</t>
  </si>
  <si>
    <t xml:space="preserve">MISTURADOR DE ARGAMASSA, EIXO HORIZONTAL, CAPACIDADE DE MISTURA 600 KG, MOTOR ELÉTRICO POTÊNCIA 7,5 CV - MANUTENÇÃO. AF_05/2023</t>
  </si>
  <si>
    <t xml:space="preserve">MISTURADOR DE ARGAMASSA, EIXO HORIZONTAL, CAPACIDADE DE MISTURA 600 KG, MOTOR ELÉTRICO POTÊNCIA 7,5 CV - MATERIAIS NA OPERAÇÃO. AF_05/2023</t>
  </si>
  <si>
    <t xml:space="preserve">MISTURADOR DE ARGAMASSA, EIXO HORIZONTAL, CAPACIDADE DE MISTURA 160 KG, MOTOR ELÉTRICO POTÊNCIA 3 CV - DEPRECIAÇÃO. AF_05/2023</t>
  </si>
  <si>
    <t xml:space="preserve">MISTURADOR DE ARGAMASSA, EIXO HORIZONTAL, CAPACIDADE DE MISTURA 160 KG, MOTOR ELÉTRICO POTÊNCIA 3 CV - JUROS. AF_05/2023</t>
  </si>
  <si>
    <t xml:space="preserve">MISTURADOR DE ARGAMASSA, EIXO HORIZONTAL, CAPACIDADE DE MISTURA 160 KG, MOTOR ELÉTRICO POTÊNCIA 3 CV - MANUTENÇÃO. AF_05/2023</t>
  </si>
  <si>
    <t xml:space="preserve">MISTURADOR DE ARGAMASSA, EIXO HORIZONTAL, CAPACIDADE DE MISTURA 160 KG, MOTOR ELÉTRICO POTÊNCIA 3 CV - MATERIAIS NA OPERAÇÃO. AF_05/2023</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</si>
  <si>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</si>
  <si>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</si>
  <si>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</si>
  <si>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</si>
  <si>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</si>
  <si>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</si>
  <si>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</si>
  <si>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</si>
  <si>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</si>
  <si>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</si>
  <si>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AF_05/2023</t>
  </si>
  <si>
    <t xml:space="preserve">BETONEIRA CAPACIDADE NOMINAL DE 400 L, CAPACIDADE DE MISTURA 280 L, MOTOR ELÉTRICO TRIFÁSICO POTÊNCIA DE 2 CV, SEM CARREGADOR - JUROS. AF_05/2023</t>
  </si>
  <si>
    <t xml:space="preserve">BETONEIRA CAPACIDADE NOMINAL DE 400 L, CAPACIDADE DE MISTURA 280 L, MOTOR ELÉTRICO TRIFÁSICO POTÊNCIA DE 2 CV, SEM CARREGADOR - MANUTENÇÃO. AF_05/2023</t>
  </si>
  <si>
    <t xml:space="preserve">BETONEIRA CAPACIDADE NOMINAL DE 400 L, CAPACIDADE DE MISTURA 280 L, MOTOR ELÉTRICO TRIFÁSICO POTÊNCIA DE 2 CV, SEM CARREGADOR - MATERIAIS NA OPERAÇÃO. AF_05/2023</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</si>
  <si>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</si>
  <si>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</si>
  <si>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</si>
  <si>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</si>
  <si>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</si>
  <si>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</si>
  <si>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</si>
  <si>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</si>
  <si>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</si>
  <si>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</si>
  <si>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</si>
  <si>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</si>
  <si>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</si>
  <si>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</si>
  <si>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</si>
  <si>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</si>
  <si>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</si>
  <si>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</si>
  <si>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</si>
  <si>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</si>
  <si>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</si>
  <si>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</si>
  <si>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</si>
  <si>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</si>
  <si>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</si>
  <si>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</si>
  <si>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</si>
  <si>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</si>
  <si>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</si>
  <si>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</si>
  <si>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</si>
  <si>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</si>
  <si>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</si>
  <si>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</si>
  <si>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AF_05/2023</t>
  </si>
  <si>
    <t xml:space="preserve">TANQUE DE ASFALTO ESTACIONÁRIO COM MAÇARICO, CAPACIDADE 20.000 L - JUROS. AF_05/2023</t>
  </si>
  <si>
    <t xml:space="preserve">TANQUE DE ASFALTO ESTACIONÁRIO COM MAÇARICO, CAPACIDADE 20.000 L - MANUTENÇÃO. AF_05/2023</t>
  </si>
  <si>
    <t xml:space="preserve">TANQUE DE ASFALTO ESTACIONÁRIO COM MAÇARICO, CAPACIDADE 20.000 L - MATERIAIS NA OPERAÇÃO. AF_05/2023</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</si>
  <si>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</si>
  <si>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</si>
  <si>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</si>
  <si>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</si>
  <si>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</si>
  <si>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</si>
  <si>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</si>
  <si>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</si>
  <si>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</si>
  <si>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</si>
  <si>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</si>
  <si>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</si>
  <si>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</si>
  <si>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</si>
  <si>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AF_05/2023</t>
  </si>
  <si>
    <t xml:space="preserve">BETONEIRA CAPACIDADE NOMINAL DE 600 L, CAPACIDADE DE MISTURA 360 L, MOTOR ELÉTRICO TRIFÁSICO POTÊNCIA DE 4 CV, SEM CARREGADOR - JUROS. AF_05/2023</t>
  </si>
  <si>
    <t xml:space="preserve">BETONEIRA CAPACIDADE NOMINAL DE 600 L, CAPACIDADE DE MISTURA 360 L, MOTOR ELÉTRICO TRIFÁSICO POTÊNCIA DE 4 CV, SEM CARREGADOR - MANUTENÇÃO. AF_05/2023</t>
  </si>
  <si>
    <t xml:space="preserve">BETONEIRA CAPACIDADE NOMINAL DE 600 L, CAPACIDADE DE MISTURA 360 L, MOTOR ELÉTRICO TRIFÁSICO POTÊNCIA DE 4 CV, SEM CARREGADOR - MATERIAIS NA OPERAÇÃO. AF_05/2023</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</si>
  <si>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</si>
  <si>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</si>
  <si>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</si>
  <si>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</si>
  <si>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</si>
  <si>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</si>
  <si>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</si>
  <si>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</si>
  <si>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</si>
  <si>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</si>
  <si>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</si>
  <si>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</si>
  <si>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</si>
  <si>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</si>
  <si>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</si>
  <si>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</si>
  <si>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</si>
  <si>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</si>
  <si>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</si>
  <si>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</si>
  <si>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</si>
  <si>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</si>
  <si>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</si>
  <si>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</si>
  <si>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</si>
  <si>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</si>
  <si>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</si>
  <si>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</si>
  <si>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</si>
  <si>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</si>
  <si>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</si>
  <si>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CV, COM CARREGADOR - DEPRECIAÇÃO. AF_05/2023</t>
  </si>
  <si>
    <t xml:space="preserve">BETONEIRA CAPACIDADE NOMINAL DE 600 L, CAPACIDADE DE MISTURA 440 L, MOTOR A DIESEL POTÊNCIA 10 CV, COM CARREGADOR - JUROS. AF_05/2023</t>
  </si>
  <si>
    <t xml:space="preserve">BETONEIRA CAPACIDADE NOMINAL DE 600 L, CAPACIDADE DE MISTURA 440 L, MOTOR A DIESEL POTÊNCIA 10 CV, COM CARREGADOR - MANUTENÇÃO. AF_05/2023</t>
  </si>
  <si>
    <t xml:space="preserve">BETONEIRA CAPACIDADE NOMINAL DE 600 L, CAPACIDADE DE MISTURA 440 L, MOTOR A DIESEL POTÊNCIA 10 CV, COM CARREGADOR - MATERIAIS NA OPERAÇÃO. AF_05/2023</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</si>
  <si>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</si>
  <si>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</si>
  <si>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</si>
  <si>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</si>
  <si>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</si>
  <si>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</si>
  <si>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</si>
  <si>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</si>
  <si>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</si>
  <si>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</si>
  <si>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</si>
  <si>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</si>
  <si>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</si>
  <si>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</si>
  <si>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</si>
  <si>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</si>
  <si>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</si>
  <si>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</si>
  <si>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</si>
  <si>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</si>
  <si>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</si>
  <si>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</si>
  <si>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</si>
  <si>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</si>
  <si>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</si>
  <si>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</si>
  <si>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</si>
  <si>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</si>
  <si>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</si>
  <si>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</si>
  <si>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</si>
  <si>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</si>
  <si>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</si>
  <si>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</si>
  <si>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</si>
  <si>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</si>
  <si>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</si>
  <si>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</si>
  <si>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</si>
  <si>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</si>
  <si>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</si>
  <si>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</si>
  <si>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</si>
  <si>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</si>
  <si>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AF_05/2023</t>
  </si>
  <si>
    <t xml:space="preserve">PROJETOR PNEUMÁTICO DE ARGAMASSA PARA CHAPISCO E REBOCO COM RECIPIENTE ACOPLADO, TIPO CANEQUINHA, COM COMPRESSOR DE AR REBOCÁVEL VAZÃO 89 PCM E MOTOR DIESEL DE 20 CV - JUROS. AF_05/2023</t>
  </si>
  <si>
    <t xml:space="preserve">PROJETOR PNEUMÁTICO DE ARGAMASSA PARA CHAPISCO E REBOCO COM RECIPIENTE ACOPLADO, TIPO CANEQUINHA, COM COMPRESSOR DE AR REBOCÁVEL VAZÃO 89 PCM E MOTOR DIESEL DE 20 CV - MANUTENÇÃO. AF_05/2023</t>
  </si>
  <si>
    <t xml:space="preserve">PROJETOR PNEUMÁTICO DE ARGAMASSA PARA CHAPISCO E REBOCO COM RECIPIENTE ACOPLADO, TIPO CANEQUINHA, COM COMPRESSOR DE AR REBOCÁVEL VAZÃO 89 PCM E MOTOR DIESEL DE 20 CV - MATERIAIS NA OPERAÇÃO. AF_05/2023</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</si>
  <si>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</si>
  <si>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</si>
  <si>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</si>
  <si>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</si>
  <si>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</si>
  <si>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</si>
  <si>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</si>
  <si>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</si>
  <si>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AF_05/2023</t>
  </si>
  <si>
    <t xml:space="preserve">MANIPULADOR TELESCÓPICO, POTÊNCIA DE 85 HP, CAPACIDADE DE CARGA DE 3.500 KG, ALTURA MÁXIMA DE ELEVAÇÃO DE 12,3 M - JUROS. AF_05/2023</t>
  </si>
  <si>
    <t xml:space="preserve">MANIPULADOR TELESCÓPICO, POTÊNCIA DE 85 HP, CAPACIDADE DE CARGA DE 3.500 KG, ALTURA MÁXIMA DE ELEVAÇÃO DE 12,3 M - MANUTENÇÃO. AF_05/2023</t>
  </si>
  <si>
    <t xml:space="preserve">MANIPULADOR TELESCÓPICO, POTÊNCIA DE 85 HP, CAPACIDADE DE CARGA DE 3.500 KG, ALTURA MÁXIMA DE ELEVAÇÃO DE 12,3 M - MATERIAIS NA OPERAÇÃO. AF_05/2023</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</si>
  <si>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</si>
  <si>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</si>
  <si>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</si>
  <si>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</si>
  <si>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</si>
  <si>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</si>
  <si>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</si>
  <si>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</si>
  <si>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</si>
  <si>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</si>
  <si>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</si>
  <si>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</si>
  <si>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</si>
  <si>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</si>
  <si>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</si>
  <si>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</si>
  <si>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</si>
  <si>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</si>
  <si>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</si>
  <si>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</si>
  <si>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</si>
  <si>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</si>
  <si>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</si>
  <si>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</si>
  <si>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</si>
  <si>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</si>
  <si>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</si>
  <si>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</si>
  <si>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</si>
  <si>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</si>
  <si>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</si>
  <si>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</si>
  <si>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</si>
  <si>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</si>
  <si>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</si>
  <si>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</si>
  <si>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</si>
  <si>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</si>
  <si>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</si>
  <si>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</si>
  <si>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</si>
  <si>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</si>
  <si>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</si>
  <si>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</si>
  <si>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</si>
  <si>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</si>
  <si>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</si>
  <si>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</si>
  <si>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</si>
  <si>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</si>
  <si>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</si>
  <si>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</si>
  <si>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</si>
  <si>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</si>
  <si>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</si>
  <si>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</si>
  <si>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</si>
  <si>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</si>
  <si>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</si>
  <si>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</si>
  <si>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</si>
  <si>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</si>
  <si>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AF_05/2023</t>
  </si>
  <si>
    <t xml:space="preserve">ESPARGIDOR DE ASFALTO PRESSURIZADO, TANQUE 6 M3 COM ISOLAÇÃO TÉRMICA, AQUECIDO COM 2 MAÇARICOS, COM BARRA ESPARGIDORA 3,60 M, MONTADO SOBRE CAMINHÃO  TOCO, PBT 14.300 KG, POTÊNCIA 185 CV - JUROS. AF_05/2023</t>
  </si>
  <si>
    <t xml:space="preserve">ESPARGIDOR DE ASFALTO PRESSURIZADO, TANQUE 6 M3 COM ISOLAÇÃO TÉRMICA, AQUECIDO COM 2 MAÇARICOS, COM BARRA ESPARGIDORA 3,60 M, MONTADO SOBRE CAMINHÃO  TOCO, PBT 14.300 KG, POTÊNCIA 185 CV - IMPOSTOS E SEGUROS. AF_05/2023</t>
  </si>
  <si>
    <t xml:space="preserve">ESPARGIDOR DE ASFALTO PRESSURIZADO, TANQUE 6 M3 COM ISOLAÇÃO TÉRMICA, AQUECIDO COM 2 MAÇARICOS, COM BARRA ESPARGIDORA 3,60 M, MONTADO SOBRE CAMINHÃO  TOCO, PBT 14.300 KG, POTÊNCIA 185 CV - MATERIAIS NA OPERAÇÃO. AF_05/2023</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</si>
  <si>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</si>
  <si>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</si>
  <si>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</si>
  <si>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</si>
  <si>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</si>
  <si>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</si>
  <si>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</si>
  <si>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</si>
  <si>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</si>
  <si>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</si>
  <si>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</si>
  <si>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</si>
  <si>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</si>
  <si>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</si>
  <si>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</si>
  <si>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</si>
  <si>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</si>
  <si>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</si>
  <si>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</si>
  <si>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</si>
  <si>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</si>
  <si>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</si>
  <si>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</si>
  <si>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</si>
  <si>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</si>
  <si>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</si>
  <si>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PENEIRA ROTATIVA COM MOTOR ELÉTRICO TRIFÁSICO DE 2 CV, CILINDRO DE 1 M X 0,60 M, COM FUROS DE 3,17 MM - DEPRECIAÇÃO. AF_05/2023</t>
  </si>
  <si>
    <t xml:space="preserve">PENEIRA ROTATIVA COM MOTOR ELÉTRICO TRIFÁSICO DE 2 CV, CILINDRO DE 1 M X 0,60 M, COM FUROS DE 3,17 MM - JUROS. AF_05/2023</t>
  </si>
  <si>
    <t xml:space="preserve">PENEIRA ROTATIVA COM MOTOR ELÉTRICO TRIFÁSICO DE 2 CV, CILINDRO DE 1 M X 0,60 M, COM FUROS DE 3,17 MM - MANUTENÇÃO. AF_05/2023</t>
  </si>
  <si>
    <t xml:space="preserve">PENEIRA ROTATIVA COM MOTOR ELÉTRICO TRIFÁSICO DE 2 CV, CILINDRO DE 1 M X 0,60 M, COM FUROS DE 3,17 MM - MATERIAIS NA OPERAÇÃO. AF_05/2023</t>
  </si>
  <si>
    <t xml:space="preserve">DOSADOR DE AREIA, CAPACIDADE DE 26 LITROS - DEPRECIAÇÃO. AF_05/2023</t>
  </si>
  <si>
    <t xml:space="preserve">DOSADOR DE AREIA, CAPACIDADE DE 26 LITROS - JUROS. AF_05/2023</t>
  </si>
  <si>
    <t xml:space="preserve">DOSADOR DE AREIA, CAPACIDADE DE 26 LITROS - MANUTENÇÃO. AF_05/2023</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</si>
  <si>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</si>
  <si>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</si>
  <si>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</si>
  <si>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</si>
  <si>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</si>
  <si>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</si>
  <si>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</si>
  <si>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</si>
  <si>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</si>
  <si>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</si>
  <si>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</si>
  <si>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</si>
  <si>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</si>
  <si>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</si>
  <si>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</si>
  <si>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AF_05/2023</t>
  </si>
  <si>
    <t xml:space="preserve">APARELHO PARA CORTE E SOLDA OXI-ACETILENO SOBRE RODAS, INCLUSIVE CILINDROS E MAÇARICOS - JUROS. AF_05/2023</t>
  </si>
  <si>
    <t xml:space="preserve">APARELHO PARA CORTE E SOLDA OXI-ACETILENO SOBRE RODAS, INCLUSIVE CILINDROS E MAÇARICOS - MANUTENÇÃO. AF_05/2023</t>
  </si>
  <si>
    <t xml:space="preserve">APARELHO PARA CORTE E SOLDA OXI-ACETILENO SOBRE RODAS, INCLUSIVE CILINDROS E MAÇARICOS - MATERIAIS NA OPERAÇÃO. AF_05/2023</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</si>
  <si>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</si>
  <si>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</si>
  <si>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</si>
  <si>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</si>
  <si>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</si>
  <si>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</si>
  <si>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</si>
  <si>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</si>
  <si>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</si>
  <si>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</si>
  <si>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</si>
  <si>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CV, SEM CARREGADOR - DEPRECIAÇÃO. AF_02/2016</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</si>
  <si>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</si>
  <si>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</si>
  <si>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BETONEIRA CAPACIDADE NOMINAL 400 L, CAPACIDADE DE MISTURA 310 L, MOTOR A GASOLINA POTÊNCIA 5,5 CV,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</si>
  <si>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</si>
  <si>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</si>
  <si>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</si>
  <si>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</si>
  <si>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DEPRECIAÇÃO. AF_05/2023</t>
  </si>
  <si>
    <t xml:space="preserve">GRUA ASCENCIONAL, LANÇA DE 30 M, CAPACIDADE DE 1,0 T A 30 M, ALTURA ATÉ 39 M   JUROS. AF_05/2023</t>
  </si>
  <si>
    <t xml:space="preserve">GRUA ASCENCIONAL, LANÇA DE 30 M, CAPACIDADE DE 1,0 T A 30 M, ALTURA ATÉ 39 M   MANUTENÇÃO. AF_05/2023</t>
  </si>
  <si>
    <t xml:space="preserve">GRUA ASCENCIONAL, LANÇA DE 30 M, CAPACIDADE DE 1,0 T A 30 M, ALTURA ATÉ 39 M   MATERIAIS NA OPERAÇÃO. AF_05/2023</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</si>
  <si>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</si>
  <si>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</si>
  <si>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</si>
  <si>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</si>
  <si>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</si>
  <si>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</si>
  <si>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</si>
  <si>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</si>
  <si>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</si>
  <si>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</si>
  <si>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</si>
  <si>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</si>
  <si>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</si>
  <si>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</si>
  <si>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AF_05/2023</t>
  </si>
  <si>
    <t xml:space="preserve">MÁQUINA JATO DE PRESSAO PORTÁTIL, CAMARA DE 1 SAIDA, CAPACIDADE 280 L, DIAMETRO 670 MM, BICO DE JATO CURTO VENTURI DE 5/16 , MANGUEIRA DE 1 COM COMPRESSOR DE AR REBOCÁVEL 189 PCM E MOTOR DIESEL 63 CV - JUROS. AF_05/2023</t>
  </si>
  <si>
    <t xml:space="preserve">MÁQUINA JATO DE PRESSAO PORTÁTIL, CAMARA DE 1 SAIDA, CAPACIDADE 280 L, DIAMETRO 670 MM, BICO DE JATO CURTO VENTURI DE 5/16 , MANGUEIRA DE 1 COM COMPRESSOR DE AR REBOCÁVEL 189 PCM E MOTOR DIESEL 63 CV - MANUTENÇÃO. AF_05/2023</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</si>
  <si>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</si>
  <si>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</si>
  <si>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</si>
  <si>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</si>
  <si>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</si>
  <si>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</si>
  <si>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</si>
  <si>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</si>
  <si>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</si>
  <si>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</si>
  <si>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</si>
  <si>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</si>
  <si>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</si>
  <si>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AF_05/2023</t>
  </si>
  <si>
    <t xml:space="preserve">USINA DE MISTURA ASFÁLTICA À QUENTE, TIPO CONTRA FLUXO, PROD 40 A 80 TON/HORA - JUROS. AF_05/2023</t>
  </si>
  <si>
    <t xml:space="preserve">USINA DE MISTURA ASFÁLTICA À QUENTE, TIPO CONTRA FLUXO, PROD 40 A 80 TON/HORA - MANUTENÇÃO. AF_05/2023</t>
  </si>
  <si>
    <t xml:space="preserve">USINA DE MISTURA ASFÁLTICA À QUENTE, TIPO CONTRA FLUXO, PROD 40 A 80 TON/HORA - MATERIAIS NA OPERAÇÃO. AF_05/2023</t>
  </si>
  <si>
    <t xml:space="preserve">USINA DE ASFALTO À FRIO, CAPACIDADE DE 40 A 60 TON/HORA, ELÉTRICA POTÊNCIA 30 CV - DEPRECIAÇÃO. AF_05/2023</t>
  </si>
  <si>
    <t xml:space="preserve">USINA DE ASFALTO À FRIO, CAPACIDADE DE 40 A 60 TON/HORA, ELÉTRICA POTÊNCIA 30 CV - JUROS. AF_05/2023</t>
  </si>
  <si>
    <t xml:space="preserve">USINA DE ASFALTO À FRIO, CAPACIDADE DE 40 A 60 TON/HORA, ELÉTRICA POTÊNCIA 30 CV - MANUTENÇÃO. AF_05/2023</t>
  </si>
  <si>
    <t xml:space="preserve">USINA DE ASFALTO À FRIO, CAPACIDADE DE 40 A 60 TON/HORA, ELÉTRICA POTÊNCIA 30 CV - MATERIAIS NA OPERAÇÃO. AF_05/2023</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</si>
  <si>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</si>
  <si>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</si>
  <si>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</si>
  <si>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</si>
  <si>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</si>
  <si>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</si>
  <si>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</si>
  <si>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</si>
  <si>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</si>
  <si>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</si>
  <si>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</si>
  <si>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</si>
  <si>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</si>
  <si>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</si>
  <si>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</si>
  <si>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</si>
  <si>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</si>
  <si>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</si>
  <si>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DEPRECIAÇÃO. AF_05/2023</t>
  </si>
  <si>
    <t xml:space="preserve">GRUA ASCENCIONAL, LANCA DE 42 M, CAPACIDADE DE 1,5 T A 30 M, ALTURA ATE 39 M   JUROS. AF_05/2023</t>
  </si>
  <si>
    <t xml:space="preserve">GRUA ASCENCIONAL, LANCA DE 42 M, CAPACIDADE DE 1,5 T A 30 M, ALTURA ATE 39 M   MANUTENÇÃO. AF_05/2023</t>
  </si>
  <si>
    <t xml:space="preserve">GRUA ASCENCIONAL, LANCA DE 42 M, CAPACIDADE DE 1,5 T A 30 M, ALTURA ATE 39 M   MATERIAIS NA OPERAÇÃO. AF_05/2023</t>
  </si>
  <si>
    <t xml:space="preserve">PULVERIZADOR DE TINTA ELÉTRICO/MÁQUINA DE PINTURA AIRLESS, VAZÃO 2 L/MIN - MATERIAIS NA OPERAÇÃO. AF_05/2023</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</si>
  <si>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</si>
  <si>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</si>
  <si>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</si>
  <si>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</si>
  <si>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</si>
  <si>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</si>
  <si>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</si>
  <si>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</si>
  <si>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</si>
  <si>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</si>
  <si>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</si>
  <si>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AF_05/2023</t>
  </si>
  <si>
    <t xml:space="preserve">POLIDORA DE PISO (POLITRIZ), PESO DE 100KG, DIÂMETRO 450 MM, MOTOR ELÉTRICO, POTÊNCIA 4 HP - JUROS. AF_05/2023</t>
  </si>
  <si>
    <t xml:space="preserve">POLIDORA DE PISO (POLITRIZ), PESO DE 100KG, DIÂMETRO 450 MM, MOTOR ELÉTRICO, POTÊNCIA 4 HP - MANUTENÇÃO. AF_05/2023</t>
  </si>
  <si>
    <t xml:space="preserve">POLIDORA DE PISO (POLITRIZ), PESO DE 100KG, DIÂMETRO 450 MM, MOTOR ELÉTRICO, POTÊNCIA 4 HP - MATERIAIS NA OPERAÇÃO. AF_05/2023</t>
  </si>
  <si>
    <t xml:space="preserve">DESEMPENADEIRA DE CONCRETO, PESO DE 78 KG, 4 PÁS, MOTOR A GASOLINA, POTÊNCIA 5,5 HP - DEPRECIAÇÃO. AF_05/2023</t>
  </si>
  <si>
    <t xml:space="preserve">DESEMPENADEIRA DE CONCRETO, PESO DE 78 KG, 4 PÁS, MOTOR A GASOLINA, POTÊNCIA 5,5 HP - JUROS. AF_05/2023</t>
  </si>
  <si>
    <t xml:space="preserve">DESEMPENADEIRA DE CONCRETO, PESO DE 78 KG, 4 PÁS, MOTOR A GASOLINA, POTÊNCIA 5,5 HP - MANUTENÇÃO. AF_05/2023</t>
  </si>
  <si>
    <t xml:space="preserve">DESEMPENADEIRA DE CONCRETO, PESO DE 78 KG, 4 PÁS, MOTOR A GASOLINA, POTÊNCIA 5,5 HP   MATERIAIS NA OPERAÇÃO. AF_05/2023</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</si>
  <si>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</si>
  <si>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</si>
  <si>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</si>
  <si>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</si>
  <si>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</si>
  <si>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</si>
  <si>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</si>
  <si>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</si>
  <si>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</si>
  <si>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</si>
  <si>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</si>
  <si>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</si>
  <si>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</si>
  <si>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</si>
  <si>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</si>
  <si>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</si>
  <si>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</si>
  <si>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</si>
  <si>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</si>
  <si>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</si>
  <si>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</si>
  <si>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</si>
  <si>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</si>
  <si>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</si>
  <si>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</si>
  <si>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</si>
  <si>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</si>
  <si>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</si>
  <si>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</si>
  <si>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</si>
  <si>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</si>
  <si>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</si>
  <si>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</si>
  <si>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</si>
  <si>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</si>
  <si>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</si>
  <si>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</si>
  <si>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</si>
  <si>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</si>
  <si>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</si>
  <si>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</si>
  <si>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</si>
  <si>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</si>
  <si>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</si>
  <si>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</si>
  <si>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</si>
  <si>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</si>
  <si>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</si>
  <si>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</si>
  <si>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</si>
  <si>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</si>
  <si>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</si>
  <si>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</si>
  <si>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</si>
  <si>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</si>
  <si>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</si>
  <si>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</si>
  <si>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</si>
  <si>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</si>
  <si>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</si>
  <si>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</si>
  <si>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</si>
  <si>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</si>
  <si>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</si>
  <si>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</si>
  <si>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AF_05/2023</t>
  </si>
  <si>
    <t xml:space="preserve">LAVADORA DE ALTA PRESSAO (LAVA-JATO) PARA AGUA FRIA, PRESSAO DE OPERACAO ENTRE 1400 E 1900 LIB/POL2, VAZAO MAXIMA ENTRE 400 E 700 L/H - JUROS. AF_05/2023</t>
  </si>
  <si>
    <t xml:space="preserve">LAVADORA DE ALTA PRESSAO (LAVA-JATO) PARA AGUA FRIA, PRESSAO DE OPERACAO ENTRE 1400 E 1900 LIB/POL2, VAZAO MAXIMA ENTRE 400 E 700 L/H - MANUTENÇÃO. AF_05/2023</t>
  </si>
  <si>
    <t xml:space="preserve">LAVADORA DE ALTA PRESSAO (LAVA-JATO) PARA AGUA FRIA, PRESSAO DE OPERACAO ENTRE 1400 E 1900 LIB/POL2, VAZAO MAXIMA ENTRE 400 E 700 L/H - MATERIAIS NA OPERAÇÃO. AF_05/2023</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</si>
  <si>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</si>
  <si>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</si>
  <si>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</si>
  <si>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</si>
  <si>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</si>
  <si>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</si>
  <si>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</si>
  <si>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</si>
  <si>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</si>
  <si>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</si>
  <si>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</si>
  <si>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</si>
  <si>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CALDEIRA A GÁS COM TERMOSTATO, CAPACIDADE 100 LITROS - MATERIAIS NA OPERAÇÃO. AF_05/2023</t>
  </si>
  <si>
    <t xml:space="preserve">CENTRAL DE LAMA BENTONÍTICA (DEPÓSITO DE BENTONITA, MISTURADOR DE ALTA TURBULÊNCIA, SILOS DE ARMAZENAMENTO DE LAMA E ÁGUA, LABORATÓRIO DE CONTROLE DE QUALIDADE DA LAMA) - MATERIAIS NA OPERAÇÃO. AF_04/2019</t>
  </si>
  <si>
    <t xml:space="preserve">CONJUNTO MACACO E BOMBA HIDRÁULICA PARA PROTENSAO DE CORDOALHAS, ESFORÇO MAXIMO DE 115 TONELADAS - MATERIAIS NA OPERAÇÃO. AF_05/2023</t>
  </si>
  <si>
    <t xml:space="preserve">CONJUNTO CILINDRO E BOMBA HIDRÁULICA PARA PROTENSÃO DE MONOBARRAS PARA TIRANTES, ESFORÇO MÁXIMO DE 30 TONELADAS  - MATERIAIS NA OPERAÇÃO. AF_05/2023</t>
  </si>
  <si>
    <t xml:space="preserve">GUINDASTE HIDRAULICO AUTOPROPELIDO, COM LANÇA TRELIÇADA 40 M, CAPACIDADE MÁXIMA 75 T, EQUIPADO COM CLAMSHELL - MATERIAIS NA OPERAÇÃO. AF_04/2019</t>
  </si>
  <si>
    <t xml:space="preserve">GUINDASTE SOBRE ESTEIRAS, COM LANÇA TRELIÇADA 40 M, CAPACIDADE MÁXIMA 75 T - MATERIAIS NA OPERAÇÃO. AF_04/2019</t>
  </si>
  <si>
    <t xml:space="preserve">GUINDASTE SOBRE ESTEIRAS, COM LANÇA TRELIÇADA 40 M, CAPACIDADE MÁXIMA 75 T, EQUIPADO COM CLAMSHELL - MATERIAIS NA OPERAÇÃO. AF_04/2019</t>
  </si>
  <si>
    <t xml:space="preserve">MÁQUINA FORMER DOBRAS DIVERSAS: 220V/380V TRIFÁSICO OU MONOFÁSICO, CAPACIDADE 0,5-1,27MM, MOTOR 2CV - MATERIAIS NA OPERAÇÃO. AF_05/2023</t>
  </si>
  <si>
    <t xml:space="preserve">MÁQUINA SOLDA ARCO COM PISTOLA DE SOLDAGEM PARA STUD BOLT DE 5 MM A 22 MM - MATERIAIS NA OPERAÇÃO. AF_05/2023</t>
  </si>
  <si>
    <t xml:space="preserve">PERFURATRIZ HIDRÁULICA SOBRE ESTEIRA, TORQUE MÁXIMO 161 KNM, PROFUNDIDADE MÁXIMA 54 M, DIÂMETRO MÁXIMO 1500 MM, POTÊNCIA MOTOR 268 HP - MATERIAIS NA OPERAÇÃO. AF_04/2019</t>
  </si>
  <si>
    <t xml:space="preserve">PERFURATRIZ PARA EXECUÇÃO DE ESTACAS SECANTES, TIPO HÉLICE CONTÍNUA COM CABEÇOTE DUPLO E TUBO METÁLICO - MATERIAIS NA OPERAÇÃO. AF_04/2019</t>
  </si>
  <si>
    <t xml:space="preserve">PLATAFORMA ELEVATÓRIA - MATERIAIS NA OPERAÇÃO. AF_04/2019</t>
  </si>
  <si>
    <t xml:space="preserve">PÓRTICO ROLANTE MONOVIGA, PERFIL I, 4 PERNAS, CAPACIDADE 5 T  - MATERIAIS NA OPERAÇÃO. AF_04/2019</t>
  </si>
  <si>
    <t xml:space="preserve">ESCAVADEIRA HIDRÁULICA SOBRE ESTEIRA, PESO OPERACIONAL ENTRE 22,00 E 23,50 T, POTÊNCIA NOMINAL 139 HP, COM MARTELO ROMPEDOR HIDRÁULICO 1700 KG - MATERIAIS NA OPERAÇÃO. AF_04/2019</t>
  </si>
  <si>
    <t xml:space="preserve">TORRE, COMPOSTA POR GUINCHO MECÂNICO, GUINCHO MANUAL, CABOS DE AÇO, PITEIRA E SOQUETE  - MATERIAIS NA OPERAÇÃO. AF_05/2023</t>
  </si>
  <si>
    <t xml:space="preserve">UNIDADE DOSADORA AIRLESS TIPO HOT SPRAY - MATERIAIS NA OPERAÇÃO. AF_05/2023</t>
  </si>
  <si>
    <t xml:space="preserve">ENCERADEIRA INDUSTRIAL, 400 MM, 220V, 1 HP - MATERIAIS NA OPERAÇÃO. AF_05/2023</t>
  </si>
  <si>
    <t xml:space="preserve">SERRA FITA HORIZONTAL, ELÉTRICA, COM CONTROLE HIDRÁULICO, PAINEL DE COMANDO EM 24 V, MOTOR ELÉTRICO 1,5 CV, DIMENSÕES DA FITA 3880 X 27 X 0,9 MM, TRIFÁSICA - MATERIAIS NA OPERAÇÃO. AF_05/2023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</si>
  <si>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</si>
  <si>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MÁQUINA METALEIRA UNIVERSAL MODELO IW 110/180 BTD - MATERIAIS NA OPERAÇÃO. AF_05/2023</t>
  </si>
  <si>
    <t xml:space="preserve">TARTARUGA DE OXICORTE CG1, MONOFÁSICA, 220 V, FREQUÊNCIA 50 HZ, VELOCIDADE DE CORTE (MM/MIN) 50 A 750, DIÂMETRO MÍNIMO DO COMPASSO MM 200 - MATERIAIS NA OPERAÇÃO. AF_05/2023</t>
  </si>
  <si>
    <t xml:space="preserve">BETONEIRA CAPACIDADE NOMINAL DE 250 L, CAPACIDADE DE MISTURA DE 175 L, MOTOR ELÉTRICO MONOFÁSICO POTÊNCIA 1CV - MATERIAIS NA OPERAÇÃO. AF_05/2023</t>
  </si>
  <si>
    <t xml:space="preserve">RETROESCAVADEIRA SOBRE RODAS COM CARREGADEIRA , PESO OPERACIONAL MÍN. 6,674, POTÊNCIA LÍQ 88 HP, COM MARTELO ROMPEDOR HIDRÁULICO ENTRE  275 A 362 KG - MATERIAIS NA OPERAÇÃO. AF_02/2021</t>
  </si>
  <si>
    <t xml:space="preserve">PERFURATRIZ HIDRÁULICA SOBRE ESTEIRA, TORQUE MÁXIMO 98 KNM, PROFUNDIDADE MÁXIMA 25 M, DIÂMETRO MÁXIMO 115 MM, POTÊNCIA MOTOR 190 HP - MATERIAIS NA OPERAÇÃO. AF_02/2021</t>
  </si>
  <si>
    <t xml:space="preserve">COMPRESSOR DE AR, VAZAO DE 10 PCM, RESERVATORIO 100 L, PRESSAO DE TRABALHO ENTRE 6,9 E 9,7 BAR, POTENCIA 2 HP, TENSAO 110/220 V - MATERIAIS NA OPERAÇÃO. AF_05/2023</t>
  </si>
  <si>
    <t xml:space="preserve">MÁQUINA DEMARCADORA DE FAIXA DE TRÁFEGO À FRIO, TRAÇÃO MANUAL, 4 CV, PRESSÃO MAX 3300 PSI, TANQUE 20 L - MATERIAIS NA OPERAÇÃO. AF_06/2021</t>
  </si>
  <si>
    <t xml:space="preserve">MÁQUINA PARA SOLDA POR ELETROFUSÃO PARA TUBOS DE POLIETILENO DE ALTA DENSIDADE (PEAD) COM DIÂMETRO EXTERNO DE 20 A 800 MM, POTÊNCIA ENTRE 2750 E 3000 W - MATERIAIS NA OPERAÇÃO. AF_05/2023</t>
  </si>
  <si>
    <t xml:space="preserve">MÁQUINA PARA SOLDA POR ELETROFUSÃO PARA TUBOS DE POLIETILENO DE ALTA DENSIDADE (PEAD) COM DIÂMETRO EXTERNO DE 20 A 1600 MM, POTÊNCIA DE 3500 W - MATERIAIS NA OPERAÇÃO. AF_05/2023</t>
  </si>
  <si>
    <t xml:space="preserve">MÁQUINA PARA SOLDA POR TERMOFUSÃO PARA TUBOS DE POLIETILENO DE ALTA DENSIDADE (PEAD) COM DIÂMETRO EXTERNO DE 90 A 315 MM, POTÊNCIA ENTRE 2500 E 5350 W - MATERIAIS NA OPERAÇÃO. AF_05/2023</t>
  </si>
  <si>
    <t xml:space="preserve">MÁQUINA PARA SOLDA POR TERMOFUSÃO PARA TUBOS DE POLIETILENO DE ALTA DENSIDADE (PEAD) COM DIÂMETRO EXTERNO DE 315 A 630 MM, POTÊNCIA ENTRE 8000 E 12350 W - MATERIAIS NA OPERAÇÃO. AF_05/2023</t>
  </si>
  <si>
    <t xml:space="preserve">MÁQUINA PARA SOLDA POR TERMOFUSÃO PARA TUBOS DE POLIETILENO DE ALTA DENSIDADE (PEAD) COM DIÂMETRO EXTERNO DE 710 A 1200 MM, POTÊNCIA ENTRE 16000 E 29500 W - MATERIAIS NA OPERAÇÃO. AF_05/2023</t>
  </si>
  <si>
    <t xml:space="preserve">PERFURATRIZ PARA FURO DIRECIONAL HORIZONTAL (HDD) COM CAPACIDADE ATÉ 89 KN, POTÊNCIA 24,8 HP A 80 HP (INCLUSO FERRAMENTAS E LOCALIZADOR) - MATERIAIS NA OPERAÇÃO. AF_05/2023</t>
  </si>
  <si>
    <t xml:space="preserve">PERFURATRIZ PARA FURO DIRECIONAL HORIZONTAL (HDD) COM CAPACIDADE DE 90 KN A 200 KN, POTÊNCIA 100 HP A 160 HP (INCLUSO FERRAMENTAS E LOCALIZADOR) - MATERIAIS NA OPERAÇÃO. AF_05/2023</t>
  </si>
  <si>
    <t xml:space="preserve">PERFURATRIZ PARA FURO DIRECIONAL HORIZONTAL (HDD) COM CAPACIDADE DE 201 KN A 560 KN, POTÊNCIA 200 HP A 260 HP (INCLUSO FERRAMENTAS E LOCALIZADOR) - MATERIAIS NA OPERAÇÃO. AF_05/2023</t>
  </si>
  <si>
    <t xml:space="preserve">MISTURADOR PARA PREPARO DE LAMA ESTABILIZANTE COM CAPACIDADE DE *4000* L, COM BOMBA CENTRÍFUGA 5,5 HP A 23,07 HP, PARA SISTEMA DE FURO DIRECIONAL - MATERIAIS NA OPERAÇÃO. AF_05/2023</t>
  </si>
  <si>
    <t xml:space="preserve">VARREDEIRA DE GRAMA SINTÉTICA A GASOLINA, 2,4 CV, 4 TEMPOS - MATERIAIS NA OPERAÇÃO. AF_05/2023</t>
  </si>
  <si>
    <t xml:space="preserve">BATE ESTACA PARA INSTALAÇÃO DE DEFENSAS METÁLICAS (GUARD RAIL) FIXO, INCLUSIVE CAMINHÃO TOCO PBT 9.700 KG, POTÊNCIA DE 160 CV - MATERIAIS NA OPERAÇÃO. AF_05/2023</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</si>
  <si>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</si>
  <si>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CONJUNTO MACACO HIDRÁULICO E CENTRAL DE BOMBEAMENTO MOTORIZADO 1,8 KW PARA PROTENSÃO DE MONOCABOS PARA CONCRETO PROTENDIDO, ESFORÇO MÁXIMO DE 20 TONELADAS  - MATERIAIS NA OPERAÇÃO. AF_05/2022</t>
  </si>
  <si>
    <t xml:space="preserve">CONJUNTO MACACO HIDRÁULICO E CENTRAL DE BOMBEAMENTO MOTORIZADO 1,8 KW PARA PROTENSÃO DE MONOCABOS PARA CONCRETO PROTENDIDO, ESFORÇO MÁXIMO DE 30 TONELADAS  - MATERIAIS NA OPERAÇÃO. AF_05/2022</t>
  </si>
  <si>
    <t xml:space="preserve">TERMOFUSORA PARA TUBOS E CONEXÕES EM PPR COM DIÂMETROS DE 20 A 63 MM, POTÊNCIA DE 800 W, TENSAO 220 V - DEPRECIAÇÃO. AF_05/2022</t>
  </si>
  <si>
    <t xml:space="preserve">TERMOFUSORA PARA TUBOS E CONEXÕES EM PPR COM DIÂMETROS DE 20 A 63 MM, POTÊNCIA DE 800 W, TENSAO 220 V - JUROS. AF_05/2022</t>
  </si>
  <si>
    <t xml:space="preserve">TERMOFUSORA PARA TUBOS E CONEXÕES EM PPR COM DIÂMETROS DE 20 A 63 MM, POTÊNCIA DE 800 W, TENSAO 220 V - MANUTENÇÃO. AF_05/2022</t>
  </si>
  <si>
    <t xml:space="preserve">TERMOFUSORA PARA TUBOS E CONEXÕES EM PPR COM DIÂMETROS DE 20 A 63 MM, POTÊNCIA DE 800 W, TENSAO 220 V - MATERIAIS NA OPERAÇÃO. AF_05/2022</t>
  </si>
  <si>
    <t xml:space="preserve">TERMOFUSORA PARA TUBOS E CONEXÕES EM PPR COM DIÂMETROS DE 75 A 110 MM, POTÊNCIA DE *1100* W, TENSÃO 220 V - DEPRECIAÇÃO. AF_05/2022</t>
  </si>
  <si>
    <t xml:space="preserve">TERMOFUSORA PARA TUBOS E CONEXÕES EM PPR COM DIÂMETROS DE 75 A 110 MM, POTÊNCIA DE *1100* W, TENSÃO 220 V - JUROS. AF_05/2022</t>
  </si>
  <si>
    <t xml:space="preserve">TERMOFUSORA PARA TUBOS E CONEXÕES EM PPR COM DIÂMETROS DE 75 A 110 MM, POTÊNCIA DE *1100* W, TENSÃO 220 V - MANUTENÇÃO. AF_05/2022</t>
  </si>
  <si>
    <t xml:space="preserve">TERMOFUSORA PARA TUBOS E CONEXÕES EM PPR COM DIÂMETROS DE 75 A 110 MM, POTÊNCIA DE *1100* W, TENSÃO 220 V - MATERIAIS NA OPERAÇÃO. AF_05/2022</t>
  </si>
  <si>
    <t xml:space="preserve">LIXADEIRA DE PAREDE, COM LED, POTÊNCIA 750 W, FREQUÊNCIA 60 HZ, VELOCIDADE 1000 A 2100 RPM, DIÂMETRO DA LIXA 225 MM - MATERIAIS NA OPERAÇÃO. AF_12/2022</t>
  </si>
  <si>
    <t xml:space="preserve">MARTELETE PERFURADOR/ ROMPEDOR ELÉTRICO, POTÊNCIA 800 W, 220 V - MATERIAIS NA OPERAÇÃO. AF_05/2023</t>
  </si>
  <si>
    <t xml:space="preserve">GRUPO GERADOR DIESEL, COM CARENAGEM, POTÊNCIA STANDART ENTRE 400 E 460 KVA, VELOCIDADE DE 1800 RPM, FREQUÊNCIA DE 60 HZ - MATERIAIS NA OPERAÇÃO. AF_05/2023</t>
  </si>
  <si>
    <t xml:space="preserve">PERFURATRIZ DE COROA DIAMANTADA PARA CONCRETO, DIÂMETRO ATÉ 250 MM, MOTOR ELÉTRICO 220 V, POTÊNCIA 2.500 W - MATERIAIS NA OPERAÇÃO. AF_05/2023</t>
  </si>
  <si>
    <t xml:space="preserve">CAMINHÃO TANQUE PARA HIDROSSEMEADURA, COM CAPACIDADE DE 8.000 LITROS, INCLUINDO BOMBA PARA LANÇAMENTO COM MOTOR DIESEL COM POTÊNCIA DE 105 CV - MATERIAIS NA OPERAÇÃO. AF_06/2023</t>
  </si>
  <si>
    <t xml:space="preserve">GUINDASTE HIDRÁULICO AUTOPROPELIDO, COM LANÇA TRELICADA 41 M, CAPACIDADE MÁXIMA DE ELEVAÇÃO 43 T, POTÊNCIA 230 KW, EQUIPADO COM CAÇAMBA DE ARRASTO (DRAGLINE) DE 0,76 M3 - MATERIAIS NA OPERAÇÃO. AF_06/2023</t>
  </si>
  <si>
    <t xml:space="preserve">ESCAVADEIRA HIDRÁULICA DE BRAÇO LONGO (LONGO ALCANCE) SOBRE ESTEIRAS, CAÇAMBA 0,52 M3, PESO OPERACIONAL 24 T, POTÊNCIA LÍQUIDA 155 HP  - MATERIAIS NA OPERAÇÃO. AF_06/2023</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</si>
  <si>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</si>
  <si>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</si>
  <si>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</si>
  <si>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</si>
  <si>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</si>
  <si>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</si>
  <si>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</si>
  <si>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</si>
  <si>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</si>
  <si>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</si>
  <si>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</si>
  <si>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</si>
  <si>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</si>
  <si>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</si>
  <si>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</si>
  <si>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</si>
  <si>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</si>
  <si>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</si>
  <si>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</si>
  <si>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</si>
  <si>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</si>
  <si>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</si>
  <si>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</si>
  <si>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</si>
  <si>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</si>
  <si>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</si>
  <si>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</si>
  <si>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</si>
  <si>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</si>
  <si>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</si>
  <si>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</si>
  <si>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</si>
  <si>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</si>
  <si>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</si>
  <si>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</si>
  <si>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</si>
  <si>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</si>
  <si>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</si>
  <si>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</si>
  <si>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</si>
  <si>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</si>
  <si>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</si>
  <si>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</si>
  <si>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</si>
  <si>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</si>
  <si>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</si>
  <si>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</si>
  <si>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</si>
  <si>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</si>
  <si>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</si>
  <si>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</si>
  <si>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</si>
  <si>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</si>
  <si>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</si>
  <si>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</si>
  <si>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</si>
  <si>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</si>
  <si>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</si>
  <si>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</si>
  <si>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</si>
  <si>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</si>
  <si>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</si>
  <si>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</si>
  <si>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</si>
  <si>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</si>
  <si>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8 MM, COM ATÉ 2 ÁGUAS, INCLUSO IÇAMENTO. AF_07/2019_PS</t>
  </si>
  <si>
    <t xml:space="preserve">TELHAMENTO COM TELHA DE AÇO/ALUMÍNIO E = 0,5 MM, COM ATÉ 2 ÁGUAS, INCLUSO IÇAMENTO. AF_07/2019</t>
  </si>
  <si>
    <t xml:space="preserve">TELHAMENTO COM TELHA METÁLICA TERMOACÚSTICA E = 30 MM, COM ATÉ 2 ÁGUAS, INCLUSO IÇAMENTO. AF_07/2019</t>
  </si>
  <si>
    <t xml:space="preserve">COMPOSIÇÃO PARAMÉTRICA PARA EXECUÇÃO DE COBERTURA EM CASAS COM ESTRUTURA DE TESOURA DE MADEIRA, DUAS ÁGUAS, TELHA CERÂMICA DE ENCAIXE E SEM PLATIBANDA. AF_11/2023</t>
  </si>
  <si>
    <t xml:space="preserve">COMPOSIÇÃO PARAMÉTRICA PARA EXECUÇÃO DE COBERTURA EM CASAS COM ESTRUTURA DE PONTALETES DE MADEIRA, DUAS ÁGUAS, TELHA CERÂMICA DE ENCAIXE E SEM PLATIBANDA. AF_11/2023</t>
  </si>
  <si>
    <t xml:space="preserve">COMPOSIÇÃO PARAMÉTRICA PARA EXECUÇÃO DE COBERTURA EM CASAS COM ESTRUTURA DE PONTALETES DE MADEIRA, DUAS ÁGUAS, TELHA DE FIBROCIMENTO E SEM PLATIBANDA. AF_11/2023</t>
  </si>
  <si>
    <t xml:space="preserve">COMPOSIÇÃO PARAMÉTRICA PARA EXECUÇÃO DE COBERTURA EM CASAS COM ESTRUTURA DE TESOURA METÁLICA, DUAS ÁGUAS, TELHA CERÂMICA DE ENCAIXE E SEM PLATIBANDA. AF_11/2023</t>
  </si>
  <si>
    <t xml:space="preserve">COMPOSIÇÃO PARAMÉTRICA PARA EXECUÇÃO DE COBERTURA EM CASAS COM ESTRUTURA DE TESOURA METÁLICA, DUAS ÁGUAS, TELHA DE FIBROCIMENTO E SEM PLATIBANDA. AF_11/2023</t>
  </si>
  <si>
    <t xml:space="preserve">COMPOSIÇÃO PARAMÉTRICA PARA EXECUÇÃO DE COBERTURA EM CASAS SEM ESTRUTURA DE APOIO PARA A TRAMA, COM DUAS ÁGUAS, TELHA CERÂMICA E SEM PLATIBANDA. AF_11/2023</t>
  </si>
  <si>
    <t xml:space="preserve">COMPOSIÇÃO PARAMÉTRICA PARA EXECUÇÃO DE COBERTURA EM CASAS SEM ESTRUTURA DE APOIO PARA A TRAMA, COM DUAS ÁGUAS, TELHA DE FIBROCIMENTO E SEM PLATIBANDA. AF_11/2023</t>
  </si>
  <si>
    <t xml:space="preserve">COMPOSIÇÃO PARAMÉTRICA PARA EXECUÇÃO DE COBERTURA EM CASAS COM ESTRUTURA DE PONTALETES DE MADEIRA, UMA ÁGUA, TELHA DE FIBROCIMENTO E COM PLATIBANDA. AF_11/2023</t>
  </si>
  <si>
    <t xml:space="preserve">COMPOSIÇÃO PARAMÉTRICA PARA EXECUÇÃO DE COBERTURA EM CASAS COM ESTRUTURA DE TESOURA DE MADEIRA, DUAS ÁGUAS, TELHA DE FIBROCIMENTO E SEM PLATIBANDA. AF_11/2023</t>
  </si>
  <si>
    <t xml:space="preserve">COMPOSIÇÃO PARAMÉTRICA PARA EXECUÇÃO DE COBERTURA DE EDIFICAÇÕES COM ESTRUTURA EM PONTALETES DE MADEIRA, DUAS ÁGUAS, TELHA DE FIBROCIMENTO ONDULADA E COM PLATIBANDA. AF_11/2023</t>
  </si>
  <si>
    <t xml:space="preserve">COMPOSIÇÃO PARAMÉTRICA PARA EXECUÇÃO DE COBERTURA DE EDIFICAÇÕES COM ESTRUTURA EM PONTALETES DE MADEIRA, DUAS ÁGUAS, TELHA CERÂMICA E SEM PLATIBANDA. AF_11/2023</t>
  </si>
  <si>
    <t xml:space="preserve">COMPOSIÇÃO PARAMÉTRICA PARA EXECUÇÃO DE COBERTURA DE EDIFICAÇÕES COM ESTRUTURA EM TESOURA METÁLICA, DUAS ÁGUAS, TELHA CERÂMICA E SEM PLATIBANDA. AF_11/2023</t>
  </si>
  <si>
    <t xml:space="preserve">COMPOSIÇÃO PARAMÉTRICA PARA EXECUÇÃO DE COBERTURA DE EDIFICAÇÕES COM ESTRUTURA EM TESOURA DE MADEIRA, DUAS ÁGUAS, TELHA CERÂMICA E SEM PLATIBANDA. AF_11/2023</t>
  </si>
  <si>
    <t xml:space="preserve">COMPOSIÇÃO PARAMÉTRICA PARA EXECUÇÃO DE COBERTURA DE EDIFICAÇÕES COM ESTRUTURA EM PONTALETES DE MADEIRA, MAIS DE DUAS ÁGUAS, GEOMETRIA RECORTADA EM PLANTA, TELHA CERÂMICA E COM PLATIBANDA. AF_11/2023</t>
  </si>
  <si>
    <t xml:space="preserve">COMPOSIÇÃO PARAMÉTRICA PARA EXECUÇÃO DE COBERTURA DE EDIFICAÇÕES COM ESTRUTURA EM PONTALETES DE MADEIRA, MAIS DE DUAS ÁGUAS, GEOMETRIA RECORTADA EM PLANTA, TELHA CERÂMICA E SEM PLATIBANDA. AF_11/2023</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</si>
  <si>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</si>
  <si>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</si>
  <si>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</si>
  <si>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</si>
  <si>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</si>
  <si>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</si>
  <si>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</si>
  <si>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</si>
  <si>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</si>
  <si>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</si>
  <si>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</si>
  <si>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</si>
  <si>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</si>
  <si>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</si>
  <si>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</si>
  <si>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</si>
  <si>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</si>
  <si>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</si>
  <si>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</si>
  <si>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</si>
  <si>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</si>
  <si>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</si>
  <si>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</si>
  <si>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</si>
  <si>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</si>
  <si>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</si>
  <si>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</si>
  <si>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</si>
  <si>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</si>
  <si>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</si>
  <si>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</si>
  <si>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</si>
  <si>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</si>
  <si>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</si>
  <si>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</si>
  <si>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</si>
  <si>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</si>
  <si>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</si>
  <si>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</si>
  <si>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</si>
  <si>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</si>
  <si>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</si>
  <si>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</si>
  <si>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</si>
  <si>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</si>
  <si>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</si>
  <si>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</si>
  <si>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</si>
  <si>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</si>
  <si>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</si>
  <si>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</si>
  <si>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</si>
  <si>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</si>
  <si>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</si>
  <si>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</si>
  <si>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</si>
  <si>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</si>
  <si>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</si>
  <si>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</si>
  <si>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</si>
  <si>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</si>
  <si>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</si>
  <si>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</si>
  <si>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</si>
  <si>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</si>
  <si>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</si>
  <si>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</si>
  <si>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</si>
  <si>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</si>
  <si>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</si>
  <si>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</si>
  <si>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</si>
  <si>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</si>
  <si>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</si>
  <si>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</si>
  <si>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</si>
  <si>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</si>
  <si>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</si>
  <si>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</si>
  <si>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</si>
  <si>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TRAMA DE AÇO COMPOSTA POR TERÇAS PARA TELHADOS DE ATÉ 2 ÁGUAS PARA TELHA ONDULADA DE FIBROCIMENTO, METÁLICA, PLÁSTICA OU TERMOACÚSTICA, INCLUSO TRANSPORTE VERTICAL (EM KG). AF_07/2019</t>
  </si>
  <si>
    <t xml:space="preserve">TELHAMENTO COM TELHA DE ENCAIXE, TIPO FRANCESA DE VIDRO, COM ATÉ 2 ÁGUAS, INCLUSO TRANSPORTE VERTICAL. AF_07/2019</t>
  </si>
  <si>
    <t xml:space="preserve">ESGOTAMENTO DE VALA COM BOMBA SUBMERSÍVEL. AF_12/2022</t>
  </si>
  <si>
    <t xml:space="preserve">INSTALAÇÃO E DESINSTALAÇÃO DE REGISTRO DE PVC PARA SISTEMA DE REBAIXAMENTO DE LENÇOL FREÁTICO POR PONTEIRAS FILTRANTES. AF_12/2022</t>
  </si>
  <si>
    <t xml:space="preserve">INSTALAÇÃO E DESINSTALAÇÃO DE CONJUNTO DE BOMBAS, À VÁCUO E CENTRÍFUGA, PARA SISTEMA DE REBAIXAMENTO DE LENÇOL FREÁTICO POR PONTEIRAS FILTRANTES (EXCLUI O FORNECIMENTO DE BOMBAS). AF_12/2022</t>
  </si>
  <si>
    <t xml:space="preserve">INSTALAÇÃO DE MATERIAL GRANULAR FILTRANTE PARA SISTEMA DE REBAIXAMENTO DE LENÇOL FREÁTICO POR POÇOS PROFUNDOSA, DIÂMETRO DO POÇO DE 400 MM. AF_12/2022</t>
  </si>
  <si>
    <t xml:space="preserve">INSTALAÇÃO E DESINSTALAÇÃO DE SISTEMA DE BOMBA PARA SISTEMA DE REBAIXAMENTO DE LENÇOL FREÁTICO POR POÇOS PROFUNDOS (EXCLUI O FORNECIMENTO DE BOMBA). AF_12/2022</t>
  </si>
  <si>
    <t xml:space="preserve">DRENO SUBSUPERFICIAL (SEÇÃO 0,40 X 0,40 M), COM TUBO DE PEAD CORRUGADO PERFURADO, DN 100 MM, ENCHIMENTO COM AREIA. AF_07/2021</t>
  </si>
  <si>
    <t xml:space="preserve">DRENO SUBSUPERFICIAL (SEÇÃO 0,40 X 0,40 M), COM TUBO DE PVC CORRUGADO RÍGIDO PERFURADO, DN 100 MM, ENCHIMENTO COM AREIA. AF_07/2021</t>
  </si>
  <si>
    <t xml:space="preserve">DRENO SUBSUPERFICIAL (SEÇÃO 0,40 X 0,40 M), COM TUBO DE CONCRETO SIMPLES POROSO, DN 200 MM, ENCHIMENTO COM AREIA. AF_07/2021</t>
  </si>
  <si>
    <t xml:space="preserve">DRENO SUBSUPERFICIAL (SEÇÃO 0,40 X 0,40 M), CEGO, ENCHIMENTO DE BRITA, ENVOLVIDO COM MANTA GEOTÊXTIL. AF_07/2021</t>
  </si>
  <si>
    <t xml:space="preserve">DRENO SUBSUPERFICIAL (SEÇÃO 0,40 X 0,40 M), CEGO, ENCHIMENTO DE BRITA. AF_07/2021</t>
  </si>
  <si>
    <t xml:space="preserve">DRENO SUBSUPERFICIAL (SEÇÃO 0,40 X 0,40 M), COM TUBO DE PEAD CORRUGADO PERFURADO, DN 100 MM, ENCHIMENTO COM BRITA, ENVOLVIDO COM MANTA GEOTÊXTIL. AF_07/2021</t>
  </si>
  <si>
    <t xml:space="preserve">DRENO SUBSUPERFICIAL (SEÇÃO 0,40 X 0,40 M), COM TUBO DE PVC CORRUGADO RÍGIDO PERFURADO, DN 100 MM, ENCHIMENTO COM BRITA, ENVOLVIDO COM MANTA GEOTÊXTIL. AF_07/2021</t>
  </si>
  <si>
    <t xml:space="preserve">DRENO SUBSUPERFICIAL (SEÇÃO 0,40 X 0,40 M), COM TUBO DE CONCRETO SIMPLES POROSO, DN 200 MM, ENCHIMENTO COM BRITA, ENVOLVIDO COM MANTA GEOTÊXTIL. AF_07/2021</t>
  </si>
  <si>
    <t xml:space="preserve">DRENO PROFUNDO (SEÇÃO 0,50 X 1,50 M), COM TUBO DE PEAD CORRUGADO PERFURADO, DN 100 MM, ENCHIMENTO COM AREIA, COM SELO DE ARGILA. AF_07/2021</t>
  </si>
  <si>
    <t xml:space="preserve">DRENO PROFUNDO (SEÇÃO 0,50 X 1,50 M), COM TUBO DE PVC CORRUGADO RÍGIDO PERFURADO, DN 100 MM, ENCHIMENTO COM AREIA, COM SELO DE ARGILA. AF_07/2021</t>
  </si>
  <si>
    <t xml:space="preserve">DRENO PROFUNDO (SEÇÃO 0,50 X 1,50 M), COM TUBO DE CONCRETO SIMPLES POROSO, DN 200 MM, ENCHIMENTO COM AREIA, COM SELO DE ARGILA. AF_07/2021</t>
  </si>
  <si>
    <t xml:space="preserve">DRENO PROFUNDO (SEÇÃO 0,50 X 1,50 M), COM TUBO DE PEAD CORRUGADO PERFURADO, DN 100 MM, ENCHIMENTO COM AREIA. AF_07/2021</t>
  </si>
  <si>
    <t xml:space="preserve">DRENO PROFUNDO (SEÇÃO 0,50 X 1,50 M), COM TUBO DE PVC CORRUGADO RÍGIDO PERFURADO, DN 100 MM, ENCHIMENTO COM AREIA. AF_07/2021</t>
  </si>
  <si>
    <t xml:space="preserve">DRENO PROFUNDO (SEÇÃO 0,50 X 1,50 M), COM TUBO DE CONCRETO SIMPLES POROSO, DN 200 MM, ENCHIMENTO COM AREIA. AF_07/2021</t>
  </si>
  <si>
    <t xml:space="preserve">DRENO PROFUNDO (SEÇÃO 0,50 X 1,50 M), CEGO, ENCHIMENTO DE BRITA, ENVOLVIDO COM MANTA GEOTÊXTIL, COM SELO DE ARGILA. AF_07/2021</t>
  </si>
  <si>
    <t xml:space="preserve">DRENO PROFUNDO (SEÇÃO 0,50 X 1,50 M), CEGO, ENCHIMENTO DE BRITA, ENVOLVIDO COM MANTA GEOTÊXTIL. AF_07/2021</t>
  </si>
  <si>
    <t xml:space="preserve">DRENO PROFUNDO (SEÇÃO 0,50 X 1,50 M), COM TUBO DE PEAD CORRUGADO PERFURADO, DN 100 MM, ENCHIMENTO COM BRITA, ENVOLVIDO COM MANTA GEOTÊXTIL, COM SELO DE ARGILA. AF_07/2021</t>
  </si>
  <si>
    <t xml:space="preserve">DRENO PROFUNDO (SEÇÃO 0,50 X 1,50 M), COM TUBO DE PVC CORRUGADO RÍGIDO PERFURADO, DN 100 MM, ENCHIMENTO COM BRITA, ENVOLVIDO COM MANTA GEOTÊXTIL, COM SELO DE ARGILA. AF_07/2021</t>
  </si>
  <si>
    <t xml:space="preserve">DRENO PROFUNDO (SEÇÃO 0,50 X 1,50 M), COM TUBO DE CONCRETO SIMPLES POROSO, DN 200 MM, ENCHIMENTO COM BRITA, ENVOLVIDO COM MANTA GEOTÊXTIL, COM SELO DE ARGILA. AF_07/2021</t>
  </si>
  <si>
    <t xml:space="preserve">DRENO PROFUNDO (SEÇÃO 0,50 X 1,50 M), COM TUBO DE PEAD CORRUGADO PERFURADO, DN 100 MM, ENCHIMENTO COM BRITA, ENVOLVIDO COM MANTA GEOTÊXTIL. AF_07/2021</t>
  </si>
  <si>
    <t xml:space="preserve">DRENO PROFUNDO (SEÇÃO 0,50 X 1,50 M), COM TUBO DE PVC CORRUGADO RÍGIDO PERFURADO, DN 100 MM, ENCHIMENTO COM BRITA, ENVOLVIDO COM MANTA GEOTÊXTIL. AF_07/2021</t>
  </si>
  <si>
    <t xml:space="preserve">DRENO PROFUNDO (SEÇÃO 0,50 X 1,50 M), COM TUBO DE CONCRETO SIMPLES POROSO, DN 200 MM, ENCHIMENTO COM BRITA, ENVOLVIDO COM MANTA GEOTÊXTIL. AF_07/2021</t>
  </si>
  <si>
    <t xml:space="preserve">DRENO ESPINHA DE PEIXE (SEÇÃO 0,40 X 0,40 M), COM TUBO DE PEAD CORRUGADO PERFURADO, DN 100 MM, ENCHIMENTO COM AREIA, INCLUSIVE CONEXÕES. AF_07/2021</t>
  </si>
  <si>
    <t xml:space="preserve">DRENO ESPINHA DE PEIXE (SEÇÃO 0,40 X 0,40 M), COM TUBO DE PVC CORRUGADO RÍGIDO PERFURADO, DN 100 MM, ENCHIMENTO COM AREIA, INCLUSIVE CONEXÕES. AF_07/2021</t>
  </si>
  <si>
    <t xml:space="preserve">DRENO ESPINHA DE PEIXE (SEÇÃO (0,40 X 0,40 M), COM TUBO DE PEAD CORRUGADO PERFURADO, DN 100 MM, ENCHIMENTO COM BRITA, ENVOLVIDO COM MANTA GEOTÊXTIL, INCLUSIVE CONEXÕES. AF_07/2021</t>
  </si>
  <si>
    <t xml:space="preserve">DRENO ESPINHA DE PEIXE (SEÇÃO 0,40 X 0,40 M), COM TUBO DE PVC CORRUGADO RÍGIDO PERFURADO, DN 100 MM, ENCHIMENTO COM BRITA, ENVOLVIDO COM MANTA GEOTÊXTIL, INCLUSIVE CONEXÕES. AF_07/2021</t>
  </si>
  <si>
    <t xml:space="preserve">DRENO ESPINHA DE PEIXE (SEÇÃO 0,50 X 0,80 M), COM TUBO DE PEAD CORRUGADO PERFURADO, DN 100 MM, ENCHIMENTO COM AREIA, INCLUSIVE CONEXÕES. AF_07/2021</t>
  </si>
  <si>
    <t xml:space="preserve">DRENO ESPINHA DE PEIXE (SEÇÃO 0,50 X 0,80 M), COM TUBO DE PVC CORRUGADO RÍGIDO PERFURADO, DN 100 MM, ENCHIMENTO COM AREIA, INCLUSIVE CONEXÕES. AF_07/2021</t>
  </si>
  <si>
    <t xml:space="preserve">DRENO ESPINHA DE PEIXE (SEÇÃO 0,50 X 0,80 M), COM TUBO DE PEAD CORRUGADO PERFURADO, DN 100 MM, ENCHIMENTO COM BRITA, ENVOLVIDO COM MANTA GEOTÊXTIL, INCLUSIVE CONEXÕES. AF_07/2021</t>
  </si>
  <si>
    <t xml:space="preserve">DRENO ESPINHA DE PEIXE (SEÇÃO 0,50 X 0,80 M), COM TUBO DE PVC CORRUGADO RÍGIDO PERFURADO, DN 100 MM, ENCHIMENTO COM BRITA, ENVOLVIDO COM MANTA GEOTÊXTIL, INCLUSIVE CONEXÕES. AF_07/2021</t>
  </si>
  <si>
    <t xml:space="preserve">TUBO DE PEAD CORRUGADO PERFURADO, DN 100 MM, PARA DRENO - FORNECIMENTO E ASSENTAMENTO. AF_07/2021</t>
  </si>
  <si>
    <t xml:space="preserve">TUBO DE PVC CORRUGADO RÍGIDO PERFURADO, DN 100 MM, PARA DRENO - FORNECIMENTO E ASSENTAMENTO. AF_07/2021</t>
  </si>
  <si>
    <t xml:space="preserve">TUBO DE CONCRETO SIMPLES POROSO, DN 200 MM, PARA DRENO - FORNECIMENTO E ASSENTAMENTO. AF_07/2021</t>
  </si>
  <si>
    <t xml:space="preserve">LUVA DE PVC, SÉRIE NORMAL, PARA ESGOTO PREDIAL, DN 100 MM, INSTALADA EM DRENO  - FORNECIMENTO E INSTALAÇÃO. AF_07/2021</t>
  </si>
  <si>
    <t xml:space="preserve">JUNÇÃO SIMPLES DE PVC, 45 GRAUS, SÉRIE NORMAL, PARA ESGOTO PREDIAL, DN 100 MM, INSTALADA EM DRENO - FORNECIMENTO E INSTALAÇÃO. AF_07/2021</t>
  </si>
  <si>
    <t xml:space="preserve">JUNÇÃO DUPLA DE PVC, SÉRIE NORMAL, PARA ESGOTO PREDIAL, DN 100 X 100 X 100 MM, INSTALADA EM DRENO  - FORNECIMENTO E INSTALAÇÃO. AF_07/2021</t>
  </si>
  <si>
    <t xml:space="preserve">GEOTÊXTIL NÃO TECIDO 100% POLIÉSTER, RESISTÊNCIA A TRAÇÃO DE 9 KN/M (RT - 9), INSTALADO EM DRENO - FORNECIMENTO E INSTALAÇÃO. AF_07/2021</t>
  </si>
  <si>
    <t xml:space="preserve">GEOTÊXTIL NÃO TECIDO 100% POLIÉSTER, RESISTÊNCIA A TRAÇÃO DE 14 KN/M (RT - 14), INSTALADO EM DRENO - FORNECIMENTO E INSTALAÇÃO. AF_07/2021</t>
  </si>
  <si>
    <t xml:space="preserve">GEOTÊXTIL NÃO TECIDO 100% POLIÉSTER, RESISTÊNCIA A TRAÇÃO DE 26 KN/M (RT - 26), INSTALADO EM DRENO - FORNECIMENTO E INSTALAÇÃO. AF_07/2021</t>
  </si>
  <si>
    <t xml:space="preserve">ENCHIMENTO DE AREIA PARA DRENO, LANÇAMENTO MECANIZADO. AF_07/2021</t>
  </si>
  <si>
    <t xml:space="preserve">ENCHIMENTO DE BRITA PARA DRENO, LANÇAMENTO MECANIZADO. AF_07/2021</t>
  </si>
  <si>
    <t xml:space="preserve">ENCHIMENTO DE AREIA PARA DRENO, LANÇAMENTO MANUAL. AF_07/2021</t>
  </si>
  <si>
    <t xml:space="preserve">ENCHIMENTO DE BRITA PARA DRENO, LANÇAMENTO MANUAL. AF_07/2021</t>
  </si>
  <si>
    <t xml:space="preserve">DRENO EM MURO DE CONTENÇÃO, EXECUTADO NO PÉ DO MURO, COM TUBO DE PEAD CORRUGADO FLEXÍVEL PERFURADO, ENCHIMENTO COM BRITA, ENVOLVIDO COM MANTA GEOTÊXTIL. AF_07/2021</t>
  </si>
  <si>
    <t xml:space="preserve">DRENO EM MURO DE CONTENÇÃO, EXECUTADO NO PÉ DO MURO, COM TUBO DE PVC CORRUGADO RÍGIDO PERFURADO, ENCHIMENTO COM BRITA, ENVOLVIDO COM MANTA GEOTÊXTIL. AF_07/2021</t>
  </si>
  <si>
    <t xml:space="preserve">DRENO BARBACÃ, DN 100 MM, COM MATERIAL DRENANTE. AF_07/2021</t>
  </si>
  <si>
    <t xml:space="preserve">DRENO BARBACÃ, DN 75 MM, COM MATERIAL DRENANTE. AF_07/2021</t>
  </si>
  <si>
    <t xml:space="preserve">DRENO BARBACÃ, DN 50 MM, COM MATERIAL DRENANTE. AF_07/2021</t>
  </si>
  <si>
    <t xml:space="preserve">GEOTÊXTIL NÃO TECIDO 100% POLIÉSTER, RESISTÊNCIA A TRAÇÃO DE 31 KN/M (RT-31), INSTALADO EM DRENO - FORNECIMENTO E INSTALAÇÃO. AF_07/2021</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</si>
  <si>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</si>
  <si>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</si>
  <si>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</si>
  <si>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</si>
  <si>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</si>
  <si>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</si>
  <si>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</si>
  <si>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</si>
  <si>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</si>
  <si>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</si>
  <si>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</si>
  <si>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</si>
  <si>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</si>
  <si>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</si>
  <si>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</si>
  <si>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</si>
  <si>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</si>
  <si>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</si>
  <si>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</si>
  <si>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</si>
  <si>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</si>
  <si>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</si>
  <si>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</si>
  <si>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</si>
  <si>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</si>
  <si>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</si>
  <si>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</si>
  <si>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</si>
  <si>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</si>
  <si>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</si>
  <si>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</si>
  <si>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</si>
  <si>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</si>
  <si>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</si>
  <si>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</si>
  <si>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</si>
  <si>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</si>
  <si>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</si>
  <si>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</si>
  <si>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</si>
  <si>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</si>
  <si>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</si>
  <si>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</si>
  <si>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</si>
  <si>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</si>
  <si>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</si>
  <si>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</si>
  <si>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</si>
  <si>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</si>
  <si>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</si>
  <si>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</si>
  <si>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</si>
  <si>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</si>
  <si>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</si>
  <si>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</si>
  <si>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</si>
  <si>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</si>
  <si>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</si>
  <si>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</si>
  <si>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</si>
  <si>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</si>
  <si>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</si>
  <si>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</si>
  <si>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</si>
  <si>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</si>
  <si>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</si>
  <si>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</si>
  <si>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</si>
  <si>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METÁLICAS, 50 UTILIZAÇÕES, E CONCRETO FCK =15 MPA. AF_11/2023</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</si>
  <si>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</si>
  <si>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</si>
  <si>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</si>
  <si>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</si>
  <si>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</si>
  <si>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</si>
  <si>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</si>
  <si>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</si>
  <si>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</si>
  <si>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</si>
  <si>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</si>
  <si>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</si>
  <si>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</si>
  <si>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EXECUÇÃO DE PERFURAÇÃO PARA TIRANTE, COMPRIMENTO MAIOR OU IGUAL A 14 M E MENOR QUE 22 M, COM DIÂMETRO DE FURO DE 100 MM EXECUTADO COM HASTE E TUBOS DE REVESTIMENTO UTILIZANDO PERFURATRIZ SOBRE ESTEIRA. AF_11/2023</t>
  </si>
  <si>
    <t xml:space="preserve">EXECUÇÃO DE PERFURAÇÃO PARA TIRANTE, COMPRIMENTO MAIOR OU IGUAL A 22 M E MENOR QUE 30 M, COM DIÂMETRO DE FURO DE 100 MM EXECUTADO COM HASTE E TUBOS DE REVESTIMENTO UTILIZANDO PERFURATRIZ SOBRE ESTEIRA. AF_11/2023</t>
  </si>
  <si>
    <t xml:space="preserve">EXECUÇÃO DE PERFURAÇÃO PARA TIRANTE, COMPRIMENTO MAIOR OU IGUAL A 6 M E MENOR QUE 14 M, COM DIÂMETRO DE FURO DE 150 MM EXECUTADO COM HASTE E TUBOS DE REVESTIMENTO UTILIZANDO PERFURATRIZ SOBRE ESTEIRA. AF_11/2023</t>
  </si>
  <si>
    <t xml:space="preserve">EXECUÇÃO DE PERFURAÇÃO PARA TIRANTE, COMPRIMENTO MAIOR OU IGUAL A 14 M E MENOR QUE 22 M, COM DIÂMETRO DE FURO DE 150 MM EXECUTADO COM HASTE E TUBOS DE REVESTIMENTO UTILIZANDO PERFURATRIZ SOBRE ESTEIRA. AF_11/2023</t>
  </si>
  <si>
    <t xml:space="preserve">EXECUÇÃO DE PERFURAÇÃO PARA TIRANTE, COMPRIMENTO MAIOR OU IGUAL A 6 M E MENOR QUE 14 M, COM DIÂMETRO DE FURO DE 200 MM EXECUTADO COM HASTE E TUBOS DE REVESTIMENTO UTILIZANDO PERFURATRIZ SOBRE ESTEIRA. AF_11/2023</t>
  </si>
  <si>
    <t xml:space="preserve">EXECUÇÃO DE PERFURAÇÃO PARA TIRANTE, COMPRIMENTO MAIOR OU IGUAL A 14 M E MENOR QUE 22 M, COM DIÂMETRO DE FURO DE 200 MM EXECUTADO COM HASTE E TUBOS DE REVESTIMENTO UTILIZANDO PERFURATRIZ SOBRE ESTEIRA. AF_11/2023</t>
  </si>
  <si>
    <t xml:space="preserve">EXECUÇÃO DE PERFURAÇÃO PARA TIRANTE, COMPRIMENTO MAIOR OU IGUAL A 22 M E MENOR QUE 30 M, COM DIÂMETRO DE FURO DE 200 MM EXECUTADO COM HASTE E TUBOS DE REVESTIMENTO UTILIZANDO PERFURATRIZ SOBRE ESTEIRA. AF_11/2023</t>
  </si>
  <si>
    <t xml:space="preserve">EXECUÇÃO DE PERFURAÇÃO PARA TIRANTE, COMPRIMENTO MAIOR OU IGUAL A 6 M E MENOR QUE 14 M, COM DIÂMETRO DE FURO DE 100 MM EXECUTADO COM HASTE UTILIZANDO PERFURATRIZ MANUAL SOBRE BASE DE MONTAGEM. AF_11/2023</t>
  </si>
  <si>
    <t xml:space="preserve">EXECUÇÃO DE PERFURAÇÃO PARA TIRANTE, COMPRIMENTO MAIOR OU IGUAL A 14 M E MENOR QUE 22 M, COM DIÂMETRO DE FURO DE 100 MM EXECUTADO COM HASTE UTILIZANDO PERFURATRIZ MANUAL SOBRE BASE DE MONTAGEM. AF_11/2023</t>
  </si>
  <si>
    <t xml:space="preserve">EXECUÇÃO DE PERFURAÇÃO PARA TIRANTE, COMPRIMENTO MAIOR OU IGUAL A 22 M E MENOR QUE 30 M, COM DIÂMETRO DE FURO DE 100 MM EXECUTADO COM HASTE UTILIZANDO PERFURATRIZ MANUAL SOBRE BASE DE MONTAGEM. AF_11/2023</t>
  </si>
  <si>
    <t xml:space="preserve">EXECUÇÃO DE PERFURAÇÃO PARA TIRANTE, COMPRIMENTO MAIOR OU IGUAL A 6 M E MENOR QUE 14 M, COM DIÂMETRO DE FURO DE 150 MM EXECUTADO COM HASTE UTILIZANDO PERFURATRIZ MANUAL SOBRE BASE DE MONTAGEM. AF_11/2023</t>
  </si>
  <si>
    <t xml:space="preserve">EXECUÇÃO DE PERFURAÇÃO PARA TIRANTE, COMPRIMENTO MAIOR OU IGUAL A 14 M E MENOR QUE 22 M, COM DIÂMETRO DE FURO DE 150 MM EXECUTADO COM HASTE UTILIZANDO PERFURATRIZ MANUAL SOBRE BASE DE MONTAGEM. AF_11/2023</t>
  </si>
  <si>
    <t xml:space="preserve">EXECUÇÃO DE PERFURAÇÃO PARA TIRANTE, COMPRIMENTO MAIOR OU IGUAL A 22 M E MENOR QUE 30 M, COM DIÂMETRO DE FURO DE 150 MM EXECUTADO COM HASTE UTILIZANDO PERFURATRIZ MANUAL SOBRE BASE DE MONTAGEM. AF_11/2023</t>
  </si>
  <si>
    <t xml:space="preserve">EXECUÇÃO DE PERFURAÇÃO PARA TIRANTE, COMPRIMENTO MAIOR OU IGUAL A 14 M E MENOR QUE 22 M, COM DIÂMETRO DE FURO DE 200 MM EXECUTADO COM HASTE UTILIZANDO PERFURATRIZ MANUAL SOBRE BASE DE MONTAGEM. AF_11/2023</t>
  </si>
  <si>
    <t xml:space="preserve">EXECUÇÃO DE PERFURAÇÃO PARA TIRANTE, COMPRIMENTO MAIOR OU IGUAL A 22 M E MENOR QUE 30 M, COM DIÂMETRO DE FURO DE 200 MM EXECUTADO COM HASTE UTILIZANDO PERFURATRIZ MANUAL SOBRE BASE DE MONTAGEM. AF_11/2023</t>
  </si>
  <si>
    <t xml:space="preserve">PERFURAÇÃO DE CORTINA PRÉ-MOLDADA COM MARTELETE ROMPEDOR. AF_11/2023</t>
  </si>
  <si>
    <t xml:space="preserve">EXECUÇÃO DE LONGARINA, PARA TIRANTES PROVISÓRIOS, COM PERFIL METÁLICO, INCLUINDO CUNHA E SOLIDARIZAÇÃO. AF_11/2023</t>
  </si>
  <si>
    <t xml:space="preserve">EXECUÇÃO DE LONGARINA, PARA TIRANTES PERMANENTES, COM PERFIL METÁLICO, INCLUINDO CUNHA E SOLIDARIZAÇÃO. AF_11/2023</t>
  </si>
  <si>
    <t xml:space="preserve">EXECUÇÃO DE PERFURAÇÃO PARA TIRANTE, COMPRIMENTO MAIOR OU IGUAL A 22 M E MENOR QUE 30 M, COM DIÂMETRO DE FURO DE 150 MM EXECUTADO COM HASTE E TUBOS DE REVESTIMENTO UTILIZANDO PERFURATRIZ SOBRE ESTEIRA. AF_11/2023</t>
  </si>
  <si>
    <t xml:space="preserve">EXECUÇÃO DE PERFURAÇÃO PARA TIRANTE, COMPRIMENTO MAIOR OU IGUAL A 6 M E MENOR QUE 14 M, COM DIÂMETRO DE FURO DE 200 MM EXECUTADO COM HASTE UTILIZANDO PERFURATRIZ MANUAL SOBRE BASE DE MONTAGEM. AF_11/2023</t>
  </si>
  <si>
    <t xml:space="preserve">EXECUÇÃO DE PERFURAÇÃO PARA TIRANTE, COMPRIMENTO MAIOR OU IGUAL A 6 M E MENOR QUE 14 M, COM DIÂMETRO DE FURO DE 100 MM EXECUTADO COM HASTE UTILIZANDO PERFURATRIZ SOBRE ESTEIRA. AF_11/2023</t>
  </si>
  <si>
    <t xml:space="preserve">EXECUÇÃO DE PERFURAÇÃO PARA TIRANTE, COMPRIMENTO MAIOR OU IGUAL A 14 M E MENOR QUE 22 M, COM DIÂMETRO DE FURO DE 100 MM EXECUTADO COM HASTE UTILIZANDO PERFURATRIZ SOBRE ESTEIRA. AF_11/2023</t>
  </si>
  <si>
    <t xml:space="preserve">EXECUÇÃO DE PERFURAÇÃO PARA TIRANTE, COMPRIMENTO MAIOR OU IGUAL A 22 M E MENOR QUE 30 M, COM DIÂMETRO DE FURO DE 100 MM EXECUTADO COM HASTE UTILIZANDO PERFURATRIZ SOBRE ESTEIRA. AF_11/2023</t>
  </si>
  <si>
    <t xml:space="preserve">EXECUÇÃO DE PERFURAÇÃO PARA TIRANTE, COMPRIMENTO MAIOR OU IGUAL A 6 M E MENOR QUE 14 M, COM DIÂMETRO DE FURO DE 200 MM EXECUTADO COM HASTE UTILIZANDO PERFURATRIZ SOBRE ESTEIRA. AF_11/2023</t>
  </si>
  <si>
    <t xml:space="preserve">EXECUÇÃO DE PERFURAÇÃO PARA TIRANTE, COMPRIMENTO MAIOR OU IGUAL A 14 M E MENOR QUE 22 M, COM DIÂMETRO DE FURO DE 200 MM EXECUTADO COM HASTE UTILIZANDO PERFURATRIZ SOBRE ESTEIRA. AF_11/2023</t>
  </si>
  <si>
    <t xml:space="preserve">EXECUÇÃO DE PERFURAÇÃO PARA TIRANTE, COMPRIMENTO MAIOR OU IGUAL A 22 M E MENOR QUE 30 M, COM DIÂMETRO DE FURO DE 200 MM EXECUTADO COM HASTE UTILIZANDO PERFURATRIZ SOBRE ESTEIRA. AF_11/2023</t>
  </si>
  <si>
    <t xml:space="preserve">EXECUÇÃO DE PERFURAÇÃO PARA TIRANTE, COMPRIMENTO MAIOR OU IGUAL A 6 M E MENOR QUE 14 M, COM DIÂMETRO DE FURO DE 100 MM EXECUTADO COM HASTE E TUBOS DE REVESTIMENTO UTILIZANDO PERFURATRIZ SOBRE ESTEIRA. AF_11/2023</t>
  </si>
  <si>
    <t xml:space="preserve">CANALETA MEIA CANA PRÉ-MOLDADA DE CONCRETO (D = 20 CM) - FORNECIMENTO E INSTALAÇÃO. AF_08/2021</t>
  </si>
  <si>
    <t xml:space="preserve">CANALETA MEIA CANA PRÉ-MOLDADA DE CONCRETO (D = 30 CM) - FORNECIMENTO E INSTALAÇÃO. AF_08/2021</t>
  </si>
  <si>
    <t xml:space="preserve">CANALETA MEIA CANA PRÉ-MOLDADA DE CONCRETO (D = 40 CM) - FORNECIMENTO E INSTALAÇÃO. AF_08/2021</t>
  </si>
  <si>
    <t xml:space="preserve">CANALETA MEIA CANA PRÉ-MOLDADA DE CONCRETO (D = 50 CM) - FORNECIMENTO E INSTALAÇÃO. AF_08/2021</t>
  </si>
  <si>
    <t xml:space="preserve">CANALETA MEIA CANA PRÉ-MOLDADA DE CONCRETO (D = 60 CM) - FORNECIMENTO E INSTALAÇÃO. AF_08/2021</t>
  </si>
  <si>
    <t xml:space="preserve">CANALETA MEIA CANA PRÉ-MOLDADA DE CONCRETO (D = 80 CM) - FORNECIMENTO E INSTALAÇÃO. AF_08/2021</t>
  </si>
  <si>
    <t xml:space="preserve">EXECUÇÃO DE CANALETA DE CONCRETO MOLDADO IN LOCO, ESPESSURA DE 0,07 M, GEOMETRIA TRAPEZOIDAL (DIMENSÕES INTERNAS: B=0,6 M; B=0,147 M; H=0,2 M). AF_08/2021</t>
  </si>
  <si>
    <t xml:space="preserve">EXECUÇÃO DE CANALETA DE CONCRETO MOLDADO IN LOCO, ESPESSURA DE 0,07 M, GEOMETRIA TRAPEZOIDAL (DIMENSÕES INTERNAS: B=0,9 M; B=0,246 M; H=0,3 M). AF_08/2021</t>
  </si>
  <si>
    <t xml:space="preserve">EXECUÇÃO DE CANALETA DE CONCRETO MOLDADO IN LOCO, ESPESSURA DE 0,08 M, GEOMETRIA TRAPEZOIDAL (DIMENSÕES INTERNAS: B=1M; B=0,5 M; H=0,25 M). AF_08/2021</t>
  </si>
  <si>
    <t xml:space="preserve">EXECUÇÃO DE CANALETA DE CONCRETO MOLDADO IN LOCO, ESPESSURA DE 0,08 M, GEOMETRIA TRAPEZOIDAL (DIMENSÕES INTERNAS: B=1,074 M; B=0,534 M; H=0,27 M). AF_08/2021</t>
  </si>
  <si>
    <t xml:space="preserve">EXECUÇÃO DE CANALETA DE CONCRETO MOLDADO IN LOCO, ESPESSURA DE 0,08 M, GEOMETRIA TRAPEZOIDAL (DIMENSÕES INTERNAS: B=1,4 M; B=0,7 M; H=0,35 M). AF_08/2021</t>
  </si>
  <si>
    <t xml:space="preserve">EXECUÇÃO DE CANALETA DE CONCRETO MOLDADO IN LOCO, ESPESSURA DE 0,08 M, GEOMETRIA TRAPEZOIDAL (DIMENSÕES INTERNAS: B=1,474 M; B=0,934 M; H=0,27 M). AF_08/2021</t>
  </si>
  <si>
    <t xml:space="preserve">GRELHA DE FERRO FUNDIDO SIMPLES COM REQUADRO, 150 X 1000 MM, ASSENTADA COM ARGAMASSA 1 : 3 CIMENTO: AREIA - FORNECIMENTO E INSTALAÇÃO. AF_08/2021</t>
  </si>
  <si>
    <t xml:space="preserve">GRELHA DE FERRO FUNDIDO SIMPLES COM REQUADRO, 200 X 1000 MM, ASSENTADA COM ARGAMASSA 1 : 3 CIMENTO: AREIA - FORNECIMENTO E INSTALAÇÃO. AF_08/2021</t>
  </si>
  <si>
    <t xml:space="preserve">GRELHA DE FERRO FUNDIDO SIMPLES COM REQUADRO, 300 X 1000 MM, ASSENTADA COM ARGAMASSA 1 : 3 CIMENTO: AREIA - FORNECIMENTO E INSTALAÇÃO. AF_08/2021</t>
  </si>
  <si>
    <t xml:space="preserve">CAIXA COM GRELHA RETANGULAR DE FERRO FUNDIDO, EM ALVENARIA COM TIJOLOS CERÂMICOS MACIÇOS, DIMENSÕES INTERNAS: 0,15 X 1,00 X 0,3 M. AF_08/2021</t>
  </si>
  <si>
    <t xml:space="preserve">CAIXA COM GRELHA RETANGULAR DE FERRO FUNDIDO, EM ALVENARIA COM TIJOLOS CERÂMICOS MACIÇOS, DIMENSÕES INTERNAS: 0,20 X 1,00 X 0,4 M. AF_08/2021</t>
  </si>
  <si>
    <t xml:space="preserve">CAIXA COM GRELHA RETANGULAR DE FERRO FUNDIDO, EM ALVENARIA COM TIJOLOS CERÂMICOS MACIÇOS, DIMENSÕES INTERNAS: 0,30 X 1,00 X 0,5 M. AF_08/2021</t>
  </si>
  <si>
    <t xml:space="preserve">CAIXA COM GRELHA SIMPLES RETANGULAR, EM CONCRETO PRÉ-MOLDADO, DIMENSÕES INTERNAS: 0,6X1,0X1,0 M. AF_12/2020</t>
  </si>
  <si>
    <t xml:space="preserve">CAIXA COM GRELHA DUPLA RETANGULAR, EM CONCRETO PRÉ-MOLDADO, DIMENSÕES INTERNAS: 0,5X2,2X1,0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</si>
  <si>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</si>
  <si>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</si>
  <si>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</si>
  <si>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</si>
  <si>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</si>
  <si>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</si>
  <si>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</si>
  <si>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</si>
  <si>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</si>
  <si>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</si>
  <si>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</si>
  <si>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</si>
  <si>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</si>
  <si>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</si>
  <si>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0,60 M, PROFUNDIDADE = 0,90 M, EXCLUINDO TAMPÃO. AF_12/2020_PA</t>
  </si>
  <si>
    <t xml:space="preserve">POÇO DE INSPEÇÃO CIRCULAR PARA ESGOTO, EM CONCRETO PRÉ-MOLDADO, DIÂMETRO INTERNO = 0,60 M, PROFUNDIDADE = 1,40 M, EXCLUINDO TAMPÃO. AF_12/2020_PA</t>
  </si>
  <si>
    <t xml:space="preserve">POÇO DE INSPEÇÃO CIRCULAR PARA ESGOTO, EM ALVENARIA COM TIJOLOS CERÂMICOS MACIÇOS, DIÂMETRO INTERNO = 0,60 M, PROFUNDIDADE = 0,95 M, EXCLUINDO TAMPÃO. AF_12/2020_PA</t>
  </si>
  <si>
    <t xml:space="preserve">POÇO DE INSPEÇÃO CIRCULAR PARA ESGOTO, EM ALVENARIA COM TIJOLOS CERÂMICOS MACIÇOS, DIÂMETRO INTERNO = 0,60 M, PROFUNDIDADE = 1,45 M, EXCLUINDO TAMPÃO. AF_12/2020_PA</t>
  </si>
  <si>
    <t xml:space="preserve">BASE PARA POÇO DE VISITA CIRCULAR PARA ESGOTO, EM CONCRETO PRÉ-MOLDADO, DIÂMETRO INTERNO = 0,80 M, PROFUNDIDADE = 1,35 M, EXCLUINDO TAMPÃO. AF_12/2020_PA</t>
  </si>
  <si>
    <t xml:space="preserve">BASE PARA POÇO DE VISITA CIRCULAR PARA  ESGOTO, EM ALVENARIA COM TIJOLOS CERÂMICOS MACIÇOS, DIÂMETRO INTERNO = 0,80 M, PROFUNDIDADE = 1,40 M, EXCLUINDO TAMPÃO. AF_12/2020_PA</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</si>
  <si>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</si>
  <si>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</si>
  <si>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</si>
  <si>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</si>
  <si>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1,20 M, PROFUNDIDADE = 1,40 M, EXCLUINDO TAMPÃO. AF_12/2020_PA</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</si>
  <si>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</si>
  <si>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</si>
  <si>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1,50 M, PROFUNDIDADE = 1,40 M, EXCLUINDO TAMPÃO. AF_12/2020_PA</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</si>
  <si>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</si>
  <si>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 M, PROFUNDIDADE = 1,40 M, EXCLUINDO TAMPÃO. AF_12/2020_PA</t>
  </si>
  <si>
    <t xml:space="preserve">ACRÉSCIMO PARA POÇO DE VISITA RETANGULAR PARA ESGOTO, EM ALVENARIA COM BLOCOS DE CONCRETO, DIMENSÕES INTERNAS = 1X1 M. AF_12/2020</t>
  </si>
  <si>
    <t xml:space="preserve">BASE PARA POÇO DE VISITA RETANGULAR PARA ESGOTO, EM ALVENARIA COM BLOCOS DE CONCRETO, DIMENSÕES INTERNAS = 1X1,5 M, PROFUNDIDADE = 1,40 M, EXCLUINDO TAMPÃO. AF_12/2020_PA</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</si>
  <si>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</si>
  <si>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</si>
  <si>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</si>
  <si>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1,40 M, EXCLUINDO TAMPÃO. AF_12/2020_PA</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</si>
  <si>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</si>
  <si>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</si>
  <si>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1,40 M, EXCLUINDO TAMPÃO. AF_12/2020_PA</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</si>
  <si>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</si>
  <si>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AF_12/2020_PA</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</si>
  <si>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</si>
  <si>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1,40 M, EXCLUINDO TAMPÃO. AF_12/2020_PA</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</si>
  <si>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</si>
  <si>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1,40 M, EXCLUINDO TAMPÃO. AF_12/2020_PA</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</si>
  <si>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</si>
  <si>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1,40 M, EXCLUINDO TAMPÃO. AF_12/2020_PA</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</si>
  <si>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</si>
  <si>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1,40 M, EXCLUINDO TAMPÃO. AF_12/2020_PA</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</si>
  <si>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</si>
  <si>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1,40 M, EXCLUINDO TAMPÃO. AF_12/2020_PA</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</si>
  <si>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</si>
  <si>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1,40 M, EXCLUINDO TAMPÃO. AF_12/2020_PA</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</si>
  <si>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</si>
  <si>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1,40 M, EXCLUINDO TAMPÃO. AF_12/2020_PA</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</si>
  <si>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</si>
  <si>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1,40 M, EXCLUINDO TAMPÃO. AF_12/2020_PA</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</si>
  <si>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</si>
  <si>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1,40 M, EXCLUINDO TAMPÃO. AF_12/2020_PA</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</si>
  <si>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</si>
  <si>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1,40 M, EXCLUINDO TAMPÃO. AF_12/2020_PA</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</si>
  <si>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</si>
  <si>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1,40 M, EXCLUINDO TAMPÃO. AF_12/2020_PA</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</si>
  <si>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</si>
  <si>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1,40 M, EXCLUINDO TAMPÃO. AF_12/2020_PA</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</si>
  <si>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</si>
  <si>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1,40 M, EXCLUINDO TAMPÃO. AF_12/2020_PA</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</si>
  <si>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</si>
  <si>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1,40 M, EXCLUINDO TAMPÃO. AF_12/2020_PA</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</si>
  <si>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</si>
  <si>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1,40 M, EXCLUINDO TAMPÃO. AF_12/2020_PA</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</si>
  <si>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</si>
  <si>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1,40 M, EXCLUINDO TAMPÃO. AF_12/2020_PA</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</si>
  <si>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</si>
  <si>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1,40 M, EXCLUINDO TAMPÃO. AF_12/2020_PA</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</si>
  <si>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</si>
  <si>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1,40 M, EXCLUINDO TAMPÃO. AF_12/2020_PA</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</si>
  <si>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</si>
  <si>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1,40 M, EXCLUINDO TAMPÃO. AF_12/2020_PA</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</si>
  <si>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</si>
  <si>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AF_12/2020_PA</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</si>
  <si>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</si>
  <si>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</si>
  <si>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</si>
  <si>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1,0 M, PROFUNDIDADE = 1,40 M, EXCLUINDO TAMPÃO. AF_12/2020_PA</t>
  </si>
  <si>
    <t xml:space="preserve">BASE PARA POÇO DE VISITA RETANGULAR PARA ESGOTO, EM ALVENARIA COM BLOCOS DE CONCRETO, DIMENSÕES INTERNAS = 1X3,5 M, PROFUNDIDADE = 1,40 M, EXCLUINDO TAMPÃO. AF_12/2020_PA</t>
  </si>
  <si>
    <t xml:space="preserve">BASE PARA POÇO DE VISITA RETANGULAR PARA ESGOTO, EM ALVENARIA COM BLOCOS DE CONCRETO, DIMENSÕES INTERNAS = 1X2 M, PROFUNDIDADE = 1,40 M, EXCLUINDO TAMPÃO. AF_12/2020_PA</t>
  </si>
  <si>
    <t xml:space="preserve">BASE PARA POÇO DE VISITA RETANGULAR PARA ESGOTO, EM ALVENARIA COM BLOCOS DE CONCRETO, DIMENSÕES INTERNAS = 1X2,5 M, PROFUNDIDADE = 1,40 M, EXCLUINDO TAMPÃO. AF_12/2020_PA</t>
  </si>
  <si>
    <t xml:space="preserve">ACRÉSCIMO PARA POÇO DE VISITA CIRCULAR PARA ESGOTO, EM CONCRETO PRÉ-MOLDADO, DIÂMETRO INTERNO = 0,8 M. AF_12/2020</t>
  </si>
  <si>
    <t xml:space="preserve">BASE PARA POÇO DE VISITA CIRCULAR PARA ESGOTO, EM CONCRETO PRÉ-MOLDADO, DIÂMETRO INTERNO = 1,0 M, PROFUNDIDADE = 1,35 M, EXCLUINDO TAMPÃO. AF_12/2020_PA</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</si>
  <si>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</si>
  <si>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</si>
  <si>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1,40 M, EXCLUINDO TAMPÃO. AF_12/2020_PA</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</si>
  <si>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</si>
  <si>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1,40 M, EXCLUINDO TAMPÃO. AF_12/2020_PA</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</si>
  <si>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</si>
  <si>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</si>
  <si>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1,50 M, PROFUNDIDADE = 1,40 M, EXCLUINDO TAMPÃO. AF_12/2020_PA</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</si>
  <si>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</si>
  <si>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1X1 M, PROFUNDIDADE = 1,40 M, EXCLUINDO TAMPÃO. AF_12/2020_PA</t>
  </si>
  <si>
    <t xml:space="preserve">ACRÉSCIMO PARA POÇO DE VISITA RETANGULAR PARA DRENAGEM, EM ALVENARIA COM BLOCOS DE CONCRETO, DIMENSÕES INTERNAS = 1X1 M. AF_12/2020</t>
  </si>
  <si>
    <t xml:space="preserve">BASE PARA POÇO DE VISITA RETANGULAR PARA DRENAGEM, EM ALVENARIA COM BLOCOS DE CONCRETO, DIMENSÕES INTERNAS = 1,5X2,5 M, PROFUNDIDADE = 1,40 M, EXCLUINDO TAMPÃO. AF_12/2020_PA</t>
  </si>
  <si>
    <t xml:space="preserve">BASE PARA POÇO DE VISITA RETANGULAR PARA DRENAGEM, EM ALVENARIA COM BLOCOS DE CONCRETO, DIMENSÕES INTERNAS = 1X1,5 M, PROFUNDIDADE = 1,40 M, EXCLUINDO TAMPÃO. AF_12/2020_PA</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</si>
  <si>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</si>
  <si>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</si>
  <si>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1,40 M, EXCLUINDO TAMPÃO. AF_12/2020_PA</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</si>
  <si>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</si>
  <si>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1,40 M, EXCLUINDO TAMPÃO. AF_12/2020_PA</t>
  </si>
  <si>
    <t xml:space="preserve">POÇO DE INSPEÇÃO CIRCULAR PARA DRENAGEM, EM CONCRETO PRÉ-MOLDADO, DIÂMETRO INTERNO = 0,60 M, PROFUNDIDADE = 0,90 M, EXCLUINDO TAMPÃO. AF_12/2020_PA</t>
  </si>
  <si>
    <t xml:space="preserve">ACRÉSCIMO PARA POÇO DE VISITA RETANGULAR PARA DRENAGEM, EM ALVENARIA COM BLOCOS DE CONCRETO, DIMENSÕES INTERNAS = 1X2,5 M. AF_12/2020</t>
  </si>
  <si>
    <t xml:space="preserve">POÇO DE INSPEÇÃO CIRCULAR PARA DRENAGEM, EM CONCRETO PRÉ-MOLDADO, DIÂMETRO INTERNO = 0,60 M, PROFUNDIDADE = 1,40 M, EXCLUINDO TAMPÃO. AF_12/2020_PA</t>
  </si>
  <si>
    <t xml:space="preserve">BASE PARA POÇO DE VISITA RETANGULAR PARA DRENAGEM, EM ALVENARIA COM BLOCOS DE CONCRETO, DIMENSÕES INTERNAS = 1,5X3 M, PROFUNDIDADE = 1,40 M, EXCLUINDO TAMPÃO. AF_12/2020_PA</t>
  </si>
  <si>
    <t xml:space="preserve">POÇO DE INSPEÇÃO CIRCULAR PARA DRENAGEM, EM ALVENARIA COM TIJOLOS CERÂMICOS MACIÇOS, DIÂMETRO INTERNO = 0,60 M, PROFUNDIDADE = 0,95 M, EXCLUINDO TAMPÃO. AF_12/2020_PA</t>
  </si>
  <si>
    <t xml:space="preserve">POÇO DE INSPEÇÃO CIRCULAR PARA DRENAGEM, EM ALVENARIA COM TIJOLOS CERÂMICOS MACIÇOS, DIÂMETRO INTERNO = 0,60 M, PROFUNDIDADE = 1,45 M, EXCLUINDO TAMPÃO. AF_12/2020_PA</t>
  </si>
  <si>
    <t xml:space="preserve">BASE PARA POÇO DE VISITA RETANGULAR PARA DRENAGEM, EM ALVENARIA COM BLOCOS DE CONCRETO, DIMENSÕES INTERNAS = 1X3 M, PROFUNDIDADE = 1,40 M, EXCLUINDO TAMPÃO. AF_12/2020_PA</t>
  </si>
  <si>
    <t xml:space="preserve">BASE PARA POÇO DE VISITA CIRCULAR PARA DRENAGEM, EM CONCRETO PRÉ-MOLDADO, DIÂMETRO INTERNO = 0,80 M, PROFUNDIDADE = 1,35 M, EXCLUINDO TAMPÃO. AF_12/2020_PA</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</si>
  <si>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</si>
  <si>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</si>
  <si>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</si>
  <si>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1,40 M, EXCLUINDO TAMPÃO. AF_12/2020_PA</t>
  </si>
  <si>
    <t xml:space="preserve">BASE PARA POÇO DE VISITA CIRCULAR PARA DRENAGEM, EM ALVENARIA COM TIJOLOS CERÂMICOS MACIÇOS, DIÂMETRO INTERNO = 0,80 M, PROFUNDIDADE = 1,40 M, EXCLUINDO TAMPÃO. AF_12/2020_PA</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</si>
  <si>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</si>
  <si>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</si>
  <si>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</si>
  <si>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1,40 M, EXCLUINDO TAMPÃO. AF_12/2020_PA</t>
  </si>
  <si>
    <t xml:space="preserve">BASE PARA POÇO DE VISITA CIRCULAR PARA DRENAGEM, EM CONCRETO PRÉ-MOLDADO, DIÂMETRO INTERNO = 1,0 M, PROFUNDIDADE = 1,35 M, EXCLUINDO TAMPÃO. AF_05/2018_PA</t>
  </si>
  <si>
    <t xml:space="preserve">BASE PARA POÇO DE VISITA RETANGULAR PARA DRENAGEM, EM ALVENARIA COM BLOCOS DE CONCRETO, DIMENSÕES INTERNAS = 1X4 M, PROFUNDIDADE = 1,40 M, EXCLUINDO TAMPÃO. AF_12/2020_PA</t>
  </si>
  <si>
    <t xml:space="preserve">BASE PARA POÇO DE VISITA RETANGULAR PARA DRENAGEM, EM ALVENARIA COM BLOCOS DE CONCRETO, DIMENSÕES INTERNAS = 2,5X3 M, PROFUNDIDADE = 1,40 M, EXCLUINDO TAMPÃO. AF_12/2020_PA</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</si>
  <si>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</si>
  <si>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</si>
  <si>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1,40 M, EXCLUINDO TAMPÃO. AF_12/2020_PA</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</si>
  <si>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</si>
  <si>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1,0 M, PROFUNDIDADE = 1,40 M, EXCLUINDO TAMPÃO. AF_12/2020_PA</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</si>
  <si>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</si>
  <si>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1,40 M, EXCLUINDO TAMPÃO. AF_12/2020_PA</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</si>
  <si>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</si>
  <si>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</si>
  <si>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1,40 M, EXCLUINDO TAMPÃO. AF_12/2020_PA</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</si>
  <si>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</si>
  <si>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1,40 M, EXCLUINDO TAMPÃO. AF_12/2020_PA</t>
  </si>
  <si>
    <t xml:space="preserve">BASE PARA POÇO DE VISITA RETANGULAR PARA DRENAGEM, EM ALVENARIA COM BLOCOS DE CONCRETO, DIMENSÕES INTERNAS = 2X2 M, PROFUNDIDADE = 1,40 M, EXCLUINDO TAMPÃO. AF_12/2020_PA</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</si>
  <si>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</si>
  <si>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1,40 M, EXCLUINDO TAMPÃO. AF_12/2020_PA</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</si>
  <si>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</si>
  <si>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1,40 M, EXCLUINDO TAMPÃO. AF_12/2020_PA</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</si>
  <si>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</si>
  <si>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</si>
  <si>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1,40 M, EXCLUINDO TAMPÃO. AF_12/2020_PA</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</si>
  <si>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</si>
  <si>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1,40 M, EXCLUINDO TAMPÃO. AF_12/2020_PA</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</si>
  <si>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</si>
  <si>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1,40 M, EXCLUINDO TAMPÃO. AF_12/2020_PA</t>
  </si>
  <si>
    <t xml:space="preserve">BASE PARA POÇO DE VISITA RETANGULAR PARA DRENAGEM, EM ALVENARIA COM BLOCOS DE CONCRETO, DIMENSÕES INTERNAS = 3,5X4 M, PROFUNDIDADE = 1,40 M, EXCLUINDO TAMPÃO. AF_12/2020_PA</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</si>
  <si>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</si>
  <si>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1,40 M, EXCLUINDO TAMPÃO. AF_12/2020_PA</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</si>
  <si>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</si>
  <si>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</si>
  <si>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</si>
  <si>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1,40 M, EXCLUINDO TAMPÃO. AF_12/2020_PA</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</si>
  <si>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</si>
  <si>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1,40 M, EXCLUINDO TAMPÃO. AF_12/2020_PA</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</si>
  <si>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</si>
  <si>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1,40 M, EXCLUINDO TAMPÃO. AF_12/2020_PA</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</si>
  <si>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</si>
  <si>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1,40 M, EXCLUINDO TAMPÃO. AF_12/2020_PA</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</si>
  <si>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</si>
  <si>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</si>
  <si>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</si>
  <si>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H=0,50 M. AF_12/2020</t>
  </si>
  <si>
    <t xml:space="preserve">CAIXA ENTERRADA DISTRIBUIDORA DE VAZÃO (SUMIDOUROS MÚLTIPLOS), RETANGULAR, EM ALVENARIA COM BLOCOS DE CONCRETO, DIMENSÕES INTERNAS: 0,60 X 0,60 X H=0,50 M. AF_12/2020</t>
  </si>
  <si>
    <t xml:space="preserve">CAIXA ENTERRADA DISTRIBUIDORA DE VAZÃO (SUMIDOUROS MÚLTIPLOS), RETANGULAR, EM CONCRETO PRÉ-MOLDADO, DIMENSÕES INTERNAS: 0,60 X 0,60 X H=0,50 M. AF_12/2020</t>
  </si>
  <si>
    <t xml:space="preserve">BASE PARA POCO DE VISITA RETANGULAR PARA ESGOTO E DRENAGEM, EM CONCRETO ESTRUTURAL, DIMENSÕES INTERNAS DE 90X150 M, PROFUNDIDADE DE 1,25 M, EXCLUINDO TAMPÃO. AF_12/2020_PA</t>
  </si>
  <si>
    <t xml:space="preserve">BASE PARA POÇO DE VISITA CIRCULAR PARA  ESGOTO, EM CONCRETO PRÉ-MOLDADO, DIÂMETRO INTERNO = 1,20 M, PROFUNDIDADE = 1,60 M, EXCLUINDO TAMPÃO. AF_12/2020_PA</t>
  </si>
  <si>
    <t xml:space="preserve">BASE PARA POÇO DE VISITA CIRCULAR PARA  ESGOTO, EM CONCRETO PRÉ-MOLDADO, DIÂMETRO INTERNO = 1,50 M, PROFUNDIDADE = 1,35 M, EXCLUINDO TAMPÃO. AF_12/2020_PA</t>
  </si>
  <si>
    <t xml:space="preserve">BASE PARA POÇO DE VISITA CIRCULAR PARA DRENAGEM, EM CONCRETO PRÉ-MOLDADO, DIÂMETRO INTERNO = 1,50 M, PROFUNDIDADE = 1,35 M, EXCLUINDO TAMPÃO. AF_12/2020_PA</t>
  </si>
  <si>
    <t xml:space="preserve">BASE PARA POÇO DE VISITA CIRCULAR PARA DRENAGEM, EM CONCRETO PRÉ-MOLDADO, DIÂMETRO INTERNO = 1,20 M, PROFUNDIDADE = 1,60 M, EXCLUINDO TAMPÃO. AF_05/2021_PA</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</si>
  <si>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</si>
  <si>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</si>
  <si>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</si>
  <si>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</si>
  <si>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</si>
  <si>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</si>
  <si>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</si>
  <si>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</si>
  <si>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30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</si>
  <si>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</si>
  <si>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</si>
  <si>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</si>
  <si>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t>
  </si>
  <si>
    <t xml:space="preserve">ASSENTAMENTO DE GUIA (MEIO-FIO) EM TRECHO CURVO, CONFECCIONADA EM CONCRETO PRÉ-FABRICADO, DIMENSÕES 100X15X13X20 CM (COMPRIMENTO X BASE INFERIOR X BASE SUPERIOR X ALTURA), PARA URBANIZAÇÃO INTERNA DE EMPREENDIMENTOS. AF_06/2016</t>
  </si>
  <si>
    <t xml:space="preserve">ASSENTAMENTO DE GUIA (MEIO-FIO) EM TRECHO RETO, CONFECCIONADA EM CONCRETO PRÉ-FABRICADO, DIMENSÕES 80X08X08X25 CM (COMPRIMENTO X BASE INFERIOR X BASE SUPERIOR X ALTURA), PARA URBANIZAÇÃO INTERNA DE EMPREENDIMENTOS. AF_06/2016</t>
  </si>
  <si>
    <t xml:space="preserve">ASSENTAMENTO DE GUIA (MEIO-FIO) EM TRECHO CURVO, CONFECCIONADA EM CONCRETO PRÉ-FABRICADO, DIMENSÕES 80X08X08X25 CM (COMPRIMENTO X BASE INFERIOR X BASE SUPERIOR X ALTURA), PARA URBANIZAÇÃO INTERNA DE EMPREENDIMENTOS. AF_06/2016</t>
  </si>
  <si>
    <t xml:space="preserve">ASSENTAMENTO DE GUIA (MEIO-FIO) EM TRECHO RETO, CONFECCIONADA EM CONCRETO PRÉ-FABRICADO, DIMENSÕES 39X6,5X6,5X19 CM (COMPRIMENTO X BASE INFERIOR X BASE SUPERIOR X ALTURA), PARA DELIMITAÇÃO DE JARDINS, PRAÇAS OU PASSEIOS. AF_05/2016</t>
  </si>
  <si>
    <t xml:space="preserve">ASSENTAMENTO DE GUIA (MEIO-FIO) EM TRECHO CURVO, CONFECCIONADA EM CONCRETO PRÉ-FABRICADO, DIMENSÕES 39X6,5X6,5X19 CM (COMPRIMENTO X BASE INFERIOR X BASE SUPERIOR X ALTURA), PARA DELIMITAÇÃO DE JARDINS, PRAÇAS OU PASSEIOS. AF_05/2016</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</si>
  <si>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</si>
  <si>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</si>
  <si>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</si>
  <si>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</si>
  <si>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</si>
  <si>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</si>
  <si>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</si>
  <si>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</si>
  <si>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</si>
  <si>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</si>
  <si>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</si>
  <si>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</si>
  <si>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</si>
  <si>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</si>
  <si>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ADUELA/ GALERIA FECHADA PRE-MOLDADA DE CONCRETO ARMADO, SECAO QUADRANGULAR INTERNA DE 1,50 X 1,50 M (L X A), MISULA DE 20 X 20 CM, C = 1,00 M, ESPESSURA MIN = 15 CM, TB-45 E FCK DO CONCRETO = 30 MPA   FORNECIMENTO E ASSENTAMENTO. AF_01/2023</t>
  </si>
  <si>
    <t xml:space="preserve">ADUELA/ GALERIA FECHADA PRE-MOLDADA DE CONCRETO ARMADO, SECAO QUADRANGULAR INTERNA DE 2,00 X 2,00 M (L X A), MISULA DE 20 X 20 CM, C = 1,00 M, ESPESSURA MIN = 15 CM, TB-45 E FCK DO CONCRETO = 30 MPA   FORNECIMENTO E ASSENTAMENTO. AF_01/2023</t>
  </si>
  <si>
    <t xml:space="preserve">ADUELA/ GALERIA FECHADA PRE-MOLDADA DE CONCRETO ARMADO, SECAO QUADRANGULAR INTERNA DE 2,50 X 2,50 M (L X A), MISULA DE 20 X 20 CM, C = 1,00 M, ESPESSURA MIN = 15 CM, TB-45 E FCK DO CONCRETO = 30 MPA   FORNECIMENTO E ASSENTAMENTO. AF_01/2023</t>
  </si>
  <si>
    <t xml:space="preserve">ADUELA/ GALERIA FECHADA PRE-MOLDADA DE CONCRETO ARMADO, SECAO QUADRANGULAR INTERNA DE 3,00 X 3,00 M (L X A), MISULA DE 20 X 20 CM, C = 1,00 M, ESPESSURA MIN = 20 CM, TB-45 E FCK DO CONCRETO = 30 MPA   FORNECIMENTO E ASSENTAMENTO. AF_01/2023</t>
  </si>
  <si>
    <t xml:space="preserve">APLICAÇÃO DE MANTA GEOTÊXTIL NAS JUNTAS RÍGIDAS DE ADUELAS PRÉ-MOLDADAS DE CONCRETO ARMADO. AF_01/2023</t>
  </si>
  <si>
    <t xml:space="preserve">FABRICAÇÃO, MONTAGEM E DESMONTAGEM DE FÔRMA PARA BOCA PARA BUEIRO, EM CHAPA DE MADEIRA COMPENSADA RESINADA, E = 17 MM, 2 UTILIZAÇÕES. AF_07/2021</t>
  </si>
  <si>
    <t xml:space="preserve">ARMAÇÃO DE MURO ALA E MURO TESTA UTILIZANDO AÇO CA-50 DE 6,3 MM - MONTAGEM. AF_07/2021</t>
  </si>
  <si>
    <t xml:space="preserve">ARMAÇÃO DE MURO ALA E MURO TESTA UTILIZANDO AÇO CA-50 DE 8 MM - MONTAGEM. AF_07/2021</t>
  </si>
  <si>
    <t xml:space="preserve">ARMAÇÃO DE MURO ALA E MURO TESTA UTILIZANDO AÇO CA-50 DE 10 MM - MONTAGEM. AF_07/2021</t>
  </si>
  <si>
    <t xml:space="preserve">ARMAÇÃO DE MURO ALA E MURO TESTA UTILIZANDO AÇO CA-50 DE 12,5 MM - MONTAGEM. AF_07/2021</t>
  </si>
  <si>
    <t xml:space="preserve">ARMAÇÃO DE MURO ALA E MURO TESTA UTILIZANDO AÇO CA-50 DE 16 MM - MONTAGEM. AF_07/2021</t>
  </si>
  <si>
    <t xml:space="preserve">ARMAÇÃO DE MURO ALA E MURO TESTA UTILIZANDO AÇO CA-50 DE 20 MM - MONTAGEM. AF_07/2021</t>
  </si>
  <si>
    <t xml:space="preserve">ARMAÇÃO DE SOLEIRA UTILIZANDO AÇO CA-50 DE 6,3 MM - MONTAGEM. AF_07/2021</t>
  </si>
  <si>
    <t xml:space="preserve">ARMAÇÃO DE SOLEIRA UTILIZANDO AÇO CA-50 DE 8 MM - MONTAGEM. AF_07/2021</t>
  </si>
  <si>
    <t xml:space="preserve">CONCRETAGEM DE BOCA PARA BUEIRO, FCK = 20 MPA, COM USO DE BOMBA - LANÇAMENTO, ADENSAMENTO E ACABAMENTO. AF_07/2021</t>
  </si>
  <si>
    <t xml:space="preserve">BOCA PARA BUEIRO SIMPLES TUBULAR D = 40 CM EM CONCRETO, ALAS COM ESCONSIDADE DE 0°, INCLUINDO FÔRMAS E MATERIAIS. AF_07/2021</t>
  </si>
  <si>
    <t xml:space="preserve">BOCA PARA BUEIRO SIMPLES TUBULAR D = 60 CM EM CONCRETO, ALAS COM ESCONSIDADE DE 0°, INCLUINDO FÔRMAS E MATERIAIS. AF_07/2021</t>
  </si>
  <si>
    <t xml:space="preserve">BOCA PARA BUEIRO SIMPLES TUBULAR D = 80 CM EM CONCRETO, ALAS COM ESCONSIDADE DE 0°, INCLUINDO FÔRMAS E MATERIAIS. AF_07/2021</t>
  </si>
  <si>
    <t xml:space="preserve">BOCA PARA BUEIRO SIMPLES TUBULAR D = 100 CM EM CONCRETO, ALAS COM ESCONSIDADE DE 0°, INCLUINDO FÔRMAS E MATERIAIS. AF_07/2021</t>
  </si>
  <si>
    <t xml:space="preserve">BOCA PARA BUEIRO SIMPLES TUBULAR D = 120 CM EM CONCRETO, ALAS COM ESCONSIDADE DE 0°, INCLUINDO FÔRMAS E MATERIAIS. AF_07/2021</t>
  </si>
  <si>
    <t xml:space="preserve">BOCA PARA BUEIRO SIMPLES TUBULAR D = 150 CM EM CONCRETO, ALAS COM ESCONSIDADE DE 0°, INCLUINDO FÔRMAS E MATERIAIS. AF_07/2021</t>
  </si>
  <si>
    <t xml:space="preserve">BOCA PARA BUEIRO DUPLO TUBULAR D = 80 CM EM CONCRETO, ALAS COM ESCONSIDADE DE 0°, INCLUINDO FÔRMAS E MATERIAIS. AF_07/2021</t>
  </si>
  <si>
    <t xml:space="preserve">BOCA PARA BUEIRO DUPLO TUBULAR D = 100 CM EM CONCRETO, ALAS COM ESCONSIDADE DE 0°, INCLUINDO FÔRMAS E MATERIAIS. AF_07/2021</t>
  </si>
  <si>
    <t xml:space="preserve">BOCA PARA BUEIRO DUPLO TUBULAR D = 120 CM EM CONCRETO, ALAS COM ESCONSIDADE DE 0°, INCLUINDO FÔRMAS E MATERIAIS. AF_07/2021</t>
  </si>
  <si>
    <t xml:space="preserve">BOCA PARA BUEIRO DUPLO TUBULAR D = 150 CM EM CONCRETO, ALAS COM ESCONSIDADE DE 0°, INCLUINDO FÔRMAS E MATERIAIS. AF_07/2021</t>
  </si>
  <si>
    <t xml:space="preserve">BOCA PARA BUEIRO TRIPLO TUBULAR D = 100 CM EM CONCRETO, ALAS COM ESCONSIDADE DE 0°, INCLUINDO FÔRMAS E MATERIAIS. AF_07/2021</t>
  </si>
  <si>
    <t xml:space="preserve">BOCA PARA BUEIRO TRIPLO TUBULAR D = 120 CM EM CONCRETO, ALAS COM ESCONSIDADE DE 0°, INCLUINDO FÔRMAS E MATERIAIS. AF_07/2021</t>
  </si>
  <si>
    <t xml:space="preserve">BOCA PARA BUEIRO TRIPLO TUBULAR D = 150 CM EM CONCRETO, ALAS COM ESCONSIDADE DE 0°, INCLUINDO FÔRMAS E MATERIAIS. AF_07/2021</t>
  </si>
  <si>
    <t xml:space="preserve">BOCA PARA BUEIRO SIMPLES TUBULAR D = 60 CM EM CONCRETO, ALAS COM ESCONSIDADE DE 30°, INCLUINDO FÔRMAS E MATERIAIS. AF_07/2021</t>
  </si>
  <si>
    <t xml:space="preserve">BOCA PARA BUEIRO SIMPLES TUBULAR D = 80 CM EM CONCRETO, ALAS COM ESCONSIDADE DE 30°, INCLUINDO FÔRMAS E MATERIAIS. AF_07/2021</t>
  </si>
  <si>
    <t xml:space="preserve">BOCA PARA BUEIRO SIMPLES TUBULAR D = 100 CM EM CONCRETO, ALAS COM ESCONSIDADE DE 30°, INCLUINDO FÔRMAS E MATERIAIS. AF_07/2021</t>
  </si>
  <si>
    <t xml:space="preserve">BOCA PARA BUEIRO SIMPLES TUBULAR D = 120 CM EM CONCRETO, ALAS COM ESCONSIDADE DE 30°, INCLUINDO FÔRMAS E MATERIAIS. AF_07/2021</t>
  </si>
  <si>
    <t xml:space="preserve">BOCA PARA BUEIRO SIMPLES TUBULAR D = 150 CM EM CONCRETO, ALAS COM ESCONSIDADE DE 30°, INCLUINDO FÔRMAS E MATERIAIS. AF_07/2021</t>
  </si>
  <si>
    <t xml:space="preserve">BOCA PARA BUEIRO DUPLO TUBULAR D = 100 CM EM CONCRETO, ALAS COM ESCONSIDADE DE 30°, INCLUINDO FÔRMAS E MATERIAIS. AF_07/2021</t>
  </si>
  <si>
    <t xml:space="preserve">BOCA PARA BUEIRO DUPLO TUBULAR D = 120 CM EM CONCRETO, ALAS COM ESCONSIDADE DE 30°, INCLUINDO FÔRMAS E MATERIAIS. AF_07/2021</t>
  </si>
  <si>
    <t xml:space="preserve">BOCA PARA BUEIRO DUPLO TUBULAR D = 150 CM EM CONCRETO, ALAS COM ESCONSIDADE DE 30°, INCLUINDO FÔRMAS E MATERIAIS. AF_07/2021</t>
  </si>
  <si>
    <t xml:space="preserve">BOCA PARA BUEIRO TRIPLO TUBULAR D = 100 CM EM CONCRETO, ALAS COM ESCONSIDADE DE 30°, INCLUINDO FÔRMAS E MATERIAIS. AF_07/2021</t>
  </si>
  <si>
    <t xml:space="preserve">BOCA PARA BUEIRO TRIPLO TUBULAR D = 120 CM EM CONCRETO, ALAS COM ESCONSIDADE DE 30°, INCLUINDO FÔRMAS E MATERIAIS. AF_07/2021</t>
  </si>
  <si>
    <t xml:space="preserve">BOCA PARA BUEIRO TRIPLO TUBULAR D = 150 CM EM CONCRETO, ALAS COM ESCONSIDADE DE 30°, INCLUINDO FÔRMAS E MATERIAIS. AF_07/2021</t>
  </si>
  <si>
    <t xml:space="preserve">BOCA PARA BUEIRO SIMPLES CELULAR 150 X 150 CM EM CONCRETO, ALAS COM ESCONSIDADE DE 30°, INCLUINDO FÔRMAS E MATERIAIS. AF_07/2021</t>
  </si>
  <si>
    <t xml:space="preserve">BOCA PARA BUEIRO SIMPLES CELULAR 200 X 200 CM EM CONCRETO, ALAS COM ESCONSIDADE DE 30°, INCLUINDO FÔRMAS E MATERIAIS. AF_07/2021</t>
  </si>
  <si>
    <t xml:space="preserve">BOCA PARA BUEIRO SIMPLES CELULAR 250 X 250 CM EM CONCRETO, ALAS COM ESCONSIDADE DE 30°, INCLUINDO FÔRMAS E MATERIAIS. AF_07/2021</t>
  </si>
  <si>
    <t xml:space="preserve">BOCA PARA BUEIRO SIMPLES CELULAR 300 X 300 CM EM CONCRETO, ALAS COM ESCONSIDADE DE 30°, INCLUINDO FÔRMAS E MATERIAIS. AF_07/2021</t>
  </si>
  <si>
    <t xml:space="preserve">BOCA PARA BUEIRO DUPLO CELULAR 150 X 150 CM EM CONCRETO, ALAS COM ESCONSIDADE DE 30°, INCLUINDO FÔRMAS E MATERIAIS. AF_07/2021</t>
  </si>
  <si>
    <t xml:space="preserve">BOCA PARA BUEIRO DUPLO CELULAR 200 X 200 CM EM CONCRETO, ALAS COM ESCONSIDADE DE 30°, INCLUINDO FÔRMAS E MATERIAIS. AF_07/2021</t>
  </si>
  <si>
    <t xml:space="preserve">BOCA PARA BUEIRO DUPLO CELULAR 250 X 250 CM EM CONCRETO, ALAS COM ESCONSIDADE DE 30°, INCLUINDO FÔRMAS E MATERIAIS. AF_07/2021</t>
  </si>
  <si>
    <t xml:space="preserve">BOCA PARA BUEIRO DUPLO CELULAR 300 X 300 CM EM CONCRETO, ALAS COM ESCONSIDADE DE 30°, INCLUINDO FÔRMAS E MATERIAIS. AF_07/2021</t>
  </si>
  <si>
    <t xml:space="preserve">BOCA PARA BUEIRO TRIPLO CELULAR 150 X 150 CM EM CONCRETO, ALAS COM ESCONSIDADE DE 30°, INCLUINDO FÔRMAS E MATERIAIS. AF_07/2021</t>
  </si>
  <si>
    <t xml:space="preserve">BOCA PARA BUEIRO TRIPLO CELULAR 200 X 200 CM EM CONCRETO, ALAS COM ESCONSIDADE DE 30°, INCLUINDO FÔRMAS E MATERIAIS. AF_07/2021</t>
  </si>
  <si>
    <t xml:space="preserve">BOCA PARA BUEIRO TRIPLO CELULAR 250 X 250 CM EM CONCRETO, ALAS COM ESCONSIDADE DE 30°, INCLUINDO FÔRMAS E MATERIAIS. AF_07/2021</t>
  </si>
  <si>
    <t xml:space="preserve">BOCA PARA BUEIRO TRIPLO CELULAR 300 X 300 CM EM CONCRETO, ALAS COM ESCONSIDADE DE 30°, INCLUINDO FÔRMAS E MATERIAIS. AF_07/2021</t>
  </si>
  <si>
    <t xml:space="preserve">BOCA PARA BUEIRO SIMPLES TUBULAR D = 40 CM EM GABIÃO, ALAS COM ESCONSIDADE DE 45°, INCLUINDO FÔRMAS E MATERIAIS. AF_07/2021</t>
  </si>
  <si>
    <t xml:space="preserve">BOCA PARA BUEIRO SIMPLES TUBULAR D = 60 CM EM GABIÃO, ALAS COM ESCONSIDADE DE 45°, INCLUINDO FÔRMAS E MATERIAIS. AF_07/2021</t>
  </si>
  <si>
    <t xml:space="preserve">BOCA PARA BUEIRO SIMPLES TUBULAR D = 80 CM EM GABIÃO, ALAS COM ESCONSIDADE DE 45°, INCLUINDO FÔRMAS E MATERIAIS. AF_07/2021</t>
  </si>
  <si>
    <t xml:space="preserve">BOCA PARA BUEIRO SIMPLES TUBULAR D = 100 CM EM GABIÃO, ALAS COM ESCONSIDADE DE 45°, INCLUINDO FÔRMAS E MATERIAIS. AF_07/2021</t>
  </si>
  <si>
    <t xml:space="preserve">BOCA PARA BUEIRO SIMPLES TUBULAR D = 120 CM EM GABIÃO, ALAS COM ESCONSIDADE DE 45°, INCLUINDO FÔRMAS E MATERIAIS. AF_07/2021</t>
  </si>
  <si>
    <t xml:space="preserve">BOCA PARA BUEIRO SIMPLES TUBULAR D = 150 CM EM GABIÃO, ALAS COM ESCONSIDADE DE 45°, INCLUINDO FÔRMAS E MATERIAIS. AF_07/2021</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</si>
  <si>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</si>
  <si>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</si>
  <si>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BOCA PARA BUEIRO DUPLO TUBULAR D = 80 CM EM GABIÃO, ALAS COM ESCONSIDADE DE 45°, INCLUINDO FÔRMAS E MATERIAIS. AF_07/2021</t>
  </si>
  <si>
    <t xml:space="preserve">BOCA PARA BUEIRO DUPLO TUBULAR D = 100 CM EM GABIÃO, ALAS COM ESCONSIDADE DE 45°, INCLUINDO FÔRMAS E MATERIAIS. AF_07/2021</t>
  </si>
  <si>
    <t xml:space="preserve">BOCA PARA BUEIRO DUPLO TUBULAR D = 120 CM EM GABIÃO, ALAS COM ESCONSIDADE DE 45°, INCLUINDO FÔRMAS E MATERIAIS. AF_07/2021</t>
  </si>
  <si>
    <t xml:space="preserve">BOCA PARA BUEIRO DUPLO TUBULAR D = 150 CM EM GABIÃO, ALAS COM ESCONSIDADE DE 45°, INCLUINDO FÔRMAS E MATERIAIS. AF_07/2021</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</si>
  <si>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</si>
  <si>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</si>
  <si>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BOCA PARA BUEIRO TRIPLO TUBULAR D = 80 CM EM GABIÃO, ALAS COM ESCONSIDADE DE 45°, INCLUINDO FÔRMAS E MATERIAIS. AF_07/2021</t>
  </si>
  <si>
    <t xml:space="preserve">BOCA PARA BUEIRO TRIPLO TUBULAR D = 100 CM EM GABIÃO, ALAS COM ESCONSIDADE DE 45°, INCLUINDO FÔRMAS E MATERIAIS. AF_07/2021</t>
  </si>
  <si>
    <t xml:space="preserve">BOCA PARA BUEIRO TRIPLO TUBULAR D = 120 CM EM GABIÃO, ALAS COM ESCONSIDADE DE 45°, INCLUINDO FÔRMAS E MATERIAIS. AF_07/2021</t>
  </si>
  <si>
    <t xml:space="preserve">BOCA PARA BUEIRO TRIPLO TUBULAR D = 150 CM EM GABIÃO, ALAS COM ESCONSIDADE DE 45°, INCLUINDO FÔRMAS E MATERIAIS. AF_07/2021</t>
  </si>
  <si>
    <t xml:space="preserve">BOCA PARA BUEIRO SIMPLES CELULAR 150 X 150 CM EM GABIÃO, ALAS COM ESCONSIDADE DE 45°, INCLUINDO FÔRMAS E MATERIAIS. AF_07/2021</t>
  </si>
  <si>
    <t xml:space="preserve">BOCA PARA BUEIRO SIMPLES CELULAR 200 X 200 CM EM GABIÃO, ALAS COM ESCONSIDADE DE 45°, INCLUINDO FÔRMAS E MATERIAIS. AF_07/2021</t>
  </si>
  <si>
    <t xml:space="preserve">BOCA PARA BUEIRO SIMPLES CELULAR 250 X 250 CM EM GABIÃO, ALAS COM ESCONSIDADE DE 45°, INCLUINDO FÔRMAS E MATERIAIS. AF_07/2021</t>
  </si>
  <si>
    <t xml:space="preserve">BOCA PARA BUEIRO SIMPLES CELULAR 300 X 300 CM EM GABIÃO, ALAS COM ESCONSIDADE DE 45°, INCLUINDO FÔRMAS E MATERIAIS. AF_07/2021</t>
  </si>
  <si>
    <t xml:space="preserve">BOCA PARA BUEIRO DUPLO CELULAR 150 X 150 CM EM GABIÃO, ALAS COM ESCONSIDADE DE 45°, INCLUINDO FÔRMAS E MATERIAIS. AF_07/2021</t>
  </si>
  <si>
    <t xml:space="preserve">BOCA PARA BUEIRO DUPLO CELULAR 200 X 200 CM EM GABIÃO, ALAS COM ESCONSIDADE DE 45°, INCLUINDO FÔRMAS E MATERIAIS. AF_07/2021</t>
  </si>
  <si>
    <t xml:space="preserve">BOCA PARA BUEIRO DUPLO CELULAR 250 X 250 CM EM GABIÃO, ALAS COM ESCONSIDADE DE 45°, INCLUINDO FÔRMAS E MATERIAIS. AF_07/2021</t>
  </si>
  <si>
    <t xml:space="preserve">BOCA PARA BUEIRO DUPLO CELULAR 300 X 300 CM EM GABIÃO, ALAS COM ESCONSIDADE DE 45°, INCLUINDO FÔRMAS E MATERIAIS. AF_07/2021</t>
  </si>
  <si>
    <t xml:space="preserve">BOCA PARA BUEIRO TRIPLO CELULAR 150 X 150 CM EM GABIÃO, ALAS COM ESCONSIDADE DE 45°, INCLUINDO FÔRMAS E MATERIAIS. AF_07/2021</t>
  </si>
  <si>
    <t xml:space="preserve">BOCA PARA BUEIRO TRIPLO CELULAR 200 X 200 CM EM GABIÃO, ALAS COM ESCONSIDADE DE 45°, INCLUINDO FÔRMAS E MATERIAIS. AF_07/2021</t>
  </si>
  <si>
    <t xml:space="preserve">BOCA PARA BUEIRO TRIPLO CELULAR 250 X 250 CM EM GABIÃO, ALAS COM ESCONSIDADE DE 45°, INCLUINDO FÔRMAS E MATERIAIS. AF_07/2021</t>
  </si>
  <si>
    <t xml:space="preserve">BOCA PARA BUEIRO TRIPLO CELULAR 300 X 300 CM EM GABIÃO, ALAS COM ESCONSIDADE DE 45°, INCLUINDO FÔRMAS E MATERIAIS. AF_07/2021</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</si>
  <si>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</si>
  <si>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</si>
  <si>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</si>
  <si>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</si>
  <si>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</si>
  <si>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</si>
  <si>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</si>
  <si>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</si>
  <si>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</si>
  <si>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</si>
  <si>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</si>
  <si>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</si>
  <si>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</si>
  <si>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</si>
  <si>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</si>
  <si>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</si>
  <si>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</si>
  <si>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</si>
  <si>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</si>
  <si>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</si>
  <si>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</si>
  <si>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</si>
  <si>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</si>
  <si>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</si>
  <si>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</si>
  <si>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</si>
  <si>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</si>
  <si>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</si>
  <si>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</si>
  <si>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</si>
  <si>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</si>
  <si>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</si>
  <si>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</si>
  <si>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</si>
  <si>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</si>
  <si>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</si>
  <si>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</si>
  <si>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</si>
  <si>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</si>
  <si>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AF_12/2019_PS</t>
  </si>
  <si>
    <t xml:space="preserve">KIT DE PORTA-PRONTA DE MADEIRA EM ACABAMENTO MELAMÍNICO BRANCO, FOLHA PESADA OU SUPERPESADA, E BATENTE METÁLICO, 90X210CM, FIXAÇÃO COM ARGAMASSA - FORNECIMENTO E INSTALAÇÃO. AF_12/2019_PS</t>
  </si>
  <si>
    <t xml:space="preserve">BATENTE PARA PORTA DE MADEIRA, PADRÃO MÉDIO - FORNECIMENTO E MONTAGEM. AF_12/2019</t>
  </si>
  <si>
    <t xml:space="preserve">BATENTE PARA PORTA DE MADEIRA, FIXAÇÃO COM ARGAMASSA, PADRÃO MÉDIO - FORNECIMENTO E INSTALAÇÃO. AF_12/2019</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</si>
  <si>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</si>
  <si>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</si>
  <si>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</si>
  <si>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</si>
  <si>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</si>
  <si>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</si>
  <si>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</si>
  <si>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</si>
  <si>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</si>
  <si>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</si>
  <si>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</si>
  <si>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</si>
  <si>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</si>
  <si>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</si>
  <si>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</si>
  <si>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</si>
  <si>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</si>
  <si>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</si>
  <si>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</si>
  <si>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</si>
  <si>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</si>
  <si>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</si>
  <si>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</si>
  <si>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</si>
  <si>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</si>
  <si>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</si>
  <si>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</si>
  <si>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</si>
  <si>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</si>
  <si>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</si>
  <si>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</si>
  <si>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</si>
  <si>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</si>
  <si>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VENEZIANA, 80X210CM, ESPESSURA DE 3CM,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</si>
  <si>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</si>
  <si>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</si>
  <si>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</si>
  <si>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</si>
  <si>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</si>
  <si>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</si>
  <si>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</si>
  <si>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</si>
  <si>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</si>
  <si>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</si>
  <si>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</si>
  <si>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</si>
  <si>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</si>
  <si>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</si>
  <si>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</si>
  <si>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</si>
  <si>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</si>
  <si>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</si>
  <si>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</si>
  <si>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</si>
  <si>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</si>
  <si>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</si>
  <si>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</si>
  <si>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</si>
  <si>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</si>
  <si>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</si>
  <si>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</si>
  <si>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</si>
  <si>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</si>
  <si>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</si>
  <si>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</si>
  <si>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</si>
  <si>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</si>
  <si>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</si>
  <si>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</si>
  <si>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</si>
  <si>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</si>
  <si>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</si>
  <si>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</si>
  <si>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</si>
  <si>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</si>
  <si>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</si>
  <si>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</si>
  <si>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</si>
  <si>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</si>
  <si>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</si>
  <si>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</si>
  <si>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</si>
  <si>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</si>
  <si>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</si>
  <si>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</si>
  <si>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</si>
  <si>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</si>
  <si>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</si>
  <si>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</si>
  <si>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</si>
  <si>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</si>
  <si>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</si>
  <si>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</si>
  <si>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</si>
  <si>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</si>
  <si>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</si>
  <si>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</si>
  <si>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</si>
  <si>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</si>
  <si>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DE FERRO, DE ABRIR, TIPO GRADE COM CHAPA, COM GUARNIÇÕES. AF_12/2019</t>
  </si>
  <si>
    <t xml:space="preserve">JANELA DE AÇO TIPO BASCULANTE PARA VIDROS, COM BATENTE, FERRAGENS E PINTURA ANTICORROSIVA. EXCLUSIVE VIDROS, ACABAMENTO, ALIZAR E CONTRAMARCO. FORNECIMENTO E INSTALAÇÃO. AF_12/2019</t>
  </si>
  <si>
    <t xml:space="preserve">JANELA DE AÇO DE CORRER COM 4 FOLHAS PARA VIDRO, COM BATENTE, FERRAGENS E PINTURA ANTICORROSIVA. EXCLUSIVE VIDROS,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</si>
  <si>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</si>
  <si>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</si>
  <si>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AÇO GALVANIZADO DE 1,10M, MONTANTES TUBULARES DE 1.1/4 ESPAÇADOS DE 1,20M, TRAVESSA SUPERIOR DE 1.1/2, GRADIL FORMADO POR TUBOS HORIZONTAIS DE 1 E VERTICAIS DE 3/4, FIXADO COM CHUMBADOR MECÂNICO. AF_04/2019_PS</t>
  </si>
  <si>
    <t xml:space="preserve">GUARDA-CORPO DE AÇO GALVANIZADO DE 1,10M DE ALTURA, MONTANTES TUBULARES DE 1.1/2  ESPAÇADOS DE 1,20M, TRAVESSA SUPERIOR DE 2 , GRADIL FORMADO POR BARRAS CHATAS EM FERRO DE 32X4,8MM, FIXADO COM CHUMBADOR MECÂNICO. AF_04/2019_PS</t>
  </si>
  <si>
    <t xml:space="preserve">GUARDA-CORPO PANORÂMICO COM PERFIS DE ALUMÍNIO E VIDRO LAMINADO 8 MM, FIXADO COM CHUMBADOR MECÂNICO. AF_04/2019_PS</t>
  </si>
  <si>
    <t xml:space="preserve">CORRIMÃO SIMPLES, DIÂMETRO EXTERNO = 1 1/2, EM AÇO GALVANIZADO. AF_04/2019_PS</t>
  </si>
  <si>
    <t xml:space="preserve">CORRIMÃO SIMPLES, DIÂMETRO EXTERNO = 1 1/2, EM ALUMÍNIO. AF_04/2019_PS</t>
  </si>
  <si>
    <t xml:space="preserve">GRADIL EM FERRO FIXADO EM VÃOS DE JANELAS, FORMADO POR BARRAS CHATAS DE 25X4,8 MM. AF_04/2019</t>
  </si>
  <si>
    <t xml:space="preserve">GRADIL EM ALUMÍNIO FIXADO EM VÃOS DE JANELAS, FORMADO POR TUBOS DE 3/4". AF_04/2019</t>
  </si>
  <si>
    <t xml:space="preserve">PORTA DE ALUMÍNIO DE ABRIR COM LAMBRI, COM GUARNIÇÃO, FIXAÇÃO COM PARAFUSOS - FORNECIMENTO E INSTALAÇÃO. AF_12/2019</t>
  </si>
  <si>
    <t xml:space="preserve">PORTA EM ALUMÍNIO DE ABRIR TIPO VENEZIANA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</si>
  <si>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</si>
  <si>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</si>
  <si>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</si>
  <si>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PORTA DE CORRER DE ALUMÍNIO, COM DUAS FOLHAS PARA VIDRO, INCLUSO VIDRO LISO INCOLOR, FECHADURA E PUXADOR, SEM ALIZAR. AF_12/2019</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</si>
  <si>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</si>
  <si>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</si>
  <si>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PUXADOR CENTRAL PARA ESQUADRIA DE MADEIRA. AF_12/2019</t>
  </si>
  <si>
    <t xml:space="preserve">PORTA CADEADO ZINCADO OXIDADO PRETO COM CADEADO DE AÇO INOX, LARGURA DE *50* MM. AF_12/2019</t>
  </si>
  <si>
    <t xml:space="preserve">TARJETA TIPO LIVRE/OCUPADO PARA PORTA DE BANHEIRO. AF_12/2019</t>
  </si>
  <si>
    <t xml:space="preserve">CREMONA EM LATÃO CROMADO OU POLIDO, COMPLETA. AF_12/2019</t>
  </si>
  <si>
    <t xml:space="preserve">FECHO DE EMBUTIR TIPO UNHA 22CM. AF_12/2019</t>
  </si>
  <si>
    <t xml:space="preserve">FECHO DE EMBUTIR TIPO UNHA 40CM. AF_12/2019</t>
  </si>
  <si>
    <t xml:space="preserve">DOBRADIÇA EM AÇO/FERRO, 3" X 21/2", E=1,9 A 2MM, SEN ANEL, CROMADO OU ZINCADO, TAMPA BOLA, COM PARAFUSOS. AF_12/2019</t>
  </si>
  <si>
    <t xml:space="preserve">DOBRADIÇA TIPO VAI E VEM EM LATÃO POLIDO 3". AF_12/2019</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</si>
  <si>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</si>
  <si>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</si>
  <si>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</si>
  <si>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</si>
  <si>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</si>
  <si>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</si>
  <si>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</si>
  <si>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</si>
  <si>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</si>
  <si>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</si>
  <si>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AF_01/2021_PS</t>
  </si>
  <si>
    <t xml:space="preserve">INSTALAÇÃO DE VIDRO LISO INCOLOR, E = 4 MM, EM ESQUADRIA DE ALUMÍNIO OU PVC, FIXADO COM BAGUETE. AF_01/2021_PS</t>
  </si>
  <si>
    <t xml:space="preserve">INSTALAÇÃO DE VIDRO LISO FUME, E = 4 MM, EM ESQUADRIA DE ALUMÍNIO OU PVC, FIXADO COM BAGUETE. AF_01/2021_PS</t>
  </si>
  <si>
    <t xml:space="preserve">INSTALAÇÃO DE VIDRO LISO INCOLOR, E = 5 MM, EM ESQUADRIA DE ALUMÍNIO OU PVC, FIXADO COM BAGUETE. AF_01/2021_PS</t>
  </si>
  <si>
    <t xml:space="preserve">INSTALAÇÃO DE VIDRO LISO FUME, E = 5 MM, EM ESQUADRIA DE ALUMÍNIO OU PVC, FIXADO COM BAGUETE. AF_01/2021_PS</t>
  </si>
  <si>
    <t xml:space="preserve">INSTALAÇÃO DE VIDRO LISO INCOLOR, E = 6 MM, EM ESQUADRIA DE ALUMÍNIO OU PVC, FIXADO COM BAGUETE. AF_01/2021_PS</t>
  </si>
  <si>
    <t xml:space="preserve">INSTALAÇÃO DE VIDRO LISO FUME, E = 6 MM, EM ESQUADRIA DE ALUMÍNIO OU PVC, FIXADO COM BAGUETE. AF_01/2021_PS</t>
  </si>
  <si>
    <t xml:space="preserve">INSTALAÇÃO DE VIDRO LISO INCOLOR, E = 8 MM, EM ESQUADRIA DE ALUMÍNIO OU PVC, FIXADO COM BAGUETE. AF_01/2021_PS</t>
  </si>
  <si>
    <t xml:space="preserve">INSTALAÇÃO DE VIDRO LISO INCOLOR, E = 10 MM, EM ESQUADRIA DE ALUMÍNIO OU PVC, FIXADO COM BAGUETE. AF_01/2021_PS</t>
  </si>
  <si>
    <t xml:space="preserve">INSTALAÇÃO DE VIDRO IMPRESSO, E = 4 MM, EM ESQUADRIA DE ALUMÍNIO OU PVC, FIXADO COM BAGUETE. AF_01/2021_PS</t>
  </si>
  <si>
    <t xml:space="preserve">INSTALAÇÃO DE VIDRO ARAMADO, E = 6 MM, EM ESQUADRIA DE ALUMÍNIO OU PVC, FIXADO COM BAGUETE. AF_01/2021_PS</t>
  </si>
  <si>
    <t xml:space="preserve">INSTALAÇÃO DE VIDRO ARAMADO, E = 7 MM, EM ESQUADRIA DE ALUMÍNIO OU PVC, FIXADO COM BAGUETE. AF_01/2021_PS</t>
  </si>
  <si>
    <t xml:space="preserve">INSTALAÇÃO DE VIDRO LAMINADO, E = 8 MM (4+4), ENCAIXADO EM PERFIL U. AF_01/2021_PS</t>
  </si>
  <si>
    <t xml:space="preserve">INSTALAÇÃO DE VIDRO LAMINADO, E = 12 MM (4+4+4), ENCAIXADO EM PERFIL U. AF_01/2021_PS</t>
  </si>
  <si>
    <t xml:space="preserve">INSTALAÇÃO DE VIDRO LAMINADO, E = 15 MM (5+5+5), ENCAIXADO EM PERFIL U. AF_01/2021_PS</t>
  </si>
  <si>
    <t xml:space="preserve">INSTALAÇÃO DE VIDRO TEMPERADO, E = 6 MM, ENCAIXADO EM PERFIL U. AF_01/2021_PS</t>
  </si>
  <si>
    <t xml:space="preserve">INSTALAÇÃO DE VIDRO TEMPERADO, E = 8 MM, ENCAIXADO EM PERFIL U. AF_01/2021_PS</t>
  </si>
  <si>
    <t xml:space="preserve">INSTALAÇÃO DE VIDRO TEMPERADO, E = 10 MM, ENCAIXADO EM PERFIL U. AF_01/2021_PS</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</si>
  <si>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</si>
  <si>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</si>
  <si>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90X210 CM, ESPESSURA 10 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</si>
  <si>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</si>
  <si>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</si>
  <si>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LISO COMUM DE ESQUADRIA COM BAGUETE DE ALUMÍNIO OU PVC. AF_01/2021</t>
  </si>
  <si>
    <t xml:space="preserve">REMOÇÃO DE VIDRO TEMPERADO FIXADO EM PERFIL U. AF_01/2021</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</si>
  <si>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</si>
  <si>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</si>
  <si>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</si>
  <si>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</si>
  <si>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CONTRAMARCO DE ALUMÍNIO, FIXAÇÃO COM ARGAMASSA - FORNECIMENTO E INSTALAÇÃO. AF_12/2019</t>
  </si>
  <si>
    <t xml:space="preserve">CONTRAMARCO DE ALUMÍNIO, FIXAÇÃO COM PARAFUSO - FORNECIMENTO E INSTALAÇÃO. AF_12/2019</t>
  </si>
  <si>
    <t xml:space="preserve">JANELA FIXA DE ALUMÍNIO PARA VIDRO, COM VIDRO, BATENTE E FERRAGENS. EXCLUSIVE ACABAMENTO, ALIZAR E CONTRAMARCO. FORNECIMENTO E INSTALAÇÃO. AF_12/2019</t>
  </si>
  <si>
    <t xml:space="preserve">TUBULÃO A CÉU ABERTO, DIÂMETRO DO FUSTE DE 70CM, ESCAVAÇÃO MANUAL, SEM ALARGAMENTO DE BASE, CONCRETO FEITO EM OBRA E LANÇADO COM JERICA. AF_05/2020_PA</t>
  </si>
  <si>
    <t xml:space="preserve">TUBULÃO A CÉU ABERTO, DIÂMETRO DO FUSTE DE 80CM, ESCAVAÇÃO MANUAL, SEM ALARGAMENTO DE BASE, CONCRETO FEITO EM OBRA E LANÇADO COM JERICA. AF_05/2020_PA</t>
  </si>
  <si>
    <t xml:space="preserve">TUBULÃO A CÉU ABERTO, DIÂMETRO DO FUSTE DE 100CM, ESCAVAÇÃO MANUAL, SEM ALARGAMENTO DE BASE, CONCRETO FEITO EM OBRA E LANÇADO COM JERICA. AF_05/2020_PA</t>
  </si>
  <si>
    <t xml:space="preserve">TUBULÃO A CÉU ABERTO, DIÂMETRO DO FUSTE DE 120CM, ESCAVAÇÃO MANUAL, SEM ALARGAMENTO DE BASE, CONCRETO FEITO EM OBRA E LANÇADO COM JERICA. AF_05/2020_PA</t>
  </si>
  <si>
    <t xml:space="preserve">TUBULÃO A CÉU ABERTO, DIÂMETRO DO FUSTE DE 70CM, ESCAVAÇÃO MECÂNICA, SEM ALARGAMENTO DE BASE, CONCRETO FEITO EM OBRA E LANÇADO COM JERICA. AF_05/2020_PA</t>
  </si>
  <si>
    <t xml:space="preserve">TUBULÃO A CÉU ABERTO, DIÂMETRO DO FUSTE DE 80CM, ESCAVAÇÃO MECÂNICA, SEM ALARGAMENTO DE BASE, CONCRETO FEITO EM OBRA E LANÇADO COM JERICA (EXCLUSIVE MOBILIZAÇÃO E DESMOBILIZAÇÃO). AF_05/2020_PA</t>
  </si>
  <si>
    <t xml:space="preserve">TUBULÃO A CÉU ABERTO, DIÂMETRO DO FUSTE DE 100CM, ESCAVAÇÃO MECÂNICA, SEM ALARGAMENTO DE BASE, CONCRETO FEITO EM OBRA E LANÇADO COM JERICA (EXCLUSIVE MOBILIZAÇÃO E DESMOBILIZAÇÃO). AF_05/2020_PA</t>
  </si>
  <si>
    <t xml:space="preserve">TUBULÃO A CÉU ABERTO, DIÂMETRO DO FUSTE DE 120CM, ESCAVAÇÃO MECÂNICA, SEM ALARGAMENTO DE BASE, CONCRETO FEITO EM OBRA E LANÇADO COM JERICA (EXCLUSIVE MOBILIZAÇÃO E DESMOBILIZAÇÃO). AF_05/2020_PA</t>
  </si>
  <si>
    <t xml:space="preserve">TUBULÃO A CÉU ABERTO, DIÂMETRO DO FUSTE DE 70CM, ESCAVAÇÃO MANUAL, SEM ALARGAMENTO DE BASE, CONCRETO USINADO E LANÇADO COM BOMBA OU DIRETAMENTE DO CAMINHÃO (EXCLUSIVE BOMBEAMENTO). AF_05/2020_PA</t>
  </si>
  <si>
    <t xml:space="preserve">TUBULÃO A CÉU ABERTO, DIÂMETRO DO FUSTE DE 80CM, ESCAVAÇÃO MANUAL, SEM ALARGAMENTO DE BASE, CONCRETO USINADO E LANÇADO COM BOMBA OU DIRETAMENTE DO CAMINHÃO (EXCLUSIVE BOMBEAMENTO). AF_05/2020_PA</t>
  </si>
  <si>
    <t xml:space="preserve">TUBULÃO A CÉU ABERTO, DIÂMETRO DO FUSTE DE 100CM, ESCAVAÇÃO MANUAL, SEM ALARGAMENTO DE BASE, CONCRETO USINADO E LANÇADO COM BOMBA OU DIRETAMENTE DO CAMINHÃO (EXCLUSIVE BOMBEAMENTO). AF_05/2020_PA</t>
  </si>
  <si>
    <t xml:space="preserve">TUBULÃO A CÉU ABERTO, DIÂMETRO DO FUSTE DE 120CM, ESCAVAÇÃO MANUAL, SEM ALARGAMENTO DE BASE, CONCRETO USINADO E LANÇADO COM BOMBA OU DIRETAMENTE DO CAMINHÃO (EXCLUSIVE BOMBEAMENTO). AF_05/2020_PA</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</si>
  <si>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</si>
  <si>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</si>
  <si>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</si>
  <si>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</si>
  <si>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</si>
  <si>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(EXCLUSIVE BOMBEAMENTO). AF_05/2020</t>
  </si>
  <si>
    <t xml:space="preserve">ARRASAMENTO MECANICO DE ESTACA DE CONCRETO ARMADO, DIAMETROS DE ATÉ 40 CM. AF_05/2021</t>
  </si>
  <si>
    <t xml:space="preserve">ARRASAMENTO MECANICO DE ESTACA DE CONCRETO ARMADO, DIAMETROS DE 41 CM A 60 CM. AF_05/2021</t>
  </si>
  <si>
    <t xml:space="preserve">ARRASAMENTO MECANICO DE ESTACA DE CONCRETO ARMADO, DIAMETROS DE 61 CM A 80 CM. AF_05/2021</t>
  </si>
  <si>
    <t xml:space="preserve">ARRASAMENTO MECANICO DE ESTACA DE CONCRETO ARMADO, DIAMETROS DE 81 CM A 100 CM. AF_05/2021</t>
  </si>
  <si>
    <t xml:space="preserve">ARRASAMENTO MECANICO DE ESTACA DE CONCRETO ARMADO, DIAMETROS DE 101 CM A 150 CM. AF_05/2021</t>
  </si>
  <si>
    <t xml:space="preserve">ARRASAMENTO DE ESTACA METÁLICA, PERFIL LAMINADO TIPO  I  FAMÍLIA 250. AF_05/2021</t>
  </si>
  <si>
    <t xml:space="preserve">ARRASAMENTO MECÂNICO DE ESTACA METÁLICA, PERFIL LAMINADO TIPO  H - FAMÍLIA 250. AF_05/2021</t>
  </si>
  <si>
    <t xml:space="preserve">ARRASAMENTO MECÂNICO DE ESTACA METÁLICA, PERFIL LAMINADO TIPO  H - FAMÍLIA 310. AF_05/2021</t>
  </si>
  <si>
    <t xml:space="preserve">ESTACA HÉLICE CONTÍNUA, DIÂMETRO DE 30 CM, INCLUSO CONCRETO FCK=30MPA E ARMADURA MÍNIMA (EXCLUSIVE BOMBEAMENTO, MOBILIZAÇÃO E DESMOBILIZAÇÃO). AF_12/2019_PA</t>
  </si>
  <si>
    <t xml:space="preserve">ESTACA HÉLICE CONTÍNUA , DIÂMETRO DE 50 CM, INCLUSO CONCRETO FCK=30MPA E ARMADURA MÍNIMA (EXCLUSIVE BOMBEAMENTO, MOBILIZAÇÃO E DESMOBILIZAÇÃO). AF_12/2019_PA</t>
  </si>
  <si>
    <t xml:space="preserve">ESTACA HÉLICE CONTÍNUA, DIÂMETRO DE 70 CM, INCLUSO CONCRETO FCK=30MPA E ARMADURA MÍNIMA (EXCLUSIVE BOMBEAMENTO, MOBILIZAÇÃO E DESMOBILIZAÇÃO). AF_12/2019_PA</t>
  </si>
  <si>
    <t xml:space="preserve">ESTACA HÉLICE CONTÍNUA, DIÂMETRO DE 80 CM, INCLUSO CONCRETO FCK=30MPA E ARMADURA MÍNIMA (EXCLUSIVE BOMBEAMENTO, MOBILIZAÇÃO E DESMOBILIZAÇÃO). AF_12/2019_PA</t>
  </si>
  <si>
    <t xml:space="preserve">ESTACA HÉLICE CONTÍNUA, DIÂMETRO DE 90 CM, INCLUSO CONCRETO FCK=30MPA E ARMADURA MÍNIMA (EXCLUSIVE BOMBEAMENTO, MOBILIZAÇÃO E DESMOBILIZAÇÃO). AF_12/2019_PA</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</si>
  <si>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</si>
  <si>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</si>
  <si>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</si>
  <si>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</si>
  <si>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</si>
  <si>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</si>
  <si>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</si>
  <si>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</si>
  <si>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AF_01/2020_PA</t>
  </si>
  <si>
    <t xml:space="preserve">ESTACA ESCAVADA MECANICAMENTE, SEM FLUIDO ESTABILIZANTE, COM 40CM DE DIÂMETRO, CONCRETO LANÇADO POR CAMINHÃO BETONEIRA (EXCLUSIVE MOBILIZAÇÃO E DESMOBILIZAÇÃO). AF_01/2020_PA</t>
  </si>
  <si>
    <t xml:space="preserve">ESTACA ESCAVADA MECANICAMENTE, SEM FLUIDO ESTABILIZANTE, COM 60CM DE DIÂMETRO, CONCRETO LANÇADO POR CAMINHÃO BETONEIRA (EXCLUSIVE MOBILIZAÇÃO E DESMOBILIZAÇÃO). AF_01/2020_PA</t>
  </si>
  <si>
    <t xml:space="preserve">ESTACA ESCAVADA MECANICAMENTE, SEM FLUIDO ESTABILIZANTE, COM 25CM DE DIÂMETRO, CONCRETO LANÇADO MANUALMENTE (EXCLUSIVE MOBILIZAÇÃO E DESMOBILIZAÇÃO). AF_01/2020_PA</t>
  </si>
  <si>
    <t xml:space="preserve">ESTACA ESCAVADA MECANICAMENTE, SEM FLUIDO ESTABILIZANTE, COM 60CM DE DIÂMETRO, CONCRETO LANÇADO POR BOMBA LANÇA (EXCLUSIVE BOMBEAMENTO, MOBILIZAÇÃO E DESMOBILIZAÇÃO). AF_01/2020_PA</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</si>
  <si>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</si>
  <si>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</si>
  <si>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</si>
  <si>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AF_05/2020_PA</t>
  </si>
  <si>
    <t xml:space="preserve">ARRASAMENTO MECÂNICO DE ESTACA BARRETE DE CONCRETO ARMADO, SEÇÃO DE 0,40 X 2,50 M. AF_05/2021</t>
  </si>
  <si>
    <t xml:space="preserve">ARRASAMENTO MECÂNICO DE ESTACA BARRETE DE CONCRETO ARMADO, SEÇÃO DE 0,60 X 2,50 M. AF_05/2021</t>
  </si>
  <si>
    <t xml:space="preserve">ARRASAMENTO MECÂNICO DE ESTACA BARRETE DE CONCRETO ARMADO, SEÇÃO DE 0,80 X 2,50 M. AF_05/2021</t>
  </si>
  <si>
    <t xml:space="preserve">LASTRO DE CONCRETO MAGRO, APLICADO EM PISOS, LAJES SOBRE SOLO OU RADIERS, ESPESSURA DE 3 CM. AF_07/2016</t>
  </si>
  <si>
    <t xml:space="preserve">LASTRO DE CONCRETO MAGRO, APLICADO EM PISOS, LAJES SOBRE SOLO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</si>
  <si>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</si>
  <si>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</si>
  <si>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</si>
  <si>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</si>
  <si>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</si>
  <si>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</si>
  <si>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</si>
  <si>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LASTRO COM MATERIAL GRANULAR (PEDRA BRITADA N.2), APLICADO EM PISOS OU LAJES SOBRE SOLO, ESPESSURA DE *10 CM*. AF_08/2017</t>
  </si>
  <si>
    <t xml:space="preserve">ESCAVAÇÃO MANUAL DE VIGA DE BORDA PARA RADIER. AF_09/2021</t>
  </si>
  <si>
    <t xml:space="preserve">COMPACTAÇÃO MECÂNICA DE SOLO PARA EXECUÇÃO DE RADIER, PISO DE CONCRETO OU LAJE SOBRE SOLO, COM COMPACTADOR DE SOLOS A PERCUSSÃO. AF_09/2021</t>
  </si>
  <si>
    <t xml:space="preserve">COMPACTAÇÃO MECÂNICA DE SOLO PARA EXECUÇÃO DE RADIER, PISO DE CONCRETO OU LAJE SOBRE SOLO, COM COMPACTADOR DE SOLOS TIPO PLACA VIBRATÓRIA. AF_09/2021</t>
  </si>
  <si>
    <t xml:space="preserve">FABRICAÇÃO, MONTAGEM E DESMONTAGEM DE FORMA PARA RADIER, PISO DE CONCRETO OU LAJE SOBRE SOLO, EM MADEIRA SERRADA, 4 UTILIZAÇÕES. AF_09/2021</t>
  </si>
  <si>
    <t xml:space="preserve">CAMADA SEPARADORA PARA EXECUÇÃO DE RADIER, PISO DE CONCRETO OU LAJE SOBRE SOLO, EM LONA PLÁSTICA. AF_09/2021</t>
  </si>
  <si>
    <t xml:space="preserve">ARMAÇÃO PARA EXECUÇÃO DE RADIER, PISO DE CONCRETO OU LAJE SOBRE SOLO, COM USO DE TELA Q-92. AF_09/2021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</si>
  <si>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</si>
  <si>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</si>
  <si>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ARMAÇÃO PARA EXECUÇÃO DE RADIER, PISO DE CONCRETO OU LAJE SOBRE SOLO, COM USO DE TELA Q-159. AF_09/2021</t>
  </si>
  <si>
    <t xml:space="preserve">ARMAÇÃO PARA EXECUÇÃO DE RADIER, PISO DE CONCRETO OU LAJE SOBRE SOLO, COM USO DE TELA Q-196. AF_09/2021</t>
  </si>
  <si>
    <t xml:space="preserve">ARMAÇÃO PARA EXECUÇÃO DE RADIER, PISO DE CONCRETO OU LAJE SOBRE SOLO, COM USO DE TELA Q-283. AF_09/2021</t>
  </si>
  <si>
    <t xml:space="preserve">CONCRETAGEM DE RADIER, PISO DE CONCRETO OU LAJE SOBRE SOLO, FCK 30 MPA - LANÇAMENTO, ADENSAMENTO E ACABAMENTO. AF_09/2021</t>
  </si>
  <si>
    <t xml:space="preserve">ACABAMENTO POLIDO PARA PISO DE CONCRETO ARMADO OU LAJE SOBRE SOLO DE ALTA RESISTÊNCIA. AF_09/2021</t>
  </si>
  <si>
    <t xml:space="preserve">EXECUÇÃO DE RADIER, ESPESSURA DE 10 CM, FCK = 30 MPA, COM USO DE FORMAS EM MADEIRA SERRADA. AF_09/2021</t>
  </si>
  <si>
    <t xml:space="preserve">EXECUÇÃO DE RADIER, ESPESSURA DE 15 CM, FCK = 30 MPA, COM USO DE FORMAS EM MADEIRA SERRADA. AF_09/2021</t>
  </si>
  <si>
    <t xml:space="preserve">EXECUÇÃO DE RADIER, ESPESSURA DE 20 CM, FCK = 30 MPA, COM USO DE FORMAS EM MADEIRA SERRADA. AF_09/2021</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</si>
  <si>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</si>
  <si>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</si>
  <si>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</si>
  <si>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EXECUÇÃO DE RADIER, ESPESSURA DE 25 CM, FCK = 30 MPA, COM USO DE FORMAS EM MADEIRA SERRADA. AF_09/2021</t>
  </si>
  <si>
    <t xml:space="preserve">EXECUÇÃO DE RADIER, ESPESSURA DE 30 CM, FCK = 30 MPA, COM USO DE FORMAS EM MADEIRA SERRADA. AF_09/2021</t>
  </si>
  <si>
    <t xml:space="preserve">EXECUÇÃO DE PISO DE CONCRETO, SEM ACABAMENTO SUPERFICIAL, ESPESSURA DE 15 CM, FCK = 30 MPA, COM USO DE FORMAS EM MADEIRA SERRADA. AF_09/2021</t>
  </si>
  <si>
    <t xml:space="preserve">EXECUÇÃO DE PISO DE CONCRETO, COM ACABAMENTO SUPERFICIAL, ESPESSURA DE 15 CM, FCK = 30 MPA, COM USO DE FORMAS EM MADEIRA SERRADA. AF_09/2021</t>
  </si>
  <si>
    <t xml:space="preserve">EXECUÇÃO DE LAJE SOBRE SOLO, ESPESSURA DE 10 CM, FCK = 30 MPA, COM USO DE FORMAS EM MADEIRA SERRADA. AF_09/2021</t>
  </si>
  <si>
    <t xml:space="preserve">EXECUÇÃO DE LAJE SOBRE SOLO, ESPESSURA DE 15 CM, FCK = 30 MPA, COM USO DE FORMAS EM MADEIRA SERRADA. AF_09/2021</t>
  </si>
  <si>
    <t xml:space="preserve">EXECUÇÃO DE LAJE SOBRE SOLO, ESPESSURA DE 20 CM, FCK = 30 MPA, COM USO DE FORMAS EM MADEIRA SERRADA. AF_09/2021</t>
  </si>
  <si>
    <t xml:space="preserve">EXECUÇÃO DE LAJE SOBRE SOLO, ESPESSURA DE 25 CM, FCK = 30 MPA, COM USO DE FORMAS EM MADEIRA SERRADA. AF_09/2021</t>
  </si>
  <si>
    <t xml:space="preserve">EXECUÇÃO DE LAJE SOBRE SOLO, ESPESSURA DE 30 CM, FCK = 30 MPA, COM USO DE FORMAS EM MADEIRA SERRADA. AF_09/2021</t>
  </si>
  <si>
    <t xml:space="preserve">FABRICAÇÃO DE FÔRMA PARA PILARES E ESTRUTURAS SIMILARES, EM CHAPA DE MADEIRA COMPENSADA RESINADA, E = 17 MM. AF_09/2020</t>
  </si>
  <si>
    <t xml:space="preserve">FABRICAÇÃO DE FÔRMA PARA PILARES E ESTRUTURAS SIMILARES, EM CHAPA DE MADEIRA COMPENSADA PLASTIFICADA, E = 18 MM. AF_09/2020</t>
  </si>
  <si>
    <t xml:space="preserve">FABRICAÇÃO DE FÔRMA PARA VIGAS, EM CHAPA DE MADEIRA COMPENSADA RESINADA, E = 17 MM. AF_09/2020</t>
  </si>
  <si>
    <t xml:space="preserve">FABRICAÇÃO DE FÔRMA PARA VIGAS, EM CHAPA DE MADEIRA COMPENSADA PLASTIFICADA, E = 18 MM. AF_09/2020</t>
  </si>
  <si>
    <t xml:space="preserve">FABRICAÇÃO DE FÔRMA PARA LAJES, EM CHAPA DE MADEIRA COMPENSADA RESINADA, E = 17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</si>
  <si>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</si>
  <si>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</si>
  <si>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</si>
  <si>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</si>
  <si>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</si>
  <si>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</si>
  <si>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</si>
  <si>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</si>
  <si>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</si>
  <si>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</si>
  <si>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</si>
  <si>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</si>
  <si>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</si>
  <si>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</si>
  <si>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</si>
  <si>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</si>
  <si>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</si>
  <si>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</si>
  <si>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</si>
  <si>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</si>
  <si>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</si>
  <si>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</si>
  <si>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</si>
  <si>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</si>
  <si>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</si>
  <si>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</si>
  <si>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</si>
  <si>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</si>
  <si>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</si>
  <si>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</si>
  <si>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</si>
  <si>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</si>
  <si>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</si>
  <si>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</si>
  <si>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</si>
  <si>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</si>
  <si>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</si>
  <si>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</si>
  <si>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</si>
  <si>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</si>
  <si>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</si>
  <si>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</si>
  <si>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</si>
  <si>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</si>
  <si>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</si>
  <si>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</si>
  <si>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</si>
  <si>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METÁLICO,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</si>
  <si>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</si>
  <si>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</si>
  <si>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</si>
  <si>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</si>
  <si>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</si>
  <si>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</si>
  <si>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</si>
  <si>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</si>
  <si>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</si>
  <si>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</si>
  <si>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</si>
  <si>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</si>
  <si>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</si>
  <si>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</si>
  <si>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</si>
  <si>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</si>
  <si>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</si>
  <si>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</si>
  <si>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</si>
  <si>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</si>
  <si>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</si>
  <si>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</si>
  <si>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</si>
  <si>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</si>
  <si>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</si>
  <si>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</si>
  <si>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</si>
  <si>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</si>
  <si>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</si>
  <si>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</si>
  <si>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</si>
  <si>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</si>
  <si>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</si>
  <si>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AF_09/2020</t>
  </si>
  <si>
    <t xml:space="preserve">MONTAGEM E DESMONTAGEM DE FÔRMA DE LAJE MACIÇA, PÉ-DIREITO SIMPLES,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</si>
  <si>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</si>
  <si>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</si>
  <si>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</si>
  <si>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</si>
  <si>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</si>
  <si>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</si>
  <si>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</si>
  <si>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</si>
  <si>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</si>
  <si>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</si>
  <si>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</si>
  <si>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</si>
  <si>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</si>
  <si>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</si>
  <si>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</si>
  <si>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</si>
  <si>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</si>
  <si>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</si>
  <si>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</si>
  <si>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</si>
  <si>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</si>
  <si>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</si>
  <si>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</si>
  <si>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</si>
  <si>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</si>
  <si>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</si>
  <si>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</si>
  <si>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</si>
  <si>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</si>
  <si>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</si>
  <si>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</si>
  <si>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</si>
  <si>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</si>
  <si>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</si>
  <si>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</si>
  <si>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</si>
  <si>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</si>
  <si>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</si>
  <si>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</si>
  <si>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</si>
  <si>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</si>
  <si>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</si>
  <si>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</si>
  <si>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</si>
  <si>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</si>
  <si>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</si>
  <si>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</si>
  <si>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</si>
  <si>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</si>
  <si>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</si>
  <si>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</si>
  <si>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</si>
  <si>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</si>
  <si>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</si>
  <si>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</si>
  <si>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</si>
  <si>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</si>
  <si>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</si>
  <si>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</si>
  <si>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</si>
  <si>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</si>
  <si>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</si>
  <si>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</si>
  <si>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</si>
  <si>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</si>
  <si>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</si>
  <si>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</si>
  <si>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</si>
  <si>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</si>
  <si>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</si>
  <si>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</si>
  <si>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</si>
  <si>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</si>
  <si>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</si>
  <si>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</si>
  <si>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</si>
  <si>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</si>
  <si>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</si>
  <si>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</si>
  <si>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</si>
  <si>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</si>
  <si>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</si>
  <si>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</si>
  <si>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</si>
  <si>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</si>
  <si>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</si>
  <si>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</si>
  <si>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</si>
  <si>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</si>
  <si>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</si>
  <si>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</si>
  <si>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</si>
  <si>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</si>
  <si>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</si>
  <si>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</si>
  <si>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</si>
  <si>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</si>
  <si>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</si>
  <si>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</si>
  <si>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</si>
  <si>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</si>
  <si>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</si>
  <si>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</si>
  <si>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25 MPA, COM 1 LANCE E LAJE PLANA, FÔRMA EM CHAPA DE MADEIRA COMPENSADA RESINADA. AF_11/2020_PA</t>
  </si>
  <si>
    <t xml:space="preserve">ESCADA EM CONCRETO ARMADO MOLDADO IN LOCO, FCK 25 MPA, COM 2 LANCES EM  U  E LAJE PLANA, FÔRMA EM CHAPA DE MADEIRA COMPENSADA RESINADA. AF_11/2020_PA</t>
  </si>
  <si>
    <t xml:space="preserve">ESCADA EM CONCRETO ARMADO MOLDADO IN LOCO, FCK 25 MPA, COM 2 LANCES EM  L  E LAJE PLANA, FÔRMA EM CHAPA DE MADEIRA COMPENSADA RESINADA. AF_11/2020_PA</t>
  </si>
  <si>
    <t xml:space="preserve">ESCADA EM CONCRETO ARMADO MOLDADO IN LOCO, FCK 25 MPA, COM 2 LANCES EM  X  E LAJE PLANA, FÔRMA EM CHAPA DE MADEIRA COMPENSADA RESINADA. AF_11/2020_PA</t>
  </si>
  <si>
    <t xml:space="preserve">ESCADA EM CONCRETO ARMADO MOLDADO IN LOCO, FCK 25 MPA, COM 1 LANCE E LAJE CASCATA, FÔRMA EM CHAPA DE MADEIRA COMPENSADA RESINADA. AF_11/2020_PA</t>
  </si>
  <si>
    <t xml:space="preserve">ESCADA EM CONCRETO ARMADO MOLDADO IN LOCO, FCK 25 MPA, COM 2 LANCES EM  U  E LAJE CASCATA, FÔRMA EM CHAPA DE MADEIRA COMPENSADA RESINADA. AF_11/2020_PA</t>
  </si>
  <si>
    <t xml:space="preserve">ESCADA EM CONCRETO ARMADO MOLDADO IN LOCO, FCK 25 MPA, COM 2 LANCES EM  L  E LAJE CASCATA, FÔRMA EM CHAPA DE MADEIRA COMPENSADA RESINADA. AF_11/2020_PA</t>
  </si>
  <si>
    <t xml:space="preserve">ESCADA EM CONCRETO ARMADO MOLDADO IN LOCO, FCK 25 MPA, COM 2 LANCES EM  X  E LAJE CASCATA, FÔRMA EM CHAPA DE MADEIRA COMPENSADA RESINADA. AF_11/2020_PA</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</si>
  <si>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</si>
  <si>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</si>
  <si>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</si>
  <si>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</si>
  <si>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</si>
  <si>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</si>
  <si>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MONTAGEM E DESMONTAGEM DE FÔRMA DE LAJE MACIÇA, PÉ-DIREITO SIMPLES, EM CHAPA DE MADEIRA COMPENSADA RESINADA E CIMBRAMENTO DE MADEIRA, 2 UTILIZAÇÕES. AF_03/2022</t>
  </si>
  <si>
    <t xml:space="preserve">MONTAGEM E DESMONTAGEM DE FÔRMA DE LAJE MACIÇA, PÉ-DIREITO SIMPLES, EM CHAPA DE MADEIRA COMPENSADA RESINADA E CIMBRAMENTO DE MADEIRA, 4 UTILIZAÇÕES. AF_03/2022</t>
  </si>
  <si>
    <t xml:space="preserve">MONTAGEM E DESMONTAGEM DE FÔRMA DE LAJE MACIÇA, PÉ-DIREITO SIMPLES, EM CHAPA DE MADEIRA COMPENSADA RESINADA E CIMBRAMENTO DE MADEIRA, 6 UTILIZAÇÕES. AF_03/2022</t>
  </si>
  <si>
    <t xml:space="preserve">MONTAGEM E DESMONTAGEM DE FÔRMA DE LAJE MACIÇA, PÉ-DIREITO SIMPLES, EM CHAPA DE MADEIRA COMPENSADA RESINADA E CIMBRAMENTO DE MADEIRA, 8 UTILIZAÇÕES. AF_03/2022</t>
  </si>
  <si>
    <t xml:space="preserve">ARMAÇÃO VERTICAL DE ALVENARIA ESTRUTURAL; DIÂMETRO DE 10,0 MM. AF_09/2021</t>
  </si>
  <si>
    <t xml:space="preserve">ARMAÇÃO VERTICAL DE ALVENARIA ESTRUTURAL; DIÂMETRO DE 12,5 MM. AF_09/2021</t>
  </si>
  <si>
    <t xml:space="preserve">ARMAÇÃO DE CINTA DE ALVENARIA ESTRUTURAL; DIÂMETRO DE 10,0 MM. AF_09/2021</t>
  </si>
  <si>
    <t xml:space="preserve">ARMAÇÃO DE VERGA E CONTRAVERGA DE ALVENARIA ESTRUTURAL; DIÂMETRO DE 8,0 MM. AF_09/2021</t>
  </si>
  <si>
    <t xml:space="preserve">ARMAÇÃO DE VERGA E CONTRAVERGA DE ALVENARIA ESTRUTURAL; DIÂMETRO DE 10,0 MM. AF_09/2021</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</si>
  <si>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</si>
  <si>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</si>
  <si>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</si>
  <si>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</si>
  <si>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</si>
  <si>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</si>
  <si>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</si>
  <si>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</si>
  <si>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</si>
  <si>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</si>
  <si>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</si>
  <si>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ESTRUTURA CONVENCIONAL DE CONCRETO ARMADO UTILIZANDO AÇO CA-60 DE 5,0 MM - MONTAGEM. AF_06/2022</t>
  </si>
  <si>
    <t xml:space="preserve">ARMAÇÃO DE PILAR OU VIGA DE ESTRUTURA CONVENCIONAL DE CONCRETO ARMADO UTILIZANDO AÇO CA-50 DE 6,3 MM - MONTAGEM. AF_06/2022</t>
  </si>
  <si>
    <t xml:space="preserve">ARMAÇÃO DE PILAR OU VIGA DE ESTRUTURA CONVENCIONAL DE CONCRETO ARMADO UTILIZANDO AÇO CA-50 DE 8,0 MM - MONTAGEM. AF_06/2022</t>
  </si>
  <si>
    <t xml:space="preserve">ARMAÇÃO DE PILAR OU VIGA DE ESTRUTURA CONVENCIONAL DE CONCRETO ARMADO UTILIZANDO AÇO CA-50 DE 10,0 MM - MONTAGEM. AF_06/2022</t>
  </si>
  <si>
    <t xml:space="preserve">ARMAÇÃO DE PILAR OU VIGA DE ESTRUTURA CONVENCIONAL DE CONCRETO ARMADO UTILIZANDO AÇO CA-50 DE 12,5 MM - MONTAGEM. AF_06/2022</t>
  </si>
  <si>
    <t xml:space="preserve">ARMAÇÃO DE PILAR OU VIGA DE ESTRUTURA CONVENCIONAL DE CONCRETO ARMADO UTILIZANDO AÇO CA-50 DE 16,0 MM - MONTAGEM. AF_06/2022</t>
  </si>
  <si>
    <t xml:space="preserve">ARMAÇÃO DE PILAR OU VIGA DE ESTRUTURA CONVENCIONAL DE CONCRETO ARMADO UTILIZANDO AÇO CA-50 DE 20,0 MM - MONTAGEM. AF_06/2022</t>
  </si>
  <si>
    <t xml:space="preserve">ARMAÇÃO DE PILAR OU VIGA DE ESTRUTURA CONVENCIONAL DE CONCRETO ARMADO UTILIZANDO AÇO CA-50 DE 25,0 MM - MONTAGEM. AF_06/2022</t>
  </si>
  <si>
    <t xml:space="preserve">ARMAÇÃO DE LAJE DE ESTRUTURA CONVENCIONAL DE CONCRETO ARMADO UTILIZANDO AÇO CA-60 DE 4,2 MM - MONTAGEM. AF_06/2022</t>
  </si>
  <si>
    <t xml:space="preserve">ARMAÇÃO DE LAJE DE ESTRUTURA CONVENCIONAL DE CONCRETO ARMADO UTILIZANDO AÇO CA-60 DE 5,0 MM - MONTAGEM. AF_06/2022</t>
  </si>
  <si>
    <t xml:space="preserve">ARMAÇÃO DE LAJE DE ESTRUTURA CONVENCIONAL DE CONCRETO ARMADO UTILIZANDO AÇO CA-50 DE 6,3 MM - MONTAGEM. AF_06/2022</t>
  </si>
  <si>
    <t xml:space="preserve">ARMAÇÃO DE LAJE DE ESTRUTURA CONVENCIONAL DE CONCRETO ARMADO UTILIZANDO AÇO CA-50 DE 8,0 MM - MONTAGEM. AF_06/2022</t>
  </si>
  <si>
    <t xml:space="preserve">ARMAÇÃO DE LAJE DE ESTRUTURA CONVENCIONAL DE CONCRETO ARMADO UTILIZANDO AÇO CA-50 DE 10,0 MM - MONTAGEM. AF_06/2022</t>
  </si>
  <si>
    <t xml:space="preserve">ARMAÇÃO DE LAJE DE ESTRUTURA CONVENCIONAL DE CONCRETO ARMADO UTILIZANDO AÇO CA-50 DE 12,5 MM - MONTAGEM. AF_06/2022</t>
  </si>
  <si>
    <t xml:space="preserve">ARMAÇÃO DE LAJE DE ESTRUTURA CONVENCIONAL DE CONCRETO ARMADO UTILIZANDO AÇO CA-50 DE 16,0 MM - MONTAGEM. AF_06/2022</t>
  </si>
  <si>
    <t xml:space="preserve">ARMAÇÃO DE LAJE DE ESTRUTURA CONVENCIONAL DE CONCRETO ARMADO UTILIZANDO AÇO CA-50 DE 20,0 MM - MONTAGEM. AF_06/2022</t>
  </si>
  <si>
    <t xml:space="preserve">CORTE E DOBRA DE AÇO CA-50, DIÂMETRO DE 25,0 MM. AF_06/2022</t>
  </si>
  <si>
    <t xml:space="preserve">CORTE E DOBRA DE AÇO CA-60, DIÂMETRO DE 4,2 MM. AF_06/2022</t>
  </si>
  <si>
    <t xml:space="preserve">CORTE E DOBRA DE AÇO CA-60, DIÂMETRO DE 5,0 MM. AF_06/2022</t>
  </si>
  <si>
    <t xml:space="preserve">CORTE E DOBRA DE AÇO CA-50, DIÂMETRO DE 6,3 MM. AF_06/2022</t>
  </si>
  <si>
    <t xml:space="preserve">CORTE E DOBRA DE AÇO CA-50, DIÂMETRO DE 8,0 MM. AF_06/2022</t>
  </si>
  <si>
    <t xml:space="preserve">CORTE E DOBRA DE AÇO CA-50, DIÂMETRO DE 10,0 MM. AF_06/2022</t>
  </si>
  <si>
    <t xml:space="preserve">CORTE E DOBRA DE AÇO CA-50, DIÂMETRO DE 12,5 MM. AF_06/2022</t>
  </si>
  <si>
    <t xml:space="preserve">CORTE E DOBRA DE AÇO CA-50, DIÂMETRO DE 16,0 MM. AF_06/2022</t>
  </si>
  <si>
    <t xml:space="preserve">CORTE E DOBRA DE AÇO CA-50, DIÂMETRO DE 20,0 MM. AF_06/2022</t>
  </si>
  <si>
    <t xml:space="preserve">CORTE E DOBRA DE AÇO CA-25, DIÂMETRO DE 6,3 MM. AF_06/2022</t>
  </si>
  <si>
    <t xml:space="preserve">CORTE E DOBRA DE AÇO CA-25, DIÂMETRO DE 8,0 MM. AF_06/2022</t>
  </si>
  <si>
    <t xml:space="preserve">CORTE E DOBRA DE AÇO CA-25, DIÂMETRO DE 10,0 MM. AF_06/2022</t>
  </si>
  <si>
    <t xml:space="preserve">CORTE E DOBRA DE AÇO CA-25, DIÂMETRO DE 12,5 MM. AF_06/2022</t>
  </si>
  <si>
    <t xml:space="preserve">CORTE E DOBRA DE AÇO CA-25, DIÂMETRO DE 16,0 MM. AF_06/2022</t>
  </si>
  <si>
    <t xml:space="preserve">CORTE E DOBRA DE AÇO CA-25, DIÂMETRO DE 20,0 MM. AF_06/2022</t>
  </si>
  <si>
    <t xml:space="preserve">CORTE E DOBRA DE AÇO CA-25, DIÂMETRO DE 25,0 MM. AF_06/2022</t>
  </si>
  <si>
    <t xml:space="preserve">ARMAÇÃO UTILIZANDO AÇO CA-25 DE 6,3 MM - MONTAGEM. AF_06/2022</t>
  </si>
  <si>
    <t xml:space="preserve">ARMAÇÃO UTILIZANDO AÇO CA-25 DE 8,0 MM - MONTAGEM. AF_06/2022</t>
  </si>
  <si>
    <t xml:space="preserve">ARMAÇÃO UTILIZANDO AÇO CA-25 DE 10,0 MM - MONTAGEM. AF_06/2022</t>
  </si>
  <si>
    <t xml:space="preserve">ARMAÇÃO UTILIZANDO AÇO CA-25 DE 12,5 MM - MONTAGEM. AF_06/2022</t>
  </si>
  <si>
    <t xml:space="preserve">ARMAÇÃO UTILIZANDO AÇO CA-25 DE 16,0 MM - MONTAGEM. AF_06/2022</t>
  </si>
  <si>
    <t xml:space="preserve">ARMAÇÃO UTILIZANDO AÇO CA-25 DE 20,0 MM - MONTAGEM. AF_06/2022</t>
  </si>
  <si>
    <t xml:space="preserve">ARMAÇÃO UTILIZANDO AÇO CA-25 DE 25,0 MM - MONTAGEM. AF_06/2022</t>
  </si>
  <si>
    <t xml:space="preserve">ARMAÇÃO DE ESTRUTURAS DIVERSAS DE CONCRETO ARMADO, EXCETO VIGAS, PILARES, LAJES E FUNDAÇÕES, UTILIZANDO AÇO CA-60 DE 5,0 MM - MONTAGEM. AF_06/2022</t>
  </si>
  <si>
    <t xml:space="preserve">ARMAÇÃO DE ESTRUTURAS DIVERSAS DE CONCRETO ARMADO, EXCETO VIGAS, PILARES, LAJES E FUNDAÇÕES, UTILIZANDO AÇO CA-50 DE 6,3 MM - MONTAGEM. AF_06/2022</t>
  </si>
  <si>
    <t xml:space="preserve">ARMAÇÃO DE ESTRUTURAS DIVERSAS DE CONCRETO ARMADO, EXCETO VIGAS, PILARES, LAJES E FUNDAÇÕES, UTILIZANDO AÇO CA-50 DE 8,0 MM - MONTAGEM. AF_06/2022</t>
  </si>
  <si>
    <t xml:space="preserve">ARMAÇÃO DE ESTRUTURAS DIVERSAS DE CONCRETO ARMADO, EXCETO VIGAS, PILARES, LAJES E FUNDAÇÕES, UTILIZANDO AÇO CA-50 DE 10,0 MM - MONTAGEM. AF_06/2022</t>
  </si>
  <si>
    <t xml:space="preserve">ARMAÇÃO DE ESTRUTURAS DIVERSAS DE CONCRETO ARMADO, EXCETO VIGAS, PILARES, LAJES E FUNDAÇÕES, UTILIZANDO AÇO CA-50 DE 12,5 MM - MONTAGEM. AF_06/2022</t>
  </si>
  <si>
    <t xml:space="preserve">ARMAÇÃO DE ESTRUTURAS DIVERSAS DE CONCRETO ARMADO, EXCETO VIGAS, PILARES, LAJES E FUNDAÇÕES, UTILIZANDO AÇO CA-50 DE 16,0 MM - MONTAGEM. AF_06/2022</t>
  </si>
  <si>
    <t xml:space="preserve">ARMAÇÃO DE ESTRUTURAS DIVERSAS DE CONCRETO ARMADO, EXCETO VIGAS, PILARES, LAJES E FUNDAÇÕES, UTILIZANDO AÇO CA-50 DE 20,0 MM - MONTAGEM. AF_06/2022</t>
  </si>
  <si>
    <t xml:space="preserve">ARMAÇÃO DE ESTRUTURAS DIVERSAS DE CONCRETO ARMADO, EXCETO VIGAS, PILARES, LAJES E FUNDAÇÕES, UTILIZANDO AÇO CA-50 DE 25,0 MM - MONTAGEM. AF_06/2022</t>
  </si>
  <si>
    <t xml:space="preserve">CORTE E DOBRA DE AÇO CA-50, DIÂMERO DE 32 MM. AF_06/2022</t>
  </si>
  <si>
    <t xml:space="preserve">MONTAGEM DE ARMADURA DE ESTACAS, DIÂMETRO = 8,0 MM. AF_09/2021_PS</t>
  </si>
  <si>
    <t xml:space="preserve">MONTAGEM DE ARMADURA DE ESTACAS, DIÂMETRO = 10,0 MM. AF_09/2021_PS</t>
  </si>
  <si>
    <t xml:space="preserve">MONTAGEM DE ARMADURA DE ESTACAS, DIÂMETRO = 12,5 MM. AF_09/2021_PS</t>
  </si>
  <si>
    <t xml:space="preserve">MONTAGEM DE ARMADURA DE ESTACAS, DIÂMETRO = 16,0 MM. AF_09/2021_PS</t>
  </si>
  <si>
    <t xml:space="preserve">MONTAGEM DE ARMADURA DE ESTACAS, DIÂMETRO = 20,0 MM. AF_09/2021_PS</t>
  </si>
  <si>
    <t xml:space="preserve">MONTAGEM DE ARMADURA DE ESTACAS, DIÂMETRO = 25,0 MM. AF_09/2021_PS</t>
  </si>
  <si>
    <t xml:space="preserve">MONTAGEM DE ARMADURA DE ESTACAS, DIÂMETRO = 32,0 MM. AF_09/2021_PS</t>
  </si>
  <si>
    <t xml:space="preserve">MONTAGEM DE ARMADURA TRANSVERSAL DE ESTACAS DE SEÇÃO CIRCULAR, DIÂMETRO = 5,0 MM. AF_09/2021_PS</t>
  </si>
  <si>
    <t xml:space="preserve">MONTAGEM DE ARMADURA TRANSVERSAL DE ESTACAS DE SEÇÃO CIRCULAR, DIÂMETRO = 6,30 MM. AF_09/2021_PS</t>
  </si>
  <si>
    <t xml:space="preserve">MONTAGEM DE ARMADURA TRANVERSAL DE ESTACAS DE SEÇÃO RETANGULAR, DIÂMETRO = 5,0 MM. AF_09/2021_PS</t>
  </si>
  <si>
    <t xml:space="preserve">MONTAGEM DE ARMADURA TRANSVERSAL DE ESTACAS DE SEÇÃO RETANGULAR, DIÂMETRO = 6,30 MM. AF_09/2021_PS</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</si>
  <si>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</si>
  <si>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</si>
  <si>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</si>
  <si>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</si>
  <si>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</si>
  <si>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</si>
  <si>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</si>
  <si>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</si>
  <si>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</si>
  <si>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</si>
  <si>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</si>
  <si>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</si>
  <si>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</si>
  <si>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Q-159. AF_06/2019</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</si>
  <si>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</si>
  <si>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</si>
  <si>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</si>
  <si>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ARMAÇÃO DE CINTA DE ALVENARIA ESTRUTURAL; DIÂMETRO DE 12,5 MM. AF_09/2021</t>
  </si>
  <si>
    <t xml:space="preserve">ARMAÇÃO VERTICAL DE ALVENARIA ESTRUTURAL; DIÂMETRO DE 16,0 MM. AF_09/2021</t>
  </si>
  <si>
    <t xml:space="preserve">ARMAÇÃO DE VERGA E CONTRAVERGA DE ALVENARIA ESTRUTURAL; DIÂMETRO DE 16,0 MM. AF_09/2021</t>
  </si>
  <si>
    <t xml:space="preserve">ARMAÇÃO DE CINTA DE ALVENARIA ESTRUTURAL; DIÂMETRO DE 16,0 MM. AF_09/2021</t>
  </si>
  <si>
    <t xml:space="preserve">ARMAÇÃO DE VERGA E CONTRAVERGA DE ALVENARIA ESTRUTURAL; DIÂMETRO DE 12,5 MM. AF_09/2021</t>
  </si>
  <si>
    <t xml:space="preserve">ARMAÇÃO DE ESTRUTURAS DIVERSAS DE CONCRETO ARMADO, EXCETO VIGAS, PILARES, LAJES E FUNDAÇÕES, UTILIZANDO AÇO CA-50 DE 32,0 MM - MONTAGEM. AF_06/2022</t>
  </si>
  <si>
    <t xml:space="preserve">ARMAÇÃO DE PILAR OU VIGA DE ESTRUTURA CONVENCIONAL DE CONCRETO ARMADO UTILIZANDO AÇO CA-50 DE 32,0 MM. AF_06/2022</t>
  </si>
  <si>
    <t xml:space="preserve">ARMAÇÃO DE PILAR OU VIGA DE ESTRUTURA DE CONCRETO ARMADO EMBUTIDA EM ALVENARIA DE VEDAÇÃO UTILIZANDO AÇO CA-50 DE 16,0 MM - MONTAGEM. AF_06/2022</t>
  </si>
  <si>
    <t xml:space="preserve">ARMAÇÃO DE PILAR OU VIGA DE ESTRUTURA DE CONCRETO ARMADO EMBUTIDA EM ALVENARIA DE VEDAÇÃO UTILIZANDO AÇO CA-50 DE 12,5 MM - MONTAGEM. AF_06/2022</t>
  </si>
  <si>
    <t xml:space="preserve">ARMAÇÃO DE PILAR OU VIGA DE ESTRUTURA DE CONCRETO ARMADO EMBUTIDA EM ALVENARIA DE VEDAÇÃO UTILIZANDO AÇO CA-50 DE 10,0 MM - MONTAGEM. AF_06/2022</t>
  </si>
  <si>
    <t xml:space="preserve">ARMAÇÃO DE PILAR OU VIGA DE ESTRUTURA DE CONCRETO ARMADO EMBUTIDA EM ALVENARIA DE VEDAÇÃO UTILIZANDO AÇO CA-50 DE 8,0 MM - MONTAGEM. AF_06/2022</t>
  </si>
  <si>
    <t xml:space="preserve">ARMAÇÃO DE PILAR OU VIGA DE ESTRUTURA DE CONCRETO ARMADO EMBUTIDA EM ALVENARIA DE VEDAÇÃO UTILIZANDO AÇO CA-50 DE 6,3 MM - MONTAGEM. AF_06/2022</t>
  </si>
  <si>
    <t xml:space="preserve">ARMAÇÃO DE PILAR OU VIGA DE ESTRUTURA DE CONCRETO ARMADO EMBUTIDA EM ALVENARIA DE VEDAÇÃO UTILIZANDO AÇO CA-60 DE 5,0 MM - MONTAGEM. AF_06/2022</t>
  </si>
  <si>
    <t xml:space="preserve">GRAUTEAMENTO VERTICAL EM ALVENARIA ESTRUTURAL. AF_09/2021</t>
  </si>
  <si>
    <t xml:space="preserve">GRAUTEAMENTO DE CINTA INTERMEDIÁRIA OU DE CONTRAVERGA EM ALVENARIA ESTRUTURAL. AF_09/2021</t>
  </si>
  <si>
    <t xml:space="preserve">GRAUTEAMENTO DE CINTA SUPERIOR OU DE VERGA EM ALVENARIA ESTRUTURAL. AF_09/2021</t>
  </si>
  <si>
    <t xml:space="preserve">GRAUTE FGK=15 MPA; TRAÇO 1:0,04:2,2:2,5 (EM MASSA SECA DE CIMENTO/CAL/AREIA GROSSA/BRITA 0) - PREPARO MECÂNICO COM BETONEIRA 400 L. AF_09/2021</t>
  </si>
  <si>
    <t xml:space="preserve">GRAUTE FGK=20 MPA; TRAÇO 1:0,04:1,8:2,1 (EM MASSA SECA DE CIMENTO/ CAL/ AREIA GROSSA/ BRITA 0) - PREPARO MECÂNICO COM BETONEIRA 400 L. AF_09/2021</t>
  </si>
  <si>
    <t xml:space="preserve">GRAUTE FGK=25 MPA; TRAÇO 1:0,02:1,3:1,6 (EM MASSA SECA DE CIMENTO/ CAL/ AREIA GROSSA/ BRITA 0) - PREPARO MECÂNICO COM BETONEIRA 400 L. AF_09/2021</t>
  </si>
  <si>
    <t xml:space="preserve">GRAUTE FGK=30 MPA; TRAÇO 1:0,02:0,9:1,2 (EM MASSA SECA DE CIMENTO/ CAL/ AREIA GROSSA/ BRITA 0) - PREPARO MECÂNICO COM BETONEIRA 400 L. AF_09/2021</t>
  </si>
  <si>
    <t xml:space="preserve">GRAUTE FGK=15 MPA; TRAÇO 1:2,2:2,5:0,3 (EM MASSA SECA DE CIMENTO/ AREIA GROSSA/ BRITA 0/ ADITIVO) - PREPARO MECÂNICO COM BETONEIRA 400 L. AF_09/2021</t>
  </si>
  <si>
    <t xml:space="preserve">GRAUTE FGK=20 MPA; TRAÇO 1:1,8:2,1:0,4 (EM MASSA SECA DE CIMENTO/ AREIA GROSSA/ BRITA 0/ ADITIVO) - PREPARO MECÂNICO COM BETONEIRA 400 L. AF_09/2021</t>
  </si>
  <si>
    <t xml:space="preserve">GRAUTE FGK=25 MPA; TRAÇO 1:1,3:1,6:0,4 (EM MASSA SECA DE CIMENTO/ AREIA GROSSA/ BRITA 0/ ADITIVO) - PREPARO MECÂNICO COM BETONEIRA 400 L. AF_09/2021</t>
  </si>
  <si>
    <t xml:space="preserve">GRAUTE FGK=30 MPA; TRAÇO 1:0,9:1,2:0,6 (EM MASSA SECA DE CIMENTO/ AREIA GROSSA/ BRITA 0/ ADITIVO) - PREPARO MECÂNICO COM BETONEIRA 400 L. AF_09/2021</t>
  </si>
  <si>
    <t xml:space="preserve">CONCRETO MAGRO PARA LASTRO, TRAÇO 1:4,5:4,5 (EM MASSA SECA DE CIMENTO/ AREIA MÉDIA/ BRITA 1) - PREPARO MECÂNICO COM BETONEIRA 400 L. AF_05/2021</t>
  </si>
  <si>
    <t xml:space="preserve">CONCRETO FCK = 15MPA, TRAÇO 1:3,4:3,5 (EM MASSA SECA DE CIMENTO/ AREIA MÉDIA/ BRITA 1) - PREPARO MECÂNICO COM BETONEIRA 400 L. AF_05/2021</t>
  </si>
  <si>
    <t xml:space="preserve">CONCRETO FCK = 20MPA, TRAÇO 1:2,7:3 (EM MASSA SECA DE CIMENTO/ AREIA MÉDIA/ BRITA 1) - PREPARO MECÂNICO COM BETONEIRA 400 L. AF_05/2021</t>
  </si>
  <si>
    <t xml:space="preserve">CONCRETO FCK = 25MPA, TRAÇO 1:2,3:2,7 (EM MASSA SECA DE CIMENTO/ AREIA MÉDIA/ BRITA 1) - PREPARO MECÂNICO COM BETONEIRA 400 L. AF_05/2021</t>
  </si>
  <si>
    <t xml:space="preserve">CONCRETO FCK = 30MPA, TRAÇO 1:2,1:2,5 (EM MASSA SECA DE CIMENTO/ AREIA MÉDIA/ BRITA 1) - PREPARO MECÂNICO COM BETONEIRA 400 L. AF_05/2021</t>
  </si>
  <si>
    <t xml:space="preserve">CONCRETO FCK = 40MPA, TRAÇO 1:1,6:1,9 (EM MASSA SECA DE CIMENTO/ AREIA MÉDIA/ BRITA 1) - PREPARO MECÂNICO COM BETONEIRA 400 L. AF_05/2021</t>
  </si>
  <si>
    <t xml:space="preserve">CONCRETO MAGRO PARA LASTRO, TRAÇO 1:4,5:4,5 (EM MASSA SECA DE CIMENTO/ AREIA MÉDIA/ BRITA 1) - PREPARO MECÂNICO COM BETONEIRA 600 L. AF_05/2021</t>
  </si>
  <si>
    <t xml:space="preserve">CONCRETO FCK = 15MPA, TRAÇO 1:3,4:3,5 (EM MASSA SECA DE CIMENTO/ AREIA MÉDIA/ BRITA 1) - PREPARO MECÂNICO COM BETONEIRA 600 L. AF_05/2021</t>
  </si>
  <si>
    <t xml:space="preserve">CONCRETO FCK = 20MPA, TRAÇO 1:2,7:3 (EM MASSA SECA DE CIMENTO/ AREIA MÉDIA/ BRITA 1) - PREPARO MECÂNICO COM BETONEIRA 600 L. AF_05/2021</t>
  </si>
  <si>
    <t xml:space="preserve">CONCRETO FCK = 25MPA, TRAÇO 1:2,3:2,7 (EM MASSA SECA DE CIMENTO/ AREIA MÉDIA/ BRITA 1) - PREPARO MECÂNICO COM BETONEIRA 600 L. AF_05/2021</t>
  </si>
  <si>
    <t xml:space="preserve">CONCRETO FCK = 30MPA, TRAÇO 1:2,1:2,5 (EM MASSA SECA DE CIMENTO/ AREIA MÉDIA/ BRITA 1) - PREPARO MECÂNICO COM BETONEIRA 600 L. AF_05/2021</t>
  </si>
  <si>
    <t xml:space="preserve">CONCRETO FCK = 40MPA, TRAÇO 1:1,6:1,9 (EM MASSA SECA DE CIMENTO/ AREIA MÉDIA/ BRITA 1) - PREPARO MECÂNICO COM BETONEIRA 600 L. AF_05/2021</t>
  </si>
  <si>
    <t xml:space="preserve">CONCRETO FCK = 15MPA, TRAÇO 1:3,4:3,5 (EM MASSA SECA DE CIMENTO/ AREIA MÉDIA/ BRITA 1) - PREPARO MANUAL. AF_05/2021</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</si>
  <si>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</si>
  <si>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</si>
  <si>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</si>
  <si>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</si>
  <si>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AF_10/2021</t>
  </si>
  <si>
    <t xml:space="preserve">CONCRETAGEM DE LAJES EM EDIFICAÇÕES UNIFAMILIARES FEITAS COM SISTEMA DE FÔRMAS MANUSEÁVEIS, COM CONCRETO USINADO BOMBEÁVEL FCK 25 MPA - LANÇAMENTO, ADENSAMENTO E ACABAMENTO (EXCLUSIVE BOMBA LANÇA). AF_10/2021</t>
  </si>
  <si>
    <t xml:space="preserve">CONCRETAGEM DE PAREDES EM EDIFICAÇÕES UNIFAMILIARES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</si>
  <si>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BOMBEÁVEL FCK 25 MPA, - LANÇAMENTO, ADENSAMENTO E ACABAMENTO (EXCLUSIVE BOMBA LANÇA). AF_10/2021</t>
  </si>
  <si>
    <t xml:space="preserve">CONCRETAGEM DE LAJES EM EDIFICAÇÕES MULTIFAMILIARES FEITAS COM SISTEMA DE FÔRMAS MANUSEÁVEIS, COM CONCRETO USINADO BOMBEÁVEL FCK 25 MPA - LANÇAMENTO, ADENSAMENTO E ACABAMENTO (EXCLUSIVE BOMBA LANÇA). AF_10/2021</t>
  </si>
  <si>
    <t xml:space="preserve">CONCRETAGEM DE PAREDES EM EDIFICAÇÕES MULTIFAMILIARES FEITAS COM SISTEMA DE FÔRMAS MANUSEÁVEIS, COM CONCRETO USINADO BOMBEÁVEL FCK 25 MPA - LANÇAMENTO, ADENSAMENTO E ACABAMENTO (EXCLUSIVE BOMBA LANÇA). AF_10/2021</t>
  </si>
  <si>
    <t xml:space="preserve">CONCRETAGEM DE PLATIBANDA EM EDIFICAÇÕES MULTIFAMILIARES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</si>
  <si>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AUTOADENSÁVEL FCK 25 MPA - LANÇAMENTO E ACABAMENTO. AF_10/2021</t>
  </si>
  <si>
    <t xml:space="preserve">CONCRETAGEM DE PLATIBANDA EM EDIFICAÇÕES MULTIFAMILIARES FEITAS COM SISTEMA DE FÔRMAS MANUSEÁVEIS, COM CONCRETO USINADO AUTOADENSÁVEL FCK 25 MPA - LANÇAMENTO E ACABAMENTO. AF_10/2021</t>
  </si>
  <si>
    <t xml:space="preserve">CONCRETAGEM DE EDIFICAÇÕES (PAREDES E LAJES) FEITAS COM SISTEMA DE FÔRMAS MANUSEÁVEIS, COM CONCRETO USINADO BOMBEÁVEL FCK 25 MPA - LANÇAMENTO, ADENSAMENTO E ACABAMENTO (EXCLUSIVE BOMBA LANÇA). AF_10/2021</t>
  </si>
  <si>
    <t xml:space="preserve">CONCRETO MAGRO PARA LASTRO, TRAÇO 1:4,5:4,5 (EM MASSA SECA DE CIMENTO/ AREIA MÉDIA/ SEIXO ROLADO) - PREPARO MECÂNICO COM BETONEIRA 400 L. AF_05/2021</t>
  </si>
  <si>
    <t xml:space="preserve">CONCRETO FCK = 15MPA, TRAÇO 1:3,4:3,4 (EM MASSA SECA DE CIMENTO/ AREIA MÉDIA/ SEIXO ROLADO) - PREPARO MECÂNICO COM BETONEIRA 400 L. AF_05/2021</t>
  </si>
  <si>
    <t xml:space="preserve">CONCRETO FCK = 20MPA, TRAÇO 1:2,6:2,9 (EM MASSA SECA DE CIMENTO/ AREIA MÉDIA/ SEIXO ROLADO) - PREPARO MECÂNICO COM BETONEIRA 400 L. AF_05/2021</t>
  </si>
  <si>
    <t xml:space="preserve">CONCRETO FCK = 25MPA, TRAÇO 1:2,2:2,5 (EM MASSA SECA DE CIMENTO/ AREIA MÉDIA/ SEIXO ROLADO) - PREPARO MECÂNICO COM BETONEIRA 400 L. AF_05/2021</t>
  </si>
  <si>
    <t xml:space="preserve">CONCRETO FCK = 30MPA, TRAÇO 1:1,9:2,3 (EM MASSA SECA DE CIMENTO/ AREIA MÉDIA/ SEIXO ROLADO) - PREPARO MECÂNICO COM BETONEIRA 400 L. AF_05/2021</t>
  </si>
  <si>
    <t xml:space="preserve">CONCRETO FCK = 40MPA, TRAÇO 1:1,4:1,8 (EM MASSA SECA DE CIMENTO/ AREIA MÉDIA/ SEIXO ROLADO) - PREPARO MECÂNICO COM BETONEIRA 400 L. AF_05/2021</t>
  </si>
  <si>
    <t xml:space="preserve">CONCRETO MAGRO PARA LASTRO, TRAÇO 1:4,5:4,5 (EM MASSA SECA DE CIMENTO/ AREIA MÉDIA/ SEIXO ROLADO) - PREPARO MECÂNICO COM BETONEIRA 600 L. AF_05/2021</t>
  </si>
  <si>
    <t xml:space="preserve">CONCRETO FCK = 15MPA, TRAÇO 1:3,4:3,4 (EM MASSA SECA DE CIMENTO/ AREIA MÉDIA/ SEIXO ROLADO) - PREPARO MECÂNICO COM BETONEIRA 600 L. AF_05/2021</t>
  </si>
  <si>
    <t xml:space="preserve">CONCRETO FCK = 20MPA, TRAÇO 1:2,6:2,9 (EM MASSA SECA DE CIMENTO/ AREIA MÉDIA/ SEIXO ROLADO) - PREPARO MECÂNICO COM BETONEIRA 600 L. AF_05/2021</t>
  </si>
  <si>
    <t xml:space="preserve">CONCRETO FCK = 25MPA, TRAÇO 1:2,2:2,5 (EM MASSA SECA DE CIMENTO/ AREIA MÉDIA/ SEIXO ROLADO) - PREPARO MECÂNICO COM BETONEIRA 600 L. AF_05/2021</t>
  </si>
  <si>
    <t xml:space="preserve">CONCRETO FCK = 30MPA, TRAÇO 1:1,9:2,3 (EM MASSA SECA DE CIMENTO/ AREIA MÉDIA/ SEIXO ROLADO) - PREPARO MECÂNICO COM BETONEIRA 600 L. AF_05/2021</t>
  </si>
  <si>
    <t xml:space="preserve">CONCRETO FCK = 40MPA, TRAÇO 1:1,4:1,8 (EM MASSA SECA DE CIMENTO/ AREIA MÉDIA/ SEIXO ROLADO) - PREPARO MECÂNICO COM BETONEIRA 600 L. AF_05/2021</t>
  </si>
  <si>
    <t xml:space="preserve">CONCRETO MAGRO PARA LASTRO, TRAÇO 1:4,5:4,5 (EM MASSA SECA DE CIMENTO/ AREIA MÉDIA/ SEIXO ROLADO) - PREPARO MANUAL. AF_05/2021</t>
  </si>
  <si>
    <t xml:space="preserve">CONCRETO FCK = 15MPA, TRAÇO 1:3,4:3,4 (EM MASSA SECA DE CIMENTO/ AREIA MÉDIA/ SEIXO ROLADO) - PREPARO MANUAL. AF_05/2021</t>
  </si>
  <si>
    <t xml:space="preserve">CONCRETO CICLÓPICO FCK = 15MPA, 30% PEDRA DE MÃO EM VOLUME REAL, INCLUSIVE LANÇAMENTO. AF_05/2021</t>
  </si>
  <si>
    <t xml:space="preserve">CONCRETAGEM DE ESCADAS EM EDIFICAÇÕES MULTIFAMILIARES FEITAS COM SISTEMA DE FÔRMAS MANUSEÁVEIS - CONCRETO USINADO BOMBEÁVEL, FCK 25 MPA - LANÇAMENTO, ADENSAMENTO E ACABAMENTO (EXCLUSIVE BOMBA LANÇA). AF_10/2021</t>
  </si>
  <si>
    <t xml:space="preserve">CONCRETAGEM DE ESCADAS EM EDIFICAÇÕES MULTIFAMILIARES FEITAS COM SISTEMA DE FÔRMAS MANUSEÁVEIS - CONCRETO USINADO AUTOADENSÁVEL, FCK 25 MPA - LANÇAMENTO, ADENSAMENTO E ACABAMENTO. AF_10/2021</t>
  </si>
  <si>
    <t xml:space="preserve">CONCRETAGEM DE PILARES, FCK = 25 MPA,  COM USO DE BALDES - LANÇAMENTO, ADENSAMENTO E ACABAMENTO. AF_02/2022</t>
  </si>
  <si>
    <t xml:space="preserve">LANÇAMENTO COM USO DE BALDES, ADENSAMENTO E ACABAMENTO DE CONCRETO EM ESTRUTURAS. AF_02/2022</t>
  </si>
  <si>
    <t xml:space="preserve">CONCRETAGEM DE PILARES, FCK = 25 MPA, COM USO DE GRUA - LANÇAMENTO, ADENSAMENTO E ACABAMENTO. AF_02/2022</t>
  </si>
  <si>
    <t xml:space="preserve">CONCRETAGEM DE PILARES, FCK = 25 MPA, COM USO DE BOMBA - LANÇAMENTO, ADENSAMENTO E ACABAMENTO. AF_02/2022_PS</t>
  </si>
  <si>
    <t xml:space="preserve">LANÇAMENTO COM USO DE BOMBA, ADENSAMENTO E ACABAMENTO DE CONCRETO EM ESTRUTURAS. AF_02/2022</t>
  </si>
  <si>
    <t xml:space="preserve">CONCRETAGEM DE VIGAS E LAJES, FCK=25 MPA, PARA LAJES PREMOLDADAS COM USO DE BOMBA - LANÇAMENTO, ADENSAMENTO E ACABAMENTO. AF_02/2022_PS</t>
  </si>
  <si>
    <t xml:space="preserve">CONCRETAGEM DE VIGAS E LAJES, FCK=25 MPA, PARA LAJES MACIÇAS OU NERVURADAS COM USO DE BOMBA - LANÇAMENTO, ADENSAMENTO E ACABAMENTO. AF_02/2022_PS</t>
  </si>
  <si>
    <t xml:space="preserve">CONCRETAGEM DE VIGAS E LAJES, FCK=25 MPA, PARA LAJES PREMOLDADAS COM JERICAS EM ELEVADOR DE CABO EM EDIFICAÇÃO DE MULTIPAVIMENTOS ATÉ 16 ANDARES - LANÇAMENTO, ADENSAMENTO E ACABAMENTO. AF_02/2022</t>
  </si>
  <si>
    <t xml:space="preserve">CONCRETAGEM DE VIGAS E LAJES, FCK=25 MPA, PARA LAJES MACIÇAS OU NERVURADAS COM JERICAS EM ELEVADOR DE CABO EM EDIFICAÇÃO DE MULTIPAVIMENTOS ATÉ 16 ANDARES  - LANÇAMENTO, ADENSAMENTO E ACABAMENTO. AF_02/2022</t>
  </si>
  <si>
    <t xml:space="preserve">CONCRETAGEM DE VIGAS E LAJES, FCK=25 MPA, PARA LAJES PREMOLDADAS COM JERICAS EM CREMALHEIRA EM EDIFICAÇÃO DE MULTIPAVIMENTOS ATÉ 16 ANDARES  - LANÇAMENTO, ADENSAMENTO E ACABAMENTO. AF_02/2022</t>
  </si>
  <si>
    <t xml:space="preserve">CONCRETAGEM DE VIGAS E LAJES, FCK=25 MPA, PARA LAJES MACIÇAS OU NERVURADAS COM JERICAS EM CREMALHEIRA EM EDIFICAÇÃO DE MULTIPAVIMENTOS ATÉ 16 ANDARES - LANÇAMENTO, ADENSAMENTO E ACABAMENTO. AF_02/2022</t>
  </si>
  <si>
    <t xml:space="preserve">CONCRETAGEM DE VIGAS E LAJES, FCK=25 MPA, PARA LAJES PREMOLDADAS COM GRUA DE CAÇAMBA DE 350 L EM EDIFICAÇÃO DE MULTIPAVIMENTOS ATÉ 16 ANDARES - LANÇAMENTO, ADENSAMENTO E ACABAMENTO. AF_02/2022</t>
  </si>
  <si>
    <t xml:space="preserve">CONCRETAGEM DE VIGAS E LAJES, FCK=25 MPA, PARA LAJES MACIÇAS OU NERVURADAS COM GRUA DE CAÇAMBA DE 500 L EM EDIFICAÇÃO DE MULTIPAVIMENTOS ATÉ 16 ANDARES - LANÇAMENTO, ADENSAMENTO E ACABAMENTO. AF_02/2022</t>
  </si>
  <si>
    <t xml:space="preserve">CONCRETAGEM DE VIGAS E LAJES, FCK=25 MPA, PARA QUALQUER TIPO DE LAJE COM BALDES EM EDIFICAÇÃO TÉRREA - LANÇAMENTO, ADENSAMENTO E ACABAMENTO. AF_02/2022</t>
  </si>
  <si>
    <t xml:space="preserve">CONCRETAGEM DE VIGAS E LAJES, FCK=25 MPA, PARA QUALQUER TIPO DE LAJE COM BALDES EM EDIFICAÇÃO DE MULTIPAVIMENTOS ATÉ 04 ANDARES - LANÇAMENTO, ADENSAMENTO E ACABAMENTO. AF_02/2022</t>
  </si>
  <si>
    <t xml:space="preserve">CONCRETAGEM DE RESERVATÓRIOS, FCK=25 MPA, COM USO DE BOMBA - LANÇAMENTO, ADENSAMENTO E ACABAMENTO. AF_02/2022_PS</t>
  </si>
  <si>
    <t xml:space="preserve">CONCRETAGEM DE MURETAS, FCK=25 MPA, COM USO DE BOMBA - LANÇAMENTO, ADENSAMENTO E ACABAMENTO. AF_02/2022_PS</t>
  </si>
  <si>
    <t xml:space="preserve">CONCRETAGEM DE ESCADAS, FCK=25 MPA, COM USO DE BOMBA - LANÇAMENTO, ADENSAMENTO E ACABAMENTO. AF_02/2022_PS</t>
  </si>
  <si>
    <t xml:space="preserve">CONCRETAGEM DE PILARES, FCK=25 MPA, COM USO DE JERICAS EM ELEVADOR DE CABO - LANÇAMENTO, ADENSAMENTO E ACABAMENTO. AF_02/2022</t>
  </si>
  <si>
    <t xml:space="preserve">CONCRETAGEM DE PILARES, FCK=25 MPA, COM USO DE JERICAS EM CREMALHEIRA - LANÇAMENTO, ADENSAMENTO E ACABAMENTO. AF_02/2022</t>
  </si>
  <si>
    <t xml:space="preserve">LAJE PRÉ-MOLDADA UNIDIRECIONAL, BIAPOIADA, PARA PISO, ENCHIMENTO EM CERÂMICA, VIGOTA CONVENCIONAL, ALTURA TOTAL DA LAJE (ENCHIMENTO+CAPA) = (8+4). AF_11/2020_PA</t>
  </si>
  <si>
    <t xml:space="preserve">LAJE PRÉ-MOLDADA UNIDIRECIONAL, BIAPOIADA, PARA FORRO, ENCHIMENTO EM CERÂMICA, VIGOTA CONVENCIONAL, ALTURA TOTAL DA LAJE (ENCHIMENTO+CAPA) = (8+3). AF_11/2020_PA</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</si>
  <si>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</si>
  <si>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</si>
  <si>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TRATAMENTO DE JUNTA DE DILATAÇÃO, COM TARUGO DE POLIETILENO E SELANTE PU, INCLUSO PREENCHIMENTO COM ESPUMA EXPANSIVA PU. AF_09/2023</t>
  </si>
  <si>
    <t xml:space="preserve">TRATAMENTO DE JUNTA DE DILATAÇÃO COM MANTA ASFÁLTICA ADERIDA COM MAÇARICO. AF_09/2023</t>
  </si>
  <si>
    <t xml:space="preserve">TRATAMENTO DE JUNTA SERRADA, COM TARUGO DE POLIETILENO E SELANTE À BASE DE SILICONE. AF_09/2023</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</si>
  <si>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</si>
  <si>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</si>
  <si>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</si>
  <si>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</si>
  <si>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</si>
  <si>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</si>
  <si>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</si>
  <si>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</si>
  <si>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</si>
  <si>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</si>
  <si>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</si>
  <si>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</si>
  <si>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</si>
  <si>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</si>
  <si>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</si>
  <si>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</si>
  <si>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</si>
  <si>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</si>
  <si>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</si>
  <si>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</si>
  <si>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</si>
  <si>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</si>
  <si>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</si>
  <si>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</si>
  <si>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</si>
  <si>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</si>
  <si>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</si>
  <si>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</si>
  <si>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</si>
  <si>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AF_01/2018_PS</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</si>
  <si>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</si>
  <si>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</si>
  <si>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</si>
  <si>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</si>
  <si>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</si>
  <si>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</si>
  <si>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</si>
  <si>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</si>
  <si>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</si>
  <si>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</si>
  <si>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</si>
  <si>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</si>
  <si>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</si>
  <si>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</si>
  <si>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</si>
  <si>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</si>
  <si>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</si>
  <si>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</si>
  <si>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</si>
  <si>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</si>
  <si>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</si>
  <si>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</si>
  <si>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</si>
  <si>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</si>
  <si>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</si>
  <si>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AF_01/2020_PSA</t>
  </si>
  <si>
    <t xml:space="preserve">VIGA METÁLICA EM PERFIL LAMINADO OU SOLDADO EM AÇO ESTRUTURAL, COM CONEXÕES SOLDADAS, INCLUSOS MÃO DE OBRA, TRANSPORTE E IÇAMENTO UTILIZANDO GUINDASTE - FORNECIMENTO E INSTALAÇÃO. AF_01/2020_PA</t>
  </si>
  <si>
    <t xml:space="preserve">PILAR METÁLICO PERFIL LAMINADO/SOLDADO EM AÇO ESTRUTURAL, COM CONEXÕES PARAFUSADAS, INCLUSOS MÃO DE OBRA, TRANSPORTE E IÇAMENTO UTILIZANDO GUINDASTE - FORNECIMENTO E INSTALAÇÃO. AF_01/2020_PSA</t>
  </si>
  <si>
    <t xml:space="preserve">PILAR METÁLICO PERFIL LAMINADO OU SOLDADO EM AÇO ESTRUTURAL, COM CONEXÕES SOLDADAS, INCLUSOS MÃO DE OBRA, TRANSPORTE E IÇAMENTO UTILIZANDO GUINDASTE - FORNECIMENTO E INSTALAÇÃO. AF_01/2020_PA</t>
  </si>
  <si>
    <t xml:space="preserve">CONTRAVENTAMENTO COM CANTONEIRAS DE AÇO, ABAS IGUAIS, COM CONEXÕES PARAFUSADAS, INCLUSOS MÃO DE OBRA, TRANSPORTE E IÇAMENTO UTILIZANDO TALHA MANUAL, PARA EDIFÍCIOS DE ATÉ 2 PAVIMENTOS - FORNECIMENTO E INSTALAÇÃO. AF_01/2020_PSA</t>
  </si>
  <si>
    <t xml:space="preserve">CONTRAVENTAMENTO COM CANTONEIRAS DE AÇO, ABAS IGUAIS, COM CONEXÕES SOLDADAS, INCLUSOS MÃO DE OBRA, TRANSPORTE E IÇAMENTO UTILIZANDO TALHA MANUAL, PARA EDIFÍCIOS DE ATÉ 2 PAVIMENTOS - FORNECIMENTO E INSTALAÇÃO. AF_01/2020_PA</t>
  </si>
  <si>
    <t xml:space="preserve">CONTRAVENTAMENTO COM CANTONEIRAS DE AÇO, ABAS IGUAIS, COM CONEXÕES PARAFUSADAS, INCLUSOS MÃO DE OBRA, TRANSPORTE E IÇAMENTO UTILIZANDO GUINDASTE, PARA EDIFÍCIOS DE 3 A 5 PAVIMENTOS - FORNECIMENTO E INSTALAÇÃO. AF_01/2020_PSA</t>
  </si>
  <si>
    <t xml:space="preserve">CONTRAVENTAMENTO COM CANTONEIRAS DE AÇO, ABAS IGUAIS, COM CONEXÕES SOLDADAS, INCLUSOS MÃO DE OBRA, TRANSPORTE E IÇAMENTO UTILIZANDO GUINDASTE, PARA EDIFÍCIOS DE 3 A 5 PAVIMENTOS - FORNECIMENTO E INSTALAÇÃO. AF_01/2020_PA</t>
  </si>
  <si>
    <t xml:space="preserve">CONTRAVENTAMENTO COM CANTONEIRAS DE AÇO, ABAS IGUAIS, COM CONEXÕES PARAFUSADAS, INCLUSOS MÃO DE OBRA, TRANSPORTE E IÇAMENTO UTILIZANDO GRUA, PARA EDIFÍCIOS DE 6 A 10 PAVIMENTOS - FORNECIMENTO E INSTALAÇÃO. AF_01/2020_PSA</t>
  </si>
  <si>
    <t xml:space="preserve">CONTRAVENTAMENTO COM CANTONEIRAS DE AÇO, ABAS IGUAIS, COM CONEXÕES SOLDADAS, INCLUSOS MÃO DE OBRA, TRANSPORTE E IÇAMENTO UTILIZANDO GRUA, PARA EDIFÍCIOS DE 6 A 10 PAVIMENTOS - FORNECIMENTO E INSTALAÇÃO. AF_01/2020_PA</t>
  </si>
  <si>
    <t xml:space="preserve">ESTRUTURA TRELIÇADA DE COBERTURA, TIPO ARCO, COM LIGAÇÕES SOLDADAS, INCLUSOS PERFIS METÁLICOS, CHAPAS METÁLICAS, MÃO DE OBRA E TRANSPORTE COM GUINDASTE - FORNECIMENTO E INSTALAÇÃO. AF_01/2020_PSA</t>
  </si>
  <si>
    <t xml:space="preserve">ESTRUTURA TRELIÇADA DE COBERTURA, TIPO SHED, COM LIGAÇÕES SOLDADAS, INCLUSOS PERFIS METÁLICOS, CHAPAS METÁLICAS, MÃO DE OBRA E TRANSPORTE COM GUINDASTE - FORNECIMENTO E INSTALAÇÃO. AF_01/2020_PSA</t>
  </si>
  <si>
    <t xml:space="preserve">ESTRUTURA TRELIÇADA DE COBERTURA, TIPO FINK, COM LIGAÇÕES SOLDADAS, INCLUSOS PERFIS METÁLICOS, CHAPAS METÁLICAS, MÃO DE OBRA E TRANSPORTE COM GUINDASTE - FORNECIMENTO E INSTALAÇÃO. AF_01/2020_PSA</t>
  </si>
  <si>
    <t xml:space="preserve">ESTRUTURA TRELIÇADA DE COBERTURA, TIPO ARCO, COM LIGAÇÕES PARAFUSADAS, INCLUSOS PERFIS METÁLICOS, CHAPAS METÁLICAS, MÃO DE OBRA E TRANSPORTE COM GUINDASTE - FORNECIMENTO E INSTALAÇÃO. AF_01/2020_PSA</t>
  </si>
  <si>
    <t xml:space="preserve">ESTRUTURA TRELIÇADA DE COBERTURA, TIPO SHED, COM LIGAÇÕES PARAFUSADAS, INCLUSOS PERFIS METÁLICOS, CHAPAS METÁLICAS, MÃO DE OBRA E TRANSPORTE COM GUINDASTE - FORNECIMENTO E INSTALAÇÃO. AF_01/2020_PSA</t>
  </si>
  <si>
    <t xml:space="preserve">ESTRUTURA TRELIÇADA DE COBERTURA, TIPO FINK, COM LIGAÇÕES PARAFUSADAS, INCLUSOS PERFIS METÁLICOS, CHAPAS METÁLICAS, MÃO DE OBRA E TRANSPORTE COM GUINDASTE - FORNECIMENTO E INSTALAÇÃO. AF_01/2020_PSA</t>
  </si>
  <si>
    <t xml:space="preserve">FABRICAÇÃO, MONTAGEM E DESMONTAGEM DE FÔRMA PARA ESCADA HIDRÁULICA, EM CHAPA DE MADEIRA COMPENSADA RESINADA, E = 17 MM, 3 UTILIZAÇÕES. AF_08/2022</t>
  </si>
  <si>
    <t xml:space="preserve">FABRICAÇÃO, MONTAGEM E DESMONTAGEM DE FÔRMA PARA BACIA DE DISSIPAÇÃO, EM MADEIRA SERRADA, E = 25 MM, 2 UTILIZAÇÕES. AF_08/2022</t>
  </si>
  <si>
    <t xml:space="preserve">ARMAÇÃO DE DESCIDA DÁGUA UTILIZANDO AÇO CA-60 DE 5 MM - MONTAGEM. AF_08/2022</t>
  </si>
  <si>
    <t xml:space="preserve">CONCRETAGEM DE DISSIPADOR DE ENERGIA, CONCRETO USINADO, FCK = 20 MPA, COM USO DE BOMBA - LANÇAMENTO, ADENSAMENTO E ACABAMENTO. AF_08/2022</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</si>
  <si>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</si>
  <si>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PEDRA ARGAMASSADA COM CIMENTO E AREIA 1:3, 40% DE ARGAMASSA EM VOLUME - AREIA E PEDRA DE MÃO COMERCIAIS - FORNECIMENTO E ASSENTAMENTO. AF_08/2022</t>
  </si>
  <si>
    <t xml:space="preserve">CONCRETAGEM DE DISSIPADOR DE ENERGIA, FCK = 20 MPA, COM USO DE JERICAS E PREPARO EM BETONEIRA DE 600 L - AREIA E BRITA COMERCIAIS - LANÇAMENTO, ADENSAMENTO E ACABAMENTO. AF_08/2022</t>
  </si>
  <si>
    <t xml:space="preserve">ESCADA HIDRÁULICA, LARGURA ATÉ 1M, TIPO DESCIDA DÁGUA DE CORTE OU ATERRO EM DEGRAUS (DCD 02, 04 E DAD 02), EM CONCRETO USINADO, FCK = 20 MPA, LANÇADO COM BOMBA, INCLUINDO ARMAÇÃO, MATERIAIS E FÔRMAS (3 UTILIZAÇÕES). AF_08/2022</t>
  </si>
  <si>
    <t xml:space="preserve">ESCADA HIDRÁULICA, LARGURA DE 1 A 4,1 M, TIPO DESCIDA DÁGUA DE ATERRO EM DEGRAUS (DAD 04, 06, 08, 10, 12, 14, 16, 18), EM CONCRETO USINADO, FCK = 20 MPA, LANÇADO COM BOMBA, INCLUINDO ARMAÇÃO, MATERIAIS E FÔRMAS (3 UTILIZAÇÕES). AF_08/2022</t>
  </si>
  <si>
    <t xml:space="preserve">BACIA DE DISSIPAÇÃO, TIPO BACIA EM PEDRA DE MÃO ARGAMASSADA (DES 01, 02, 03, 04), LANÇADO MANUALMENTE, INCLUINDO MATERIAIS E FÔRMAS (2 UTILIZAÇÕES). AF_08/2022</t>
  </si>
  <si>
    <t xml:space="preserve">BACIA DE DISSIPAÇÃO, TIPO BACIA COM DENTES DE CONCRETO (01), COM PREPARO MANUAL, FCK = 20 MPA, LANÇADO MANUALMENTE, INCLUINDO MATERIAIS E FÔRMAS (2 UTILIZAÇÕES). AF_08/2022</t>
  </si>
  <si>
    <t xml:space="preserve">BACIA DE DISSIPAÇÃO, LARGURA ATÉ 1 M, TIPO BACIA EM PEDRA DE MÃO FIXADA COM CONCRETO (DEB 01, 02), COM PREPARO MANUAL, FCK = 20 MPA, LANÇADO MANUALMENTE, INCLUINDO MATERIAIS E FÔRMAS (2 UTILIZAÇÕES). AF_08/2022</t>
  </si>
  <si>
    <t xml:space="preserve">BACIA DE DISSIPAÇÃO, LARGURA DE 1 A 4 M, TIPO BACIA EM PEDRA DE MÃO FIXADA COM CONCRETO (DEB 03, 04, 05, 06), COM PREPARO MANUAL, FCK = 20 MPA, LANÇADO MANUALMENTE, INCLUINDO MATERIAIS E FÔRMAS (2 UTILIZAÇÕES). AF_08/2022</t>
  </si>
  <si>
    <t xml:space="preserve">BACIA DE DISSIPAÇÃO, LARGURA DE 4 A 9,2 M, TIPO BACIA EM PEDRA DE MÃO FIXADA COM CONCRETO (DEB 07, 08, 09, 10, 11, 12, 13), COM PREPARO MANUAL, FCK = 20 MPA, LANÇADO MANUALMENTE, INCLUINDO MATERIAIS E FÔRMAS (2 UTILIZAÇÕES). AF_08/2022</t>
  </si>
  <si>
    <t xml:space="preserve">DESCIDA D'ÁGUA RÁPIDA (DAR 03), EM CONCRETO USINADO, FCK = 20 MPA, LANÇADO COM BOMBA, INCLUINDO ARMAÇÃO, MATERIAIS E FÔRMAS (2 UTILIZAÇÕES). AF_08/2022</t>
  </si>
  <si>
    <t xml:space="preserve">COMPOSIÇÃO PARAMÉTRICA PARA FORNECIMENTO E MONTAGEM DE ESTRUTURA METÁLICA PARA ESTRUTURA PRINCIPAL DE EDIFICAÇÕES (PILARES, VIGAS E CONTRAVENTAMENTO). AF_11/2022</t>
  </si>
  <si>
    <t xml:space="preserve">COMPOSIÇÃO PARAMÉTRICA PARA FORNECIMENTO E MONTAGEM DE ESTRUTURA METÁLICA PARA COBERTURA DE EDIFICAÇÕES COM ESTRUTURA DE APOIO. AF_11/2022</t>
  </si>
  <si>
    <t xml:space="preserve">COMPOSIÇÃO PARAMÉTRICA PARA FORNECIMENTO E MONTAGEM DE ESTRUTURA METÁLICA PARA GALPÕES SEM PONTE ROLANTE. AF_11/2022</t>
  </si>
  <si>
    <t xml:space="preserve">COMPOSIÇÃO PARAMÉTRICA PARA FORNECIMENTO E MONTAGEM DE ESTRUTURA METÁLICA PARA GALPÕES COM PONTE ROLANTE. AF_11/2022</t>
  </si>
  <si>
    <t xml:space="preserve">COMPOSIÇÃO PARAMÉTRICA PARA FORNECIMENTO E MONTAGEM DE ESTRUTURA METÁLICA PARA COBERTURA DE GALPÕES COM ESTRUTURA DE APOIO EM VIGAS. AF_11/2022</t>
  </si>
  <si>
    <t xml:space="preserve">COMPOSIÇÃO PARAMÉTRICA PARA FORNECIMENTO E MONTAGEM DE ESTRUTURA METÁLICA PARA COBERTURA DE GALPÕES COM ESTRUTURA DE APOIO EM TRELIÇA TIPO FINK. AF_11/2022</t>
  </si>
  <si>
    <t xml:space="preserve">COMPOSIÇÃO PARAMÉTRICA PARA FORNECIMENTO E MONTAGEM DE ESTRUTURA METÁLICA PARA COBERTURA DE GALPÕES COM ESTRUTURA DE APOIO EM TRELIÇA TIPO ARCO. AF_11/2022</t>
  </si>
  <si>
    <t xml:space="preserve">COMPOSIÇÃO PARAMÉTRICA PARA EXECUÇÃO DE ESTRUTURAS DE CONCRETO ARMADO CONVENCIONAL, PARA EDIFICAÇÃO HABITACIONAL MULTIFAMILIAR (PRÉDIO), ATÉ 4 PAVIMENTOS, FCK = 25 MPA. AF_11/2022</t>
  </si>
  <si>
    <t xml:space="preserve">COMPOSIÇÃO PARAMÉTRICA PARA EXECUÇÃO DE ESTRUTURAS DE CONCRETO ARMADO, PARA EDIFICAÇÃO HABITACIONAL UNIFAMILIAR COM DOIS PAVIMENTOS (CASA ISOLADA), FCK = 25 MPA. AF_11/2022</t>
  </si>
  <si>
    <t xml:space="preserve">COMPOSIÇÃO PARAMÉTRICA EXECUÇÃO DE ESTRUTURAS DE CONCRETO ARMADO, PARA EDIFICAÇÃO HABITACIONAL UNIFAMILIAR COM DOIS PAVIMENTOS (CASA EM EMPREENDIMENTOS), FCK = 25 MPA. AF_11/2022</t>
  </si>
  <si>
    <t xml:space="preserve">COMPOSIÇÃO PARAMÉTRICA PARA EXECUÇÃO DE ESTRUTURAS DE CONCRETO ARMADO, PARA EDIFICAÇÃO HABITACIONAL UNIFAMILIAR TÉRREA (CASA ISOLADA), FCK = 25 MPA. AF_11/2022</t>
  </si>
  <si>
    <t xml:space="preserve">COMPOSIÇÃO PARAMÉTRICA PARA EXECUÇÃO DE ESTRUTURAS DE CONCRETO ARMADO, PARA EDIFICAÇÃO HABITACIONAL UNIFAMILIAR TÉRREA (CASA EM EMPREENDIMENTOS), FCK = 25 MPA. AF_11/2022</t>
  </si>
  <si>
    <t xml:space="preserve">COMPOSIÇÃO PARAMÉTRICA PARA EXECUÇÃO DE ESTRUTURAS DE CONCRETO ARMADO, PARA EDIFICAÇÃO INSTITUCIONAL TÉRREA, FCK = 25 MPA. AF_11/2022</t>
  </si>
  <si>
    <t xml:space="preserve">COMPOSIÇÃO PARAMÉTRICA PARA EXECUÇÃO DE ESCADA EM CONCRETO ARMADO, MOLDADA IN LOCO, FCK = 25 MPA. AF_11/2022</t>
  </si>
  <si>
    <t xml:space="preserve">COMPOSIÇÃO PARAMÉTRICA PARA EXECUÇÃO DE ESTRUTURAS DE CONCRETO ARMADO CONVENCIONAL, PARA EDIFICAÇÃO HABITACIONAL MULTIFAMILIAR (PRÉDIO), DE 5 A 8 PAVIMENTOS, FCK = 25 MPA. AF_11/2022</t>
  </si>
  <si>
    <t xml:space="preserve">IMPERMEABILIZAÇÃO DE SUPERFÍCIE COM ARGAMASSA DE CIMENTO E AREIA, COM ADITIVO IMPERMEABILIZANTE, E = 1,5CM. AF_09/2023</t>
  </si>
  <si>
    <t xml:space="preserve">IMPERMEABILIZAÇÃO DE SUPERFÍCIE COM ARGAMASSA POLIMÉRICA / MEMBRANA ACRÍLICA, 3 DEMÃOS. AF_09/2023</t>
  </si>
  <si>
    <t xml:space="preserve">IMPERMEABILIZIMPERMEABILIZAÇÃO DE SUPERFÍCIE COM ARGAMASSA POLIMÉRICA / MEMBRANA ACRÍLICA, 4 DEMÃOS, REFORÇADA COM VÉU DE POLIÉSTER (MAV). AF_09/2023</t>
  </si>
  <si>
    <t xml:space="preserve">TRATAMENTO DE RALO OU PONTO EMERGENTE COM ARGAMASSA POLIMÉRICA / MEMBRANA ACRÍLICA REFORÇADO COM TELA DE POLIÉSTER (MAV). AF_09/2023</t>
  </si>
  <si>
    <t xml:space="preserve">TRATAMENTO DE RODAPÉ COM TELA DE POLIÉSTER. AF_09/2023</t>
  </si>
  <si>
    <t xml:space="preserve">IMPERMEABILIZAÇÃO DE SUPERFÍCIE COM MANTA ASFÁLTICA, UMA CAMADA, INCLUSIVE APLICAÇÃO DE PRIMER ASFÁLTICO, E=4MM. AF_09/2023</t>
  </si>
  <si>
    <t xml:space="preserve">IMPERMEABILIZAÇÃO DE SUPERFÍCIE COM MANTA ASFÁLTICA, DUAS CAMADAS, INCLUSIVE APLICAÇÃO DE PRIMER ASFÁLTICO, E=3MM E E=4MM. AF_09/2023</t>
  </si>
  <si>
    <t xml:space="preserve">IMPERMEABILIZAÇÃO DE SUPERFÍCIE COM MEMBRANA À BASE DE POLIURETANO, 2 DEMÃOS. AF_09/2023</t>
  </si>
  <si>
    <t xml:space="preserve">IMPERMEABILIZAÇÃO DE SUPERFÍCIE COM MEMBRANA À BASE DE RESINA ACRÍLICA, 3 DEMÃOS. AF_09/2023</t>
  </si>
  <si>
    <t xml:space="preserve">IMPERMEABILIZAÇÃO DE SUPERFÍCIE COM EMULSÃO ASFÁLTICA, 2 DEMÃOS. AF_09/2023</t>
  </si>
  <si>
    <t xml:space="preserve">PROTEÇÃO MECÂNICA DE SUPERFÍCIE HORIZONTAL COM ARGAMASSA DE CIMENTO E AREIA, TRAÇO 1:3, E=2CM. AF_09/2023</t>
  </si>
  <si>
    <t xml:space="preserve">PROTEÇÃO MECÂNICA DE SUPERFÍCIE VERTICAL COM ARGAMASSA DE CIMENTO E AREIA, TRAÇO 1:3, E=2CM. AF_09/2023</t>
  </si>
  <si>
    <t xml:space="preserve">PROTEÇÃO MECÂNICA DE SUPERFICIE HORIZONTAL COM ARGAMASSA DE CIMENTO E AREIA, TRAÇO 1:3, E=3CM. AF_09/2023</t>
  </si>
  <si>
    <t xml:space="preserve">PROTEÇÃO MECÂNICA DE SUPERFÍCIE VERTICAL COM ARGAMASSA DE CIMENTO E AREIA, TRAÇO 1:3, E=3CM. AF_09/2023</t>
  </si>
  <si>
    <t xml:space="preserve">PROTEÇÃO MECÂNICA DE SUPERFICIE HORIZONTAL COM ARGAMASSA DE CIMENTO E AREIA, TRAÇO 1:3, E=4CM. AF_09/2023</t>
  </si>
  <si>
    <t xml:space="preserve">PROTEÇÃO MECÂNICA DE SUPERFÍCIE VERTICAL COM ARGAMASSA DE CIMENTO E AREIA, TRAÇO 1:3, E=4CM. AF_09/2023</t>
  </si>
  <si>
    <t xml:space="preserve">PROTEÇÃO MECÂNICA DE SUPERFICIE HORIZONTAL COM ARGAMASSA DE CIMENTO E AREIA, TRAÇO 1:3, E=5CM. AF_09/2023</t>
  </si>
  <si>
    <t xml:space="preserve">PROTEÇÃO MECÂNICA DE SUPERFÍCIE VERTICAL COM ARGAMASSA DE CIMENTO E AREIA, TRAÇO 1:3, E=5CM. AF_09/2023</t>
  </si>
  <si>
    <t xml:space="preserve">PROTEÇÃO MECÂNICA DE SUPERFICIE HORIZONTAL COM CONCRETO 15 MPA, E=4CM. AF_09/2023</t>
  </si>
  <si>
    <t xml:space="preserve">PROTEÇÃO MECÂNICA DE SUPERFICIE HORIZONTAL COM CONCRETO 15 MPA, E=5CM. AF_09/2023</t>
  </si>
  <si>
    <t xml:space="preserve">PROTEÇÃO MECÂNICA DE SUPERFÍCIE VERTICAL COM CONCRETO 15 MPA, E=5CM. AF_09/2023</t>
  </si>
  <si>
    <t xml:space="preserve">ELETRODUTO FLEXÍVEL CORRUGADO, PVC, DN 20 MM (1/2"), PARA CIRCUITOS TERMINAIS, INSTALADO EM FORRO - FORNECIMENTO E INSTALAÇÃO. AF_03/2023</t>
  </si>
  <si>
    <t xml:space="preserve">ELETRODUTO FLEXÍVEL CORRUGADO REFORÇADO, PVC, DN 20 MM (1/2"), PARA CIRCUITOS TERMINAIS, INSTALADO EM FORRO - FORNECIMENTO E INSTALAÇÃO. AF_03/2023</t>
  </si>
  <si>
    <t xml:space="preserve">ELETRODUTO FLEXÍVEL CORRUGADO, PVC, DN 25 MM (3/4"), PARA CIRCUITOS TERMINAIS, INSTALADO EM FORRO - FORNECIMENTO E INSTALAÇÃO. AF_03/2023</t>
  </si>
  <si>
    <t xml:space="preserve">ELETRODUTO FLEXÍVEL CORRUGADO REFORÇADO, PVC, DN 25 MM (3/4"), PARA CIRCUITOS TERMINAIS, INSTALADO EM FORRO - FORNECIMENTO E INSTALAÇÃO. AF_03/2023</t>
  </si>
  <si>
    <t xml:space="preserve">ELETRODUTO FLEXÍVEL CORRUGADO, PVC, DN 32 MM (1"), PARA CIRCUITOS TERMINAIS, INSTALADO EM FORRO - FORNECIMENTO E INSTALAÇÃO. AF_03/2023</t>
  </si>
  <si>
    <t xml:space="preserve">ELETRODUTO FLEXÍVEL CORRUGADO REFORÇADO, PVC, DN 32 MM (1"), PARA CIRCUITOS TERMINAIS, INSTALADO EM FORRO - FORNECIMENTO E INSTALAÇÃO. AF_03/2023</t>
  </si>
  <si>
    <t xml:space="preserve">ELETRODUTO FLEXÍVEL LISO, PEAD, DN 32 MM (1"), PARA CIRCUITOS TERMINAIS, INSTALADO EM FORRO - FORNECIMENTO E INSTALAÇÃO. AF_03/2023</t>
  </si>
  <si>
    <t xml:space="preserve">ELETRODUTO FLEXÍVEL LISO, PEAD, DN 40 MM (1 1/4"), PARA CIRCUITOS TERMINAIS, INSTALADO EM FORRO - FORNECIMENTO E INSTALAÇÃO. AF_03/2023</t>
  </si>
  <si>
    <t xml:space="preserve">ELETRODUTO FLEXÍVEL CORRUGADO, PVC, DN 20 MM (1/2"), PARA CIRCUITOS TERMINAIS, INSTALADO EM LAJE - FORNECIMENTO E INSTALAÇÃO. AF_03/2023</t>
  </si>
  <si>
    <t xml:space="preserve">ELETRODUTO FLEXÍVEL CORRUGADO REFORÇADO, PVC, DN 20 MM (1/2"), PARA CIRCUITOS TERMINAIS, INSTALADO EM LAJE - FORNECIMENTO E INSTALAÇÃO. AF_03/2023</t>
  </si>
  <si>
    <t xml:space="preserve">ELETRODUTO FLEXÍVEL CORRUGADO, PVC, DN 25 MM (3/4"), PARA CIRCUITOS TERMINAIS, INSTALADO EM LAJE - FORNECIMENTO E INSTALAÇÃO. AF_03/2023</t>
  </si>
  <si>
    <t xml:space="preserve">ELETRODUTO FLEXÍVEL CORRUGADO REFORÇADO, PVC, DN 25 MM (3/4"), PARA CIRCUITOS TERMINAIS, INSTALADO EM LAJE - FORNECIMENTO E INSTALAÇÃO. AF_03/2023</t>
  </si>
  <si>
    <t xml:space="preserve">ELETRODUTO FLEXÍVEL CORRUGADO, PVC, DN 32 MM (1"), PARA CIRCUITOS TERMINAIS, INSTALADO EM LAJE - FORNECIMENTO E INSTALAÇÃO. AF_03/2023</t>
  </si>
  <si>
    <t xml:space="preserve">ELETRODUTO FLEXÍVEL CORRUGADO REFORÇADO, PVC, DN 32 MM (1"), PARA CIRCUITOS TERMINAIS, INSTALADO EM LAJE - FORNECIMENTO E INSTALAÇÃO. AF_03/2023</t>
  </si>
  <si>
    <t xml:space="preserve">ELETRODUTO FLEXÍVEL LISO, PEAD, DN 32 MM (1"), PARA CIRCUITOS TERMINAIS, INSTALADO EM LAJE - FORNECIMENTO E INSTALAÇÃO. AF_03/2023</t>
  </si>
  <si>
    <t xml:space="preserve">ELETRODUTO FLEXÍVEL CORRUGADO, PEAD, DN 40 MM (1 1/4"), PARA CIRCUITOS TERMINAIS, INSTALADO EM LAJE - FORNECIMENTO E INSTALAÇÃO. AF_03/2023</t>
  </si>
  <si>
    <t xml:space="preserve">ELETRODUTO FLEXÍVEL LISO, PEAD, DN 40 MM (1 1/4"), PARA CIRCUITOS TERMINAIS, INSTALADO EM LAJE - FORNECIMENTO E INSTALAÇÃO. AF_03/2023</t>
  </si>
  <si>
    <t xml:space="preserve">ELETRODUTO FLEXÍVEL CORRUGADO, PVC, DN 20 MM (1/2"), PARA CIRCUITOS TERMINAIS, INSTALADO EM PAREDE - FORNECIMENTO E INSTALAÇÃO. AF_03/2023</t>
  </si>
  <si>
    <t xml:space="preserve">ELETRODUTO FLEXÍVEL CORRUGADO REFORÇADO, PVC, DN 20 MM (1/2"), PARA CIRCUITOS TERMINAIS, INSTALADO EM PAREDE - FORNECIMENTO E INSTALAÇÃO. AF_03/2023</t>
  </si>
  <si>
    <t xml:space="preserve">ELETRODUTO FLEXÍVEL CORRUGADO, PVC, DN 25 MM (3/4"), PARA CIRCUITOS TERMINAIS, INSTALADO EM PAREDE - FORNECIMENTO E INSTALAÇÃO. AF_03/2023</t>
  </si>
  <si>
    <t xml:space="preserve">ELETRODUTO FLEXÍVEL CORRUGADO REFORÇADO, PVC, DN 25 MM (3/4"), PARA CIRCUITOS TERMINAIS, INSTALADO EM PAREDE - FORNECIMENTO E INSTALAÇÃO. AF_03/2023</t>
  </si>
  <si>
    <t xml:space="preserve">ELETRODUTO FLEXÍVEL CORRUGADO, PVC, DN 32 MM (1"), PARA CIRCUITOS TERMINAIS, INSTALADO EM PAREDE - FORNECIMENTO E INSTALAÇÃO. AF_03/2023</t>
  </si>
  <si>
    <t xml:space="preserve">ELETRODUTO FLEXÍVEL CORRUGADO REFORÇADO, PVC, DN 32 MM (1"), PARA CIRCUITOS TERMINAIS, INSTALADO EM PAREDE - FORNECIMENTO E INSTALAÇÃO. AF_03/2023</t>
  </si>
  <si>
    <t xml:space="preserve">ELETRODUTO FLEXÍVEL LISO, PEAD, DN 32 MM (1"), PARA CIRCUITOS TERMINAIS, INSTALADO EM PAREDE - FORNECIMENTO E INSTALAÇÃO. AF_03/2023</t>
  </si>
  <si>
    <t xml:space="preserve">ELETRODUTO FLEXÍVEL CORRUGADO, PEAD, DN 40 MM (1 1/4"), PARA CIRCUITOS TERMINAIS, INSTALADO EM PAREDE - FORNECIMENTO E INSTALAÇÃO. AF_03/2023</t>
  </si>
  <si>
    <t xml:space="preserve">ELETRODUTO FLEXÍVEL LISO, PEAD, DN 40 MM (1 1/4"), PARA CIRCUITOS TERMINAIS, INSTALADO EM PAREDE - FORNECIMENTO E INSTALAÇÃO. AF_03/2023</t>
  </si>
  <si>
    <t xml:space="preserve">ELETRODUTO RÍGIDO ROSCÁVEL, PVC, DN 20 MM (1/2"), PARA CIRCUITOS TERMINAIS, INSTALADO EM FORRO - FORNECIMENTO E INSTALAÇÃO. AF_03/2023</t>
  </si>
  <si>
    <t xml:space="preserve">ELETRODUTO RÍGIDO ROSCÁVEL, PVC, DN 25 MM (3/4"), PARA CIRCUITOS TERMINAIS, INSTALADO EM FORRO - FORNECIMENTO E INSTALAÇÃO. AF_03/2023</t>
  </si>
  <si>
    <t xml:space="preserve">ELETRODUTO RÍGIDO ROSCÁVEL, PVC, DN 32 MM (1"), PARA CIRCUITOS TERMINAIS, INSTALADO EM FORRO - FORNECIMENTO E INSTALAÇÃO. AF_03/2023</t>
  </si>
  <si>
    <t xml:space="preserve">ELETRODUTO RÍGIDO ROSCÁVEL, PVC, DN 40 MM (1 1/4"), PARA CIRCUITOS TERMINAIS, INSTALADO EM FORRO - FORNECIMENTO E INSTALAÇÃO. AF_03/2023</t>
  </si>
  <si>
    <t xml:space="preserve">ELETRODUTO RÍGIDO ROSCÁVEL, PVC, DN 20 MM (1/2"), PARA CIRCUITOS TERMINAIS, INSTALADO EM LAJE - FORNECIMENTO E INSTALAÇÃO. AF_03/2023</t>
  </si>
  <si>
    <t xml:space="preserve">ELETRODUTO RÍGIDO ROSCÁVEL, PVC, DN 25 MM (3/4"), PARA CIRCUITOS TERMINAIS, INSTALADO EM LAJE - FORNECIMENTO E INSTALAÇÃO. AF_03/2023</t>
  </si>
  <si>
    <t xml:space="preserve">ELETRODUTO RÍGIDO ROSCÁVEL, PVC, DN 32 MM (1"), PARA CIRCUITOS TERMINAIS, INSTALADO EM LAJE - FORNECIMENTO E INSTALAÇÃO. AF_03/2023</t>
  </si>
  <si>
    <t xml:space="preserve">ELETRODUTO RÍGIDO ROSCÁVEL, PVC, DN 40 MM (1 1/4"), PARA CIRCUITOS TERMINAIS, INSTALADO EM LAJE - FORNECIMENTO E INSTALAÇÃO. AF_03/2023</t>
  </si>
  <si>
    <t xml:space="preserve">ELETRODUTO RÍGIDO ROSCÁVEL, PVC, DN 20 MM (1/2"), PARA CIRCUITOS TERMINAIS, INSTALADO EM PAREDE - FORNECIMENTO E INSTALAÇÃO. AF_03/2023</t>
  </si>
  <si>
    <t xml:space="preserve">ELETRODUTO RÍGIDO ROSCÁVEL, PVC, DN 25 MM (3/4"), PARA CIRCUITOS TERMINAIS, INSTALADO EM PAREDE - FORNECIMENTO E INSTALAÇÃO. AF_03/2023</t>
  </si>
  <si>
    <t xml:space="preserve">ELETRODUTO RÍGIDO ROSCÁVEL, PVC, DN 32 MM (1"), PARA CIRCUITOS TERMINAIS, INSTALADO EM PAREDE - FORNECIMENTO E INSTALAÇÃO. AF_03/2023</t>
  </si>
  <si>
    <t xml:space="preserve">ELETRODUTO RÍGIDO ROSCÁVEL, PVC, DN 40 MM (1 1/4"), PARA CIRCUITOS TERMINAIS, INSTALADO EM PAREDE - FORNECIMENTO E INSTALAÇÃO. AF_03/2023</t>
  </si>
  <si>
    <t xml:space="preserve">ELETRODUTO RÍGIDO ROSCÁVEL, PVC, DN 50 MM (1 1/2"), PARA REDE ENTERRADA DE DISTRIBUIÇÃO DE ENERGIA ELÉTRICA - FORNECIMENTO E INSTALAÇÃO. AF_12/2021</t>
  </si>
  <si>
    <t xml:space="preserve">ELETRODUTO RÍGIDO ROSCÁVEL, PVC, DN 60 MM (2"), PARA REDE ENTERRADA DE DISTRIBUIÇÃO DE ENERGIA ELÉTRICA - FORNECIMENTO E INSTALAÇÃO. AF_12/2021</t>
  </si>
  <si>
    <t xml:space="preserve">ELETRODUTO RÍGIDO ROSCÁVEL, PVC, DN 75 MM (2 1/2"), PARA REDE ENTERRADA DE DISTRIBUIÇÃO DE ENERGIA ELÉTRICA - FORNECIMENTO E INSTALAÇÃO. AF_12/2021</t>
  </si>
  <si>
    <t xml:space="preserve">ELETRODUTO RÍGIDO ROSCÁVEL, PVC, DN 85 MM (3"), PARA REDE ENTERRADA DE DISTRIBUIÇÃO DE ENERGIA ELÉTRICA - FORNECIMENTO E INSTALAÇÃO. AF_12/2021</t>
  </si>
  <si>
    <t xml:space="preserve">ELETRODUTO RÍGIDO ROSCÁVEL, PVC, DN 110 MM (4"), PARA REDE ENTERRADA DE DISTRIBUIÇÃO DE ENERGIA ELÉTRICA - FORNECIMENTO E INSTALAÇÃO. AF_12/2021</t>
  </si>
  <si>
    <t xml:space="preserve">ELETRODUTO RÍGIDO SOLDÁVEL, PVC, DN 20 MM (½''), APARENTE - FORNECIMENTO E INSTALAÇÃO. AF_10/2022</t>
  </si>
  <si>
    <t xml:space="preserve">ELETRODUTO RÍGIDO SOLDÁVEL, PVC, DN 25 MM (3/4''), APARENTE - FORNECIMENTO E INSTALAÇÃO. AF_10/2022</t>
  </si>
  <si>
    <t xml:space="preserve">ELETRODUTO RÍGIDO SOLDÁVEL, PVC, DN 32 MM (1''), APARENTE - FORNECIMENTO E INSTALAÇÃO. AF_10/2022</t>
  </si>
  <si>
    <t xml:space="preserve">ELETRODUTO FLEXÍVEL CORRUGADO, PEAD, DN 50 (1 1/2"), PARA REDE ENTERRADA DE DISTRIBUIÇÃO DE ENERGIA ELÉTRICA - FORNECIMENTO E INSTALAÇÃO. AF_12/2021</t>
  </si>
  <si>
    <t xml:space="preserve">ELETRODUTO FLEXÍVEL CORRUGADO, PEAD, DN 90 (3"), PARA REDE ENTERRADA DE DISTRIBUIÇÃO DE ENERGIA ELÉTRICA - FORNECIMENTO E INSTALAÇÃO. AF_12/2021</t>
  </si>
  <si>
    <t xml:space="preserve">ELETRODUTO FLEXÍVEL CORRUGADO, PEAD, DN 100 (4"), PARA REDE ENTERRADA DE DISTRIBUIÇÃO DE ENERGIA ELÉTRICA - FORNECIMENTO E INSTALAÇÃO. AF_12/2021</t>
  </si>
  <si>
    <t xml:space="preserve">LUVA PARA ELETRODUTO, PVC, ROSCÁVEL, DN 20 MM (1/2"), PARA CIRCUITOS TERMINAIS, INSTALADA EM FORRO - FORNECIMENTO E INSTALAÇÃO. AF_03/2023</t>
  </si>
  <si>
    <t xml:space="preserve">LUVA PARA ELETRODUTO, PVC, ROSCÁVEL, DN 25 MM (3/4"), PARA CIRCUITOS TERMINAIS, INSTALADA EM FORRO - FORNECIMENTO E INSTALAÇÃO. AF_03/2023</t>
  </si>
  <si>
    <t xml:space="preserve">LUVA PARA ELETRODUTO, PVC, ROSCÁVEL, DN 32 MM (1"), PARA CIRCUITOS TERMINAIS, INSTALADA EM FORRO - FORNECIMENTO E INSTALAÇÃO. AF_03/2023</t>
  </si>
  <si>
    <t xml:space="preserve">LUVA PARA ELETRODUTO, PVC, ROSCÁVEL, DN 40 MM (1 1/4"), PARA CIRCUITOS TERMINAIS, INSTALADA EM FORRO - FORNECIMENTO E INSTALAÇÃO. AF_03/2023</t>
  </si>
  <si>
    <t xml:space="preserve">LUVA PARA ELETRODUTO, PVC, ROSCÁVEL, DN 20 MM (1/2"), PARA CIRCUITOS TERMINAIS, INSTALADA EM LAJE - FORNECIMENTO E INSTALAÇÃO. AF_03/2023</t>
  </si>
  <si>
    <t xml:space="preserve">LUVA PARA ELETRODUTO, PVC, ROSCÁVEL, DN 25 MM (3/4"), PARA CIRCUITOS TERMINAIS, INSTALADA EM LAJE - FORNECIMENTO E INSTALAÇÃO. AF_03/2023</t>
  </si>
  <si>
    <t xml:space="preserve">LUVA PARA ELETRODUTO, PVC, ROSCÁVEL, DN 32 MM (1"), PARA CIRCUITOS TERMINAIS, INSTALADA EM LAJE - FORNECIMENTO E INSTALAÇÃO. AF_03/2023</t>
  </si>
  <si>
    <t xml:space="preserve">LUVA PARA ELETRODUTO, PVC, ROSCÁVEL, DN 40 MM (1 1/4"), PARA CIRCUITOS TERMINAIS, INSTALADA EM LAJE - FORNECIMENTO E INSTALAÇÃO. AF_03/2023</t>
  </si>
  <si>
    <t xml:space="preserve">LUVA PARA ELETRODUTO, PVC, ROSCÁVEL, DN 20 MM (1/2"), PARA CIRCUITOS TERMINAIS, INSTALADA EM PAREDE - FORNECIMENTO E INSTALAÇÃO. AF_03/2023</t>
  </si>
  <si>
    <t xml:space="preserve">LUVA PARA ELETRODUTO, PVC, ROSCÁVEL, DN 25 MM (3/4"), PARA CIRCUITOS TERMINAIS, INSTALADA EM PAREDE - FORNECIMENTO E INSTALAÇÃO. AF_03/2023</t>
  </si>
  <si>
    <t xml:space="preserve">LUVA PARA ELETRODUTO, PVC, ROSCÁVEL, DN 32 MM (1"), PARA CIRCUITOS TERMINAIS, INSTALADA EM PAREDE - FORNECIMENTO E INSTALAÇÃO. AF_03/2023</t>
  </si>
  <si>
    <t xml:space="preserve">LUVA PARA ELETRODUTO, PVC, ROSCÁVEL, DN 40 MM (1 1/4"), PARA CIRCUITOS TERMINAIS, INSTALADA EM PAREDE - FORNECIMENTO E INSTALAÇÃO. AF_03/2023</t>
  </si>
  <si>
    <t xml:space="preserve">CURVA 90 GRAUS PARA ELETRODUTO, PVC, ROSCÁVEL, DN 20 MM (1/2"), PARA CIRCUITOS TERMINAIS, INSTALADA EM FORRO - FORNECIMENTO E INSTALAÇÃO. AF_03/2023</t>
  </si>
  <si>
    <t xml:space="preserve">CURVA 180 GRAUS PARA ELETRODUTO, PVC, ROSCÁVEL, DN 20 MM (1/2"), PARA CIRCUITOS TERMINAIS, INSTALADA EM FORRO - FORNECIMENTO E INSTALAÇÃO. AF_03/2023</t>
  </si>
  <si>
    <t xml:space="preserve">CURVA 90 GRAUS PARA ELETRODUTO, PVC, ROSCÁVEL, DN 25 MM (3/4"), PARA CIRCUITOS TERMINAIS, INSTALADA EM FORRO - FORNECIMENTO E INSTALAÇÃO. AF_03/2023</t>
  </si>
  <si>
    <t xml:space="preserve">CURVA 180 GRAUS PARA ELETRODUTO, PVC, ROSCÁVEL, DN 25 MM (3/4"), PARA CIRCUITOS TERMINAIS, INSTALADA EM FORRO - FORNECIMENTO E INSTALAÇÃO. AF_03/2023</t>
  </si>
  <si>
    <t xml:space="preserve">CURVA 90 GRAUS PARA ELETRODUTO, PVC, ROSCÁVEL, DN 32 MM (1"), PARA CIRCUITOS TERMINAIS, INSTALADA EM FORRO - FORNECIMENTO E INSTALAÇÃO. AF_03/2023</t>
  </si>
  <si>
    <t xml:space="preserve">CURVA 180 GRAUS PARA ELETRODUTO, PVC, ROSCÁVEL, DN 32 MM (1"), PARA CIRCUITOS TERMINAIS, INSTALADA EM FORRO - FORNECIMENTO E INSTALAÇÃO. AF_03/2023</t>
  </si>
  <si>
    <t xml:space="preserve">CURVA 90 GRAUS PARA ELETRODUTO, PVC, ROSCÁVEL, DN 40 MM (1 1/4"), PARA CIRCUITOS TERMINAIS, INSTALADA EM FORRO - FORNECIMENTO E INSTALAÇÃO. AF_03/2023</t>
  </si>
  <si>
    <t xml:space="preserve">CURVA 180 GRAUS PARA ELETRODUTO, PVC, ROSCÁVEL, DN 40 MM (1 1/4"), PARA CIRCUITOS TERMINAIS, INSTALADA EM FORRO - FORNECIMENTO E INSTALAÇÃO. AF_03/2023</t>
  </si>
  <si>
    <t xml:space="preserve">CURVA 90 GRAUS PARA ELETRODUTO, PVC, ROSCÁVEL, DN 20 MM (1/2"), PARA CIRCUITOS TERMINAIS, INSTALADA EM LAJE - FORNECIMENTO E INSTALAÇÃO. AF_03/2023</t>
  </si>
  <si>
    <t xml:space="preserve">CURVA 180 GRAUS PARA ELETRODUTO, PVC, ROSCÁVEL, DN 20 MM (1/2"), PARA CIRCUITOS TERMINAIS, INSTALADA EM LAJE - FORNECIMENTO E INSTALAÇÃO. AF_03/2023</t>
  </si>
  <si>
    <t xml:space="preserve">CURVA 90 GRAUS PARA ELETRODUTO, PVC, ROSCÁVEL, DN 25 MM (3/4"), PARA CIRCUITOS TERMINAIS, INSTALADA EM LAJE - FORNECIMENTO E INSTALAÇÃO. AF_03/2023</t>
  </si>
  <si>
    <t xml:space="preserve">CURVA 180 GRAUS PARA ELETRODUTO, PVC, ROSCÁVEL, DN 25 MM (3/4"), PARA CIRCUITOS TERMINAIS, INSTALADA EM LAJE - FORNECIMENTO E INSTALAÇÃO. AF_03/2023</t>
  </si>
  <si>
    <t xml:space="preserve">CURVA 90 GRAUS PARA ELETRODUTO, PVC, ROSCÁVEL, DN 32 MM (1"), PARA CIRCUITOS TERMINAIS, INSTALADA EM LAJE - FORNECIMENTO E INSTALAÇÃO. AF_03/2023</t>
  </si>
  <si>
    <t xml:space="preserve">CURVA 180 GRAUS PARA ELETRODUTO, PVC, ROSCÁVEL, DN 32 MM (1"), PARA CIRCUITOS TERMINAIS, INSTALADA EM LAJE - FORNECIMENTO E INSTALAÇÃO. AF_03/2023</t>
  </si>
  <si>
    <t xml:space="preserve">CURVA 90 GRAUS PARA ELETRODUTO, PVC, ROSCÁVEL, DN 40 MM (1 1/4"), PARA CIRCUITOS TERMINAIS, INSTALADA EM LAJE - FORNECIMENTO E INSTALAÇÃO. AF_03/2023</t>
  </si>
  <si>
    <t xml:space="preserve">CURVA 180 GRAUS PARA ELETRODUTO, PVC, ROSCÁVEL, DN 40 MM (1 1/4"), PARA CIRCUITOS TERMINAIS, INSTALADA EM LAJE - FORNECIMENTO E INSTALAÇÃO. AF_03/2023</t>
  </si>
  <si>
    <t xml:space="preserve">CURVA 90 GRAUS PARA ELETRODUTO, PVC, ROSCÁVEL, DN 20 MM (1/2"), PARA CIRCUITOS TERMINAIS, INSTALADA EM PAREDE - FORNECIMENTO E INSTALAÇÃO. AF_03/2023</t>
  </si>
  <si>
    <t xml:space="preserve">CURVA 180 GRAUS PARA ELETRODUTO, PVC, ROSCÁVEL, DN 20 MM (1/2"), PARA CIRCUITOS TERMINAIS, INSTALADA EM PAREDE - FORNECIMENTO E INSTALAÇÃO. AF_03/2023</t>
  </si>
  <si>
    <t xml:space="preserve">CURVA 90 GRAUS PARA ELETRODUTO, PVC, ROSCÁVEL, DN 25 MM (3/4"), PARA CIRCUITOS TERMINAIS, INSTALADA EM PAREDE - FORNECIMENTO E INSTALAÇÃO. AF_03/2023</t>
  </si>
  <si>
    <t xml:space="preserve">CURVA 180 GRAUS PARA ELETRODUTO, PVC, ROSCÁVEL, DN 25 MM (3/4"), PARA CIRCUITOS TERMINAIS, INSTALADA EM PAREDE - FORNECIMENTO E INSTALAÇÃO. AF_03/2023</t>
  </si>
  <si>
    <t xml:space="preserve">CURVA 90 GRAUS PARA ELETRODUTO, PVC, ROSCÁVEL, DN 32 MM (1"), PARA CIRCUITOS TERMINAIS, INSTALADA EM PAREDE - FORNECIMENTO E INSTALAÇÃO. AF_03/2023</t>
  </si>
  <si>
    <t xml:space="preserve">CURVA 180 GRAUS PARA ELETRODUTO, PVC, ROSCÁVEL, DN 32 MM (1"), PARA CIRCUITOS TERMINAIS, INSTALADA EM PAREDE - FORNECIMENTO E INSTALAÇÃO. AF_03/2023</t>
  </si>
  <si>
    <t xml:space="preserve">CURVA 90 GRAUS PARA ELETRODUTO, PVC, ROSCÁVEL, DN 40 MM (1 1/4"), PARA CIRCUITOS TERMINAIS, INSTALADA EM PAREDE - FORNECIMENTO E INSTALAÇÃO. AF_03/2023</t>
  </si>
  <si>
    <t xml:space="preserve">CURVA 180 GRAUS PARA ELETRODUTO, PVC, ROSCÁVEL, DN 40 MM (1 1/4"), PARA CIRCUITOS TERMINAIS, INSTALADA EM PAREDE - FORNECIMENTO E INSTALAÇÃO. AF_03/2023</t>
  </si>
  <si>
    <t xml:space="preserve">LUVA PARA ELETRODUTO, PVC, ROSCÁVEL, DN 50 MM (1 1/2"), PARA REDE ENTERRADA DE DISTRIBUIÇÃO DE ENERGIA ELÉTRICA - FORNECIMENTO E INSTALAÇÃO. AF_12/2021</t>
  </si>
  <si>
    <t xml:space="preserve">LUVA PARA ELETRODUTO, PVC, ROSCÁVEL, DN 60 MM (2"), PARA REDE ENTERRADA DE DISTRIBUIÇÃO DE ENERGIA ELÉTRICA - FORNECIMENTO E INSTALAÇÃO. AF_12/2021</t>
  </si>
  <si>
    <t xml:space="preserve">LUVA PARA ELETRODUTO, PVC, ROSCÁVEL, DN 75 MM (2 1/2"), PARA REDE ENTERRADA DE DISTRIBUIÇÃO DE ENERGIA ELÉTRICA - FORNECIMENTO E INSTALAÇÃO. AF_12/2021</t>
  </si>
  <si>
    <t xml:space="preserve">LUVA PARA ELETRODUTO, PVC, ROSCÁVEL, DN 85 MM (3"),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</si>
  <si>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</si>
  <si>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CURVA 90 GRAUS PARA ELETRODUTO, PVC, ROSCÁVEL, DN 50 MM (1 1/2"), PARA REDE ENTERRADA DE DISTRIBUIÇÃO DE ENERGIA ELÉTRICA - FORNECIMENTO E INSTALAÇÃO. AF_12/2021</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</si>
  <si>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</si>
  <si>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</si>
  <si>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CURVA 90 GRAUS PARA ELETRODUTO, PVC, ROSCÁVEL, DN 85 MM (3"), PARA REDE ENTERRADA DE DISTRIBUIÇÃO DE ENERGIA ELÉTRICA - FORNECIMENTO E INSTALAÇÃO. AF_12/2021</t>
  </si>
  <si>
    <t xml:space="preserve">CURVA 90 GRAUS PARA ELETRODUTO, PVC, ROSCÁVEL, DN 110 MM (4"), PARA REDE ENTERRADA DE DISTRIBUIÇÃO DE ENERGIA ELÉTRICA - FORNECIMENTO E INSTALAÇÃO. AF_12/2021</t>
  </si>
  <si>
    <t xml:space="preserve">CURVA 135 GRAUS PARA ELETRODUTO, PVC, ROSCÁVEL, DN 25 MM (3/4"), PARA CIRCUITOS TERMINAIS, INSTALADA EM FORRO - FORNECIMENTO E INSTALAÇÃO. AF_03/2023</t>
  </si>
  <si>
    <t xml:space="preserve">CURVA 135 GRAUS PARA ELETRODUTO, PVC, ROSCÁVEL, DN 25 MM (3/4"), PARA CIRCUITOS TERMINAIS, INSTALADA EM LAJE - FORNECIMENTO E INSTALAÇÃO. AF_03/2023</t>
  </si>
  <si>
    <t xml:space="preserve">CURVA 135 GRAUS PARA ELETRODUTO, PVC, ROSCÁVEL, DN 25 MM (3/4"), PARA CIRCUITOS TERMINAIS, INSTALADA EM PAREDE - FORNECIMENTO E INSTALAÇÃO. AF_03/2023</t>
  </si>
  <si>
    <t xml:space="preserve">CONDULETE DE PVC, TIPO E, PARA ELETRODUTO DE PVC SOLDÁVEL DN 20 MM (1/2''), APARENTE - FORNECIMENTO E INSTALAÇÃO. AF_10/2022</t>
  </si>
  <si>
    <t xml:space="preserve">CABO DE COBRE FLEXÍVEL ISOLADO, 1,5 MM², ANTI-CHAMA 450/750 V, PARA CIRCUITOS TERMINAIS - FORNECIMENTO E INSTALAÇÃO. AF_03/2023</t>
  </si>
  <si>
    <t xml:space="preserve">CABO DE COBRE FLEXÍVEL ISOLADO, 1,5 MM², ANTI-CHAMA 0,6/1,0 KV, PARA CIRCUITOS TERMINAIS - FORNECIMENTO E INSTALAÇÃO. AF_03/2023</t>
  </si>
  <si>
    <t xml:space="preserve">CABO DE COBRE FLEXÍVEL ISOLADO, 2,5 MM², ANTI-CHAMA 450/750 V, PARA CIRCUITOS TERMINAIS - FORNECIMENTO E INSTALAÇÃO. AF_03/2023</t>
  </si>
  <si>
    <t xml:space="preserve">CABO DE COBRE FLEXÍVEL ISOLADO, 2,5 MM², ANTI-CHAMA 0,6/1,0 KV, PARA CIRCUITOS TERMINAIS - FORNECIMENTO E INSTALAÇÃO. AF_03/2023</t>
  </si>
  <si>
    <t xml:space="preserve">CABO DE COBRE FLEXÍVEL ISOLADO, 4 MM², ANTI-CHAMA 450/750 V, PARA CIRCUITOS TERMINAIS - FORNECIMENTO E INSTALAÇÃO. AF_03/2023</t>
  </si>
  <si>
    <t xml:space="preserve">CABO DE COBRE FLEXÍVEL ISOLADO, 4 MM², ANTI-CHAMA 0,6/1,0 KV, PARA CIRCUITOS TERMINAIS - FORNECIMENTO E INSTALAÇÃO. AF_03/2023</t>
  </si>
  <si>
    <t xml:space="preserve">CABO DE COBRE FLEXÍVEL ISOLADO, 6 MM², ANTI-CHAMA 450/750 V, PARA CIRCUITOS TERMINAIS - FORNECIMENTO E INSTALAÇÃO. AF_03/2023</t>
  </si>
  <si>
    <t xml:space="preserve">CABO DE COBRE FLEXÍVEL ISOLADO, 6 MM², ANTI-CHAMA 0,6/1,0 KV, PARA CIRCUITOS TERMINAIS - FORNECIMENTO E INSTALAÇÃO. AF_03/2023</t>
  </si>
  <si>
    <t xml:space="preserve">CABO DE COBRE FLEXÍVEL ISOLADO, 10 MM², ANTI-CHAMA 450/750 V, PARA CIRCUITOS TERMINAIS - FORNECIMENTO E INSTALAÇÃO. AF_03/2023</t>
  </si>
  <si>
    <t xml:space="preserve">CABO DE COBRE FLEXÍVEL ISOLADO, 10 MM², ANTI-CHAMA 0,6/1,0 KV, PARA CIRCUITOS TERMINAIS - FORNECIMENTO E INSTALAÇÃO. AF_03/2023</t>
  </si>
  <si>
    <t xml:space="preserve">CABO DE COBRE FLEXÍVEL ISOLADO, 16 MM², ANTI-CHAMA 450/750 V, PARA CIRCUITOS TERMINAIS - FORNECIMENTO E INSTALAÇÃO. AF_03/2023</t>
  </si>
  <si>
    <t xml:space="preserve">CABO DE COBRE FLEXÍVEL ISOLADO, 16 MM², ANTI-CHAMA 0,6/1,0 KV, PARA CIRCUITOS TERMINAIS - FORNECIMENTO E INSTALAÇÃO. AF_03/2023</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</si>
  <si>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</si>
  <si>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</si>
  <si>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</si>
  <si>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</si>
  <si>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0,6/1,0 KV, PARA REDE ENTERRADA DE DISTRIBUIÇÃO DE ENERGIA ELÉTRICA - FORNECIMENTO E INSTALAÇÃO. AF_12/2021</t>
  </si>
  <si>
    <t xml:space="preserve">CABO DE COBRE FLEXÍVEL ISOLADO, 35 MM², ANTI-CHAMA 0,6/1,0 KV, PARA REDE ENTERRADA DE DISTRIBUIÇÃO DE ENERGIA ELÉTRICA - FORNECIMENTO E INSTALAÇÃO. AF_12/2021</t>
  </si>
  <si>
    <t xml:space="preserve">CABO DE COBRE FLEXÍVEL ISOLADO, 50 MM², ANTI-CHAMA 0,6/1,0 KV, PARA REDE ENTERRADA DE DISTRIBUIÇÃO DE ENERGIA ELÉTRICA - FORNECIMENTO E INSTALAÇÃO. AF_12/2021</t>
  </si>
  <si>
    <t xml:space="preserve">CABO DE COBRE FLEXÍVEL ISOLADO, 70 MM², ANTI-CHAMA 0,6/1,0 KV, PARA REDE ENTERRADA DE DISTRIBUIÇÃO DE ENERGIA ELÉTRICA - FORNECIMENTO E INSTALAÇÃO. AF_12/2021</t>
  </si>
  <si>
    <t xml:space="preserve">CABO DE COBRE FLEXÍVEL ISOLADO, 95 MM², ANTI-CHAMA 0,6/1,0 KV, PARA REDE ENTERRADA DE DISTRIBUIÇÃO DE ENERGIA ELÉTRICA - FORNECIMENTO E INSTALAÇÃO. AF_12/2021</t>
  </si>
  <si>
    <t xml:space="preserve">CABO DE COBRE FLEXÍVEL ISOLADO, 120 MM², ANTI-CHAMA 0,6/1,0 KV, PARA REDE ENTERRADA DE DISTRIBUIÇÃO DE ENERGIA ELÉTRICA - FORNECIMENTO E INSTALAÇÃO. AF_12/2021</t>
  </si>
  <si>
    <t xml:space="preserve">CABO DE COBRE FLEXÍVEL ISOLADO, 150 MM², ANTI-CHAMA 0,6/1,0 KV, PARA REDE ENTERRADA DE DISTRIBUIÇÃO DE ENERGIA ELÉTRICA - FORNECIMENTO E INSTALAÇÃO. AF_12/2021</t>
  </si>
  <si>
    <t xml:space="preserve">CABO DE COBRE FLEXÍVEL ISOLADO, 185 MM², ANTI-CHAMA 0,6/1,0 KV, PARA REDE ENTERRADA DE DISTRIBUIÇÃO DE ENERGIA ELÉTRICA - FORNECIMENTO E INSTALAÇÃO. AF_12/2021</t>
  </si>
  <si>
    <t xml:space="preserve">CABO DE COBRE FLEXÍVEL ISOLADO, 240 MM², ANTI-CHAMA 0,6/1,0 KV, PARA REDE ENTERRADA DE DISTRIBUIÇÃO DE ENERGIA ELÉTRICA - FORNECIMENTO E INSTALAÇÃO. AF_12/2021</t>
  </si>
  <si>
    <t xml:space="preserve">CABO DE COBRE FLEXÍVEL ISOLADO, 300 MM², ANTI-CHAMA 0,6/1,0 KV, PARA REDE ENTERRADA DE DISTRIBUIÇÃO DE ENERGIA ELÉTRICA - FORNECIMENTO E INSTALAÇÃO. AF_12/2021</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</si>
  <si>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</si>
  <si>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</si>
  <si>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</si>
  <si>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</si>
  <si>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</si>
  <si>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</si>
  <si>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 OCTOGONAL 4" X 4", PVC, INSTALADA EM LAJE - FORNECIMENTO E INSTALAÇÃO. AF_03/2023</t>
  </si>
  <si>
    <t xml:space="preserve">CAIXA OCTOGONAL 3" X 3", PVC, INSTALADA EM LAJE - FORNECIMENTO E INSTALAÇÃO. AF_03/2023</t>
  </si>
  <si>
    <t xml:space="preserve">CAIXA RETANGULAR 4" X 2" ALTA (2,00 M DO PISO), PVC, INSTALADA EM PAREDE - FORNECIMENTO E INSTALAÇÃO. AF_03/2023</t>
  </si>
  <si>
    <t xml:space="preserve">CAIXA RETANGULAR 4" X 2" MÉDIA (1,30 M DO PISO), PVC, INSTALADA EM PAREDE - FORNECIMENTO E INSTALAÇÃO. AF_03/2023</t>
  </si>
  <si>
    <t xml:space="preserve">CAIXA RETANGULAR 4" X 2" BAIXA (0,30 M DO PISO), PVC, INSTALADA EM PAREDE - FORNECIMENTO E INSTALAÇÃO. AF_03/2023</t>
  </si>
  <si>
    <t xml:space="preserve">CAIXA RETANGULAR 4" X 4" ALTA (2,00 M DO PISO), PVC, INSTALADA EM PAREDE - FORNECIMENTO E INSTALAÇÃO. AF_03/2023</t>
  </si>
  <si>
    <t xml:space="preserve">CAIXA RETANGULAR 4" X 4" MÉDIA (1,30 M DO PISO), PVC, INSTALADA EM PAREDE - FORNECIMENTO E INSTALAÇÃO. AF_03/2023</t>
  </si>
  <si>
    <t xml:space="preserve">CAIXA RETANGULAR 4" X 4" BAIXA (0,30 M DO PISO), PVC, INSTALADA EM PAREDE - FORNECIMENTO E INSTALAÇÃO. AF_03/2023</t>
  </si>
  <si>
    <t xml:space="preserve">CAIXA OCTOGONAL 4" X 4", METÁLICA, INSTALADA EM LAJE - FORNECIMENTO E INSTALAÇÃO. AF_03/2023</t>
  </si>
  <si>
    <t xml:space="preserve">CAIXA SEXTAVADA 3" X 3", METÁLICA, INSTALADA EM LAJE - FORNECIMENTO E INSTALAÇÃO. AF_03/2023</t>
  </si>
  <si>
    <t xml:space="preserve">CAIXA RETANGULAR 4" X 2" ALTA (2,00 M DO PISO), METÁLICA, INSTALADA EM PAREDE - FORNECIMENTO E INSTALAÇÃO. AF_03/2023</t>
  </si>
  <si>
    <t xml:space="preserve">CAIXA RETANGULAR 4" X 2" MÉDIA (1,30 M DO PISO), METÁLICA, INSTALADA EM PAREDE - FORNECIMENTO E INSTALAÇÃO. AF_03/2023</t>
  </si>
  <si>
    <t xml:space="preserve">CAIXA RETANGULAR 4" X 2" BAIXA (0,30 M DO PISO), METÁLICA, INSTALADA EM PAREDE - FORNECIMENTO E INSTALAÇÃO. AF_03/2023</t>
  </si>
  <si>
    <t xml:space="preserve">CAIXA RETANGULAR 4" X 4" ALTA (2,00 M DO PISO), METÁLICA, INSTALADA EM PAREDE - FORNECIMENTO E INSTALAÇÃO. AF_03/2023</t>
  </si>
  <si>
    <t xml:space="preserve">CAIXA RETANGULAR 4" X 4" MÉDIA (1,30 M DO PISO), METÁLICA, INSTALADA EM PAREDE - FORNECIMENTO E INSTALAÇÃO. AF_03/2023</t>
  </si>
  <si>
    <t xml:space="preserve">CAIXA RETANGULAR 4" X 4" BAIXA (0,30 M DO PISO), METÁLICA, INSTALADA EM PAREDE - FORNECIMENTO E INSTALAÇÃO. AF_03/2023</t>
  </si>
  <si>
    <t xml:space="preserve">CONDULETE DE ALUMÍNIO, TIPO B, PARA ELETRODUTO DE AÇO GALVANIZADO DN 20 MM (3/4''), APARENTE - FORNECIMENTO E INSTALAÇÃO. AF_10/2022</t>
  </si>
  <si>
    <t xml:space="preserve">CONDULETE DE ALUMÍNIO, TIPO C, PARA ELETRODUTO DE AÇO GALVANIZADO DN 20 MM (3/4''), APARENTE - FORNECIMENTO E INSTALAÇÃO. AF_10/2022</t>
  </si>
  <si>
    <t xml:space="preserve">CONDULETE DE ALUMÍNIO, TIPO E, PARA ELETRODUTO DE AÇO GALVANIZADO DN 20 MM (3/4''), APARENTE - FORNECIMENTO E INSTALAÇÃO. AF_10/2022</t>
  </si>
  <si>
    <t xml:space="preserve">CONDULETE DE ALUMÍNIO, TIPO B, PARA ELETRODUTO DE AÇO GALVANIZADO DN 25 MM (1''), APARENTE - FORNECIMENTO E INSTALAÇÃO. AF_10/2022</t>
  </si>
  <si>
    <t xml:space="preserve">CONDULETE DE ALUMÍNIO, TIPO C, PARA ELETRODUTO DE AÇO GALVANIZADO DN 25 MM (1''), APARENTE - FORNECIMENTO E INSTALAÇÃO. AF_10/2022</t>
  </si>
  <si>
    <t xml:space="preserve">CONDULETE DE ALUMÍNIO, TIPO E, ELETRODUTO DE AÇO GALVANIZADO DN 25 MM (1''), APARENTE - FORNECIMENTO E INSTALAÇÃO. AF_10/2022</t>
  </si>
  <si>
    <t xml:space="preserve">CONDULETE DE ALUMÍNIO, TIPO E, PARA ELETRODUTO DE AÇO GALVANIZADO DN 32 MM (1 1/4''), APARENTE - FORNECIMENTO E INSTALAÇÃO. AF_10/2022</t>
  </si>
  <si>
    <t xml:space="preserve">CONDULETE DE ALUMÍNIO, TIPO LR, PARA ELETRODUTO DE AÇO GALVANIZADO DN 20 MM (3/4''), APARENTE - FORNECIMENTO E INSTALAÇÃO. AF_10/2022</t>
  </si>
  <si>
    <t xml:space="preserve">CONDULETE DE ALUMÍNIO, TIPO LR, PARA ELETRODUTO DE AÇO GALVANIZADO DN 25 MM (1''), APARENTE - FORNECIMENTO E INSTALAÇÃO. AF_10/2022</t>
  </si>
  <si>
    <t xml:space="preserve">CONDULETE DE ALUMÍNIO, TIPO LR, PARA ELETRODUTO DE AÇO GALVANIZADO DN 32 MM (1 1/4''), APARENTE - FORNECIMENTO E INSTALAÇÃO. AF_10/2022</t>
  </si>
  <si>
    <t xml:space="preserve">CONDULETE DE ALUMÍNIO, TIPO T, PARA ELETRODUTO DE AÇO GALVANIZADO DN 20 MM (3/4''), APARENTE - FORNECIMENTO E INSTALAÇÃO. AF_10/2022</t>
  </si>
  <si>
    <t xml:space="preserve">CONDULETE DE ALUMÍNIO, TIPO T, PARA ELETRODUTO DE AÇO GALVANIZADO DN 25 MM (1''), APARENTE - FORNECIMENTO E INSTALAÇÃO. AF_10/2022</t>
  </si>
  <si>
    <t xml:space="preserve">CONDULETE DE ALUMÍNIO, TIPO T, PARA ELETRODUTO DE AÇO GALVANIZADO DN 32 MM (1 1/4''), APARENTE - FORNECIMENTO E INSTALAÇÃO. AF_10/2022</t>
  </si>
  <si>
    <t xml:space="preserve">CONDULETE DE ALUMÍNIO, TIPO X, PARA ELETRODUTO DE AÇO GALVANIZADO DN 20 MM (3/4''), APARENTE - FORNECIMENTO E INSTALAÇÃO. AF_10/2022</t>
  </si>
  <si>
    <t xml:space="preserve">CONDULETE DE ALUMÍNIO, TIPO X, PARA ELETRODUTO DE AÇO GALVANIZADO DN 25 MM (1''), APARENTE - FORNECIMENTO E INSTALAÇÃO. AF_10/2022</t>
  </si>
  <si>
    <t xml:space="preserve">CONDULETE DE ALUMÍNIO, TIPO X, PARA ELETRODUTO DE AÇO GALVANIZADO DN 32 MM (1 1/4''), APARENTE - FORNECIMENTO E INSTALAÇÃO. AF_10/2022</t>
  </si>
  <si>
    <t xml:space="preserve">CONDULETE DE PVC, TIPO B, PARA ELETRODUTO DE PVC SOLDÁVEL DN 20 MM (1/2''), APARENTE - FORNECIMENTO E INSTALAÇÃO. AF_10/2022</t>
  </si>
  <si>
    <t xml:space="preserve">CONDULETE DE PVC, TIPO B, PARA ELETRODUTO DE PVC SOLDÁVEL DN 25 MM (3/4''), APARENTE - FORNECIMENTO E INSTALAÇÃO. AF_10/2022</t>
  </si>
  <si>
    <t xml:space="preserve">CONDULETE DE PVC, TIPO B, PARA ELETRODUTO DE PVC SOLDÁVEL DN 32 MM (1''), APARENTE - FORNECIMENTO E INSTALAÇÃO. AF_10/2022</t>
  </si>
  <si>
    <t xml:space="preserve">CONDULETE DE PVC, TIPO LL, PARA ELETRODUTO DE PVC SOLDÁVEL DN 20 MM (1/2''), APARENTE - FORNECIMENTO E INSTALAÇÃO. AF_10/2022</t>
  </si>
  <si>
    <t xml:space="preserve">CONDULETE DE PVC, TIPO LL, PARA ELETRODUTO DE PVC SOLDÁVEL DN 25 MM (3/4''), APARENTE - FORNECIMENTO E INSTALAÇÃO. AF_10/2022</t>
  </si>
  <si>
    <t xml:space="preserve">CONDULETE DE PVC, TIPO LL, PARA ELETRODUTO DE PVC SOLDÁVEL DN 32 MM (1''), APARENTE - FORNECIMENTO E INSTALAÇÃO. AF_10/2022</t>
  </si>
  <si>
    <t xml:space="preserve">CONDULETE DE PVC, TIPO LB, PARA ELETRODUTO DE PVC SOLDÁVEL DN 20 MM (1/2''), APARENTE - FORNECIMENTO E INSTALAÇÃO. AF_10/2022</t>
  </si>
  <si>
    <t xml:space="preserve">CONDULETE DE PVC, TIPO LB, PARA ELETRODUTO DE PVC SOLDÁVEL DN 25 MM (3/4''), APARENTE - FORNECIMENTO E INSTALAÇÃO. AF_10/2022</t>
  </si>
  <si>
    <t xml:space="preserve">CONDULETE DE PVC, TIPO LB, PARA ELETRODUTO DE PVC SOLDÁVEL DN 32 MM (1''), APARENTE - FORNECIMENTO E INSTALAÇÃO. AF_10/2022</t>
  </si>
  <si>
    <t xml:space="preserve">CONDULETE DE PVC, TIPO TB, PARA ELETRODUTO DE PVC SOLDÁVEL DN 20 MM (1/2''), APARENTE - FORNECIMENTO E INSTALAÇÃO. AF_10/2022</t>
  </si>
  <si>
    <t xml:space="preserve">CONDULETE DE PVC, TIPO TB, PARA ELETRODUTO DE PVC SOLDÁVEL DN 25 MM (3/4''), APARENTE - FORNECIMENTO E INSTALAÇÃO. AF_10/2022</t>
  </si>
  <si>
    <t xml:space="preserve">CONDULETE DE PVC, TIPO TB, PARA ELETRODUTO DE PVC SOLDÁVEL DN 32 MM (1''), APARENTE - FORNECIMENTO E INSTALAÇÃO. AF_10/2022</t>
  </si>
  <si>
    <t xml:space="preserve">CONDULETE DE PVC, TIPO X, PARA ELETRODUTO DE PVC SOLDÁVEL DN 20 MM (1/2''), APARENTE - FORNECIMENTO E INSTALAÇÃO. AF_10/2022</t>
  </si>
  <si>
    <t xml:space="preserve">CONDULETE DE PVC, TIPO X, PARA ELETRODUTO DE PVC SOLDÁVEL DN 25 MM (3/4), APARENTE - FORNECIMENTO E INSTALAÇÃO. AF_10/2022</t>
  </si>
  <si>
    <t xml:space="preserve">CONDULETE DE PVC, TIPO X, PARA ELETRODUTO DE PVC SOLDÁVEL DN 32 MM (1''), APARENTE - FORNECIMENTO E INSTALAÇÃO. AF_10/2022</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</si>
  <si>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</si>
  <si>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</si>
  <si>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</si>
  <si>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</si>
  <si>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</si>
  <si>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</si>
  <si>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</si>
  <si>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</si>
  <si>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</si>
  <si>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</si>
  <si>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</si>
  <si>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</si>
  <si>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</si>
  <si>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</si>
  <si>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CONDULETE DE PVC, TIPO E, PARA ELETRODUTO DE PVC SOLDÁVEL DN 25 MM (3/4''), APARENTE - FORNECIMENTO E INSTALAÇÃO. AF_10/2022</t>
  </si>
  <si>
    <t xml:space="preserve">CONDULETE DE PVC, TIPO E, PARA ELETRODUTO DE PVC SOLDÁVEL DN 32 MM (1''), APARENTE - FORNECIMENTO E INSTALAÇÃO. AF_10/2022</t>
  </si>
  <si>
    <t xml:space="preserve">CONDULETE DE PVC, TIPO LR, PARA ELETRODUTO DE PVC SOLDÁVEL DN 20 MM (1/2''), APARENTE - FORNECIMENTO E INSTALAÇÃO. AF_10/2022</t>
  </si>
  <si>
    <t xml:space="preserve">CONDULETE DE PVC, TIPO LR, PARA ELETRODUTO DE PVC SOLDÁVEL DN 25 MM (3/4''), APARENTE - FORNECIMENTO E INSTALAÇÃO. AF_10/2022</t>
  </si>
  <si>
    <t xml:space="preserve">CONDULETE DE PVC, TIPO LR, PARA ELETRODUTO DE PVC SOLDÁVEL DN 32 MM (1''), APARENTE - FORNECIMENTO E INSTALAÇÃO. AF_10/2022</t>
  </si>
  <si>
    <t xml:space="preserve">CONDULETE DE PVC, TIPO C, PARA ELETRODUTO DE PVC SOLDÁVEL DN 20 MM (1/2''), APARENTE - FORNECIMENTO E INSTALAÇÃO. AF_10/2022</t>
  </si>
  <si>
    <t xml:space="preserve">CONDULETE DE PVC, TIPO C, PARA ELETRODUTO DE PVC SOLDÁVEL DN 25 MM (3/4''), APARENTE - FORNECIMENTO E INSTALAÇÃO. AF_10/2022</t>
  </si>
  <si>
    <t xml:space="preserve">CONDULETE DE PVC, TIPO C, PARA ELETRODUTO DE PVC SOLDÁVEL DN 32 MM (1''), APARENTE - FORNECIMENTO E INSTALAÇÃO. AF_10/2022</t>
  </si>
  <si>
    <t xml:space="preserve">CONDULETE DE PVC, TIPO T, PARA ELETRODUTO DE PVC SOLDÁVEL DN 25 MM (3/4''), APARENTE - FORNECIMENTO E INSTALAÇÃO. AF_10/2022</t>
  </si>
  <si>
    <t xml:space="preserve">CONDULETE DE PVC, TIPO T, PARA ELETRODUTO DE PVC SOLDÁVEL DN 32 MM (1''), APARENTE - FORNECIMENTO E INSTALAÇÃO. AF_10/2022</t>
  </si>
  <si>
    <t xml:space="preserve">DISJUNTOR MONOPOLAR TIPO DIN, CORRENTE NOMINAL DE 10A - FORNECIMENTO E INSTALAÇÃO. AF_10/2020</t>
  </si>
  <si>
    <t xml:space="preserve">DISJUNTOR MONOPOLAR TIPO DIN, CORRENTE NOMINAL DE 16A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</si>
  <si>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</si>
  <si>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</si>
  <si>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</si>
  <si>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</si>
  <si>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</si>
  <si>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</si>
  <si>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</si>
  <si>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</si>
  <si>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</si>
  <si>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</si>
  <si>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16A - FORNECIMENTO E INSTALAÇÃO. AF_10/2020</t>
  </si>
  <si>
    <t xml:space="preserve">DISJUNTOR TRIPOLAR TIPO DIN, CORRENTE NOMINAL DE 20A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</si>
  <si>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</si>
  <si>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</si>
  <si>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</si>
  <si>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</si>
  <si>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</si>
  <si>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</si>
  <si>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</si>
  <si>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</si>
  <si>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</si>
  <si>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</si>
  <si>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</si>
  <si>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24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</si>
  <si>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</si>
  <si>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</si>
  <si>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</si>
  <si>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</si>
  <si>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</si>
  <si>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</si>
  <si>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</si>
  <si>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</si>
  <si>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</si>
  <si>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</si>
  <si>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</si>
  <si>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</si>
  <si>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</si>
  <si>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</si>
  <si>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</si>
  <si>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</si>
  <si>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</si>
  <si>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</si>
  <si>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</si>
  <si>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</si>
  <si>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</si>
  <si>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SUPORTE PARAFUSADO COM PLACA DE ENCAIXE 4" X 2" ALTO (2,00 M DO PISO) PARA PONTO ELÉTRICO - FORNECIMENTO E INSTALAÇÃO. AF_03/2023</t>
  </si>
  <si>
    <t xml:space="preserve">SUPORTE PARAFUSADO COM PLACA DE ENCAIXE 4" X 2" MÉDIO (1,30 M DO PISO) PARA PONTO ELÉTRICO - FORNECIMENTO E INSTALAÇÃO. AF_03/2023</t>
  </si>
  <si>
    <t xml:space="preserve">SUPORTE PARAFUSADO COM PLACA DE ENCAIXE 4" X 2" BAIXO (0,30 M DO PISO) PARA PONTO ELÉTRICO - FORNECIMENTO E INSTALAÇÃO. AF_03/2023</t>
  </si>
  <si>
    <t xml:space="preserve">SUPORTE PARAFUSADO COM PLACA DE ENCAIXE 4" X 4" ALTO (2,00 M DO PISO) PARA PONTO ELÉTRICO - FORNECIMENTO E INSTALAÇÃO. AF_03/2023</t>
  </si>
  <si>
    <t xml:space="preserve">SUPORTE PARAFUSADO COM PLACA DE ENCAIXE 4" X 4" MÉDIO (1,30 M DO PISO) PARA PONTO ELÉTRICO - FORNECIMENTO E INSTALAÇÃO. AF_03/2023</t>
  </si>
  <si>
    <t xml:space="preserve">SUPORTE PARAFUSADO COM PLACA DE ENCAIXE 4" X 4" BAIXO (0,30 M DO PISO) PARA PONTO ELÉTRICO - FORNECIMENTO E INSTALAÇÃO. AF_03/2023</t>
  </si>
  <si>
    <t xml:space="preserve">INTERRUPTOR SIMPLES (1 MÓDULO), 10A/250V, SEM SUPORTE E SEM PLACA - FORNECIMENTO E INSTALAÇÃO. AF_03/2023</t>
  </si>
  <si>
    <t xml:space="preserve">INTERRUPTOR SIMPLES (1 MÓDULO), 10A/250V, INCLUINDO SUPORTE E PLACA - FORNECIMENTO E INSTALAÇÃO. AF_03/2023</t>
  </si>
  <si>
    <t xml:space="preserve">INTERRUPTOR PARALELO (1 MÓDULO), 10A/250V, SEM SUPORTE E SEM PLACA - FORNECIMENTO E INSTALAÇÃO. AF_03/2023</t>
  </si>
  <si>
    <t xml:space="preserve">INTERRUPTOR PARALELO (1 MÓDULO), 10A/250V, INCLUINDO SUPORTE E PLACA - FORNECIMENTO E INSTALAÇÃO. AF_03/2023</t>
  </si>
  <si>
    <t xml:space="preserve">INTERRUPTOR SIMPLES (1 MÓDULO) COM INTERRUPTOR PARALELO (1 MÓDULO), 10A/250V, SEM SUPORTE E SEM PLACA - FORNECIMENTO E INSTALAÇÃO. AF_03/2023</t>
  </si>
  <si>
    <t xml:space="preserve">INTERRUPTOR SIMPLES (1 MÓDULO) COM INTERRUPTOR PARALELO (1 MÓDULO), 10A/250V, INCLUINDO SUPORTE E PLACA - FORNECIMENTO E INSTALAÇÃO. AF_03/2023</t>
  </si>
  <si>
    <t xml:space="preserve">INTERRUPTOR SIMPLES (2 MÓDULOS), 10A/250V, SEM SUPORTE E SEM PLACA - FORNECIMENTO E INSTALAÇÃO. AF_03/2023</t>
  </si>
  <si>
    <t xml:space="preserve">INTERRUPTOR SIMPLES (2 MÓDULOS), 10A/250V, INCLUINDO SUPORTE E PLACA - FORNECIMENTO E INSTALAÇÃO. AF_03/2023</t>
  </si>
  <si>
    <t xml:space="preserve">INTERRUPTOR PARALELO (2 MÓDULOS), 10A/250V, SEM SUPORTE E SEM PLACA - FORNECIMENTO E INSTALAÇÃO. AF_03/2023</t>
  </si>
  <si>
    <t xml:space="preserve">INTERRUPTOR PARALELO (2 MÓDULOS), 10A/250V, INCLUINDO SUPORTE E PLACA - FORNECIMENTO E INSTALAÇÃO. AF_03/2023</t>
  </si>
  <si>
    <t xml:space="preserve">INTERRUPTOR SIMPLES (1 MÓDULO) COM INTERRUPTOR PARALELO (2 MÓDULOS), 10A/250V, SEM SUPORTE E SEM PLACA - FORNECIMENTO E INSTALAÇÃO. AF_03/2023</t>
  </si>
  <si>
    <t xml:space="preserve">INTERRUPTOR SIMPLES (1 MÓDULO) COM INTERRUPTOR PARALELO (2 MÓDULOS), 10A/250V, INCLUINDO SUPORTE E PLACA - FORNECIMENTO E INSTALAÇÃO. AF_03/2023</t>
  </si>
  <si>
    <t xml:space="preserve">INTERRUPTOR SIMPLES (2 MÓDULOS) COM INTERRUPTOR PARALELO (1 MÓDULO), 10A/250V, SEM SUPORTE E SEM PLACA - FORNECIMENTO E INSTALAÇÃO. AF_03/2023</t>
  </si>
  <si>
    <t xml:space="preserve">INTERRUPTOR SIMPLES (2 MÓDULOS) COM INTERRUPTOR PARALELO (1 MÓDULO), 10A/250V, INCLUINDO SUPORTE E PLACA - FORNECIMENTO E INSTALAÇÃO. AF_03/2023</t>
  </si>
  <si>
    <t xml:space="preserve">INTERRUPTOR SIMPLES (3 MÓDULOS), 10A/250V, SEM SUPORTE E SEM PLACA - FORNECIMENTO E INSTALAÇÃO. AF_03/2023</t>
  </si>
  <si>
    <t xml:space="preserve">INTERRUPTOR SIMPLES (3 MÓDULOS), 10A/250V, INCLUINDO SUPORTE E PLACA - FORNECIMENTO E INSTALAÇÃO. AF_03/2023</t>
  </si>
  <si>
    <t xml:space="preserve">INTERRUPTOR PARALELO (3 MÓDULOS), 10A/250V, SEM SUPORTE E SEM PLACA - FORNECIMENTO E INSTALAÇÃO. AF_03/2023</t>
  </si>
  <si>
    <t xml:space="preserve">INTERRUPTOR PARALELO (3 MÓDULOS), 10A/250V, INCLUINDO SUPORTE E PLACA - FORNECIMENTO E INSTALAÇÃO. AF_03/2023</t>
  </si>
  <si>
    <t xml:space="preserve">INTERRUPTOR SIMPLES (3 MÓDULOS) COM INTERRUPTOR PARALELO (1 MÓDULO), 10A/250V, SEM SUPORTE E SEM PLACA - FORNECIMENTO E INSTALAÇÃO. AF_03/2023</t>
  </si>
  <si>
    <t xml:space="preserve">INTERRUPTOR SIMPLES (3 MÓDULOS) COM INTERRUPTOR PARALELO (1 MÓDULO), 10A/250V, INCLUINDO SUPORTE E PLACA - FORNECIMENTO E INSTALAÇÃO. AF_03/2023</t>
  </si>
  <si>
    <t xml:space="preserve">INTERRUPTOR SIMPLES (2 MÓDULOS) COM INTERRUPTOR PARALELO (2 MÓDULOS), 10A/250V, SEM SUPORTE E SEM PLACA - FORNECIMENTO E INSTALAÇÃO. AF_03/2023</t>
  </si>
  <si>
    <t xml:space="preserve">INTERRUPTOR SIMPLES (2 MÓDULOS) COM INTERRUPTOR PARALELO (2 MÓDULOS), 10A/250V, INCLUINDO SUPORTE E PLACA - FORNECIMENTO E INSTALAÇÃO. AF_03/2023</t>
  </si>
  <si>
    <t xml:space="preserve">INTERRUPTOR SIMPLES (4 MÓDULOS), 10A/250V, SEM SUPORTE E SEM PLACA - FORNECIMENTO E INSTALAÇÃO. AF_03/2023</t>
  </si>
  <si>
    <t xml:space="preserve">INTERRUPTOR SIMPLES (4 MÓDULOS), 10A/250V, INCLUINDO SUPORTE E PLACA - FORNECIMENTO E INSTALAÇÃO. AF_03/2023</t>
  </si>
  <si>
    <t xml:space="preserve">INTERRUPTOR SIMPLES (6 MÓDULOS), 10A/250V, SEM SUPORTE E SEM PLACA - FORNECIMENTO E INSTALAÇÃO. AF_03/2023</t>
  </si>
  <si>
    <t xml:space="preserve">INTERRUPTOR SIMPLES (6 MÓDULOS), 10A/250V, INCLUINDO SUPORTE E PLACA - FORNECIMENTO E INSTALAÇÃO. AF_03/2023</t>
  </si>
  <si>
    <t xml:space="preserve">INTERRUPTOR INTERMEDIÁRIO (1 MÓDULO), 10A/250V, SEM SUPORTE E SEM PLACA - FORNECIMENTO E INSTALAÇÃO. AF_03/2023</t>
  </si>
  <si>
    <t xml:space="preserve">INTERRUPTOR INTERMEDIÁRIO (1 MÓDULO), 10A/250V, INCLUINDO SUPORTE E PLACA - FORNECIMENTO E INSTALAÇÃO. AF_03/2023</t>
  </si>
  <si>
    <t xml:space="preserve">INTERRUPTOR BIPOLAR (1 MÓDULO), 10A/250V, SEM SUPORTE E SEM PLACA - FORNECIMENTO E INSTALAÇÃO. AF_03/2023</t>
  </si>
  <si>
    <t xml:space="preserve">INTERRUPTOR BIPOLAR (1 MÓDULO), 10A/250V, INCLUINDO SUPORTE E PLACA - FORNECIMENTO E INSTALAÇÃO. AF_03/2023</t>
  </si>
  <si>
    <t xml:space="preserve">DIMMER ROTATIVO (1 MÓDULO), 220V/600W, SEM SUPORTE E SEM PLACA - FORNECIMENTO E INSTALAÇÃO. AF_03/2023</t>
  </si>
  <si>
    <t xml:space="preserve">DIMMER ROTATIVO (1 MÓDULO), 220V/600W, INCLUINDO SUPORTE E PLACA - FORNECIMENTO E INSTALAÇÃO. AF_03/2023</t>
  </si>
  <si>
    <t xml:space="preserve">INTERRUPTOR PULSADOR CAMPAINHA (1 MÓDULO), 10A/250V, SEM SUPORTE E SEM PLACA - FORNECIMENTO E INSTALAÇÃO. AF_03/2023</t>
  </si>
  <si>
    <t xml:space="preserve">INTERRUPTOR PULSADOR CAMPAINHA (1 MÓDULO), 10A/250V, INCLUINDO SUPORTE E PLACA - FORNECIMENTO E INSTALAÇÃO. AF_03/2023</t>
  </si>
  <si>
    <t xml:space="preserve">CAMPAINHA CIGARRA (1 MÓDULO), 10A/250V, SEM SUPORTE E SEM PLACA - FORNECIMENTO E INSTALAÇÃO. AF_03/2023</t>
  </si>
  <si>
    <t xml:space="preserve">CAMPAINHA CIGARRA (1 MÓDULO), 10A/250V, INCLUINDO SUPORTE E PLACA - FORNECIMENTO E INSTALAÇÃO. AF_03/2023</t>
  </si>
  <si>
    <t xml:space="preserve">INTERRUPTOR PULSADOR MINUTERIA (1 MÓDULO), 10A/250V, SEM SUPORTE E SEM PLACA - FORNECIMENTO E INSTALAÇÃO. AF_03/2023</t>
  </si>
  <si>
    <t xml:space="preserve">INTERRUPTOR PULSADOR MINUTERIA (1 MÓDULO), 10A/250V, INCLUINDO SUPORTE E PLACA - FORNECIMENTO E INSTALAÇÃO. AF_03/2023</t>
  </si>
  <si>
    <t xml:space="preserve">TOMADA ALTA DE EMBUTIR (1 MÓDULO), 2P+T 10 A, SEM SUPORTE E SEM PLACA - FORNECIMENTO E INSTALAÇÃO. AF_03/2023</t>
  </si>
  <si>
    <t xml:space="preserve">TOMADA ALTA DE EMBUTIR (1 MÓDULO), 2P+T 20 A, SEM SUPORTE E SEM PLACA - FORNECIMENTO E INSTALAÇÃO. AF_03/2023</t>
  </si>
  <si>
    <t xml:space="preserve">TOMADA ALTA DE EMBUTIR (1 MÓDULO), 2P+T 10 A, INCLUINDO SUPORTE E PLACA - FORNECIMENTO E INSTALAÇÃO. AF_03/2023</t>
  </si>
  <si>
    <t xml:space="preserve">TOMADA ALTA DE EMBUTIR (1 MÓDULO), 2P+T 20 A, INCLUINDO SUPORTE E PLACA - FORNECIMENTO E INSTALAÇÃO. AF_03/2023</t>
  </si>
  <si>
    <t xml:space="preserve">TOMADA MÉDIA DE EMBUTIR (1 MÓDULO), 2P+T 10 A, SEM SUPORTE E SEM PLACA - FORNECIMENTO E INSTALAÇÃO. AF_03/2023</t>
  </si>
  <si>
    <t xml:space="preserve">TOMADA MÉDIA DE EMBUTIR (1 MÓDULO), 2P+T 20 A, SEM SUPORTE E SEM PLACA - FORNECIMENTO E INSTALAÇÃO. AF_03/2023</t>
  </si>
  <si>
    <t xml:space="preserve">TOMADA MÉDIA DE EMBUTIR (1 MÓDULO), 2P+T 10 A, INCLUINDO SUPORTE E PLACA - FORNECIMENTO E INSTALAÇÃO. AF_03/2023</t>
  </si>
  <si>
    <t xml:space="preserve">TOMADA MÉDIA DE EMBUTIR (1 MÓDULO), 2P+T 20 A, INCLUINDO SUPORTE E PLACA - FORNECIMENTO E INSTALAÇÃO. AF_03/2023</t>
  </si>
  <si>
    <t xml:space="preserve">TOMADA BAIXA DE EMBUTIR (1 MÓDULO), 2P+T 10 A, SEM SUPORTE E SEM PLACA - FORNECIMENTO E INSTALAÇÃO. AF_03/2023</t>
  </si>
  <si>
    <t xml:space="preserve">TOMADA BAIXA DE EMBUTIR (1 MÓDULO), 2P+T 20 A, SEM SUPORTE E SEM PLACA - FORNECIMENTO E INSTALAÇÃO. AF_03/2023</t>
  </si>
  <si>
    <t xml:space="preserve">TOMADA BAIXA DE EMBUTIR (1 MÓDULO), 2P+T 10 A, INCLUINDO SUPORTE E PLACA - FORNECIMENTO E INSTALAÇÃO. AF_03/2023</t>
  </si>
  <si>
    <t xml:space="preserve">TOMADA BAIXA DE EMBUTIR (1 MÓDULO), 2P+T 20 A, INCLUINDO SUPORTE E PLACA - FORNECIMENTO E INSTALAÇÃO. AF_03/2023</t>
  </si>
  <si>
    <t xml:space="preserve">TOMADA MÉDIA DE EMBUTIR (2 MÓDULOS), 2P+T 10 A, SEM SUPORTE E SEM PLACA - FORNECIMENTO E INSTALAÇÃO. AF_03/2023</t>
  </si>
  <si>
    <t xml:space="preserve">TOMADA MÉDIA DE EMBUTIR (2 MÓDULOS), 2P+T 20 A, SEM SUPORTE E SEM PLACA - FORNECIMENTO E INSTALAÇÃO. AF_03/2023</t>
  </si>
  <si>
    <t xml:space="preserve">TOMADA MÉDIA DE EMBUTIR (2 MÓDULOS), 2P+T 10 A, INCLUINDO SUPORTE E PLACA - FORNECIMENTO E INSTALAÇÃO. AF_03/2023</t>
  </si>
  <si>
    <t xml:space="preserve">TOMADA MÉDIA DE EMBUTIR (2 MÓDULOS), 2P+T 20 A, INCLUINDO SUPORTE E PLACA - FORNECIMENTO E INSTALAÇÃO. AF_03/2023</t>
  </si>
  <si>
    <t xml:space="preserve">TOMADA BAIXA DE EMBUTIR (2 MÓDULOS), 2P+T 10 A, SEM SUPORTE E SEM PLACA - FORNECIMENTO E INSTALAÇÃO. AF_03/2023</t>
  </si>
  <si>
    <t xml:space="preserve">TOMADA BAIXA DE EMBUTIR (2 MÓDULOS), 2P+T 20 A, SEM SUPORTE E SEM PLACA - FORNECIMENTO E INSTALAÇÃO. AF_03/2023</t>
  </si>
  <si>
    <t xml:space="preserve">TOMADA BAIXA DE EMBUTIR (2 MÓDULOS), 2P+T 10 A, INCLUINDO SUPORTE E PLACA - FORNECIMENTO E INSTALAÇÃO. AF_03/2023</t>
  </si>
  <si>
    <t xml:space="preserve">TOMADA BAIXA DE EMBUTIR (2 MÓDULOS), 2P+T 20 A, INCLUINDO SUPORTE E PLACA - FORNECIMENTO E INSTALAÇÃO. AF_03/2023</t>
  </si>
  <si>
    <t xml:space="preserve">TOMADA MÉDIA DE EMBUTIR (3 MÓDULOS), 2P+T 10 A, SEM SUPORTE E SEM PLACA - FORNECIMENTO E INSTALAÇÃO. AF_03/2023</t>
  </si>
  <si>
    <t xml:space="preserve">TOMADA MÉDIA DE EMBUTIR (3 MÓDULOS), 2P+T 20 A, SEM SUPORTE E SEM PLACA - FORNECIMENTO E INSTALAÇÃO. AF_03/2023</t>
  </si>
  <si>
    <t xml:space="preserve">TOMADA MÉDIA DE EMBUTIR (3 MÓDULOS), 2P+T 10 A, INCLUINDO SUPORTE E PLACA - FORNECIMENTO E INSTALAÇÃO. AF_03/2023</t>
  </si>
  <si>
    <t xml:space="preserve">TOMADA MÉDIA DE EMBUTIR (3 MÓDULOS), 2P+T 20 A, INCLUINDO SUPORTE E PLACA - FORNECIMENTO E INSTALAÇÃO. AF_03/2023</t>
  </si>
  <si>
    <t xml:space="preserve">TOMADA BAIXA DE EMBUTIR (3 MÓDULOS), 2P+T 10 A, SEM SUPORTE E SEM PLACA - FORNECIMENTO E INSTALAÇÃO. AF_03/2023</t>
  </si>
  <si>
    <t xml:space="preserve">TOMADA BAIXA DE EMBUTIR (3 MÓDULOS), 2P+T 20 A, SEM SUPORTE E SEM PLACA - FORNECIMENTO E INSTALAÇÃO. AF_03/2023</t>
  </si>
  <si>
    <t xml:space="preserve">TOMADA BAIXA DE EMBUTIR (3 MÓDULOS), 2P+T 10 A, INCLUINDO SUPORTE E PLACA - FORNECIMENTO E INSTALAÇÃO. AF_03/2023</t>
  </si>
  <si>
    <t xml:space="preserve">TOMADA BAIXA DE EMBUTIR (3 MÓDULOS), 2P+T 20 A, INCLUINDO SUPORTE E PLACA - FORNECIMENTO E INSTALAÇÃO. AF_03/2023</t>
  </si>
  <si>
    <t xml:space="preserve">TOMADA BAIXA DE EMBUTIR (4 MÓDULOS), 2P+T 10 A, SEM SUPORTE E SEM PLACA - FORNECIMENTO E INSTALAÇÃO. AF_03/2023</t>
  </si>
  <si>
    <t xml:space="preserve">TOMADA BAIXA DE EMBUTIR (4 MÓDULOS), 2P+T 10 A, INCLUINDO SUPORTE E PLACA - FORNECIMENTO E INSTALAÇÃO. AF_03/2023</t>
  </si>
  <si>
    <t xml:space="preserve">TOMADA BAIXA DE EMBUTIR (6 MÓDULOS), 2P+T 10 A, SEM SUPORTE E SEM PLACA - FORNECIMENTO E INSTALAÇÃO. AF_03/2023</t>
  </si>
  <si>
    <t xml:space="preserve">TOMADA BAIXA DE EMBUTIR (6 MÓDULOS), 2P+T 10 A, INCLUINDO SUPORTE E PLACA - FORNECIMENTO E INSTALAÇÃO. AF_03/2023</t>
  </si>
  <si>
    <t xml:space="preserve">INTERRUPTOR SIMPLES (1 MÓDULO) COM 1 TOMADA DE EMBUTIR 2P+T 10 A, SEM SUPORTE E SEM PLACA - FORNECIMENTO E INSTALAÇÃO. AF_03/2023</t>
  </si>
  <si>
    <t xml:space="preserve">INTERRUPTOR SIMPLES (1 MÓDULO) COM 1 TOMADA DE EMBUTIR 2P+T 10 A, INCLUINDO SUPORTE E PLACA - FORNECIMENTO E INSTALAÇÃO. AF_03/2023</t>
  </si>
  <si>
    <t xml:space="preserve">INTERRUPTOR SIMPLES (1 MÓDULO) COM 2 TOMADAS DE EMBUTIR 2P+T 10 A, SEM SUPORTE E SEM PLACA - FORNECIMENTO E INSTALAÇÃO. AF_03/2023</t>
  </si>
  <si>
    <t xml:space="preserve">INTERRUPTOR SIMPLES (1 MÓDULO) COM 2 TOMADAS DE EMBUTIR 2P+T 10 A, INCLUINDO SUPORTE E PLACA - FORNECIMENTO E INSTALAÇÃO. AF_03/2023</t>
  </si>
  <si>
    <t xml:space="preserve">INTERRUPTOR SIMPLES (2 MÓDULOS) COM 1 TOMADA DE EMBUTIR 2P+T 10 A, SEM SUPORTE E SEM PLACA - FORNECIMENTO E INSTALAÇÃO. AF_03/2023</t>
  </si>
  <si>
    <t xml:space="preserve">INTERRUPTOR SIMPLES (2 MÓDULOS) COM 1 TOMADA DE EMBUTIR 2P+T 10 A, INCLUINDO SUPORTE E PLACA - FORNECIMENTO E INSTALAÇÃO. AF_03/2023</t>
  </si>
  <si>
    <t xml:space="preserve">INTERRUPTOR PARALELO (1 MÓDULO) COM 1 TOMADA DE EMBUTIR 2P+T 10 A, SEM SUPORTE E SEM PLACA - FORNECIMENTO E INSTALAÇÃO. AF_03/2023</t>
  </si>
  <si>
    <t xml:space="preserve">INTERRUPTOR PARALELO (1 MÓDULO) COM 1 TOMADA DE EMBUTIR 2P+T 10 A, INCLUINDO SUPORTE E PLACA - FORNECIMENTO E INSTALAÇÃO. AF_03/2023</t>
  </si>
  <si>
    <t xml:space="preserve">INTERRUPTOR PARALELO (1 MÓDULO) COM 2 TOMADAS DE EMBUTIR 2P+T 10 A, SEM SUPORTE E SEM PLACA - FORNECIMENTO E INSTALAÇÃO. AF_03/2023</t>
  </si>
  <si>
    <t xml:space="preserve">INTERRUPTOR PARALELO (1 MÓDULO) COM 2 TOMADAS DE EMBUTIR 2P+T 10 A, INCLUINDO SUPORTE E PLACA - FORNECIMENTO E INSTALAÇÃO. AF_03/2023</t>
  </si>
  <si>
    <t xml:space="preserve">INTERRUPTOR PARALELO (2 MÓDULOS) COM 1 TOMADA DE EMBUTIR 2P+T 10 A, SEM SUPORTE E SEM PLACA - FORNECIMENTO E INSTALAÇÃO. AF_03/2023</t>
  </si>
  <si>
    <t xml:space="preserve">INTERRUPTOR PARALELO (2 MÓDULOS) COM 1 TOMADA DE EMBUTIR 2P+T 10 A, INCLUINDO SUPORTE E PLACA - FORNECIMENTO E INSTALAÇÃO. AF_03/2023</t>
  </si>
  <si>
    <t xml:space="preserve">INTERRUPTOR SIMPLES (1 MÓDULO), INTERRUPTOR PARALELO (1 MÓDULO) E 1 TOMADA DE EMBUTIR 2P+T 10 A, SEM SUPORTE E SEM PLACA - FORNECIMENTO E INSTALAÇÃO. AF_03/2023</t>
  </si>
  <si>
    <t xml:space="preserve">INTERRUPTOR SIMPLES (1 MÓDULO), INTERRUPTOR PARALELO (1 MÓDULO) E 1 TOMADA DE EMBUTIR 2P+T 10 A, INCLUINDO SUPORTE E PLACA - FORNECIMENTO E INSTALAÇÃO. AF_03/2023</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</si>
  <si>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</si>
  <si>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</si>
  <si>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</si>
  <si>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SOBREPOR, COM 2 LÂMPADAS TUBULARES FLUORESCENTES DE 36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</si>
  <si>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</si>
  <si>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</si>
  <si>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</si>
  <si>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</si>
  <si>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</si>
  <si>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</si>
  <si>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</si>
  <si>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</si>
  <si>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</si>
  <si>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</si>
  <si>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</si>
  <si>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</si>
  <si>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</si>
  <si>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</si>
  <si>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</si>
  <si>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</si>
  <si>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AF_02/2020_PS</t>
  </si>
  <si>
    <t xml:space="preserve">LÂMPADA TUBULAR FLUORESCENTE T8 DE 32/36 W, BASE G13 - FORNECIMENTO E INSTALAÇÃO. AF_02/2020_PS</t>
  </si>
  <si>
    <t xml:space="preserve">LÂMPADA TUBULAR FLUORESCENTE T10 DE 20/40 W, BASE G13 - FORNECIMENTO E INSTALAÇÃO. AF_02/2020_PS</t>
  </si>
  <si>
    <t xml:space="preserve">LÂMPADA TUBULAR FLUORESCENTE T5 DE 14 W, BASE G13 - FORNECIMENTO E INSTALAÇÃO. AF_02/2020_PS</t>
  </si>
  <si>
    <t xml:space="preserve">LÂMPADA TUBULAR LED DE 9/10 W, BASE G13 - FORNECIMENTO E INSTALAÇÃO. AF_02/2020_PS</t>
  </si>
  <si>
    <t xml:space="preserve">LÂMPADA TUBULAR LED DE 18/20 W, BASE G13 - FORNECIMENTO E INSTALAÇÃO. AF_02/2020_PS</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</si>
  <si>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</si>
  <si>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</si>
  <si>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</si>
  <si>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</si>
  <si>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</si>
  <si>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</si>
  <si>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</si>
  <si>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</si>
  <si>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LUMINÁRIA TIPO PLAFON CIRCULAR, DE SOBREPOR, COM LED DE 12/13 W - FORNECIMENTO E INSTALAÇÃO. AF_03/2022</t>
  </si>
  <si>
    <t xml:space="preserve">ENTRADA DE ENERGIA ELÉTRICA, AÉREA, MONOFÁSICA, COM CAIXA DE SOBREPOR, CABO DE 10 MM2 E DISJUNTOR DIN 50A (NÃO INCLUSO O POSTE DE CONCRETO). AF_07/2020_PS</t>
  </si>
  <si>
    <t xml:space="preserve">ENTRADA DE ENERGIA ELÉTRICA, AÉREA, MONOFÁSICA, COM CAIXA DE SOBREPOR, CABO DE 16 MM2 E DISJUNTOR DIN 50A (NÃO INCLUSO O POSTE DE CONCRETO). AF_07/2020_PS</t>
  </si>
  <si>
    <t xml:space="preserve">ENTRADA DE ENERGIA ELÉTRICA, AÉREA, MONOFÁSICA, COM CAIXA DE SOBREPOR, CABO DE 25 MM2 E DISJUNTOR DIN 50A (NÃO INCLUSO O POSTE DE CONCRETO). AF_07/2020_PS</t>
  </si>
  <si>
    <t xml:space="preserve">ENTRADA DE ENERGIA ELÉTRICA, AÉREA, MONOFÁSICA, COM CAIXA DE SOBREPOR, CABO DE 35 MM2 E DISJUNTOR DIN 50A (NÃO INCLUSO O POSTE DE CONCRETO). AF_07/2020_PS</t>
  </si>
  <si>
    <t xml:space="preserve">ENTRADA DE ENERGIA ELÉTRICA, AÉREA, MONOFÁSICA, COM CAIXA DE EMBUTIR, CABO DE 10 MM2 E DISJUNTOR DIN 50A (NÃO INCLUSO O POSTE DE CONCRETO). AF_07/2020_PS</t>
  </si>
  <si>
    <t xml:space="preserve">ENTRADA DE ENERGIA ELÉTRICA, AÉREA, MONOFÁSICA, COM CAIXA DE EMBUTIR, CABO DE 16 MM2 E DISJUNTOR DIN 50A (NÃO INCLUSO O POSTE DE CONCRETO). AF_07/2020_PS</t>
  </si>
  <si>
    <t xml:space="preserve">ENTRADA DE ENERGIA ELÉTRICA, AÉREA, MONOFÁSICA, COM CAIXA DE EMBUTIR, CABO DE 25 MM2 E DISJUNTOR DIN 50A (NÃO INCLUSO O POSTE DE CONCRETO). AF_07/2020_PS</t>
  </si>
  <si>
    <t xml:space="preserve">ENTRADA DE ENERGIA ELÉTRICA, AÉREA, MONOFÁSICA, COM CAIXA DE EMBUTIR, CABO DE 35 MM2 E DISJUNTOR DIN 50A (NÃO INCLUSO O POSTE DE CONCRETO). AF_07/2020_PS</t>
  </si>
  <si>
    <t xml:space="preserve">ENTRADA DE ENERGIA ELÉTRICA, AÉREA, BIFÁSICA, COM CAIXA DE SOBREPOR, CABO DE 10 MM2 E DISJUNTOR DIN 50A (NÃO INCLUSO O POSTE DE CONCRETO). AF_07/2020_PS</t>
  </si>
  <si>
    <t xml:space="preserve">ENTRADA DE ENERGIA ELÉTRICA, AÉREA, BIFÁSICA, COM CAIXA DE SOBREPOR, CABO DE 16 MM2 E DISJUNTOR DIN 50A (NÃO INCLUSO O POSTE DE CONCRETO). AF_07/2020_PS</t>
  </si>
  <si>
    <t xml:space="preserve">ENTRADA DE ENERGIA ELÉTRICA, AÉREA, BIFÁSICA, COM CAIXA DE SOBREPOR, CABO DE 25 MM2 E DISJUNTOR DIN 50A (NÃO INCLUSO O POSTE DE CONCRETO). AF_07/2020_PS</t>
  </si>
  <si>
    <t xml:space="preserve">ENTRADA DE ENERGIA ELÉTRICA, AÉREA, BIFÁSICA, COM CAIXA DE SOBREPOR, CABO DE 35 MM2 E DISJUNTOR DIN 50A (NÃO INCLUSO O POSTE DE CONCRETO). AF_07/2020_PS</t>
  </si>
  <si>
    <t xml:space="preserve">ENTRADA DE ENERGIA ELÉTRICA, AÉREA, BIFÁSICA, COM CAIXA DE EMBUTIR, CABO DE 10 MM2 E DISJUNTOR DIN 50A (NÃO INCLUSO O POSTE DE CONCRETO). AF_07/2020_PS</t>
  </si>
  <si>
    <t xml:space="preserve">ENTRADA DE ENERGIA ELÉTRICA, AÉREA, BIFÁSICA, COM CAIXA DE EMBUTIR, CABO DE 16 MM2 E DISJUNTOR DIN 50A (NÃO INCLUSO O POSTE DE CONCRETO). AF_07/2020_PS</t>
  </si>
  <si>
    <t xml:space="preserve">ENTRADA DE ENERGIA ELÉTRICA, AÉREA, BIFÁSICA, COM CAIXA DE EMBUTIR, CABO DE 25 MM2 E DISJUNTOR DIN 50A (NÃO INCLUSO O POSTE DE CONCRETO). AF_07/2020_PS</t>
  </si>
  <si>
    <t xml:space="preserve">ENTRADA DE ENERGIA ELÉTRICA, AÉREA, BIFÁSICA, COM CAIXA DE EMBUTIR, CABO DE 35 MM2 E DISJUNTOR DIN 50A (NÃO INCLUSO O POSTE DE CONCRETO). AF_07/2020_PS</t>
  </si>
  <si>
    <t xml:space="preserve">ENTRADA DE ENERGIA ELÉTRICA, AÉREA, TRIFÁSICA, COM CAIXA DE SOBREPOR, CABO DE 10 MM2 E DISJUNTOR DIN 50A (NÃO INCLUSO O POSTE DE CONCRETO). AF_07/2020_PS</t>
  </si>
  <si>
    <t xml:space="preserve">ENTRADA DE ENERGIA ELÉTRICA, AÉREA, TRIFÁSICA, COM CAIXA DE SOBREPOR, CABO DE 16 MM2 E DISJUNTOR DIN 50A (NÃO INCLUSO O POSTE DE CONCRETO). AF_07/2020_PS</t>
  </si>
  <si>
    <t xml:space="preserve">ENTRADA DE ENERGIA ELÉTRICA, AÉREA, TRIFÁSICA, COM CAIXA DE SOBREPOR, CABO DE 25 MM2 E DISJUNTOR DIN 50A (NÃO INCLUSO O POSTE DE CONCRETO). AF_07/2020_PS</t>
  </si>
  <si>
    <t xml:space="preserve">ENTRADA DE ENERGIA ELÉTRICA, AÉREA, TRIFÁSICA, COM CAIXA DE SOBREPOR, CABO DE 35 MM2 E DISJUNTOR DIN 50A (NÃO INCLUSO O POSTE DE CONCRETO). AF_07/2020_PS</t>
  </si>
  <si>
    <t xml:space="preserve">ENTRADA DE ENERGIA ELÉTRICA, AÉREA, TRIFÁSICA, COM CAIXA DE EMBUTIR, CABO DE 10 MM2 E DISJUNTOR DIN 50A (NÃO INCLUSO O POSTE DE CONCRETO). AF_07/2020_PS</t>
  </si>
  <si>
    <t xml:space="preserve">ENTRADA DE ENERGIA ELÉTRICA, AÉREA, TRIFÁSICA, COM CAIXA DE EMBUTIR, CABO DE 16 MM2 E DISJUNTOR DIN 50A (NÃO INCLUSO O POSTE DE CONCRETO). AF_07/2020_PS</t>
  </si>
  <si>
    <t xml:space="preserve">ENTRADA DE ENERGIA ELÉTRICA, AÉREA, TRIFÁSICA, COM CAIXA DE EMBUTIR, CABO DE 25 MM2 E DISJUNTOR DIN 50A (NÃO INCLUSO O POSTE DE CONCRETO). AF_07/2020_PS</t>
  </si>
  <si>
    <t xml:space="preserve">ENTRADA DE ENERGIA ELÉTRICA, AÉREA, TRIFÁSICA, COM CAIXA DE EMBUTIR, CABO DE 35 MM2 E DISJUNTOR DIN 50A (NÃO INCLUSO O POSTE DE CONCRETO). AF_07/2020_PS</t>
  </si>
  <si>
    <t xml:space="preserve">ENTRADA DE ENERGIA ELÉTRICA, SUBTERRÂNEA, MONOFÁSICA, COM CAIXA DE SOBREPOR, CABO DE 10 MM2 E DISJUNTOR DIN 50A (NÃO INCLUSA MURETA DE ALVENARIA). AF_07/2020_PS</t>
  </si>
  <si>
    <t xml:space="preserve">ENTRADA DE ENERGIA ELÉTRICA, SUBTERRÂNEA, MONOFÁSICA, COM CAIXA DE SOBREPOR, CABO DE 16 MM2 E DISJUNTOR DIN 50A (NÃO INCLUSA MURETA DE ALVENARIA). AF_07/2020_PS</t>
  </si>
  <si>
    <t xml:space="preserve">ENTRADA DE ENERGIA ELÉTRICA, SUBTERRÂNEA, MONOFÁSICA, COM CAIXA DE SOBREPOR, CABO DE 25 MM2 E DISJUNTOR DIN 50A (NÃO INCLUSA MURETA DE ALVENARIA). AF_07/2020_PS</t>
  </si>
  <si>
    <t xml:space="preserve">ENTRADA DE ENERGIA ELÉTRICA, SUBTERRÂNEA, MONOFÁSICA, COM CAIXA DE SOBREPOR, CABO DE 35 MM2 E DISJUNTOR DIN 50A (NÃO INCLUSA MURETA DE ALVENARIA). AF_07/2020_PS</t>
  </si>
  <si>
    <t xml:space="preserve">ENTRADA DE ENERGIA ELÉTRICA, SUBTERRÂNEA, MONOFÁSICA, COM CAIXA DE EMBUTIR, CABO DE 10 MM2 E DISJUNTOR DIN 50A (NÃO INCLUSA MURETA DE ALVENARIA). AF_07/2020_PS</t>
  </si>
  <si>
    <t xml:space="preserve">ENTRADA DE ENERGIA ELÉTRICA, SUBTERRÂNEA, MONOFÁSICA, COM CAIXA DE EMBUTIR, CABO DE 16 MM2 E DISJUNTOR DIN 50A (NÃO INCLUSA MURETA DE ALVENARIA). AF_07/2020_PS</t>
  </si>
  <si>
    <t xml:space="preserve">ENTRADA DE ENERGIA ELÉTRICA, SUBTERRÂNEA, MONOFÁSICA, COM CAIXA DE EMBUTIR, CABO DE 25 MM2 E DISJUNTOR DIN 50A (NÃO INCLUSA MURETA DE ALVENARIA). AF_07/2020_PS</t>
  </si>
  <si>
    <t xml:space="preserve">ENTRADA DE ENERGIA ELÉTRICA, SUBTERRÂNEA, MONOFÁSICA, COM CAIXA DE EMBUTIR, CABO DE 35 MM2 E DISJUNTOR DIN 50A (NÃO INCLUSA MURETA DE ALVENARIA). AF_07/2020_PS</t>
  </si>
  <si>
    <t xml:space="preserve">ENTRADA DE ENERGIA ELÉTRICA, SUBTERRÂNEA, BIFÁSICA, COM CAIXA DE SOBREPOR, CABO DE 10 MM2 E DISJUNTOR DIN 50A (NÃO INCLUSA MURETA DE ALVENARIA). AF_07/2020_PS</t>
  </si>
  <si>
    <t xml:space="preserve">ENTRADA DE ENERGIA ELÉTRICA, SUBTERRÂNEA, BIFÁSICA, COM CAIXA DE SOBREPOR, CABO DE 16 MM2 E DISJUNTOR DIN 50A (NÃO INCLUSA MURETA DE ALVENARIA). AF_07/2020_PS</t>
  </si>
  <si>
    <t xml:space="preserve">ENTRADA DE ENERGIA ELÉTRICA, SUBTERRÂNEA, BIFÁSICA, COM CAIXA DE SOBREPOR, CABO DE 25 MM2 E DISJUNTOR DIN 50A (NÃO INCLUSA MURETA DE ALVENARIA). AF_07/2020_PS</t>
  </si>
  <si>
    <t xml:space="preserve">ENTRADA DE ENERGIA ELÉTRICA, SUBTERRÂNEA, BIFÁSICA, COM CAIXA DE SOBREPOR, CABO DE 35 MM2 E DISJUNTOR DIN 50A (NÃO INCLUSA MURETA DE ALVENARIA). AF_07/2020_PS</t>
  </si>
  <si>
    <t xml:space="preserve">ENTRADA DE ENERGIA ELÉTRICA, SUBTERRÂNEA, BIFÁSICA, COM CAIXA DE EMBUTIR, CABO DE 10 MM2 E DISJUNTOR DIN 50A (NÃO INCLUSA MURETA DE ALVENARIA). AF_07/2020_PS</t>
  </si>
  <si>
    <t xml:space="preserve">ENTRADA DE ENERGIA ELÉTRICA, SUBTERRÂNEA, BIFÁSICA, COM CAIXA DE EMBUTIR, CABO DE 16 MM2 E DISJUNTOR DIN 50A (NÃO INCLUSA MURETA DE ALVENARIA). AF_07/2020_PS</t>
  </si>
  <si>
    <t xml:space="preserve">ENTRADA DE ENERGIA ELÉTRICA, SUBTERRÂNEA, BIFÁSICA, COM CAIXA DE EMBUTIR, CABO DE 25 MM2 E DISJUNTOR DIN 50A (NÃO INCLUSA MURETA DE ALVENARIA). AF_07/2020_PS</t>
  </si>
  <si>
    <t xml:space="preserve">ENTRADA DE ENERGIA ELÉTRICA, SUBTERRÂNEA, BIFÁSICA, COM CAIXA DE EMBUTIR, CABO DE 35 MM2 E DISJUNTOR DIN 50A (NÃO INCLUSA MURETA DE ALVENARIA). AF_07/2020_PS</t>
  </si>
  <si>
    <t xml:space="preserve">ENTRADA DE ENERGIA ELÉTRICA, SUBTERRÂNEA, TRIFÁSICA, COM CAIXA DE SOBREPOR, CABO DE 10 MM2 E DISJUNTOR DIN 50A (NÃO INCLUSA MURETA DE ALVENARIA). AF_07/2020_PS</t>
  </si>
  <si>
    <t xml:space="preserve">ENTRADA DE ENERGIA ELÉTRICA, SUBTERRÂNEA, TRIFÁSICA, COM CAIXA DE SOBREPOR, CABO DE 16 MM2 E DISJUNTOR DIN 50A (NÃO INCLUSA MURETA DE ALVENARIA). AF_07/2020_PS</t>
  </si>
  <si>
    <t xml:space="preserve">ENTRADA DE ENERGIA ELÉTRICA, SUBTERRÂNEA, TRIFÁSICA, COM CAIXA DE SOBREPOR, CABO DE 25 MM2 E DISJUNTOR DIN 50A (NÃO INCLUSA MURETA DE ALVENARIA). AF_07/2020_PS</t>
  </si>
  <si>
    <t xml:space="preserve">ENTRADA DE ENERGIA ELÉTRICA, SUBTERRÂNEA, TRIFÁSICA, COM CAIXA DE SOBREPOR, CABO DE 35 MM2 E DISJUNTOR DIN 50A (NÃO INCLUSA MURETA DE ALVENARIA). AF_07/2020_PS</t>
  </si>
  <si>
    <t xml:space="preserve">ENTRADA DE ENERGIA ELÉTRICA, SUBTERRÂNEA, TRIFÁSICA, COM CAIXA DE EMBUTIR, CABO DE 10 MM2 E DISJUNTOR DIN 50A (NÃO INCLUSA MURETA DE ALVENARIA). AF_07/2020_PS</t>
  </si>
  <si>
    <t xml:space="preserve">ENTRADA DE ENERGIA ELÉTRICA, SUBTERRÂNEA, TRIFÁSICA, COM CAIXA DE EMBUTIR, CABO DE 16 MM2 E DISJUNTOR DIN 50A (NÃO INCLUSA MURETA DE ALVENARIA). AF_07/2020_PS</t>
  </si>
  <si>
    <t xml:space="preserve">ENTRADA DE ENERGIA ELÉTRICA, SUBTERRÂNEA, TRIFÁSICA, COM CAIXA DE EMBUTIR, CABO DE 25 MM2 E DISJUNTOR DIN 50A (NÃO INCLUSA MURETA DE ALVENARIA). AF_07/2020_PS</t>
  </si>
  <si>
    <t xml:space="preserve">ENTRADA DE ENERGIA ELÉTRICA, SUBTERRÂNEA, TRIFÁSICA, COM CAIXA DE EMBUTIR, CABO DE 35 MM2 E DISJUNTOR DIN 50A (NÃO INCLUSA MURETA DE ALVENARIA). AF_07/2020_PS</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</si>
  <si>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</si>
  <si>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</si>
  <si>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</si>
  <si>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</si>
  <si>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</si>
  <si>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</si>
  <si>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</si>
  <si>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</si>
  <si>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</si>
  <si>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PINO, PARA TENSÃO 15 KV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</si>
  <si>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</si>
  <si>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</si>
  <si>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</si>
  <si>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</si>
  <si>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</si>
  <si>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</si>
  <si>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</si>
  <si>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</si>
  <si>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</si>
  <si>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</si>
  <si>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</si>
  <si>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</si>
  <si>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</si>
  <si>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</si>
  <si>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</si>
  <si>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</si>
  <si>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</si>
  <si>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</si>
  <si>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</si>
  <si>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</si>
  <si>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</si>
  <si>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RELÉ FOTOELÉTRICO PARA COMANDO DE ILUMINAÇÃO EXTERNA 1000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</si>
  <si>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</si>
  <si>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</si>
  <si>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</si>
  <si>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</si>
  <si>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</si>
  <si>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</si>
  <si>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</si>
  <si>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</si>
  <si>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</si>
  <si>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</si>
  <si>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</si>
  <si>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</si>
  <si>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</si>
  <si>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</si>
  <si>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</si>
  <si>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</si>
  <si>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</si>
  <si>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</si>
  <si>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</si>
  <si>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</si>
  <si>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</si>
  <si>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</si>
  <si>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</si>
  <si>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</si>
  <si>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</si>
  <si>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</si>
  <si>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</si>
  <si>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</si>
  <si>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</si>
  <si>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</si>
  <si>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</si>
  <si>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</si>
  <si>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</si>
  <si>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</si>
  <si>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</si>
  <si>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</si>
  <si>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</si>
  <si>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</si>
  <si>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</si>
  <si>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</si>
  <si>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</si>
  <si>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</si>
  <si>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</si>
  <si>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</si>
  <si>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</si>
  <si>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</si>
  <si>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</si>
  <si>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</si>
  <si>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</si>
  <si>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</si>
  <si>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</si>
  <si>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</si>
  <si>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</si>
  <si>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</si>
  <si>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</si>
  <si>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</si>
  <si>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</si>
  <si>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</si>
  <si>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</si>
  <si>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</si>
  <si>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</si>
  <si>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</si>
  <si>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</si>
  <si>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</si>
  <si>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</si>
  <si>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</si>
  <si>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</si>
  <si>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</si>
  <si>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</si>
  <si>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</si>
  <si>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</si>
  <si>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</si>
  <si>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</si>
  <si>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</si>
  <si>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</si>
  <si>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</si>
  <si>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</si>
  <si>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</si>
  <si>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</si>
  <si>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</si>
  <si>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</si>
  <si>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</si>
  <si>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</si>
  <si>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</si>
  <si>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</si>
  <si>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</si>
  <si>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</si>
  <si>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</si>
  <si>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</si>
  <si>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TRANSFORMADOR DE DISTRIBUIÇÃO, 500KVA, TRIFÁSICO, 60 HZ, CLASSE 15 KV, IMERSO EM ÓLEO MINERAL, INSTALAÇÃO EM SOLO (NÃO INCLUSO ABRIGO) - FORNECIMENTO E INSTALAÇÃO. AF_02/2022</t>
  </si>
  <si>
    <t xml:space="preserve">TRANSFORMADOR DE DISTRIBUIÇÃO, 750 KVA, TRIFÁSICO, 60 HZ, CLASSE 15 KV, IMERSO EM ÓLEO MINERAL, INSTALAÇÃO EM SOLO (NÃO INCLUSO ABRIGO) - FORNECIMENTO E INSTALAÇÃO. AF_02/2022</t>
  </si>
  <si>
    <t xml:space="preserve">TRANSFORMADOR DE DISTRIBUIÇÃO, 1000 KVA, TRIFÁSICO, 60 HZ, CLASSE 15 KV, IMERSO EM ÓLEO MINERAL, INSTALAÇÃO EM SOLO (NÃO INCLUSO ABRIGO) - FORNECIMENTO E INSTALAÇÃO. AF_02/2022</t>
  </si>
  <si>
    <t xml:space="preserve">COMPOSIÇÃO PARAMÉTRICA DE PONTO ELÉTRICO DE ILUMINAÇÃO, COM INTERRUPTOR SIMPLES, EM EDIFÍCIO RESIDENCIAL COM ELETRODUTO EMBUTIDO EM RASGOS NAS PAREDES, INCLUSO TOMADA, ELETRODUTO, CABO, RASGO E CHUMBAMENTO (SEM LUMINÁRIA E LÂMPADA). AF_11/2022</t>
  </si>
  <si>
    <t xml:space="preserve">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</si>
  <si>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 xml:space="preserve">COMPOSIÇÃO PARAMÉTRICA DE PONTO ELÉTRICO DE TOMADA DE USO GERAL 2P+T (10A/250V) EM EDIFÍCIO RESIDENCIAL COM ELETRODUTO EMBUTIDO EM RASGOS NAS PAREDES, INCLUSO TOMADA, ELETRODUTO, CABO, RASGO, QUEBRA E CHUMBAMENTO. AF_11/2022</t>
  </si>
  <si>
    <t xml:space="preserve">COMPOSIÇÃO PARAMÉTRICA DE PONTO ELÉTRICO DE TOMADA DE USO ESPECÍFICO 2P+T (20A/250V) EM EDIFÍCIO RESIDENCIAL COM ELETRODUTO EMBUTIDO EM RASGOS NAS PAREDES, INCLUSO TOMADA, ELETRODUTO, CABO, RASGO, QUEBRA E CHUMBAMENTO (EXCETO CHUVEIRO). AF_11/2022</t>
  </si>
  <si>
    <t xml:space="preserve">COMPOSIÇÃO PARAMÉTRICA DE PONTO ELÉTRICO DE ILUMINAÇÃO, COM INTERRUPTOR SIMPLES, EM EDIFÍCIO RESIDENCIAL COM ELETRODUTO EMBUTIDO SEM NECESSIDADE DE RASGOS, INCLUSO TOMADA, ELETRODUTO, CABO E QUEBRA (SEM LUMINÁRIA E LÂMPADA). AF_11/2022</t>
  </si>
  <si>
    <t xml:space="preserve">COMPOSIÇÃO PARAMÉTRICA DE PONTO ELÉTRICO DE ILUMINAÇÃO, COM INTERRUPTOR PARALELO, EM EDIFÍCIO RESIDENCIAL COM ELETRODUTO EMBUTIDO SEM NECESSIDADE DE RASGOS, INCLUSO TOMADA, ELETRODUTO, CABO E QUEBRA (SEM LUMINÁRIA E LÂMPADA). AF_11/2022</t>
  </si>
  <si>
    <t xml:space="preserve">COMPOSIÇÃO PARAMÉTRICA DE PONTO ELÉTRICO DE TOMADA DE USO GERAL 2P+T (10A/250V) EM EDIFÍCIO RESIDENCIAL COM ELETRODUTO EMBUTIDO SEM NECESSIDADE DE RASGOS, INCLUSO TOMADA, ELETRODUTO, CABO E QUEBRA. AF_11/2022</t>
  </si>
  <si>
    <t xml:space="preserve">COMPOSIÇÃO PARAMÉTRICA DE PONTO ELÉTRICO DE TOMADA DE USO ESPECÍFICO 2P+T (20A/250V) EM EDIFÍCIO RESIDENCIAL COM ELETRODUTO EMBUTIDO SEM NECESSIDADE DE RASGOS, INCLUSO TOMADA, ELETRODUTO, CABO E QUEBRA (EXCETO CHUVEIRO). AF_11/2022</t>
  </si>
  <si>
    <t xml:space="preserve">COMPOSIÇÃO PARAMÉTRICA DE PONTO ELÉTRICO DE TOMADA PARA CHUVEIRO (20A/250V) EM EDIFÍCIO RESIDENCIAL COM ELETRODUTO EMBUTIDO EM RASGOS NAS PAREDES, INCLUSO TOMADA, ELETRODUTO, CABO, RASGO, QUEBRA E CHUMBAMENTO. AF_11/2022</t>
  </si>
  <si>
    <t xml:space="preserve">CORDOALHA DE COBRE NU 35 MM², NÃO ENTERRADA, COM ISOLADOR - FORNECIMENTO E INSTALAÇÃO. AF_08/2023</t>
  </si>
  <si>
    <t xml:space="preserve">CORDOALHA DE COBRE NU 50 MM², NÃO ENTERRADA, COM ISOLADOR - FORNECIMENTO E INSTALAÇÃO. AF_08/2023</t>
  </si>
  <si>
    <t xml:space="preserve">CORDOALHA DE COBRE NU 70 MM², NÃO ENTERRADA, COM ISOLADOR - FORNECIMENTO E INSTALAÇÃO. AF_08/2023</t>
  </si>
  <si>
    <t xml:space="preserve">CORDOALHA DE COBRE NU 95 MM², NÃO ENTERRADA, COM ISOLADOR - FORNECIMENTO E INSTALAÇÃO. AF_08/2023</t>
  </si>
  <si>
    <t xml:space="preserve">CORDOALHA DE COBRE NU 50 MM², ENTERRADA - FORNECIMENTO E INSTALAÇÃO. AF_08/2023</t>
  </si>
  <si>
    <t xml:space="preserve">CORDOALHA DE COBRE NU 70 MM², ENTERRADA - FORNECIMENTO E INSTALAÇÃO. AF_08/2023</t>
  </si>
  <si>
    <t xml:space="preserve">CORDOALHA DE COBRE NU 95 MM², ENTERRADA - FORNECIMENTO E INSTALAÇÃO. AF_08/2023</t>
  </si>
  <si>
    <t xml:space="preserve">ELETRODUTO PVC RÍGIDO, DIÂMETRO 40MM, COM 3 METROS, PARA SPDA - FORNECIMENTO E INSTALAÇÃO. AF_08/2023</t>
  </si>
  <si>
    <t xml:space="preserve">HASTE DE ATERRAMENTO, DIÂMETRO 5/8", COM 3 METROS - FORNECIMENTO E INSTALAÇÃO. AF_08/2023</t>
  </si>
  <si>
    <t xml:space="preserve">HASTE DE ATERRAMENTO, DIÂMETRO 3/4", COM 3 METROS - FORNECIMENTO E INSTALAÇÃO. AF_08/2023</t>
  </si>
  <si>
    <t xml:space="preserve">BASE METÁLICA PARA MASTRO 1 ½"  PARA SPDA - FORNECIMENTO E INSTALAÇÃO. AF_08/2023</t>
  </si>
  <si>
    <t xml:space="preserve">MASTRO 1 ½", COM 3 METROS, PARA SPDA - FORNECIMENTO E INSTALAÇÃO. AF_08/2023</t>
  </si>
  <si>
    <t xml:space="preserve">CAPTOR TIPO FRANKLIN PARA SPDA - FORNECIMENTO E INSTALAÇÃO. AF_08/2023</t>
  </si>
  <si>
    <t xml:space="preserve">SUPORTE ISOLADOR PARA FIXAÇÃO DA CORDOALHA DE COBRE EM ALVENARIA OU CONCRETO - FORNECIMENTO E INSTALAÇÃO. AF_08/2023</t>
  </si>
  <si>
    <t xml:space="preserve">MINI CAPTOR PARA SPDA - FORNECIMENTO E INSTALAÇÃO. AF_08/2023</t>
  </si>
  <si>
    <t xml:space="preserve">CONECTOR GRAMPO METÁLICO TIPO OLHAL, PARA SPDA, PARA HASTE DE ATERRAMENTO DE 3/4'' E CABOS DE 10 A 50 MM2 - FORNECIMENTO E INSTALAÇÃO. AF_08/2023</t>
  </si>
  <si>
    <t xml:space="preserve">CONECTOR GRAMPO METÁLICO TIPO OLHAL, PARA SPDA, PARA HASTE DE ATERRAMENTO DE 5/8'' E CABOS DE 10 A 50 MM2 - FORNECIMENTO E INSTALAÇÃO. AF_08/2023</t>
  </si>
  <si>
    <t xml:space="preserve">CONECTOR GRAMPO PARALELO METÁLICO, PARA SPDA, PARA CABOS DE 6 A 50 MM2 - FORNECIMENTO E INSTALAÇÃO. AF_08/2023</t>
  </si>
  <si>
    <t xml:space="preserve">CONECTOR SPLIT-BOLT, PARA SPDA, PARA CABOS ATÉ 35 MM2 - FORNECIMENTO E INSTALAÇÃO. AF_08/2023</t>
  </si>
  <si>
    <t xml:space="preserve">CONECTOR SPLIT-BOLT, PARA SPDA, PARA CABOS ATÉ 50 MM2 - FORNECIMENTO E INSTALAÇÃO. AF_08/2023</t>
  </si>
  <si>
    <t xml:space="preserve">CONECTOR SPLIT-BOLT, PARA SPDA, PARA CABOS ATÉ 70 MM2 - FORNECIMENTO E INSTALAÇÃO. AF_08/2023</t>
  </si>
  <si>
    <t xml:space="preserve">CONECTOR SPLIT-BOLT, PARA SPDA, PARA CABOS ATÉ 95 MM2 - FORNECIMENTO E INSTALAÇÃO. AF_08/2023</t>
  </si>
  <si>
    <t xml:space="preserve">PLACA DE CONCRETO PRÉ-MOLDADO COMO PROTEÇÃO MECÂNICA ADICIONAL NO REATERRO PARA REDE ENTERRADA DE DISTRIBUIÇÃO DE ENERGIA ELÉTRICA - FORNECIMENTO E INSTALAÇÃO. AF_12/2021</t>
  </si>
  <si>
    <t xml:space="preserve">CONCRETAGEM COMO PROTEÇÃO MECÂNICA ADICIONAL NO REATERRO PARA REDE ENTERRADA DE DISTRIBUIÇÃO DE ENERGIA ELÉTRICA - FORNECIMENTO E INSTALAÇÃO. AF_12/2021</t>
  </si>
  <si>
    <t xml:space="preserve">FURO MANUAL EM ALVENARIA, PARA INSTALAÇÕES ELÉTRICAS, DIÂMETROS MENORES OU IGUAIS A 40 MM. AF_09/2023</t>
  </si>
  <si>
    <t xml:space="preserve">FURO MANUAL EM ALVENARIA, PARA INSTALAÇÕES ELÉTRICAS, DIÂMETROS MAIORES QUE 40 MM E MENORES OU IGUAIS A 75 MM. AF_09/2023</t>
  </si>
  <si>
    <t xml:space="preserve">FURO MANUAL EM ALVENARIA, PARA INSTALAÇÕES ELÉTRICAS, DIÂMETROS MAIORES QUE 75 MM E MENORES OU IGUAIS A 100 MM. AF_09/2023</t>
  </si>
  <si>
    <t xml:space="preserve">FURO MECANIZADO EM CONCRETO, COM MARTELO DEMOLIDOR, PARA INSTALAÇÕES ELÉTRICAS, DIÂMETROS MENORES OU IGUAIS A 40 MM. AF_09/2023</t>
  </si>
  <si>
    <t xml:space="preserve">FURO MECANIZADO EM CONCRETO, COM MARTELO DEMOLIDOR, PARA INSTALAÇÕES ELÉTRICAS, DIÂMETROS MAIORES QUE 40 MM E MENORES OU IGUAIS A 75 MM. AF_09/2023</t>
  </si>
  <si>
    <t xml:space="preserve">FURO MECANIZADO EM CONCRETO, COM MARTELO DEMOLIDOR, PARA INSTALAÇÕES ELÉTRICAS, DIÂMETROS MAIORES QUE 75 MM E MENORES OU IGUAIS A 150 MM. AF_09/2023</t>
  </si>
  <si>
    <t xml:space="preserve">SUPORTE PARA 2 ELETRODUTOS, ESPAÇADO A CADA 80 CM, EM PERFILADO COM COMPRIMENTO DE 25 CM FIXADO EM LAJE, POR METRO DE ELETRODUTO FIXADO. AF_09/2023</t>
  </si>
  <si>
    <t xml:space="preserve">SUPORTE PARA 4 ELETRODUTOS, ESPAÇADO A CADA 80 CM, EM PERFILADO COM COMPRIMENTO DE 42 CM FIXADO EM LAJE, POR METRO DE ELETRODUTO FIXADO. AF_09/2023</t>
  </si>
  <si>
    <t xml:space="preserve">CHUMBAMENTO LINEAR EM ALVENARIA PARA ELETRODUTOS COM DIÂMETROS MENORES OU IGUAIS A 40 MM. AF_09/2023</t>
  </si>
  <si>
    <t xml:space="preserve">FURO MECANIZADO EM ALVENARIA, PARA INSTALAÇÕES ELÉTRICAS, DIÂMETROS MENORES OU IGUAIS A 40 MM. AF_09/2023</t>
  </si>
  <si>
    <t xml:space="preserve">FURO MECANIZADO EM ALVENARIA, PARA INSTALAÇÕES ELÉTRICAS, DIÂMETROS MAIORES QUE 40 MM E MENORES OU IGUAIS A 75 MM. AF_09/2023</t>
  </si>
  <si>
    <t xml:space="preserve">FURO MECANIZADO EM ALVENARIA, PARA INSTALAÇÕES ELÉTRICAS, DIÂMETROS MAIORES QUE 75 MM E MENORES OU IGUAIS A 100 MM. AF_09/2023</t>
  </si>
  <si>
    <t xml:space="preserve">FURO MECANIZADO EM CONCRETO, COM PERFURATRIZ, PARA INSTALAÇÕES ELÉTRICAS, DIÂMETROS MENORES OU IGUAIS A 40 MM. AF_09/2023</t>
  </si>
  <si>
    <t xml:space="preserve">FURO MECANIZADO EM CONCRETO, COM PERFURATRIZ, PARA INSTALAÇÕES ELÉTRICAS, DIÂMETROS MAIORES QUE 40 MM E MENORES OU IGUAIS A 75 MM. AF_09/2023</t>
  </si>
  <si>
    <t xml:space="preserve">FURO MECANIZADO EM CONCRETO, COM PERFURATRIZ, PARA INSTALAÇÕES ELÉTRICAS, DIÂMETROS MAIORES QUE 75 MM E MENORES OU IGUAIS A 150 MM. AF_09/2023</t>
  </si>
  <si>
    <t xml:space="preserve">RASGO LINEAR MECANIZADO EM ALVENARIA, PARA ELETRODUTOS, DIÂMETROS MENORES OU IGUAIS A 40 MM. AF_09/2023</t>
  </si>
  <si>
    <t xml:space="preserve">FIXAÇÃO DE ELETRODUTOS, DIÂMETROS MENORES OU IGUAIS A 40 MM, COM ABRAÇADEIRA METÁLICA RÍGIDA TIPO D COM PARAFUSO DE FIXAÇÃO 1 1/4", FIXADA DIRETAMENTE NA LAJE OU PAREDE. AF_09/2023</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</si>
  <si>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</si>
  <si>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AF_10/2020_PE</t>
  </si>
  <si>
    <t xml:space="preserve">EXTINTOR DE INCÊNDIO PORTÁTIL COM CARGA DE CO2 DE 4 KG, CLASSE BC - FORNECIMENTO E INSTALAÇÃO. AF_10/2020_PE</t>
  </si>
  <si>
    <t xml:space="preserve">EXTINTOR DE INCÊNDIO PORTÁTIL COM CARGA DE CO2 DE 6 KG, CLASSE BC - FORNECIMENTO E INSTALAÇÃO. AF_10/2020_PE</t>
  </si>
  <si>
    <t xml:space="preserve">EXTINTOR DE INCÊNDIO PORTÁTIL COM CARGA DE PQS DE 4 KG, CLASSE BC - FORNECIMENTO E INSTALAÇÃO. AF_10/2020_PE</t>
  </si>
  <si>
    <t xml:space="preserve">EXTINTOR DE INCÊNDIO PORTÁTIL COM CARGA DE PQS DE 6 KG, CLASSE BC - FORNECIMENTO E INSTALAÇÃO. AF_10/2020_PE</t>
  </si>
  <si>
    <t xml:space="preserve">EXTINTOR DE INCÊNDIO PORTÁTIL COM CARGA DE PQS DE 8 KG, CLASSE BC - FORNECIMENTO E INSTALAÇÃO. AF_10/2020_PE</t>
  </si>
  <si>
    <t xml:space="preserve">EXTINTOR DE INCÊNDIO PORTÁTIL COM CARGA DE PQS DE 12 KG, CLASSE BC - FORNECIMENTO E INSTALAÇÃO. AF_10/2020_PE</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</si>
  <si>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</si>
  <si>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</si>
  <si>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</si>
  <si>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</si>
  <si>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</si>
  <si>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</si>
  <si>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</si>
  <si>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</si>
  <si>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</si>
  <si>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</si>
  <si>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</si>
  <si>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</si>
  <si>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</si>
  <si>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</si>
  <si>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</si>
  <si>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</si>
  <si>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</si>
  <si>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</si>
  <si>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</si>
  <si>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</si>
  <si>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</si>
  <si>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</si>
  <si>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</si>
  <si>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</si>
  <si>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</si>
  <si>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</si>
  <si>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</si>
  <si>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</si>
  <si>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</si>
  <si>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</si>
  <si>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</si>
  <si>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</si>
  <si>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</si>
  <si>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</si>
  <si>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</si>
  <si>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</si>
  <si>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</si>
  <si>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</si>
  <si>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</si>
  <si>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</si>
  <si>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</si>
  <si>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</si>
  <si>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</si>
  <si>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</si>
  <si>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</si>
  <si>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N.3, 40X40X12CM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</si>
  <si>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</si>
  <si>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</si>
  <si>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</si>
  <si>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</si>
  <si>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PINTURA ANTICORROSIVA DE DUTO METÁLICO. AF_04/2018</t>
  </si>
  <si>
    <t xml:space="preserve">AR CONDICIONADO SPLIT ON/OFF, HI-WALL (PAREDE), 9000 BTUS/H, CICLO FRIO - FORNECIMENTO E INSTALAÇÃO. AF_11/2021_PE</t>
  </si>
  <si>
    <t xml:space="preserve">AR CONDICIONADO SPLIT ON/OFF, HI-WALL (PAREDE), 9000 BTUS/H, CICLO QUENTE/FRIO - FORNECIMENTO E INSTALAÇÃO. AF_11/2021_PE</t>
  </si>
  <si>
    <t xml:space="preserve">AR CONDICIONADO SPLIT ON/OFF, HI-WALL (PAREDE), 12000 BTUS/H, CICLO FRIO - FORNECIMENTO E INSTALAÇÃO. AF_11/2021_PE</t>
  </si>
  <si>
    <t xml:space="preserve">AR CONDICIONADO SPLIT ON/OFF, HI-WALL (PAREDE), 12000 BTUS/H, CICLO QUENTE/FRIO - FORNECIMENTO E INSTALAÇÃO. AF_11/2021_PE</t>
  </si>
  <si>
    <t xml:space="preserve">AR CONDICIONADO SPLIT ON/OFF, HI-WALL (PAREDE), 18000 BTUS/H, CICLO FRIO - FORNECIMENTO E INSTALAÇÃO. AF_11/2021_PE</t>
  </si>
  <si>
    <t xml:space="preserve">AR CONDICIONADO SPLIT ON/OFF, HI-WALL (PAREDE), 18000 BTUS/H, CICLO QUENTE/FRIO - FORNECIMENTO E INSTALAÇÃO. AF_11/2021_PE</t>
  </si>
  <si>
    <t xml:space="preserve">AR CONDICIONADO SPLIT INVERTER, HI-WALL (PAREDE), 24000 BTU/H, CICLO FRIO - FORNECIMENTO E INSTALAÇÃO. AF_11/2021_PE</t>
  </si>
  <si>
    <t xml:space="preserve">AR CONDICIONADO SPLIT ON/OFF, HI-WALL (PAREDE), 24000 BTUS/H, CICLO FRIO - FORNECIMENTO E INSTALAÇÃO. AF_11/2021_PE</t>
  </si>
  <si>
    <t xml:space="preserve">AR CONDICIONADO SPLIT ON/OFF, HI-WALL (PAREDE), 24000 BTUS/H, CICLO QUENTE/FRIO - FORNECIMENTO E INSTALAÇÃO. AF_11/2021_PE</t>
  </si>
  <si>
    <t xml:space="preserve">AR CONDICIONADO SPLIT INVERTER, PISO TETO, 18000 BTU/H, CICLO FRIO - FORNECIMENTO E INSTALAÇÃO. AF_11/2021_PE</t>
  </si>
  <si>
    <t xml:space="preserve">AR CONDICIONADO SPLIT ON/OFF, PISO TETO, 18.000 BTU/H, CICLO FRIO - FORNECIMENTO E INSTALAÇÃO. AF_11/2021_PE</t>
  </si>
  <si>
    <t xml:space="preserve">AR CONDICIONADO SPLIT INVERTER, PISO TETO, 24000 BTU/H, CICLO FRIO - FORNECIMENTO E INSTALAÇÃO. AF_11/2021_PE</t>
  </si>
  <si>
    <t xml:space="preserve">AR CONDICIONADO SPLIT ON/OFF, PISO TETO, 24.000 BTU/H, CICLO FRIO - FORNECIMENTO E INSTALAÇÃO. AF_11/2021_PE</t>
  </si>
  <si>
    <t xml:space="preserve">AR CONDICIONADO SPLIT INVERTER, PISO TETO, 24000 BTU/H, QUENTE/FRIO - FORNECIMENTO E INSTALAÇÃO. AF_11/2021_PE</t>
  </si>
  <si>
    <t xml:space="preserve">AR CONDICIONADO SPLIT INVERTER, PISO TETO, 36000 BTU/H, CICLO FRIO - FORNECIMENTO E INSTALAÇÃO. AF_11/2021_PE</t>
  </si>
  <si>
    <t xml:space="preserve">AR CONDICIONADO SPLIT ON/OFF, PISO TETO, 36.000 BTU/H, CICLO FRIO - FORNECIMENTO E INSTALAÇÃO. AF_11/2021_PE</t>
  </si>
  <si>
    <t xml:space="preserve">AR CONDICIONADO SPLIT INVERTER, PISO TETO, 48000 BTU/H, CICLO FRIO - FORNECIMENTO E INSTALAÇÃO. AF_11/2021_PE</t>
  </si>
  <si>
    <t xml:space="preserve">AR CONDICIONADO SPLIT ON/OFF, PISO TETO, 48.000 BTU/H, CICLO FRIO - FORNECIMENTO E INSTALAÇÃO. AF_11/2021_PE</t>
  </si>
  <si>
    <t xml:space="preserve">AR CONDICIONADO SPLIT INVERTER, PISO TETO, APRESENTANDO ENTRE 54000 E 58000 BTU/H, CICLO FRIO - FORNECIMENTO E INSTALAÇÃO. AF_11/2021_PE</t>
  </si>
  <si>
    <t xml:space="preserve">AR CONDICIONADO SPLIT ON/OFF, PISO TETO, 60.000 BTU/H, CICLO FRIO - FORNECIMENTO E INSTALAÇÃO. AF_11/2021_PE</t>
  </si>
  <si>
    <t xml:space="preserve">AR CONDICIONADO SPLIT ON/OFF, CASSETE (TETO), FRIO 4 VIAS 18000 BTU/H - FORNECIMENTO E INSTALAÇÃO. AF_11/2021_PE</t>
  </si>
  <si>
    <t xml:space="preserve">AR CONDICIONADO SPLIT ON/OFF, CASSETE (TETO), 18000 BTU/H, CICLO QUENTE/FRIO - FORNECIMENTO E INSTALAÇÃO. AF_11/2021_PE</t>
  </si>
  <si>
    <t xml:space="preserve">AR CONDICIONADO SPLIT ON/OFF, CASSETE (TETO), FRIO 4 VIAS 24000 BTU/H - FORNECIMENTO E INSTALAÇÃO. AF_11/2021_PE</t>
  </si>
  <si>
    <t xml:space="preserve">AR CONDICIONADO SPLIT ON/OFF, CASSETE (TETO), 24000 BTU/H, CICLO QUENTE/FRIO - FORNECIMENTO E INSTALAÇÃO. AF_11/2021_PE</t>
  </si>
  <si>
    <t xml:space="preserve">AR CONDICIONADO SPLIT ON/OFF, CASSETE (TETO), FRIO 4 VIAS 36000 BTU/H - FORNECIMENTO E INSTALAÇÃO. AF_11/2021_PE</t>
  </si>
  <si>
    <t xml:space="preserve">AR CONDICIONADO SPLIT ON/OFF, CASSETE (TETO), 36000 BTU/H, CICLO QUENTE/FRIO - FORNECIMENTO E INSTALAÇÃO. AF_11/2021_PE</t>
  </si>
  <si>
    <t xml:space="preserve">AR CONDICIONADO SPLIT ON/OFF, CASSETE (TETO), FRIO 4 VIAS 48000 BTU/H - FORNECIMENTO E INSTALAÇÃO. AF_11/2021_PE</t>
  </si>
  <si>
    <t xml:space="preserve">AR CONDICIONADO SPLIT ON/OFF, CASSETE (TETO), 48000 BTU/H, CICLO QUENTE/FRIO - FORNECIMENTO E INSTALAÇÃO. AF_11/2021_PE</t>
  </si>
  <si>
    <t xml:space="preserve">AR CONDICIONADO SPLIT ON/OFF, CASSETE (TETO), FRIO 4 VIAS 60000 BTU/H - FORNECIMENTO E INSTALAÇÃO. AF_11/2021_PE</t>
  </si>
  <si>
    <t xml:space="preserve">AR CONDICIONADO SPLIT ON/OFF, CASSETE (TETO), 60000 BTU/H, CICLO QUENTE/FRIO - FORNECIMENTO E INSTALAÇÃO. AF_11/2021_PE</t>
  </si>
  <si>
    <t xml:space="preserve">AR CONDICIONADO SPLITÃO 10 TR - FORNECIMENTO E INSTALAÇÃO. AF_11/2021_PE</t>
  </si>
  <si>
    <t xml:space="preserve">AR CONDICIONADO SPLITÃO 15 TR - FORNECIMENTO E INSTALAÇÃO. AF_11/2021_PE</t>
  </si>
  <si>
    <t xml:space="preserve">RASGO E CHUMBAMENTO EM ALVENARIA PARA TUBOS DE SPLIT PAREDE DE 9000 A 24000 BTUS/H. AF_11/2021</t>
  </si>
  <si>
    <t xml:space="preserve">TUBO EM COBRE FLEXÍVEL, DN 1/4", COM ISOLAMENTO, INSTALADO EM FORRO, PARA RAMAL DE ALIMENTAÇÃO DE AR CONDICIONADO, INCLUSO FIXADOR. AF_11/2021</t>
  </si>
  <si>
    <t xml:space="preserve">TUBO EM COBRE FLEXÍVEL, DN 3/8", COM ISOLAMENTO, INSTALADO EM FORRO, PARA RAMAL DE ALIMENTAÇÃO DE AR CONDICIONADO, INCLUSO FIXADOR. AF_11/2021</t>
  </si>
  <si>
    <t xml:space="preserve">TUBO EM COBRE FLEXÍVEL, DN 1/2", COM ISOLAMENTO, INSTALADO EM FORRO, PARA RAMAL DE ALIMENTAÇÃO DE AR CONDICIONADO, INCLUSO FIXADOR. AF_11/2021</t>
  </si>
  <si>
    <t xml:space="preserve">TUBO EM COBRE FLEXÍVEL, DN 5/8", COM ISOLAMENTO, INSTALADO EM FORRO, PARA RAMAL DE ALIMENTAÇÃO DE AR CONDICIONADO, INCLUSO FIXADOR. AF_11/2021</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</si>
  <si>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</si>
  <si>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</si>
  <si>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</si>
  <si>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</si>
  <si>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</si>
  <si>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</si>
  <si>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CABO ELETRÔNICO CATEGORIA 6A, INSTALADO EM EDIFICAÇÃO RESIDENCIAL - FORNECIMENTO E INSTALAÇÃO. AF_11/2019</t>
  </si>
  <si>
    <t xml:space="preserve">CABO ELETRÔNICO CATEGORIA 6A, INSTALADO EM EDIFICAÇÃO INSTITUCIONAL - FORNECIMENTO E INSTALAÇÃO. AF_11/2019</t>
  </si>
  <si>
    <t xml:space="preserve">CABO COAXIAL RG6 95%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</si>
  <si>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</si>
  <si>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</si>
  <si>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</si>
  <si>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RACK FECHADO PARA SERVIDOR - FORNECIMENTO E INSTALAÇÃO. AF_11/2019</t>
  </si>
  <si>
    <t xml:space="preserve">BLOCO DE ENGATE RÁPIDO PARA BASTIDOR TIPO M10 - FORNECIMENTO E INSTALAÇÃO. AF_11/2019</t>
  </si>
  <si>
    <t xml:space="preserve">TOMADA DE REDE RJ45 - FORNECIMENTO E INSTALAÇÃO. AF_11/2019</t>
  </si>
  <si>
    <t xml:space="preserve">TOMADA PARA TELEFONE RJ11 - FORNECIMENTO E INSTALAÇÃO. AF_11/2019</t>
  </si>
  <si>
    <t xml:space="preserve">PATCH PANEL 48 PORTAS, CATEGORIA 5E - FORNECIMENTO E INSTALAÇÃO. AF_11/2019</t>
  </si>
  <si>
    <t xml:space="preserve">CABO COAXIAL RG11 95% - FORNECIMENTO E INSTALAÇÃO. AF_11/2019</t>
  </si>
  <si>
    <t xml:space="preserve">CABO COAXIAL RG59 95% - FORNECIMENTO E INSTALAÇÃO. AF_11/2019</t>
  </si>
  <si>
    <t xml:space="preserve">RACK ABERTO EM COLUNA 44U PARA SERVIDOR - FORNECIMENTO E INSTALAÇÃO. AF_11/2019</t>
  </si>
  <si>
    <t xml:space="preserve">TUBO, PVC, SOLDÁVEL, DN 20MM, INSTALADO EM RAMAL OU SUB-RAMAL DE ÁGUA - FORNECIMENTO E INSTALAÇÃO. AF_06/2022</t>
  </si>
  <si>
    <t xml:space="preserve">TUBO, PVC, SOLDÁVEL, DN 25MM, INSTALADO EM RAMAL OU SUB-RAMAL DE ÁGUA - FORNECIMENTO E INSTALAÇÃO. AF_06/2022</t>
  </si>
  <si>
    <t xml:space="preserve">TUBO, PVC, SOLDÁVEL, DN 32MM, INSTALADO EM RAMAL OU SUB-RAMAL DE ÁGUA - FORNECIMENTO E INSTALAÇÃO. AF_06/2022</t>
  </si>
  <si>
    <t xml:space="preserve">TUBO, PVC, SOLDÁVEL, DN 20MM, INSTALADO EM RAMAL DE DISTRIBUIÇÃO DE ÁGUA - FORNECIMENTO E INSTALAÇÃO. AF_06/2022</t>
  </si>
  <si>
    <t xml:space="preserve">TUBO, PVC, SOLDÁVEL, DN 25MM, INSTALADO EM RAMAL DE DISTRIBUIÇÃO DE ÁGUA - FORNECIMENTO E INSTALAÇÃO. AF_06/2022</t>
  </si>
  <si>
    <t xml:space="preserve">TUBO, PVC, SOLDÁVEL, DN 32MM, INSTALADO EM RAMAL DE DISTRIBUIÇÃO DE ÁGUA - FORNECIMENTO E INSTALAÇÃO. AF_06/2022</t>
  </si>
  <si>
    <t xml:space="preserve">TUBO, PVC, SOLDÁVEL, DN 25MM, INSTALADO EM PRUMADA DE ÁGUA - FORNECIMENTO E INSTALAÇÃO. AF_06/2022</t>
  </si>
  <si>
    <t xml:space="preserve">TUBO, PVC, SOLDÁVEL, DN 32MM, INSTALADO EM PRUMADA DE ÁGUA - FORNECIMENTO E INSTALAÇÃO. AF_06/2022</t>
  </si>
  <si>
    <t xml:space="preserve">TUBO, PVC, SOLDÁVEL, DN 40MM, INSTALADO EM PRUMADA DE ÁGUA - FORNECIMENTO E INSTALAÇÃO. AF_06/2022</t>
  </si>
  <si>
    <t xml:space="preserve">TUBO, PVC, SOLDÁVEL, DN 50MM, INSTALADO EM PRUMADA DE ÁGUA - FORNECIMENTO E INSTALAÇÃO. AF_06/2022</t>
  </si>
  <si>
    <t xml:space="preserve">TUBO, PVC, SOLDÁVEL, DN 60MM, INSTALADO EM PRUMADA DE ÁGUA - FORNECIMENTO E INSTALAÇÃO. AF_06/2022</t>
  </si>
  <si>
    <t xml:space="preserve">TUBO, PVC, SOLDÁVEL, DN 75MM, INSTALADO EM PRUMADA DE ÁGUA - FORNECIMENTO E INSTALAÇÃO. AF_06/2022</t>
  </si>
  <si>
    <t xml:space="preserve">TUBO, PVC, SOLDÁVEL, DN 85MM, INSTALADO EM PRUMADA DE ÁGUA - FORNECIMENTO E INSTALAÇÃO. AF_06/2022</t>
  </si>
  <si>
    <t xml:space="preserve">TUBO PVC, SÉRIE R, ÁGUA PLUVIAL, DN 40 MM, FORNECIDO E INSTALADO EM RAMAL DE ENCAMINHAMENTO. AF_06/2022</t>
  </si>
  <si>
    <t xml:space="preserve">TUBO PVC, SÉRIE R, ÁGUA PLUVIAL, DN 50 MM, FORNECIDO E INSTALADO EM RAMAL DE ENCAMINHAMENTO. AF_06/2022</t>
  </si>
  <si>
    <t xml:space="preserve">TUBO PVC, SÉRIE R, ÁGUA PLUVIAL, DN 75 MM, FORNECIDO E INSTALADO EM RAMAL DE ENCAMINHAMENTO. AF_06/2022</t>
  </si>
  <si>
    <t xml:space="preserve">TUBO PVC, SÉRIE R, ÁGUA PLUVIAL, DN 100 MM, FORNECIDO E INSTALADO EM RAMAL DE ENCAMINHAMENTO. AF_06/2022</t>
  </si>
  <si>
    <t xml:space="preserve">TUBO PVC, SÉRIE R, ÁGUA PLUVIAL, DN 75 MM, FORNECIDO E INSTALADO EM CONDUTORES VERTICAIS DE ÁGUAS PLUVIAIS. AF_06/2022</t>
  </si>
  <si>
    <t xml:space="preserve">TUBO PVC, SÉRIE R, ÁGUA PLUVIAL, DN 100 MM, FORNECIDO E INSTALADO EM CONDUTORES VERTICAIS DE ÁGUAS PLUVIAIS. AF_06/2022</t>
  </si>
  <si>
    <t xml:space="preserve">TUBO PVC, SÉRIE R, ÁGUA PLUVIAL, DN 150 MM, FORNECIDO E INSTALADO EM CONDUTORES VERTICAIS DE ÁGUAS PLUVIAIS. AF_06/2022</t>
  </si>
  <si>
    <t xml:space="preserve">TUBO, CPVC, SOLDÁVEL, DN 15MM, INSTALADO EM RAMAL OU SUB-RAMAL DE ÁGUA - FORNECIMENTO E INSTALAÇÃO. AF_06/2022</t>
  </si>
  <si>
    <t xml:space="preserve">TUBO, CPVC, SOLDÁVEL, DN 22MM, INSTALADO EM RAMAL OU SUB-RAMAL DE ÁGUA - FORNECIMENTO E INSTALAÇÃO. AF_06/2022</t>
  </si>
  <si>
    <t xml:space="preserve">TUBO, CPVC, SOLDÁVEL, DN 28MM, INSTALADO EM RAMAL OU SUB-RAMAL DE ÁGUA - FORNECIMENTO E INSTALAÇÃO. AF_06/2022</t>
  </si>
  <si>
    <t xml:space="preserve">TUBO, CPVC, SOLDÁVEL, DN 35MM, INSTALADO EM RAMAL OU SUB-RAMAL DE ÁGUA   FORNECIMENTO E INSTALAÇÃO. AF_06/2022</t>
  </si>
  <si>
    <t xml:space="preserve">TUBO PVC, SERIE NORMAL, ESGOTO PREDIAL, DN 40 MM, FORNECIDO E INSTALADO EM RAMAL DE DESCARGA OU RAMAL DE ESGOTO SANITÁRIO. AF_08/2022</t>
  </si>
  <si>
    <t xml:space="preserve">TUBO PVC, SERIE NORMAL, ESGOTO PREDIAL, DN 50 MM, FORNECIDO E INSTALADO EM RAMAL DE DESCARGA OU RAMAL DE ESGOTO SANITÁRIO. AF_08/2022</t>
  </si>
  <si>
    <t xml:space="preserve">TUBO PVC, SERIE NORMAL, ESGOTO PREDIAL, DN 75 MM, FORNECIDO E INSTALADO EM RAMAL DE DESCARGA OU RAMAL DE ESGOTO SANITÁRIO. AF_08/2022</t>
  </si>
  <si>
    <t xml:space="preserve">TUBO PVC, SERIE NORMAL, ESGOTO PREDIAL, DN 100 MM, FORNECIDO E INSTALADO EM RAMAL DE DESCARGA OU RAMAL DE ESGOTO SANITÁRIO. AF_08/2022</t>
  </si>
  <si>
    <t xml:space="preserve">TUBO, CPVC, SOLDÁVEL, DN 22MM, INSTALADO EM RAMAL DE DISTRIBUIÇÃO DE ÁGUA - FORNECIMENTO E INSTALAÇÃO. AF_06/2022</t>
  </si>
  <si>
    <t xml:space="preserve">TUBO, CPVC, SOLDÁVEL, DN 28MM, INSTALADO EM RAMAL DE DISTRIBUIÇÃO DE ÁGUA - FORNECIMENTO E INSTALAÇÃO. AF_06/2022</t>
  </si>
  <si>
    <t xml:space="preserve">TUBO, CPVC, SOLDÁVEL, DN 35MM, INSTALADO EM PRUMADA DE ÁGUA   FORNECIMENTO E INSTALAÇÃO. AF_06/2022</t>
  </si>
  <si>
    <t xml:space="preserve">TUBO, CPVC, SOLDÁVEL, DN 42MM, INSTALADO EM PRUMADA DE ÁGUA   FORNECIMENTO E INSTALAÇÃO. AF_06/2022</t>
  </si>
  <si>
    <t xml:space="preserve">TUBO, CPVC, SOLDÁVEL, DN 73MM, INSTALADO EM PRUMADA DE ÁGUA   FORNECIMENTO E INSTALAÇÃO. AF_06/2022</t>
  </si>
  <si>
    <t xml:space="preserve">TUBO, CPVC, SOLDÁVEL, DN 89MM, INSTALADO EM PRUMADA DE ÁGUA   FORNECIMENTO E INSTALAÇÃO. AF_06/2022</t>
  </si>
  <si>
    <t xml:space="preserve">TUBO PVC, SERIE NORMAL, ESGOTO PREDIAL, DN 50 MM, FORNECIDO E INSTALADO EM PRUMADA DE ESGOTO SANITÁRIO OU VENTILAÇÃO. AF_08/2022</t>
  </si>
  <si>
    <t xml:space="preserve">TUBO PVC, SERIE NORMAL, ESGOTO PREDIAL, DN 75 MM, FORNECIDO E INSTALADO EM PRUMADA DE ESGOTO SANITÁRIO OU VENTILAÇÃO. AF_08/2022</t>
  </si>
  <si>
    <t xml:space="preserve">TUBO PVC, SERIE NORMAL, ESGOTO PREDIAL, DN 100 MM, FORNECIDO E INSTALADO EM PRUMADA DE ESGOTO SANITÁRIO OU VENTILAÇÃO. AF_08/2022</t>
  </si>
  <si>
    <t xml:space="preserve">TUBO PVC, SERIE NORMAL, ESGOTO PREDIAL, DN 100 MM, FORNECIDO E INSTALADO EM SUBCOLETOR AÉREO DE ESGOTO SANITÁRIO. AF_08/2022</t>
  </si>
  <si>
    <t xml:space="preserve">TUBO PVC, SERIE NORMAL, ESGOTO PREDIAL, DN 150 MM, FORNECIDO E INSTALADO EM SUBCOLETOR AÉREO DE ESGOTO SANITÁRIO. AF_08/2022</t>
  </si>
  <si>
    <t xml:space="preserve">TUBO, PVC, SOLDÁVEL, DN 25MM, INSTALADO EM DRENO DE AR-CONDICIONADO - FORNECIMENTO E INSTALAÇÃO. AF_08/2022</t>
  </si>
  <si>
    <t xml:space="preserve">TUBO EM COBRE RÍGIDO, DN 22 MM, CLASSE E, SEM ISOLAMENTO, INSTALADO EM PRUMADA DE HIDRÁULICA PREDIAL - FORNECIMENTO E INSTALAÇÃO. AF_04/2022</t>
  </si>
  <si>
    <t xml:space="preserve">TUBO EM COBRE RÍGIDO, DN 28 MM, CLASSE E, SEM ISOLAMENTO, INSTALADO EM PRUMADA DE HIDRÁULICA PREDIAL - FORNECIMENTO E INSTALAÇÃO. AF_04/2022</t>
  </si>
  <si>
    <t xml:space="preserve">TUBO EM COBRE RÍGIDO, DN 35 MM, CLASSE E, SEM ISOLAMENTO, INSTALADO EM PRUMADA DE HIDRÁULICA PREDIAL - FORNECIMENTO E INSTALAÇÃO. AF_04/2022</t>
  </si>
  <si>
    <t xml:space="preserve">TUBO EM COBRE RÍGIDO, DN 42 MM, CLASSE E, SEM ISOLAMENTO, INSTALADO EM PRUMADA DE HIDRÁULICA PREDIAL - FORNECIMENTO E INSTALAÇÃO. AF_04/2022</t>
  </si>
  <si>
    <t xml:space="preserve">TUBO EM COBRE RÍGIDO, DN 54 MM, CLASSE E, SEM ISOLAMENTO, INSTALADO EM PRUMADA DE HIDRÁULICA PREDIAL - FORNECIMENTO E INSTALAÇÃO. AF_04/2022</t>
  </si>
  <si>
    <t xml:space="preserve">TUBO EM COBRE RÍGIDO, DN 66 MM, CLASSE E, SEM ISOLAMENTO, INSTALADO EM PRUMADA DE HIDRÁULICA PREDIAL - FORNECIMENTO E INSTALAÇÃO. AF_04/2022</t>
  </si>
  <si>
    <t xml:space="preserve">TUBO EM COBRE RÍGIDO, DN 22 MM, CLASSE E, COM ISOLAMENTO, INSTALADO EM PRUMADA DE HIDRÁULICA PREDIAL - FORNECIMENTO E INSTALAÇÃO. AF_04/2022</t>
  </si>
  <si>
    <t xml:space="preserve">TUBO EM COBRE RÍGIDO, DN 28 MM, CLASSE E, COM ISOLAMENTO, INSTALADO EM PRUMADA DE HIDRÁULICA PREDIAL - FORNECIMENTO E INSTALAÇÃO. AF_04/2022</t>
  </si>
  <si>
    <t xml:space="preserve">TUBO EM COBRE RÍGIDO, DN 35 MM, CLASSE E, COM ISOLAMENTO, INSTALADO EM PRUMADA DE HIDRÁULICA PREDIAL - FORNECIMENTO E INSTALAÇÃO. AF_04/2022</t>
  </si>
  <si>
    <t xml:space="preserve">TUBO EM COBRE RÍGIDO, DN 42 MM, CLASSE E, COM ISOLAMENTO, INSTALADO EM PRUMADA DE HIDRÁULICA PREDIAL - FORNECIMENTO E INSTALAÇÃO. AF_04/2022</t>
  </si>
  <si>
    <t xml:space="preserve">TUBO EM COBRE RÍGIDO, DN 54 MM, CLASSE E, COM ISOLAMENTO, INSTALADO EM PRUMADA DE HIDRÁULICA PREDIAL - FORNECIMENTO E INSTALAÇÃO. AF_04/2022</t>
  </si>
  <si>
    <t xml:space="preserve">TUBO EM COBRE RÍGIDO, DN 66 MM, CLASSE E, COM ISOLAMENTO, INSTALADO EM PRUMADA DE HIDRÁULICA PREDIAL - FORNECIMENTO E INSTALAÇÃO. AF_04/2022</t>
  </si>
  <si>
    <t xml:space="preserve">TUBO EM COBRE RÍGIDO, DN 15 MM, CLASSE E, SEM ISOLAMENTO, INSTALADO EM RAMAL DE DISTRIBUIÇÃO DE HIDRÁULICA PREDIAL - FORNECIMENTO E INSTALAÇÃO. AF_04/2022</t>
  </si>
  <si>
    <t xml:space="preserve">TUBO EM COBRE RÍGIDO, DN 22 MM, CLASSE E, SEM ISOLAMENTO, INSTALADO EM RAMAL DE DISTRIBUIÇÃO DE HIDRÁULICA PREDIAL - FORNECIMENTO E INSTALAÇÃO. AF_04/2022</t>
  </si>
  <si>
    <t xml:space="preserve">TUBO EM COBRE RÍGIDO, DN 28 MM, CLASSE E, SEM ISOLAMENTO, INSTALADO EM RAMAL DE DISTRIBUIÇÃO DE HIDRÁULICA PREDIAL - FORNECIMENTO E INSTALAÇÃO. AF_04/2022</t>
  </si>
  <si>
    <t xml:space="preserve">TUBO EM COBRE RÍGIDO, DN 15 MM, CLASSE E, COM ISOLAMENTO, INSTALADO EM RAMAL DE DISTRIBUIÇÃO DE HIDRÁULICA PREDIAL - FORNECIMENTO E INSTALAÇÃO. AF_04/2022</t>
  </si>
  <si>
    <t xml:space="preserve">TUBO EM COBRE RÍGIDO, DN 22 MM, CLASSE E, COM ISOLAMENTO, INSTALADO EM RAMAL DE DISTRIBUIÇÃO DE HIDRÁULICA PREDIAL - FORNECIMENTO E INSTALAÇÃO. AF_04/2022</t>
  </si>
  <si>
    <t xml:space="preserve">TUBO EM COBRE RÍGIDO, DN 28 MM, CLASSE E, COM ISOLAMENTO, INSTALADO EM RAMAL DE DISTRIBUIÇÃO DE HIDRÁULICA PREDIAL - FORNECIMENTO E INSTALAÇÃO. AF_04/2022</t>
  </si>
  <si>
    <t xml:space="preserve">TUBO EM COBRE RÍGIDO, DN 15 MM, CLASSE E, SEM ISOLAMENTO, INSTALADO EM RAMAL E SUB-RAMAL DE HIDRÁULICA PREDIAL - FORNECIMENTO E INSTALAÇÃO. AF_04/2022</t>
  </si>
  <si>
    <t xml:space="preserve">TUBO EM COBRE RÍGIDO, DN 22 MM, CLASSE E, SEM ISOLAMENTO, INSTALADO EM RAMAL E SUB-RAMAL DE HIDRÁULICA PREDIAL - FORNECIMENTO E INSTALAÇÃO. AF_04/2022</t>
  </si>
  <si>
    <t xml:space="preserve">TUBO EM COBRE RÍGIDO, DN 28 MM, CLASSE E, SEM ISOLAMENTO, INSTALADO EM RAMAL E SUB-RAMAL DE HIDRÁULICA PREDIAL - FORNECIMENTO E INSTALAÇÃO. AF_04/2022</t>
  </si>
  <si>
    <t xml:space="preserve">TUBO EM COBRE RÍGIDO, DN 15 MM, CLASSE E, COM ISOLAMENTO, INSTALADO EM RAMAL E SUB-RAMAL DE HIDRÁULICA PREDIAL - FORNECIMENTO E INSTALAÇÃO. AF_04/2022</t>
  </si>
  <si>
    <t xml:space="preserve">TUBO EM COBRE RÍGIDO, DN 22 MM, CLASSE E, COM ISOLAMENTO, INSTALADO EM RAMAL E SUB-RAMAL DE HIDRÁULICA PREDIAL - FORNECIMENTO E INSTALAÇÃO. AF_04/2022</t>
  </si>
  <si>
    <t xml:space="preserve">TUBO EM COBRE RÍGIDO, DN 28 MM, CLASSE E, COM ISOLAMENTO, INSTALADO EM RAMAL E SUB-RAMAL DE HIDRÁULICA PREDIAL - FORNECIMENTO E INSTALAÇÃO. AF_04/2022</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</si>
  <si>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</si>
  <si>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</si>
  <si>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</si>
  <si>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</si>
  <si>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</si>
  <si>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</si>
  <si>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</si>
  <si>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</si>
  <si>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</si>
  <si>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</si>
  <si>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</si>
  <si>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</si>
  <si>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</si>
  <si>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</si>
  <si>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</si>
  <si>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</si>
  <si>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</si>
  <si>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</si>
  <si>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</si>
  <si>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</si>
  <si>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</si>
  <si>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</si>
  <si>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</si>
  <si>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</si>
  <si>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</si>
  <si>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</si>
  <si>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</si>
  <si>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</si>
  <si>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</si>
  <si>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</si>
  <si>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</si>
  <si>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</si>
  <si>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</si>
  <si>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</si>
  <si>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</si>
  <si>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</si>
  <si>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</si>
  <si>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</si>
  <si>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</si>
  <si>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</si>
  <si>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</si>
  <si>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</si>
  <si>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</si>
  <si>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</si>
  <si>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</si>
  <si>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</si>
  <si>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</si>
  <si>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</si>
  <si>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</si>
  <si>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</si>
  <si>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</si>
  <si>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</si>
  <si>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</si>
  <si>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</si>
  <si>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CPVC, SOLDÁVEL, DN 114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</si>
  <si>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</si>
  <si>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FORNECIMENTO E INSTALAÇÃO. AF_08/2022</t>
  </si>
  <si>
    <t xml:space="preserve">TUBO, PPR, DN 25, CLASSE PN 25 INSTALADO EM RAMAL OU SUB-RAMAL DE ÁGUA   FORNECIMENTO E INSTALAÇÃO. AF_08/2022</t>
  </si>
  <si>
    <t xml:space="preserve">TUBO, PPR, DN 25, CLASSE PN 20,  INSTALADO EM RAMAL DE DISTRIBUIÇÃO DE ÁGUA   FORNECIMENTO E INSTALAÇÃO. AF_08/2022</t>
  </si>
  <si>
    <t xml:space="preserve">TUBO, PPR, DN 32, CLASSE PN 12,  INSTALADO EM RAMAL DE DISTRIBUIÇÃO DE ÁGUA   FORNECIMENTO E INSTALAÇÃO. AF_08/2022</t>
  </si>
  <si>
    <t xml:space="preserve">TUBO, PPR, DN 40, CLASSE PN 12,  INSTALADO EM RAMAL DE DISTRIBUIÇÃO DE ÁGUA   FORNECIMENTO E INSTALAÇÃO. AF_08/2022</t>
  </si>
  <si>
    <t xml:space="preserve">TUBO, PPR, DN 25, CLASSE PN 25,  INSTALADO EM RAMAL DE DISTRIBUIÇÃO DE ÁGUA   FORNECIMENTO E INSTALAÇÃO. AF_08/2022</t>
  </si>
  <si>
    <t xml:space="preserve">TUBO, PPR, DN 32, CLASSE PN 25,  INSTALADO EM RAMAL DE DISTRIBUIÇÃO DE ÁGUA   FORNECIMENTO E INSTALAÇÃO. AF_08/2022</t>
  </si>
  <si>
    <t xml:space="preserve">TUBO, PPR, DN 40, CLASSE PN 25,  INSTALADO EM RAMAL DE DISTRIBUIÇÃO DE ÁGUA   FORNECIMENTO E INSTALAÇÃO. AF_08/2022</t>
  </si>
  <si>
    <t xml:space="preserve">TUBO, PPR, DN 25, CLASSE PN 20,  INSTALADO EM PRUMADA DE ÁGUA   FORNECIMENTO E INSTALAÇÃO. AF_08/2022</t>
  </si>
  <si>
    <t xml:space="preserve">TUBO, PPR, DN 32, CLASSE PN 12,  INSTALADO EM PRUMADA DE ÁGUA   FORNECIMENTO E INSTALAÇÃO. AF_08/2022</t>
  </si>
  <si>
    <t xml:space="preserve">TUBO, PPR, DN 40, CLASSE PN 12,  INSTALADO EM PRUMADA DE ÁGUA   FORNECIMENTO E INSTALAÇÃO. AF_08/2022</t>
  </si>
  <si>
    <t xml:space="preserve">TUBO, PPR, DN 50, CLASSE PN 12,  INSTALADO EM PRUMADA DE ÁGUA   FORNECIMENTO E INSTALAÇÃO. AF_08/2022</t>
  </si>
  <si>
    <t xml:space="preserve">TUBO, PPR, DN 63, CLASSE PN 12,  INSTALADO EM PRUMADA DE ÁGUA   FORNECIMENTO E INSTALAÇÃO. AF_08/2022</t>
  </si>
  <si>
    <t xml:space="preserve">TUBO, PPR, DN 75, CLASSE PN 12,  INSTALADO EM PRUMADA DE ÁGUA   FORNECIMENTO E INSTALAÇÃO. AF_08/2022</t>
  </si>
  <si>
    <t xml:space="preserve">TUBO, PPR, DN 90, CLASSE PN 12,  INSTALADO EM PRUMADA DE ÁGUA   FORNECIMENTO E INSTALAÇÃO. AF_08/2022</t>
  </si>
  <si>
    <t xml:space="preserve">TUBO, PPR, DN 110, CLASSE PN 12,  INSTALADO EM PRUMADA DE ÁGUA   FORNECIMENTO E INSTALAÇÃO. AF_08/2022</t>
  </si>
  <si>
    <t xml:space="preserve">TUBO, PPR, DN 25, CLASSE PN 25,  INSTALADO EM PRUMADA DE ÁGUA   FORNECIMENTO E INSTALAÇÃO. AF_08/2022</t>
  </si>
  <si>
    <t xml:space="preserve">TUBO, PPR, DN 32, CLASSE PN 25,  INSTALADO EM PRUMADA DE ÁGUA   FORNECIMENTO E INSTALAÇÃO. AF_08/2022</t>
  </si>
  <si>
    <t xml:space="preserve">TUBO, PPR, DN 40, CLASSE PN 25,  INSTALADO EM PRUMADA DE ÁGUA   FORNECIMENTO E INSTALAÇÃO. AF_08/2022</t>
  </si>
  <si>
    <t xml:space="preserve">TUBO, PPR, DN 50, CLASSE PN 25,  INSTALADO EM PRUMADA DE ÁGUA   FORNECIMENTO E INSTALAÇÃO. AF_08/2022</t>
  </si>
  <si>
    <t xml:space="preserve">TUBO, PPR, DN 63, CLASSE PN 25,  INSTALADO EM PRUMADA DE ÁGUA   FORNECIMENTO E INSTALAÇÃO. AF_08/2022</t>
  </si>
  <si>
    <t xml:space="preserve">TUBO, PPR, DN 75, CLASSE PN 25,  INSTALADO EM PRUMADA DE ÁGUA   FORNECIMENTO E INSTALAÇÃO. AF_08/2022</t>
  </si>
  <si>
    <t xml:space="preserve">TUBO, PPR, DN 90, CLASSE PN 25,  INSTALADO EM PRUMADA DE ÁGUA   FORNECIMENTO E INSTALAÇÃO. AF_08/2022</t>
  </si>
  <si>
    <t xml:space="preserve">TUBO, PPR, DN 110, CLASSE PN 25,  INSTALADO EM PRUMADA DE ÁGUA   FORNECIMENTO E INSTALAÇÃO. AF_08/2022</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</si>
  <si>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</si>
  <si>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</si>
  <si>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</si>
  <si>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</si>
  <si>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</si>
  <si>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</si>
  <si>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</si>
  <si>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</si>
  <si>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</si>
  <si>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</si>
  <si>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</si>
  <si>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</si>
  <si>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</si>
  <si>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</si>
  <si>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</si>
  <si>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</si>
  <si>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</si>
  <si>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</si>
  <si>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RAMAL/SUB-RAMAL OU DISTRIBUIÇÃO DE ÁGUA - FORNECIMENTO E INSTALAÇÃO. AF_02/2023</t>
  </si>
  <si>
    <t xml:space="preserve">TUBO, PEX, MONOCAMADA, DN 20, INSTALADO EM RAMAL/SUB-RAMAL OU DISTRIBUIÇÃO DE ÁGUA - FORNECIMENTO E INSTALAÇÃO. AF_02/2023</t>
  </si>
  <si>
    <t xml:space="preserve">TUBO, PEX, MONOCAMADA, DN 25, INSTALADO EM RAMAL/SUB-RAMAL OU DISTRIBUIÇÃO DE ÁGUA - FORNECIMENTO E INSTALAÇÃO. AF_02/2023</t>
  </si>
  <si>
    <t xml:space="preserve">TUBO, PEX, MONOCAMADA, DN 32, INSTALADO EM RAMAL/SUB-RAMAL OU DISTRIBUIÇÃO DE ÁGUA - FORNECIMENTO E INSTALAÇÃO. AF_02/2023</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</si>
  <si>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</si>
  <si>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</si>
  <si>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</si>
  <si>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</si>
  <si>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</si>
  <si>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</si>
  <si>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</si>
  <si>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</si>
  <si>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DE GÁS COMBUSTÍVEL - FORNECIMENTO E INSTALAÇÃO. AF_04/2022</t>
  </si>
  <si>
    <t xml:space="preserve">TUBO EM COBRE RÍGIDO, DN 28 MM, CLASSE A, SEM ISOLAMENTO, INSTALADO EM PRUMADA DE GÁS COMBUSTÍVEL - FORNECIMENTO E INSTALAÇÃO. AF_04/2022</t>
  </si>
  <si>
    <t xml:space="preserve">TUBO EM COBRE RÍGIDO, DN 35 MM, CLASSE A, SEM ISOLAMENTO, INSTALADO EM PRUMADA DE GÁS COMBUSTÍVEL - FORNECIMENTO E INSTALAÇÃO. AF_04/2022</t>
  </si>
  <si>
    <t xml:space="preserve">TUBO EM COBRE RÍGIDO, DN 42 MM, CLASSE A, SEM ISOLAMENTO, INSTALADO EM PRUMADA DE GÁS COMBUSTÍVEL - FORNECIMENTO E INSTALAÇÃO. AF_04/2022</t>
  </si>
  <si>
    <t xml:space="preserve">TUBO EM COBRE RÍGIDO, DN 54 MM, CLASSE A, SEM ISOLAMENTO, INSTALADO EM PRUMADA DE GÁS COMBUSTÍVEL - FORNECIMENTO E INSTALAÇÃO. AF_04/2022</t>
  </si>
  <si>
    <t xml:space="preserve">TUBO EM COBRE RÍGIDO, DN 66 MM, CLASSE A, SEM ISOLAMENTO, INSTALADO EM PRUMADA DE GÁS COMBUSTÍVEL - FORNECIMENTO E INSTALAÇÃO. AF_04/2022</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</si>
  <si>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</si>
  <si>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</si>
  <si>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</si>
  <si>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</si>
  <si>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</si>
  <si>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</si>
  <si>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</si>
  <si>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</si>
  <si>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</si>
  <si>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</si>
  <si>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</si>
  <si>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</si>
  <si>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</si>
  <si>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</si>
  <si>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</si>
  <si>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</si>
  <si>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</si>
  <si>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</si>
  <si>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</si>
  <si>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</si>
  <si>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COM TUBO LUVA, DN 16, INSTALADO EM IMPLANTAÇÃO DE INSTALAÇÕES DE GÁS - FORNECIMENTO E INSTALAÇÃO. AF_01/2020</t>
  </si>
  <si>
    <t xml:space="preserve">TUBO, PEX, MULTICAMADA, COM TUBO LUVA, DN 20, INSTALADO EM IMPLANTAÇÃO DE INSTALAÇÕES DE GÁS - FORNECIMENTO E INSTALAÇÃO. AF_01/2020</t>
  </si>
  <si>
    <t xml:space="preserve">TUBO, PEX, MULTICAMADA, COM TUBO LUVA, DN 26, INSTALADO EM IMPLANTAÇÃO DE INSTALAÇÕES DE GÁS - FORNECIMENTO E INSTALAÇÃO. AF_01/2020</t>
  </si>
  <si>
    <t xml:space="preserve">TUBO, PEX, MULTICAMADA, COM TUBO LUVA,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</si>
  <si>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</si>
  <si>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</si>
  <si>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</si>
  <si>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</si>
  <si>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PEX, MULTICAMADA, COM TUBO LUVA, DN 16, INSTALADO EM RAMAL INTERNO DE INSTALAÇÕES DE GÁS - FORNECIMENTO E INSTALAÇÃO. AF_01/2020</t>
  </si>
  <si>
    <t xml:space="preserve">TUBO, PEX, MULTICAMADA, COM TUBO LUVA, DN 20, INSTALADO EM RAMAL INTERNO DE INSTALAÇÕES DE GÁS - FORNECIMENTO E INSTALAÇÃO. AF_01/2020</t>
  </si>
  <si>
    <t xml:space="preserve">TUBO, PEX, MULTICAMADA, COM TUBO LUVA, DN 26, INSTALADO EM RAMAL INTERNO DE INSTALAÇÕES DE GÁS - FORNECIMENTO E INSTALAÇÃO. AF_01/2020</t>
  </si>
  <si>
    <t xml:space="preserve">TUBO, PEX, MULTICAMADA, COM TUBO LUVA,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</si>
  <si>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</si>
  <si>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</si>
  <si>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</si>
  <si>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</si>
  <si>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</si>
  <si>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</si>
  <si>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</si>
  <si>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</si>
  <si>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</si>
  <si>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</si>
  <si>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</si>
  <si>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</si>
  <si>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</si>
  <si>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</si>
  <si>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</si>
  <si>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</si>
  <si>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</si>
  <si>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</si>
  <si>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TUBO EM COBRE RÍGIDO, DN 15 MM, CLASSE E, SEM ISOLAMENTO, INSTALADO EM RAMAL E SUB-RAMAL DE GÁS COMBUSTÍVEL - FORNECIMENTO E INSTALAÇÃO. AF_04/2022</t>
  </si>
  <si>
    <t xml:space="preserve">TUBO EM COBRE RÍGIDO, DN 22 MM, CLASSE E, SEM ISOLAMENTO, INSTALADO EM RAMAL E SUB-RAMAL DE GÁS COMBUSTÍVEL - FORNECIMENTO E INSTALAÇÃO. AF_04/2022</t>
  </si>
  <si>
    <t xml:space="preserve">TUBO EM COBRE RÍGIDO, DN 28 MM, CLASSE E, SEM ISOLAMENTO, INSTALADO EM RAMAL E SUB-RAMAL DE GÁS COMBUSTÍVEL - FORNECIMENTO E INSTALAÇÃO. AF_04/2022</t>
  </si>
  <si>
    <t xml:space="preserve">TUBO EM COBRE RÍGIDO, DN 15 MM, CLASSE A, SEM ISOLAMENTO, INSTALADO EM RAMAL E SUB-RAMAL DE GÁS MEDICINAL - FORNECIMENTO E INSTALAÇÃO. AF_04/2022</t>
  </si>
  <si>
    <t xml:space="preserve">TUBO EM COBRE RÍGIDO, DN 22 MM, CLASSE A, SEM ISOLAMENTO, INSTALADO EM RAMAL E SUB-RAMAL DE GÁS MEDICINAL - FORNECIMENTO E INSTALAÇÃO. AF_04/2022</t>
  </si>
  <si>
    <t xml:space="preserve">TUBO EM COBRE RÍGIDO, DN 28 MM, CLASSE A, SEM ISOLAMENTO, INSTALADO EM RAMAL E SUB-RAMAL DE GÁS MEDICINAL - FORNECIMENTO E INSTALAÇÃO. AF_04/2022</t>
  </si>
  <si>
    <t xml:space="preserve">TUBO EM COBRE RÍGIDO, DN 15 MM, CLASSE E, SEM ISOLAMENTO, INSTALADO EM RAMAL E SUB-RAMAL DE AQUECIMENTO SOLAR - FORNECIMENTO E INSTALAÇÃO. AF_04/2022</t>
  </si>
  <si>
    <t xml:space="preserve">TUBO EM COBRE RÍGIDO, DN 22 MM, CLASSE E, SEM ISOLAMENTO, INSTALADO EM RAMAL E SUB-RAMAL DE AQUECIMENTO SOLAR - FORNECIMENTO E INSTALAÇÃO. AF_04/2022</t>
  </si>
  <si>
    <t xml:space="preserve">TUBO EM COBRE RÍGIDO, DN 28 MM, CLASSE E, SEM ISOLAMENTO, INSTALADO EM RAMAL E SUB-RAMAL DE AQUECIMENTO SOLAR - FORNECIMENTO E INSTALAÇÃO. AF_04/2022</t>
  </si>
  <si>
    <t xml:space="preserve">TUBO EM COBRE RÍGIDO, DN 15 MM, CLASSE E, COM ISOLAMENTO, INSTALADO EM RAMAL E SUB-RAMAL DE AQUECIMENTO SOLAR - FORNECIMENTO E INSTALAÇÃO. AF_04/2022</t>
  </si>
  <si>
    <t xml:space="preserve">TUBO EM COBRE RÍGIDO, DN 22 MM, CLASSE E, COM ISOLAMENTO, INSTALADO EM RAMAL E SUB-RAMAL DE AQUECIMENTO SOLAR - FORNECIMENTO E INSTALAÇÃO. AF_04/2022</t>
  </si>
  <si>
    <t xml:space="preserve">TUBO EM COBRE RÍGIDO, DN 28 MM, CLASSE E, COM ISOLAMENTO, INSTALADO EM RAMAL E SUB-RAMAL DE AQUECIMENTO SOLAR - FORNECIMENTO E INSTALAÇÃO. AF_04/2022</t>
  </si>
  <si>
    <t xml:space="preserve">TUBO, PVC, SOLDÁVEL, DN 40MM, INSTALADO EM RAMAL DE DISTRIBUIÇÃO DE ÁGUA - FORNECIMENTO E INSTALAÇÃO. AF_06/2022</t>
  </si>
  <si>
    <t xml:space="preserve">TUBO, PVC, SOLDÁVEL, DN 50MM, INSTALADO EM RAMAL DE DISTRIBUIÇÃO DE ÁGUA - FORNECIMENTO E INSTALAÇÃO. AF_06/2022</t>
  </si>
  <si>
    <t xml:space="preserve">TUBO, CPVC, SOLDÁVEL, DN 42MM, INSTALADO EM RAMAL DE DISTRIBUIÇÃO DE ÁGUA - FORNECIMENTO E INSTALAÇÃO. AF_06/2022</t>
  </si>
  <si>
    <t xml:space="preserve">TUBO PVC, SÉRIE R, ÁGUA PLUVIAL, DN 150 MM, FORNECIDO E INSTALADO EM RAMAL DE ENCAMINHAMENTO. AF_06/2022</t>
  </si>
  <si>
    <t xml:space="preserve">TUBO, PPR, DN 20, CLASSE PN20, INSTALADO EM RAMAL OU SUB-RAMAL DE ÁGUA - FORNECIMENTO E INSTALAÇÃO. AF_08/2022</t>
  </si>
  <si>
    <t xml:space="preserve">TUBO, PPR, DN 20, CLASSE PN25, INSTALADO EM RAMAL OU SUB-RAMAL DE ÁGUA - FORNECIMENTO E INSTALAÇÃO. AF_08/2022</t>
  </si>
  <si>
    <t xml:space="preserve">TUBO, PVC, SOLDÁVEL, DN 20 MM, INSTALADO EM DRENO DE AR CONDICIONADO - FORNECIMENTO E INSTALAÇÃO. AF_08/2022</t>
  </si>
  <si>
    <t xml:space="preserve">JOELHO 90 GRAUS, PVC, SOLDÁVEL, DN 20MM, INSTALADO EM RAMAL OU SUB-RAMAL DE ÁGUA - FORNECIMENTO E INSTALAÇÃO. AF_06/2022</t>
  </si>
  <si>
    <t xml:space="preserve">JOELHO 45 GRAUS, PVC, SOLDÁVEL, DN 20MM, INSTALADO EM RAMAL OU SUB-RAMAL DE ÁGUA - FORNECIMENTO E INSTALAÇÃO. AF_06/2022</t>
  </si>
  <si>
    <t xml:space="preserve">CURVA 90 GRAUS, PVC, SOLDÁVEL, DN 20MM, INSTALADO EM RAMAL OU SUB-RAMAL DE ÁGUA - FORNECIMENTO E INSTALAÇÃO. AF_06/2022</t>
  </si>
  <si>
    <t xml:space="preserve">CURVA 45 GRAUS, PVC, SOLDÁVEL, DN 20MM, INSTALADO EM RAMAL OU SUB-RAMAL DE ÁGUA - FORNECIMENTO E INSTALAÇÃO. AF_06/2022</t>
  </si>
  <si>
    <t xml:space="preserve">JOELHO 90 GRAUS, PVC, SOLDÁVEL, DN 25MM, INSTALADO EM RAMAL OU SUB-RAMAL DE ÁGUA - FORNECIMENTO E INSTALAÇÃO. AF_06/2022</t>
  </si>
  <si>
    <t xml:space="preserve">JOELHO 45 GRAUS, PVC, SOLDÁVEL, DN 25MM, INSTALADO EM RAMAL OU SUB-RAMAL DE ÁGUA - FORNECIMENTO E INSTALAÇÃO. AF_06/2022</t>
  </si>
  <si>
    <t xml:space="preserve">CURVA 90 GRAUS, PVC, SOLDÁVEL, DN 25MM, INSTALADO EM RAMAL OU SUB-RAMAL DE ÁGUA - FORNECIMENTO E INSTALAÇÃO. AF_06/2022</t>
  </si>
  <si>
    <t xml:space="preserve">CURVA 45 GRAUS, PVC, SOLDÁVEL, DN 25MM, INSTALADO EM RAMAL OU SUB-RAMAL DE ÁGUA - FORNECIMENTO E INSTALAÇÃO. AF_06/2022</t>
  </si>
  <si>
    <t xml:space="preserve">JOELHO 90 GRAUS COM BUCHA DE LATÃO, PVC, SOLDÁVEL, DN 25MM, X 3/4  INSTALADO EM RAMAL OU SUB-RAMAL DE ÁGUA - FORNECIMENTO E INSTALAÇÃO. AF_06/2022</t>
  </si>
  <si>
    <t xml:space="preserve">JOELHO 90 GRAUS, PVC, SOLDÁVEL, DN 32MM, INSTALADO EM RAMAL OU SUB-RAMAL DE ÁGUA - FORNECIMENTO E INSTALAÇÃO. AF_06/2022</t>
  </si>
  <si>
    <t xml:space="preserve">JOELHO 45 GRAUS, PVC, SOLDÁVEL, DN 32MM, INSTALADO EM RAMAL OU SUB-RAMAL DE ÁGUA - FORNECIMENTO E INSTALAÇÃO. AF_06/2022</t>
  </si>
  <si>
    <t xml:space="preserve">CURVA 90 GRAUS, PVC, SOLDÁVEL, DN 32MM, INSTALADO EM RAMAL OU SUB-RAMAL DE ÁGUA - FORNECIMENTO E INSTALAÇÃO. AF_06/2022</t>
  </si>
  <si>
    <t xml:space="preserve">CURVA 45 GRAUS, PVC, SOLDÁVEL, DN 32MM, INSTALADO EM RAMAL OU SUB-RAMAL DE ÁGUA - FORNECIMENTO E INSTALAÇÃO. AF_06/2022</t>
  </si>
  <si>
    <t xml:space="preserve">LUVA, PVC, SOLDÁVEL, DN 20MM, INSTALADO EM RAMAL OU SUB-RAMAL DE ÁGUA - FORNECIMENTO E INSTALAÇÃO. AF_06/2022</t>
  </si>
  <si>
    <t xml:space="preserve">LUVA DE CORRER, PVC, SOLDÁVEL, DN 20MM, INSTALADO EM RAMAL OU SUB-RAMAL DE ÁGUA - FORNECIMENTO E INSTALAÇÃO. AF_06/2022</t>
  </si>
  <si>
    <t xml:space="preserve">LUVA DE REDUÇÃO, PVC, SOLDÁVEL, DN 25MM X 20MM, INSTALADO EM RAMAL OU SUB-RAMAL DE ÁGUA - FORNECIMENTO E INSTALAÇÃO. AF_06/2022</t>
  </si>
  <si>
    <t xml:space="preserve">LUVA COM BUCHA DE LATÃO, PVC, SOLDÁVEL, DN 20MM X 1/2", INSTALADO EM RAMAL OU SUB-RAMAL DE ÁGUA - FORNECIMENTO E INSTALAÇÃO. AF_06/2022</t>
  </si>
  <si>
    <t xml:space="preserve">UNIÃO, PVC, SOLDÁVEL, DN 20MM, INSTALADO EM RAMAL OU SUB-RAMAL DE ÁGUA - FORNECIMENTO E INSTALAÇÃO. AF_06/2022</t>
  </si>
  <si>
    <t xml:space="preserve">ADAPTADOR CURTO COM BOLSA E ROSCA PARA REGISTRO, PVC, SOLDÁVEL, DN 20MM X 1/2 , INSTALADO EM RAMAL OU SUB-RAMAL DE ÁGUA - FORNECIMENTO E INSTALAÇÃO. AF_06/2022</t>
  </si>
  <si>
    <t xml:space="preserve">CURVA DE TRANSPOSIÇÃO, PVC, SOLDÁVEL, DN 20MM, INSTALADO EM RAMAL OU SUB-RAMAL DE ÁGUA - FORNECIMENTO E INSTALAÇÃO. AF_06/2022</t>
  </si>
  <si>
    <t xml:space="preserve">LUVA, PVC, SOLDÁVEL, DN 25MM, INSTALADO EM RAMAL OU SUB-RAMAL DE ÁGUA - FORNECIMENTO E INSTALAÇÃO. AF_06/2022</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</si>
  <si>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</si>
  <si>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AF_06/2022</t>
  </si>
  <si>
    <t xml:space="preserve">LUVA COM BUCHA DE LATÃO, PVC, SOLDÁVEL, DN 25MM X 3/4 , INSTALADO EM RAMAL OU SUB-RAMAL DE ÁGUA - FORNECIMENTO E INSTALAÇÃO. AF_06/2022</t>
  </si>
  <si>
    <t xml:space="preserve">UNIÃO, PVC, SOLDÁVEL, DN 25MM, INSTALADO EM RAMAL OU SUB-RAMAL DE ÁGUA - FORNECIMENTO E INSTALAÇÃO. AF_06/2022</t>
  </si>
  <si>
    <t xml:space="preserve">ADAPTADOR CURTO COM BOLSA E ROSCA PARA REGISTRO, PVC, SOLDÁVEL, DN 25MM X 3/4 , INSTALADO EM RAMAL OU SUB-RAMAL DE ÁGUA - FORNECIMENTO E INSTALAÇÃO. AF_06/2022</t>
  </si>
  <si>
    <t xml:space="preserve">CURVA DE TRANSPOSIÇÃO, PVC, SOLDÁVEL, DN 25MM, INSTALADO EM RAMAL OU SUB-RAMAL DE ÁGUA   FORNECIMENTO E INSTALAÇÃO. AF_06/2022</t>
  </si>
  <si>
    <t xml:space="preserve">LUVA SOLDÁVEL E COM ROSCA, PVC, SOLDÁVEL, DN 25MM X 3/4 , INSTALADO EM RAMAL OU SUB-RAMAL DE ÁGUA - FORNECIMENTO E INSTALAÇÃO. AF_06/2022</t>
  </si>
  <si>
    <t xml:space="preserve">LUVA, PVC, SOLDÁVEL, DN 32MM, INSTALADO EM RAMAL OU SUB-RAMAL DE ÁGUA - FORNECIMENTO E INSTALAÇÃO. AF_06/2022</t>
  </si>
  <si>
    <t xml:space="preserve">LUVA DE CORRER, PVC, SOLDÁVEL, DN 32MM, INSTALADO EM RAMAL OU SUB-RAMAL DE ÁGUA   FORNECIMENTO E INSTALAÇÃO. AF_06/2022</t>
  </si>
  <si>
    <t xml:space="preserve">LUVA SOLDÁVEL E COM ROSCA, PVC, SOLDÁVEL, DN 32MM X 1 , INSTALADO EM RAMAL OU SUB-RAMAL DE ÁGUA - FORNECIMENTO E INSTALAÇÃO. AF_06/2022</t>
  </si>
  <si>
    <t xml:space="preserve">UNIÃO, PVC, SOLDÁVEL, DN 32MM, INSTALADO EM RAMAL OU SUB-RAMAL DE ÁGUA - FORNECIMENTO E INSTALAÇÃO. AF_06/2022</t>
  </si>
  <si>
    <t xml:space="preserve">ADAPTADOR CURTO COM BOLSA E ROSCA PARA REGISTRO, PVC, SOLDÁVEL, DN 32MM X 1 , INSTALADO EM RAMAL OU SUB-RAMAL DE ÁGUA - FORNECIMENTO E INSTALAÇÃO. AF_06/2022</t>
  </si>
  <si>
    <t xml:space="preserve">CURVA DE TRANSPOSIÇÃO, PVC, SOLDÁVEL, DN 32MM, INSTALADO EM RAMAL OU SUB-RAMAL DE ÁGUA   FORNECIMENTO E INSTALAÇÃO. AF_06/2022</t>
  </si>
  <si>
    <t xml:space="preserve">TE, PVC, SOLDÁVEL, DN 20MM, INSTALADO EM RAMAL OU SUB-RAMAL DE ÁGUA - FORNECIMENTO E INSTALAÇÃO. AF_06/2022</t>
  </si>
  <si>
    <t xml:space="preserve">TÊ COM BUCHA DE LATÃO NA BOLSA CENTRAL, PVC, SOLDÁVEL, DN 20MM X 1/2 , INSTALADO EM RAMAL OU SUB-RAMAL DE ÁGUA - FORNECIMENTO E INSTALAÇÃO. AF_06/2022</t>
  </si>
  <si>
    <t xml:space="preserve">TE, PVC, SOLDÁVEL, DN 25MM, INSTALADO EM RAMAL OU SUB-RAMAL DE ÁGUA - FORNECIMENTO E INSTALAÇÃO. AF_06/2022</t>
  </si>
  <si>
    <t xml:space="preserve">TÊ COM BUCHA DE LATÃO NA BOLSA CENTRAL, PVC, SOLDÁVEL, DN 25MM X 1/2 , INSTALADO EM RAMAL OU SUB-RAMAL DE ÁGUA - FORNECIMENTO E INSTALAÇÃO. AF_06/2022</t>
  </si>
  <si>
    <t xml:space="preserve">TÊ DE REDUÇÃO, PVC, SOLDÁVEL, DN 25MM X 20MM, INSTALADO EM RAMAL OU SUB-RAMAL DE ÁGUA - FORNECIMENTO E INSTALAÇÃO. AF_06/2022</t>
  </si>
  <si>
    <t xml:space="preserve">TE, PVC, SOLDÁVEL, DN 32MM, INSTALADO EM RAMAL OU SUB-RAMAL DE ÁGUA - FORNECIMENTO E INSTALAÇÃO. AF_06/2022</t>
  </si>
  <si>
    <t xml:space="preserve">TÊ COM BUCHA DE LATÃO NA BOLSA CENTRAL, PVC, SOLDÁVEL, DN 32MM X 3/4 , INSTALADO EM RAMAL OU SUB-RAMAL DE ÁGUA - FORNECIMENTO E INSTALAÇÃO. AF_06/2022</t>
  </si>
  <si>
    <t xml:space="preserve">TÊ DE REDUÇÃO, PVC, SOLDÁVEL, DN 32MM X 25MM, INSTALADO EM RAMAL OU SUB-RAMAL DE ÁGUA - FORNECIMENTO E INSTALAÇÃO. AF_06/2022</t>
  </si>
  <si>
    <t xml:space="preserve">JOELHO 90 GRAUS, PVC, SOLDÁVEL, DN 20MM, INSTALADO EM RAMAL DE DISTRIBUIÇÃO DE ÁGUA - FORNECIMENTO E INSTALAÇÃO. AF_06/2022</t>
  </si>
  <si>
    <t xml:space="preserve">JOELHO 45 GRAUS, PVC, SOLDÁVEL, DN 20MM, INSTALADO EM RAMAL DE DISTRIBUIÇÃO DE ÁGUA - FORNECIMENTO E INSTALAÇÃO. AF_06/2022</t>
  </si>
  <si>
    <t xml:space="preserve">CURVA 90 GRAUS, PVC, SOLDÁVEL, DN 20MM, INSTALADO EM RAMAL DE DISTRIBUIÇÃO DE ÁGUA - FORNECIMENTO E INSTALAÇÃO. AF_06/2022</t>
  </si>
  <si>
    <t xml:space="preserve">CURVA 45 GRAUS, PVC, SOLDÁVEL, DN 20MM, INSTALADO EM RAMAL DE DISTRIBUIÇÃO DE ÁGUA - FORNECIMENTO E INSTALAÇÃO. AF_06/2022</t>
  </si>
  <si>
    <t xml:space="preserve">JOELHO 90 GRAUS, PVC, SOLDÁVEL, DN 25MM, INSTALADO EM RAMAL DE DISTRIBUIÇÃO DE ÁGUA - FORNECIMENTO E INSTALAÇÃO. AF_06/2022</t>
  </si>
  <si>
    <t xml:space="preserve">JOELHO 45 GRAUS, PVC, SOLDÁVEL, DN 25MM, INSTALADO EM RAMAL DE DISTRIBUIÇÃO DE ÁGUA - FORNECIMENTO E INSTALAÇÃO. AF_06/2022</t>
  </si>
  <si>
    <t xml:space="preserve">CURVA 90 GRAUS, PVC, SOLDÁVEL, DN 25MM, INSTALADO EM RAMAL DE DISTRIBUIÇÃO DE ÁGUA - FORNECIMENTO E INSTALAÇÃO. AF_06/2022</t>
  </si>
  <si>
    <t xml:space="preserve">CURVA 45 GRAUS, PVC, SOLDÁVEL, DN 25MM, INSTALADO EM RAMAL DE DISTRIBUIÇÃO DE ÁGUA - FORNECIMENTO E INSTALAÇÃO. AF_06/2022</t>
  </si>
  <si>
    <t xml:space="preserve">JOELHO 90 GRAUS, PVC, SOLDÁVEL, DN 25MM, X 3/4  INSTALADO EM RAMAL DE DISTRIBUIÇÃO DE ÁGUA - FORNECIMENTO E INSTALAÇÃO. AF_06/2022</t>
  </si>
  <si>
    <t xml:space="preserve">JOELHO 90 GRAUS, PVC, SOLDÁVEL, DN 32MM, INSTALADO EM RAMAL DE DISTRIBUIÇÃO DE ÁGUA - FORNECIMENTO E INSTALAÇÃO. AF_06/2022</t>
  </si>
  <si>
    <t xml:space="preserve">JOELHO 45 GRAUS, PVC, SOLDÁVEL, DN 32MM, INSTALADO EM RAMAL DE DISTRIBUIÇÃO DE ÁGUA - FORNECIMENTO E INSTALAÇÃO. AF_06/2022</t>
  </si>
  <si>
    <t xml:space="preserve">CURVA 90 GRAUS, PVC, SOLDÁVEL, DN 32MM, INSTALADO EM RAMAL DE DISTRIBUIÇÃO DE ÁGUA - FORNECIMENTO E INSTALAÇÃO. AF_06/2022</t>
  </si>
  <si>
    <t xml:space="preserve">CURVA 45 GRAUS, PVC, SOLDÁVEL, DN 32MM, INSTALADO EM RAMAL DE DISTRIBUIÇÃO DE ÁGUA - FORNECIMENTO E INSTALAÇÃO. AF_06/2022</t>
  </si>
  <si>
    <t xml:space="preserve">LUVA, PVC, SOLDÁVEL, DN 20MM, INSTALADO EM RAMAL DE DISTRIBUIÇÃO DE ÁGUA - FORNECIMENTO E INSTALAÇÃO. AF_06/2022</t>
  </si>
  <si>
    <t xml:space="preserve">LUVA DE CORRER, PVC, SOLDÁVEL, DN 20MM, INSTALADO EM RAMAL DE DISTRIBUIÇÃO DE ÁGUA - FORNECIMENTO E INSTALAÇÃO. AF_06/2022</t>
  </si>
  <si>
    <t xml:space="preserve">LUVA DE REDUÇÃO, PVC, SOLDÁVEL, DN 25MM X 20MM, INSTALADO EM RAMAL DE DISTRIBUIÇÃO DE ÁGUA - FORNECIMENTO E INSTALAÇÃO. AF_06/2022</t>
  </si>
  <si>
    <t xml:space="preserve">UNIÃO, PVC, SOLDÁVEL, DN 20MM, INSTALADO EM RAMAL DE DISTRIBUIÇÃO DE ÁGUA - FORNECIMENTO E INSTALAÇÃO. AF_06/2022</t>
  </si>
  <si>
    <t xml:space="preserve">CURVA DE TRANSPOSIÇÃO, PVC, SOLDÁVEL, DN 20MM, INSTALADO EM RAMAL DE DISTRIBUIÇÃO DE ÁGUA   FORNECIMENTO E INSTALAÇÃO. AF_06/2022</t>
  </si>
  <si>
    <t xml:space="preserve">LUVA, PVC, SOLDÁVEL, DN 25MM, INSTALADO EM RAMAL DE DISTRIBUIÇÃO DE ÁGUA - FORNECIMENTO E INSTALAÇÃO. AF_06/2022</t>
  </si>
  <si>
    <t xml:space="preserve">LUVA DE CORRER, PVC, SOLDÁVEL, DN 25MM, INSTALADO EM RAMAL DE DISTRIBUIÇÃO DE ÁGUA - FORNECIMENTO E INSTALAÇÃO. AF_06/2022</t>
  </si>
  <si>
    <t xml:space="preserve">LUVA DE REDUÇÃO, PVC, SOLDÁVEL, DN 32MM X 25MM, INSTALADO EM RAMAL DE DISTRIBUIÇÃO DE ÁGUA - FORNECIMENTO E INSTALAÇÃO. AF_06/2022</t>
  </si>
  <si>
    <t xml:space="preserve">LUVA COM BUCHA DE LATÃO, PVC, SOLDÁVEL, DN 25MM X 3/4 , INSTALADO EM RAMAL DE DISTRIBUIÇÃO DE ÁGUA - FORNECIMENTO E INSTALAÇÃO. AF_06/2022</t>
  </si>
  <si>
    <t xml:space="preserve">UNIÃO, PVC, SOLDÁVEL, DN 25MM, INSTALADO EM RAMAL DE DISTRIBUIÇÃO DE ÁGUA - FORNECIMENTO E INSTALAÇÃO. AF_06/2022</t>
  </si>
  <si>
    <t xml:space="preserve">ADAPTADOR CURTO COM BOLSA E ROSCA PARA REGISTRO, PVC, SOLDÁVEL, DN 25MM X 3/4 , INSTALADO EM RAMAL DE DISTRIBUIÇÃO DE ÁGUA - FORNECIMENTO E INSTALAÇÃO. AF_06/2022</t>
  </si>
  <si>
    <t xml:space="preserve">CURVA DE TRANSPOSIÇÃO, PVC, SOLDÁVEL, DN 25MM, INSTALADO EM RAMAL DE DISTRIBUIÇÃO DE ÁGUA   FORNECIMENTO E INSTALAÇÃO. AF_06/2022</t>
  </si>
  <si>
    <t xml:space="preserve">LUVA, PVC, SOLDÁVEL, DN 32MM, INSTALADO EM RAMAL DE DISTRIBUIÇÃO DE ÁGUA - FORNECIMENTO E INSTALAÇÃO. AF_06/2022</t>
  </si>
  <si>
    <t xml:space="preserve">LUVA DE CORRER, PVC, SOLDÁVEL, DN 32MM, INSTALADO EM RAMAL DE DISTRIBUIÇÃO DE ÁGUA   FORNECIMENTO E INSTALAÇÃO. AF_06/2022</t>
  </si>
  <si>
    <t xml:space="preserve">LUVA DE REDUÇÃO, PVC, SOLDÁVEL, DN 40MM X 32MM, INSTALADO EM RAMAL DE DISTRIBUIÇÃO DE ÁGUA - FORNECIMENTO E INSTALAÇÃO. AF_06/2022</t>
  </si>
  <si>
    <t xml:space="preserve">LUVA SOLDÁVEL E COM ROSCA, PVC, SOLDÁVEL, DN 32MM X 1 , INSTALADO EM RAMAL DE DISTRIBUIÇÃO DE ÁGUA - FORNECIMENTO E INSTALAÇÃO. AF_06/2022</t>
  </si>
  <si>
    <t xml:space="preserve">UNIÃO, PVC, SOLDÁVEL, DN 32MM, INSTALADO EM RAMAL DE DISTRIBUIÇÃO DE ÁGUA - FORNECIMENTO E INSTALAÇÃO. AF_06/2022</t>
  </si>
  <si>
    <t xml:space="preserve">ADAPTADOR CURTO COM BOLSA E ROSCA PARA REGISTRO, PVC, SOLDÁVEL, DN 32MM X 1 , INSTALADO EM RAMAL DE DISTRIBUIÇÃO DE ÁGUA - FORNECIMENTO E INSTALAÇÃO. AF_06/2022</t>
  </si>
  <si>
    <t xml:space="preserve">CURVA DE TRANSPOSIÇÃO, PVC, SOLDÁVEL, DN 32MM, INSTALADO EM RAMAL DE DISTRIBUIÇÃO DE ÁGUA   FORNECIMENTO E INSTALAÇÃO. AF_06/2022</t>
  </si>
  <si>
    <t xml:space="preserve">TE, PVC, SOLDÁVEL, DN 20MM, INSTALADO EM RAMAL DE DISTRIBUIÇÃO DE ÁGUA - FORNECIMENTO E INSTALAÇÃO. AF_06/2022</t>
  </si>
  <si>
    <t xml:space="preserve">TÊ SOLDÁVEL E COM ROSCA NA BOLSA CENTRAL, PVC, SOLDÁVEL, DN 20MM X 1/2 , INSTALADO EM RAMAL DE DISTRIBUIÇÃO DE ÁGUA - FORNECIMENTO E INSTALAÇÃO. AF_06/2022</t>
  </si>
  <si>
    <t xml:space="preserve">TE, PVC, SOLDÁVEL, DN 25MM, INSTALADO EM RAMAL DE DISTRIBUIÇÃO DE ÁGUA - FORNECIMENTO E INSTALAÇÃO. AF_06/2022</t>
  </si>
  <si>
    <t xml:space="preserve">TÊ DE REDUÇÃO, PVC, SOLDÁVEL, DN 25MM X 20MM, INSTALADO EM RAMAL DE DISTRIBUIÇÃO DE ÁGUA - FORNECIMENTO E INSTALAÇÃO. AF_06/2022</t>
  </si>
  <si>
    <t xml:space="preserve">TE, PVC, SOLDÁVEL, DN 32MM, INSTALADO EM RAMAL DE DISTRIBUIÇÃO DE ÁGUA - FORNECIMENTO E INSTALAÇÃO. AF_06/2022</t>
  </si>
  <si>
    <t xml:space="preserve">TÊ COM BUCHA DE LATÃO NA BOLSA CENTRAL, PVC, SOLDÁVEL, DN 32MM X 3/4 , INSTALADO EM RAMAL DE DISTRIBUIÇÃO DE ÁGUA - FORNECIMENTO E INSTALAÇÃO. AF_06/2022</t>
  </si>
  <si>
    <t xml:space="preserve">TÊ DE REDUÇÃO, PVC, SOLDÁVEL, DN 32MM X 25MM, INSTALADO EM RAMAL DE DISTRIBUIÇÃO DE ÁGUA - FORNECIMENTO E INSTALAÇÃO. AF_06/2022</t>
  </si>
  <si>
    <t xml:space="preserve">JOELHO 90 GRAUS, PVC, SOLDÁVEL, DN 25MM, INSTALADO EM PRUMADA DE ÁGUA - FORNECIMENTO E INSTALAÇÃO. AF_06/2022</t>
  </si>
  <si>
    <t xml:space="preserve">JOELHO 45 GRAUS, PVC, SOLDÁVEL, DN 25MM, INSTALADO EM PRUMADA DE ÁGUA - FORNECIMENTO E INSTALAÇÃO. AF_06/2022</t>
  </si>
  <si>
    <t xml:space="preserve">CURVA 90 GRAUS, PVC, SOLDÁVEL, DN 25MM, INSTALADO EM PRUMADA DE ÁGUA - FORNECIMENTO E INSTALAÇÃO. AF_06/2022</t>
  </si>
  <si>
    <t xml:space="preserve">CURVA 45 GRAUS, PVC, SOLDÁVEL, DN 25MM, INSTALADO EM PRUMADA DE ÁGUA - FORNECIMENTO E INSTALAÇÃO. AF_06/2022</t>
  </si>
  <si>
    <t xml:space="preserve">JOELHO 90 GRAUS, PVC, SOLDÁVEL, DN 32MM, INSTALADO EM PRUMADA DE ÁGUA - FORNECIMENTO E INSTALAÇÃO. AF_06/2022</t>
  </si>
  <si>
    <t xml:space="preserve">JOELHO 45 GRAUS, PVC, SOLDÁVEL, DN 32MM, INSTALADO EM PRUMADA DE ÁGUA - FORNECIMENTO E INSTALAÇÃO. AF_06/2022</t>
  </si>
  <si>
    <t xml:space="preserve">CURVA 90 GRAUS, PVC, SOLDÁVEL, DN 32MM, INSTALADO EM PRUMADA DE ÁGUA - FORNECIMENTO E INSTALAÇÃO. AF_06/2022</t>
  </si>
  <si>
    <t xml:space="preserve">CURVA 45 GRAUS, PVC, SOLDÁVEL, DN 32MM, INSTALADO EM PRUMADA DE ÁGUA - FORNECIMENTO E INSTALAÇÃO. AF_06/2022</t>
  </si>
  <si>
    <t xml:space="preserve">JOELHO 90 GRAUS, PVC, SOLDÁVEL, DN 40MM, INSTALADO EM PRUMADA DE ÁGUA - FORNECIMENTO E INSTALAÇÃO. AF_06/2022</t>
  </si>
  <si>
    <t xml:space="preserve">JOELHO 45 GRAUS, PVC, SOLDÁVEL, DN 40MM, INSTALADO EM PRUMADA DE ÁGUA - FORNECIMENTO E INSTALAÇÃO. AF_06/2022</t>
  </si>
  <si>
    <t xml:space="preserve">CURVA 90 GRAUS, PVC, SOLDÁVEL, DN 40MM, INSTALADO EM PRUMADA DE ÁGUA - FORNECIMENTO E INSTALAÇÃO. AF_06/2022</t>
  </si>
  <si>
    <t xml:space="preserve">CURVA 45 GRAUS, PVC, SOLDÁVEL, DN 40MM, INSTALADO EM PRUMADA DE ÁGUA - FORNECIMENTO E INSTALAÇÃO. AF_06/2022</t>
  </si>
  <si>
    <t xml:space="preserve">JOELHO 90 GRAUS, PVC, SOLDÁVEL, DN 50MM, INSTALADO EM PRUMADA DE ÁGUA - FORNECIMENTO E INSTALAÇÃO. AF_06/2022</t>
  </si>
  <si>
    <t xml:space="preserve">JOELHO 45 GRAUS, PVC, SOLDÁVEL, DN 50MM, INSTALADO EM PRUMADA DE ÁGUA - FORNECIMENTO E INSTALAÇÃO. AF_06/2022</t>
  </si>
  <si>
    <t xml:space="preserve">CURVA 90 GRAUS, PVC, SOLDÁVEL, DN 50MM, INSTALADO EM PRUMADA DE ÁGUA - FORNECIMENTO E INSTALAÇÃO. AF_06/2022</t>
  </si>
  <si>
    <t xml:space="preserve">CURVA 45 GRAUS, PVC, SOLDÁVEL, DN 50MM, INSTALADO EM PRUMADA DE ÁGUA - FORNECIMENTO E INSTALAÇÃO. AF_06/2022</t>
  </si>
  <si>
    <t xml:space="preserve">JOELHO 90 GRAUS, PVC, SOLDÁVEL, DN 60MM, INSTALADO EM PRUMADA DE ÁGUA - FORNECIMENTO E INSTALAÇÃO. AF_06/2022</t>
  </si>
  <si>
    <t xml:space="preserve">JOELHO 45 GRAUS, PVC, SOLDÁVEL, DN 60MM, INSTALADO EM PRUMADA DE ÁGUA - FORNECIMENTO E INSTALAÇÃO. AF_06/2022</t>
  </si>
  <si>
    <t xml:space="preserve">CURVA 90 GRAUS, PVC, SOLDÁVEL, DN 60MM, INSTALADO EM PRUMADA DE ÁGUA - FORNECIMENTO E INSTALAÇÃO. AF_06/2022</t>
  </si>
  <si>
    <t xml:space="preserve">CURVA 45 GRAUS, PVC, SOLDÁVEL, DN 60MM, INSTALADO EM PRUMADA DE ÁGUA - FORNECIMENTO E INSTALAÇÃO. AF_06/2022</t>
  </si>
  <si>
    <t xml:space="preserve">JOELHO 90 GRAUS, PVC, SOLDÁVEL, DN 75MM, INSTALADO EM PRUMADA DE ÁGUA - FORNECIMENTO E INSTALAÇÃO. AF_06/2022</t>
  </si>
  <si>
    <t xml:space="preserve">JOELHO 90 GRAUS, PVC, SERIE R, ÁGUA PLUVIAL, DN 40 MM, JUNTA SOLDÁVEL, FORNECIDO E INSTALADO EM RAMAL DE ENCAMINHAMENTO. AF_06/2022</t>
  </si>
  <si>
    <t xml:space="preserve">JOELHO 45 GRAUS, PVC, SOLDÁVEL, DN 75MM, INSTALADO EM PRUMADA DE ÁGUA - FORNECIMENTO E INSTALAÇÃO. AF_06/2022</t>
  </si>
  <si>
    <t xml:space="preserve">JOELHO 45 GRAUS, PVC, SERIE R, ÁGUA PLUVIAL, DN 40 MM, JUNTA SOLDÁVEL, FORNECIDO E INSTALADO EM RAMAL DE ENCAMINHAMENTO. AF_06/2022</t>
  </si>
  <si>
    <t xml:space="preserve">CURVA 90 GRAUS, PVC, SOLDÁVEL, DN 75MM, INSTALADO EM PRUMADA DE ÁGUA - FORNECIMENTO E INSTALAÇÃO. AF_06/2022</t>
  </si>
  <si>
    <t xml:space="preserve">JOELHO 90 GRAUS, PVC, SERIE R, ÁGUA PLUVIAL, DN 50 MM, JUNTA ELÁSTICA, FORNECIDO E INSTALADO EM RAMAL DE ENCAMINHAMENTO. AF_06/2022</t>
  </si>
  <si>
    <t xml:space="preserve">CURVA 45 GRAUS, PVC, SOLDÁVEL, DN 75MM, INSTALADO EM PRUMADA DE ÁGUA - FORNECIMENTO E INSTALAÇÃO. AF_06/2022</t>
  </si>
  <si>
    <t xml:space="preserve">JOELHO 45 GRAUS, PVC, SERIE R, ÁGUA PLUVIAL, DN 50 MM, JUNTA ELÁSTICA, FORNECIDO E INSTALADO EM RAMAL DE ENCAMINHAMENTO. AF_06/2022</t>
  </si>
  <si>
    <t xml:space="preserve">JOELHO 90 GRAUS, PVC, SOLDÁVEL, DN 85MM, INSTALADO EM PRUMADA DE ÁGUA - FORNECIMENTO E INSTALAÇÃO. AF_06/2022</t>
  </si>
  <si>
    <t xml:space="preserve">JOELHO 90 GRAUS, PVC, SERIE R, ÁGUA PLUVIAL, DN 75 MM, JUNTA ELÁSTICA, FORNECIDO E INSTALADO EM RAMAL DE ENCAMINHAMENTO. AF_06/2022</t>
  </si>
  <si>
    <t xml:space="preserve">JOELHO 45 GRAUS, PVC, SOLDÁVEL, DN 85MM, INSTALADO EM PRUMADA DE ÁGUA - FORNECIMENTO E INSTALAÇÃO. AF_06/2022</t>
  </si>
  <si>
    <t xml:space="preserve">JOELHO 45 GRAUS, PVC, SERIE R, ÁGUA PLUVIAL, DN 75 MM, JUNTA ELÁSTICA, FORNECIDO E INSTALADO EM RAMAL DE ENCAMINHAMENTO. AF_06/2022</t>
  </si>
  <si>
    <t xml:space="preserve">CURVA 90 GRAUS, PVC, SOLDÁVEL, DN 85MM, INSTALADO EM PRUMADA DE ÁGUA - FORNECIMENTO E INSTALAÇÃO. AF_06/2022</t>
  </si>
  <si>
    <t xml:space="preserve">CURVA 87 GRAUS E 30 MINUTOS, PVC, SERIE R, ÁGUA PLUVIAL, DN 75 MM, JUNTA ELÁSTICA, FORNECIDO E INSTALADO EM RAMAL DE ENCAMINHAMENTO. AF_06/2022</t>
  </si>
  <si>
    <t xml:space="preserve">CURVA 45 GRAUS, PVC, SOLDÁVEL, DN 85MM, INSTALADO EM PRUMADA DE ÁGUA - FORNECIMENTO E INSTALAÇÃO. AF_06/2022</t>
  </si>
  <si>
    <t xml:space="preserve">LUVA, PVC, SOLDÁVEL, DN 25MM, INSTALADO EM PRUMADA DE ÁGUA - FORNECIMENTO E INSTALAÇÃO. AF_06/2022</t>
  </si>
  <si>
    <t xml:space="preserve">JOELHO 90 GRAUS, PVC, SERIE R, ÁGUA PLUVIAL, DN 100 MM, JUNTA ELÁSTICA, FORNECIDO E INSTALADO EM RAMAL DE ENCAMINHAMENTO. AF_06/2022</t>
  </si>
  <si>
    <t xml:space="preserve">LUVA DE CORRER, PVC, SOLDÁVEL, DN 25MM, INSTALADO EM PRUMADA DE ÁGUA - FORNECIMENTO E INSTALAÇÃO. AF_06/2022</t>
  </si>
  <si>
    <t xml:space="preserve">JOELHO 45 GRAUS, PVC, SERIE R, ÁGUA PLUVIAL, DN 100 MM, JUNTA ELÁSTICA, FORNECIDO E INSTALADO EM RAMAL DE ENCAMINHAMENTO. AF_06/2022</t>
  </si>
  <si>
    <t xml:space="preserve">LUVA DE REDUÇÃO, PVC, SOLDÁVEL, DN 32MM X 25MM, INSTALADO EM PRUMADA DE ÁGUA - FORNECIMENTO E INSTALAÇÃO. AF_06/2022</t>
  </si>
  <si>
    <t xml:space="preserve">CURVA 87 GRAUS E 30 MINUTOS, PVC, SERIE R, ÁGUA PLUVIAL, DN 100 MM, JUNTA ELÁSTICA, FORNECIDO E INSTALADO EM RAMAL DE ENCAMINHAMENTO. AF_06/2022</t>
  </si>
  <si>
    <t xml:space="preserve">UNIÃO, PVC, SOLDÁVEL, DN 25MM, INSTALADO EM PRUMADA DE ÁGUA - FORNECIMENTO E INSTALAÇÃO. AF_06/2022</t>
  </si>
  <si>
    <t xml:space="preserve">CURVA DE TRANSPOSIÇÃO, PVC, SOLDÁVEL, DN 25MM, INSTALADO EM PRUMADA DE ÁGUA  - FORNECIMENTO E INSTALAÇÃO. AF_06/2022</t>
  </si>
  <si>
    <t xml:space="preserve">LUVA, PVC, SOLDÁVEL, DN 32MM, INSTALADO EM PRUMADA DE ÁGUA - FORNECIMENTO E INSTALAÇÃO. AF_06/2022</t>
  </si>
  <si>
    <t xml:space="preserve">LUVA DE CORRER, PVC, SOLDÁVEL, DN 32MM, INSTALADO EM PRUMADA DE ÁGUA - FORNECIMENTO E INSTALAÇÃO. AF_06/2022</t>
  </si>
  <si>
    <t xml:space="preserve">LUVA SIMPLES, PVC, SERIE R, ÁGUA PLUVIAL, DN 40 MM, JUNTA SOLDÁVEL, FORNECIDO E INSTALADO EM RAMAL DE ENCAMINHAMENTO. AF_06/2022</t>
  </si>
  <si>
    <t xml:space="preserve">LUVA SIMPLES, PVC, SERIE R, ÁGUA PLUVIAL, DN 50 MM, JUNTA ELÁSTICA, FORNECIDO E INSTALADO EM RAMAL DE ENCAMINHAMENTO. AF_06/2022</t>
  </si>
  <si>
    <t xml:space="preserve">BUCHA DE REDUÇÃO LONGA, PVC, SERIE R, ÁGUA PLUVIAL, DN 50 X 40 MM, JUNTA ELÁSTICA, FORNECIDO E INSTALADO EM RAMAL DE ENCAMINHAMENTO. AF_06/2022</t>
  </si>
  <si>
    <t xml:space="preserve">LUVA SIMPLES, PVC, SERIE R, ÁGUA PLUVIAL, DN 75 MM, JUNTA ELÁSTICA, FORNECIDO E INSTALADO EM RAMAL DE ENCAMINHAMENTO. AF_06/2022</t>
  </si>
  <si>
    <t xml:space="preserve">LUVA DE CORRER, PVC, SERIE R, ÁGUA PLUVIAL, DN 75 MM, JUNTA ELÁSTICA, FORNECIDO E INSTALADO EM RAMAL DE ENCAMINHAMENTO. AF_06/2022</t>
  </si>
  <si>
    <t xml:space="preserve">REDUÇÃO EXCÊNTRICA, PVC, SERIE R, ÁGUA PLUVIAL, DN 75 X 50 MM, JUNTA ELÁSTICA, FORNECIDO E INSTALADO EM RAMAL DE ENCAMINHAMENTO. AF_06/2022</t>
  </si>
  <si>
    <t xml:space="preserve">TÊ DE INSPEÇÃO, PVC, SERIE R, ÁGUA PLUVIAL, DN 75 MM, JUNTA ELÁSTICA, FORNECIDO E INSTALADO EM RAMAL DE ENCAMINHAMENTO. AF_06/2022</t>
  </si>
  <si>
    <t xml:space="preserve">LUVA SOLDÁVEL E COM ROSCA, PVC, SOLDÁVEL, DN 32MM X 1 , INSTALADO EM PRUMADA DE ÁGUA - FORNECIMENTO E INSTALAÇÃO. AF_06/2022</t>
  </si>
  <si>
    <t xml:space="preserve">UNIÃO, PVC, SOLDÁVEL, DN 32MM, INSTALADO EM PRUMADA DE ÁGUA - FORNECIMENTO E INSTALAÇÃO. AF_06/2022</t>
  </si>
  <si>
    <t xml:space="preserve">ADAPTADOR CURTO COM BOLSA E ROSCA PARA REGISTRO, PVC, SOLDÁVEL, DN 32MM X 1 , INSTALADO EM PRUMADA DE ÁGUA - FORNECIMENTO E INSTALAÇÃO. AF_06/2022</t>
  </si>
  <si>
    <t xml:space="preserve">LUVA SIMPLES, PVC, SERIE R, ÁGUA PLUVIAL, DN 100 MM, JUNTA ELÁSTICA, FORNECIDO E INSTALADO EM RAMAL DE ENCAMINHAMENTO. AF_06/2022</t>
  </si>
  <si>
    <t xml:space="preserve">CURVA DE TRANSPOSIÇÃO, PVC, SOLDÁVEL, DN 32MM, INSTALADO EM PRUMADA DE ÁGUA   FORNECIMENTO E INSTALAÇÃO. AF_06/2022</t>
  </si>
  <si>
    <t xml:space="preserve">LUVA DE CORRER, PVC, SERIE R, ÁGUA PLUVIAL, DN 100 MM, JUNTA ELÁSTICA, FORNECIDO E INSTALADO EM RAMAL DE ENCAMINHAMENTO. AF_06/2022</t>
  </si>
  <si>
    <t xml:space="preserve">REDUÇÃO EXCÊNTRICA, PVC, SERIE R, ÁGUA PLUVIAL, DN 100 X 75 MM, JUNTA ELÁSTICA, FORNECIDO E INSTALADO EM RAMAL DE ENCAMINHAMENTO. AF_06/2022</t>
  </si>
  <si>
    <t xml:space="preserve">LUVA, PVC, SOLDÁVEL, DN 40MM, INSTALADO EM PRUMADA DE ÁGUA - FORNECIMENTO E INSTALAÇÃO. AF_06/2022</t>
  </si>
  <si>
    <t xml:space="preserve">TÊ DE INSPEÇÃO, PVC, SERIE R, ÁGUA PLUVIAL, DN 100 MM, JUNTA ELÁSTICA, FORNECIDO E INSTALADO EM RAMAL DE ENCAMINHAMENTO. AF_06/2022</t>
  </si>
  <si>
    <t xml:space="preserve">LUVA DE CORRER, PVC, SOLDÁVEL, DN 40MM, INSTALADO EM PRUMADA DE ÁGUA   FORNECIMENTO E INSTALAÇÃO. AF_06/2022</t>
  </si>
  <si>
    <t xml:space="preserve">JUNÇÃO SIMPLES, PVC, SERIE R, ÁGUA PLUVIAL, DN 40 MM, JUNTA SOLDÁVEL, FORNECIDO E INSTALADO EM RAMAL DE ENCAMINHAMENTO. AF_06/2022</t>
  </si>
  <si>
    <t xml:space="preserve">LUVA DE REDUÇÃO, PVC, SOLDÁVEL, DN 40MM X 32MM, INSTALADO EM PRUMADA DE ÁGUA - FORNECIMENTO E INSTALAÇÃO. AF_06/2022</t>
  </si>
  <si>
    <t xml:space="preserve">JUNÇÃO SIMPLES, PVC, SERIE R, ÁGUA PLUVIAL, DN 50 MM, JUNTA ELÁSTICA, FORNECIDO E INSTALADO EM RAMAL DE ENCAMINHAMENTO. AF_06/2022</t>
  </si>
  <si>
    <t xml:space="preserve">LUVA COM ROSCA, PVC, SOLDÁVEL, DN 40MM X 1.1/4 , INSTALADO EM PRUMADA DE ÁGUA - FORNECIMENTO E INSTALAÇÃO. AF_06/2022</t>
  </si>
  <si>
    <t xml:space="preserve">JUNÇÃO SIMPLES, PVC, SERIE R, ÁGUA PLUVIAL, DN 75 X 75 MM, JUNTA ELÁSTICA, FORNECIDO E INSTALADO EM RAMAL DE ENCAMINHAMENTO. AF_06/2022</t>
  </si>
  <si>
    <t xml:space="preserve">TÊ, PVC, SERIE R, ÁGUA PLUVIAL, DN 75 MM, JUNTA ELÁSTICA, FORNECIDO E INSTALADO EM RAMAL DE ENCAMINHAMENTO. AF_06/2022</t>
  </si>
  <si>
    <t xml:space="preserve">JUNÇÃO SIMPLES, PVC, SERIE R, ÁGUA PLUVIAL, DN 100 X 100 MM, JUNTA ELÁSTICA, FORNECIDO E INSTALADO EM RAMAL DE ENCAMINHAMENTO. AF_06/2022</t>
  </si>
  <si>
    <t xml:space="preserve">UNIÃO, PVC, SOLDÁVEL, DN 40MM, INSTALADO EM PRUMADA DE ÁGUA - FORNECIMENTO E INSTALAÇÃO. AF_06/2022</t>
  </si>
  <si>
    <t xml:space="preserve">JUNÇÃO SIMPLES, PVC, SERIE R, ÁGUA PLUVIAL, DN 100 X 75 MM, JUNTA ELÁSTICA, FORNECIDO E INSTALADO EM RAMAL DE ENCAMINHAMENTO. AF_06/2022</t>
  </si>
  <si>
    <t xml:space="preserve">ADAPTADOR CURTO COM BOLSA E ROSCA PARA REGISTRO, PVC, SOLDÁVEL, DN 40MM X 1.1/2 , INSTALADO EM PRUMADA DE ÁGUA - FORNECIMENTO E INSTALAÇÃO. AF_06/2022</t>
  </si>
  <si>
    <t xml:space="preserve">TÊ, PVC, SERIE R, ÁGUA PLUVIAL, DN 100 X 100 MM, JUNTA ELÁSTICA, FORNECIDO E INSTALADO EM RAMAL DE ENCAMINHAMENTO. AF_06/2022</t>
  </si>
  <si>
    <t xml:space="preserve">ADAPTADOR CURTO COM BOLSA E ROSCA PARA REGISTRO, PVC, SOLDÁVEL, DN 40MM X 1.1/4 , INSTALADO EM PRUMADA DE ÁGUA - FORNECIMENTO E INSTALAÇÃO. AF_06/2022</t>
  </si>
  <si>
    <t xml:space="preserve">TÊ, PVC, SERIE R, ÁGUA PLUVIAL, DN 100 X 75 MM, JUNTA ELÁSTICA, FORNECIDO E INSTALADO EM RAMAL DE ENCAMINHAMENTO. AF_06/2022</t>
  </si>
  <si>
    <t xml:space="preserve">JUNÇÃO DUPLA, PVC, SERIE R, ÁGUA PLUVIAL, DN 100 X 100 X 100 MM, JUNTA ELÁSTICA, FORNECIDO E INSTALADO EM RAMAL DE ENCAMINHAMENTO. AF_06/2022</t>
  </si>
  <si>
    <t xml:space="preserve">LUVA, PVC, SOLDÁVEL, DN 50MM, INSTALADO EM PRUMADA DE ÁGUA - FORNECIMENTO E INSTALAÇÃO. AF_06/2022</t>
  </si>
  <si>
    <t xml:space="preserve">LUVA DE CORRER, PVC, SOLDÁVEL, DN 50MM, INSTALADO EM PRUMADA DE ÁGUA - FORNECIMENTO E INSTALAÇÃO. AF_06/2022</t>
  </si>
  <si>
    <t xml:space="preserve">LUVA DE REDUÇÃO, PVC, SOLDÁVEL, DN 50MM X 25MM, INSTALADO EM PRUMADA DE ÁGUA   FORNECIMENTO E INSTALAÇÃO. AF_06/2022</t>
  </si>
  <si>
    <t xml:space="preserve">JOELHO 90 GRAUS, PVC, SERIE R, ÁGUA PLUVIAL, DN 75 MM, JUNTA ELÁSTICA, FORNECIDO E INSTALADO EM CONDUTORES VERTICAIS DE ÁGUAS PLUVIAIS. AF_06/2022</t>
  </si>
  <si>
    <t xml:space="preserve">JOELHO 45 GRAUS, PVC, SERIE R, ÁGUA PLUVIAL, DN 75 MM, JUNTA ELÁSTICA, FORNECIDO E INSTALADO EM CONDUTORES VERTICAIS DE ÁGUAS PLUVIAIS. AF_06/2022</t>
  </si>
  <si>
    <t xml:space="preserve">CURVA 87 GRAUS E 30 MINUTOS, PVC, SERIE R, ÁGUA PLUVIAL, DN 75 MM, JUNTA ELÁSTICA, FORNECIDO E INSTALADO EM CONDUTORES VERTICAIS DE ÁGUAS PLUVIAIS. AF_06/2022</t>
  </si>
  <si>
    <t xml:space="preserve">JOELHO 90 GRAUS, PVC, SERIE R, ÁGUA PLUVIAL, DN 100 MM, JUNTA ELÁSTICA, FORNECIDO E INSTALADO EM CONDUTORES VERTICAIS DE ÁGUAS PLUVIAIS. AF_06/2022</t>
  </si>
  <si>
    <t xml:space="preserve">JOELHO 45 GRAUS, PVC, SERIE R, ÁGUA PLUVIAL, DN 100 MM, JUNTA ELÁSTICA, FORNECIDO E INSTALADO EM CONDUTORES VERTICAIS DE ÁGUAS PLUVIAIS. AF_06/2022</t>
  </si>
  <si>
    <t xml:space="preserve">CURVA 87 GRAUS E 30 MINUTOS, PVC, SERIE R, ÁGUA PLUVIAL, DN 100 MM, JUNTA ELÁSTICA, FORNECIDO E INSTALADO EM CONDUTORES VERTICAIS DE ÁGUAS PLUVIAIS. AF_06/2022</t>
  </si>
  <si>
    <t xml:space="preserve">JOELHO 90 GRAUS, PVC, SERIE R, ÁGUA PLUVIAL, DN 150 MM, JUNTA ELÁSTICA, FORNECIDO E INSTALADO EM CONDUTORES VERTICAIS DE ÁGUAS PLUVIAIS. AF_06/2022</t>
  </si>
  <si>
    <t xml:space="preserve">JOELHO 45 GRAUS, PVC, SERIE R, ÁGUA PLUVIAL, DN 150 MM, JUNTA ELÁSTICA, FORNECIDO E INSTALADO EM CONDUTORES VERTICAIS DE ÁGUAS PLUVIAIS. AF_06/2022</t>
  </si>
  <si>
    <t xml:space="preserve">CURVA 87 GRAUS E 30 MINUTOS, PVC, SERIE R, ÁGUA PLUVIAL, DN 150 MM, JUNTA ELÁSTICA, FORNECIDO E INSTALADO EM CONDUTORES VERTICAIS DE ÁGUAS PLUVIAIS. AF_06/2022</t>
  </si>
  <si>
    <t xml:space="preserve">LUVA COM ROSCA, PVC, SOLDÁVEL, DN 50MM X 1.1/2 , INSTALADO EM PRUMADA DE ÁGUA - FORNECIMENTO E INSTALAÇÃO. AF_06/2022</t>
  </si>
  <si>
    <t xml:space="preserve">UNIÃO, PVC, SOLDÁVEL, DN 50MM, INSTALADO EM PRUMADA DE ÁGUA - FORNECIMENTO E INSTALAÇÃO. AF_06/2022</t>
  </si>
  <si>
    <t xml:space="preserve">ADAPTADOR CURTO COM BOLSA E ROSCA PARA REGISTRO, PVC, SOLDÁVEL, DN 50MM X 1.1/4 , INSTALADO EM PRUMADA DE ÁGUA - FORNECIMENTO E INSTALAÇÃO. AF_06/2022</t>
  </si>
  <si>
    <t xml:space="preserve">ADAPTADOR CURTO COM BOLSA E ROSCA PARA REGISTRO, PVC, SOLDÁVEL, DN 50MM X 1.1/2 , INSTALADO EM PRUMADA DE ÁGUA - FORNECIMENTO E INSTALAÇÃO. AF_06/2022</t>
  </si>
  <si>
    <t xml:space="preserve">LUVA, PVC, SOLDÁVEL, DN 60MM, INSTALADO EM PRUMADA DE ÁGUA - FORNECIMENTO E INSTALAÇÃO. AF_06/2022</t>
  </si>
  <si>
    <t xml:space="preserve">LUVA DE CORRER, PVC, SOLDÁVEL, DN 60MM, INSTALADO EM PRUMADA DE ÁGUA   FORNECIMENTO E INSTALAÇÃO. AF_06/2022</t>
  </si>
  <si>
    <t xml:space="preserve">LUVA SIMPLES, PVC, SERIE R, ÁGUA PLUVIAL, DN 75 MM, JUNTA ELÁSTICA, FORNECIDO E INSTALADO EM CONDUTORES VERTICAIS DE ÁGUAS PLUVIAIS. AF_06/2022</t>
  </si>
  <si>
    <t xml:space="preserve">LUVA DE CORRER, PVC, SERIE R, ÁGUA PLUVIAL, DN 75 MM, JUNTA ELÁSTICA, FORNECIDO E INSTALADO EM CONDUTORES VERTICAIS DE ÁGUAS PLUVIAIS. AF_06/2022</t>
  </si>
  <si>
    <t xml:space="preserve">LUVA DE REDUÇÃO, PVC, SOLDÁVEL, DN 60MM X 50MM, INSTALADO EM PRUMADA DE ÁGUA - FORNECIMENTO E INSTALAÇÃO. AF_06/2022</t>
  </si>
  <si>
    <t xml:space="preserve">UNIÃO, PVC, SOLDÁVEL, DN 60MM, INSTALADO EM PRUMADA DE ÁGUA - FORNECIMENTO E INSTALAÇÃO. AF_06/2022</t>
  </si>
  <si>
    <t xml:space="preserve">ADAPTADOR CURTO COM BOLSA E ROSCA PARA REGISTRO, PVC, SOLDÁVEL, DN 60MM X 2 , INSTALADO EM PRUMADA DE ÁGUA - FORNECIMENTO E INSTALAÇÃO. AF_06/2022</t>
  </si>
  <si>
    <t xml:space="preserve">LUVA, PVC, SOLDÁVEL, DN 75MM, INSTALADO EM PRUMADA DE ÁGUA - FORNECIMENTO E INSTALAÇÃO. AF_06/2022</t>
  </si>
  <si>
    <t xml:space="preserve">UNIÃO, PVC, SOLDÁVEL, DN 75MM, INSTALADO EM PRUMADA DE ÁGUA - FORNECIMENTO E INSTALAÇÃO. AF_06/2022</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</si>
  <si>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</si>
  <si>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AF_06/2022</t>
  </si>
  <si>
    <t xml:space="preserve">UNIÃO, PVC, SOLDÁVEL, DN 85MM, INSTALADO EM PRUMADA DE ÁGUA - FORNECIMENTO E INSTALAÇÃO. AF_06/2022</t>
  </si>
  <si>
    <t xml:space="preserve">ADAPTADOR CURTO COM BOLSA E ROSCA PARA REGISTRO, PVC, SOLDÁVEL, DN 85MM X 3 , INSTALADO EM PRUMADA DE ÁGUA - FORNECIMENTO E INSTALAÇÃO. AF_06/2022</t>
  </si>
  <si>
    <t xml:space="preserve">TE, PVC, SOLDÁVEL, DN 25MM, INSTALADO EM PRUMADA DE ÁGUA - FORNECIMENTO E INSTALAÇÃO. AF_06/2022</t>
  </si>
  <si>
    <t xml:space="preserve">TE, PVC, SOLDÁVEL, DN 32MM, INSTALADO EM PRUMADA DE ÁGUA - FORNECIMENTO E INSTALAÇÃO. AF_06/2022</t>
  </si>
  <si>
    <t xml:space="preserve">TÊ DE REDUÇÃO, PVC, SOLDÁVEL, DN 32MM X 25MM, INSTALADO EM PRUMADA DE ÁGUA - FORNECIMENTO E INSTALAÇÃO. AF_06/2022</t>
  </si>
  <si>
    <t xml:space="preserve">TE, PVC, SOLDÁVEL, DN 40MM, INSTALADO EM PRUMADA DE ÁGUA - FORNECIMENTO E INSTALAÇÃO. AF_06/2022</t>
  </si>
  <si>
    <t xml:space="preserve">TÊ DE REDUÇÃO, PVC, SOLDÁVEL, DN 40MM X 32MM, INSTALADO EM PRUMADA DE ÁGUA - FORNECIMENTO E INSTALAÇÃO. AF_06/2022</t>
  </si>
  <si>
    <t xml:space="preserve">TE, PVC, SOLDÁVEL, DN 50MM, INSTALADO EM PRUMADA DE ÁGUA - FORNECIMENTO E INSTALAÇÃO. AF_06/2022</t>
  </si>
  <si>
    <t xml:space="preserve">TÊ DE REDUÇÃO, PVC, SOLDÁVEL, DN 50MM X 40MM, INSTALADO EM PRUMADA DE ÁGUA - FORNECIMENTO E INSTALAÇÃO. AF_06/2022</t>
  </si>
  <si>
    <t xml:space="preserve">TÊ DE REDUÇÃO, PVC, SOLDÁVEL, DN 50MM X 25MM, INSTALADO EM PRUMADA DE ÁGUA - FORNECIMENTO E INSTALAÇÃO. AF_06/2022</t>
  </si>
  <si>
    <t xml:space="preserve">TE, PVC, SOLDÁVEL, DN 60MM, INSTALADO EM PRUMADA DE ÁGUA - FORNECIMENTO E INSTALAÇÃO. AF_06/2022</t>
  </si>
  <si>
    <t xml:space="preserve">TE, PVC, SOLDÁVEL, DN 75MM, INSTALADO EM PRUMADA DE ÁGUA - FORNECIMENTO E INSTALAÇÃO. AF_06/2022</t>
  </si>
  <si>
    <t xml:space="preserve">TE DE REDUÇÃO, PVC, SOLDÁVEL, DN 75MM X 50MM, INSTALADO EM PRUMADA DE ÁGUA - FORNECIMENTO E INSTALAÇÃO. AF_06/2022</t>
  </si>
  <si>
    <t xml:space="preserve">TE, PVC, SOLDÁVEL, DN 85MM, INSTALADO EM PRUMADA DE ÁGUA - FORNECIMENTO E INSTALAÇÃO. AF_06/2022</t>
  </si>
  <si>
    <t xml:space="preserve">TE DE REDUÇÃO, PVC, SOLDÁVEL, DN 85MM X 60MM, INSTALADO EM PRUMADA DE ÁGUA - FORNECIMENTO E INSTALAÇÃO. AF_06/2022</t>
  </si>
  <si>
    <t xml:space="preserve">JOELHO 90 GRAUS, CPVC, SOLDÁVEL, DN 15MM, INSTALADO EM RAMAL OU SUB-RAMAL DE ÁGUA - FORNECIMENTO E INSTALAÇÃO. AF_06/2022</t>
  </si>
  <si>
    <t xml:space="preserve">JOELHO 45 GRAUS, CPVC, SOLDÁVEL, DN 15MM, INSTALADO EM RAMAL OU SUB-RAMAL DE ÁGUA - FORNECIMENTO E INSTALAÇÃO. AF_06/2022</t>
  </si>
  <si>
    <t xml:space="preserve">CURVA 90 GRAUS, CPVC, SOLDÁVEL, DN 15MM, INSTALADO EM RAMAL OU SUB-RAMAL DE ÁGUA - FORNECIMENTO E INSTALAÇÃO. AF_06/2022</t>
  </si>
  <si>
    <t xml:space="preserve">JOELHO DE TRANSIÇÃO, 90 GRAUS, CPVC, SOLDÁVEL, DN 15MM X 1/2, INSTALADO EM RAMAL OU SUB-RAMAL DE ÁGUA - FORNECIMENTO E INSTALAÇÃO. AF_06/2022</t>
  </si>
  <si>
    <t xml:space="preserve">JOELHO 90 GRAUS, CPVC, SOLDÁVEL, DN 22MM, INSTALADO EM RAMAL OU SUB-RAMAL DE ÁGUA - FORNECIMENTO E INSTALAÇÃO. AF_06/2022</t>
  </si>
  <si>
    <t xml:space="preserve">JOELHO 45 GRAUS, CPVC, SOLDÁVEL, DN 22MM, INSTALADO EM RAMAL OU SUB-RAMAL DE ÁGUA - FORNECIMENTO E INSTALAÇÃO. AF_06/2022</t>
  </si>
  <si>
    <t xml:space="preserve">CURVA 90 GRAUS, CPVC, SOLDÁVEL, DN 22MM, INSTALADO EM RAMAL OU SUB-RAMAL DE ÁGUA - FORNECIMENTO E INSTALAÇÃO. AF_06/2022</t>
  </si>
  <si>
    <t xml:space="preserve">JOELHO DE TRANSIÇÃO, 90 GRAUS, CPVC, SOLDÁVEL, DN 22MM X 1/2, INSTALADO EM RAMAL OU SUB-RAMAL DE ÁGUA - FORNECIMENTO E INSTALAÇÃO. AF_06/2022</t>
  </si>
  <si>
    <t xml:space="preserve">JOELHO DE TRANSIÇÃO, 90 GRAUS, CPVC, SOLDÁVEL, DN 22MM X 3/4, INSTALADO EM RAMAL OU SUB-RAMAL DE ÁGUA - FORNECIMENTO E INSTALAÇÃO. AF_06/2022</t>
  </si>
  <si>
    <t xml:space="preserve">JOELHO 90 GRAUS, CPVC, SOLDÁVEL, DN 28MM, INSTALADO EM RAMAL OU SUB-RAMAL DE ÁGUA - FORNECIMENTO E INSTALAÇÃO. AF_06/2022</t>
  </si>
  <si>
    <t xml:space="preserve">JOELHO 45 GRAUS, CPVC, SOLDÁVEL, DN 28MM, INSTALADO EM RAMAL OU SUB-RAMAL DE ÁGUA   FORNECIMENTO E INSTALAÇÃO. AF_06/2022</t>
  </si>
  <si>
    <t xml:space="preserve">CURVA 90 GRAUS, CPVC, SOLDÁVEL, DN 28MM, INSTALADO EM RAMAL OU SUB-RAMAL DE ÁGUA   FORNECIMENTO E INSTALAÇÃO. AF_06/2022</t>
  </si>
  <si>
    <t xml:space="preserve">JOELHO 90 GRAUS, CPVC, SOLDÁVEL, DN 35MM, INSTALADO EM RAMAL OU SUB-RAMAL DE ÁGUA   FORNECIMENTO E INSTALAÇÃO. AF_06/2022</t>
  </si>
  <si>
    <t xml:space="preserve">JOELHO 45 GRAUS, CPVC, SOLDÁVEL, DN 35MM, INSTALADO EM RAMAL OU SUB-RAMAL DE ÁGUA   FORNECIMENTO E INSTALAÇÃO. AF_06/2022</t>
  </si>
  <si>
    <t xml:space="preserve">LUVA, CPVC, SOLDÁVEL, DN 15MM, INSTALADO EM RAMAL OU SUB-RAMAL DE ÁGUA - FORNECIMENTO E INSTALAÇÃO. AF_06/2022</t>
  </si>
  <si>
    <t xml:space="preserve">LUVA DE CORRER, CPVC, SOLDÁVEL, DN 15MM, INSTALADO EM RAMAL OU SUB-RAMAL DE ÁGUA   FORNECIMENTO E INSTALAÇÃO. AF_06/2022</t>
  </si>
  <si>
    <t xml:space="preserve">LUVA DE TRANSIÇÃO, CPVC, SOLDÁVEL, DN15MM X 1/2, INSTALADO EM RAMAL OU SUB-RAMAL DE ÁGUA - FORNECIMENTO E INSTALAÇÃO. AF_06/2022</t>
  </si>
  <si>
    <t xml:space="preserve">UNIÃO, CPVC, SOLDÁVEL, DN15MM, INSTALADO EM RAMAL OU SUB-RAMAL DE ÁGUA   FORNECIMENTO E INSTALAÇÃO. AF_06/2022</t>
  </si>
  <si>
    <t xml:space="preserve">CONECTOR, CPVC, SOLDÁVEL, DN 15MM X 1/2 , INSTALADO EM RAMAL OU SUB-RAMAL DE ÁGUA   FORNECIMENTO E INSTALAÇÃO. AF_06/2022</t>
  </si>
  <si>
    <t xml:space="preserve">ADAPTADOR, CPVC, SOLDÁVEL, DN15MM, INSTALADO EM RAMAL OU SUB-RAMAL DE ÁGUA   FORNECIMENTO E INSTALAÇÃO. AF_06/2022</t>
  </si>
  <si>
    <t xml:space="preserve">CURVA DE TRANSPOSIÇÃO, CPVC, SOLDÁVEL, DN15MM, INSTALADO EM RAMAL OU SUB-RAMAL DE ÁGUA   FORNECIMENTO E INSTALAÇÃO. AF_06/2022</t>
  </si>
  <si>
    <t xml:space="preserve">LUVA, CPVC, SOLDÁVEL, DN 22MM, INSTALADO EM RAMAL OU SUB-RAMAL DE ÁGUA   FORNECIMENTO E INSTALAÇÃO. AF_06/2022</t>
  </si>
  <si>
    <t xml:space="preserve">LUVA DE CORRER, CPVC, SOLDÁVEL, DN 22MM, INSTALADO EM RAMAL OU SUB-RAMAL DE ÁGUA   FORNECIMENTO E INSTALAÇÃO. AF_06/2022</t>
  </si>
  <si>
    <t xml:space="preserve">LUVA DE TRANSIÇÃO, CPVC, SOLDÁVEL, DN22MM X 25MM, INSTALADO EM RAMAL OU SUB-RAMAL DE ÁGUA - FORNECIMENTO E INSTALAÇÃO. AF_06/2022</t>
  </si>
  <si>
    <t xml:space="preserve">UNIÃO, CPVC, SOLDÁVEL, DN22MM, INSTALADO EM RAMAL OU SUB-RAMAL DE ÁGUA   FORNECIMENTO E INSTALAÇÃO. AF_06/2022</t>
  </si>
  <si>
    <t xml:space="preserve">CONECTOR, CPVC, SOLDÁVEL, DN 22MM X 1/2 , INSTALADO EM RAMAL OU SUB-RAMAL DE ÁGUA   FORNECIMENTO E INSTALAÇÃO. AF_06/2022</t>
  </si>
  <si>
    <t xml:space="preserve">ADAPTADOR, CPVC, SOLDÁVEL, DN22MM, INSTALADO EM RAMAL OU SUB-RAMAL DE ÁGUA   FORNECIMENTO E INSTALAÇÃO. AF_06/2022</t>
  </si>
  <si>
    <t xml:space="preserve">CURVA DE TRANSPOSIÇÃO, CPVC, SOLDÁVEL, DN22MM, INSTALADO EM RAMAL OU SUB-RAMAL DE ÁGUA   FORNECIMENTO E INSTALAÇÃO. AF_06/2022</t>
  </si>
  <si>
    <t xml:space="preserve">BUCHA DE REDUÇÃO, CPVC, SOLDÁVEL, DN22MM X 15MM, INSTALADO EM RAMAL OU SUB-RAMAL DE ÁGUA   FORNECIMENTO E INSTALAÇÃO. AF_06/2022</t>
  </si>
  <si>
    <t xml:space="preserve">TÊ DE INSPEÇÃO, PVC, SERIE R, ÁGUA PLUVIAL, DN 75 MM, JUNTA ELÁSTICA, FORNECIDO E INSTALADO EM CONDUTORES VERTICAIS DE ÁGUAS PLUVIAIS. AF_06/2022</t>
  </si>
  <si>
    <t xml:space="preserve">CONECTOR, CPVC, SOLDÁVEL, DN22MM X 3/4, INSTALADO EM RAMAL OU SUB-RAMAL DE ÁGUA - FORNECIMENTO E INSTALAÇÃO. AF_06/2022</t>
  </si>
  <si>
    <t xml:space="preserve">LUVA SIMPLES, PVC, SERIE R, ÁGUA PLUVIAL, DN 100 MM, JUNTA ELÁSTICA, FORNECIDO E INSTALADO EM CONDUTORES VERTICAIS DE ÁGUAS PLUVIAIS. AF_06/2022</t>
  </si>
  <si>
    <t xml:space="preserve">LUVA, CPVC, SOLDÁVEL, DN 28MM, INSTALADO EM RAMAL OU SUB-RAMAL DE ÁGUA   FORNECIMENTO E INSTALAÇÃO. AF_06/2022</t>
  </si>
  <si>
    <t xml:space="preserve">LUVA DE CORRER, PVC, SERIE R, ÁGUA PLUVIAL, DN 100 MM, JUNTA ELÁSTICA, FORNECIDO E INSTALADO EM CONDUTORES VERTICAIS DE ÁGUAS PLUVIAIS. AF_06/2022</t>
  </si>
  <si>
    <t xml:space="preserve">LUVA DE CORRER, CPVC, SOLDÁVEL, DN 28MM, INSTALADO EM RAMAL OU SUB-RAMAL DE ÁGUA   FORNECIMENTO E INSTALAÇÃO. AF_06/2022</t>
  </si>
  <si>
    <t xml:space="preserve">REDUÇÃO EXCÊNTRICA, PVC, SERIE R, ÁGUA PLUVIAL, DN 100 X 75 MM, JUNTA ELÁSTICA, FORNECIDO E INSTALADO EM CONDUTORES VERTICAIS DE ÁGUAS PLUVIAIS. AF_06/2022</t>
  </si>
  <si>
    <t xml:space="preserve">UNIÃO, CPVC, SOLDÁVEL, DN28MM, INSTALADO EM RAMAL OU SUB-RAMAL DE ÁGUA   FORNECIMENTO E INSTALAÇÃO. AF_06/2022</t>
  </si>
  <si>
    <t xml:space="preserve">TÊ DE INSPEÇÃO, PVC, SERIE R, ÁGUA PLUVIAL, DN 100 MM, JUNTA ELÁSTICA, FORNECIDO E INSTALADO EM CONDUTORES VERTICAIS DE ÁGUAS PLUVIAIS. AF_06/2022</t>
  </si>
  <si>
    <t xml:space="preserve">CONECTOR, CPVC, SOLDÁVEL, DN 28MM X 1 , INSTALADO EM RAMAL OU SUB-RAMAL DE ÁGUA   FORNECIMENTO E INSTALAÇÃO. AF_06/2022</t>
  </si>
  <si>
    <t xml:space="preserve">LUVA SIMPLES, PVC, SERIE R, ÁGUA PLUVIAL, DN 150 MM, JUNTA ELÁSTICA, FORNECIDO E INSTALADO EM CONDUTORES VERTICAIS DE ÁGUAS PLUVIAIS. AF_06/2022</t>
  </si>
  <si>
    <t xml:space="preserve">BUCHA DE REDUÇÃO, CPVC, SOLDÁVEL, DN28MM X 22MM, INSTALADO EM RAMAL OU SUB-RAMAL DE ÁGUA   FORNECIMENTO E INSTALAÇÃO. AF_06/2022</t>
  </si>
  <si>
    <t xml:space="preserve">LUVA DE CORRER, PVC, SERIE R, ÁGUA PLUVIAL, DN 150 MM, JUNTA ELÁSTICA, FORNECIDO E INSTALADO EM CONDUTORES VERTICAIS DE ÁGUAS PLUVIAIS. AF_06/2022</t>
  </si>
  <si>
    <t xml:space="preserve">LUVA, CPVC, SOLDÁVEL, DN 35MM, INSTALADO EM RAMAL OU SUB-RAMAL DE ÁGUA   FORNECIMENTO E INSTALAÇÃO. AF_06/2022</t>
  </si>
  <si>
    <t xml:space="preserve">REDUÇÃO EXCÊNTRICA, PVC, SERIE R, ÁGUA PLUVIAL, DN 150 X 100 MM, JUNTA ELÁSTICA, FORNECIDO E INSTALADO EM CONDUTORES VERTICAIS DE ÁGUAS PLUVIAIS. AF_06/2022</t>
  </si>
  <si>
    <t xml:space="preserve">LUVA DE CORRER, CPVC, SOLDÁVEL, DN 35MM, INSTALADO EM RAMAL OU SUB-RAMAL DE ÁGUA   FORNECIMENTO E INSTALAÇÃO. AF_06/2022</t>
  </si>
  <si>
    <t xml:space="preserve">TÊ DE INSPEÇÃO, PVC, SERIE R, ÁGUA PLUVIAL, DN 150 X 100 MM, JUNTA ELÁSTICA, FORNECIDO E INSTALADO EM CONDUTORES VERTICAIS DE ÁGUAS PLUVIAIS. AF_06/2022</t>
  </si>
  <si>
    <t xml:space="preserve">UNIÃO, CPVC, SOLDÁVEL, DN35MM, INSTALADO EM RAMAL OU SUB-RAMAL DE ÁGUA   FORNECIMENTO E INSTALAÇÃO. AF_06/2022</t>
  </si>
  <si>
    <t xml:space="preserve">JUNÇÃO SIMPLES, PVC, SERIE R, ÁGUA PLUVIAL, DN 75 X 75 MM, JUNTA ELÁSTICA, FORNECIDO E INSTALADO EM CONDUTORES VERTICAIS DE ÁGUAS PLUVIAIS. AF_06/2022</t>
  </si>
  <si>
    <t xml:space="preserve">CONECTOR, CPVC, SOLDÁVEL, DN 35MM X 1 1/4 , INSTALADO EM RAMAL OU SUB-RAMAL DE ÁGUA   FORNECIMENTO E INSTALAÇÃO. AF_06/2022</t>
  </si>
  <si>
    <t xml:space="preserve">TÊ, PVC, SERIE R, ÁGUA PLUVIAL, DN 75 X 75 MM, JUNTA ELÁSTICA, FORNECIDO E INSTALADO EM CONDUTORES VERTICAIS DE ÁGUAS PLUVIAIS. AF_06/2022</t>
  </si>
  <si>
    <t xml:space="preserve">BUCHA DE REDUÇÃO, CPVC, SOLDÁVEL, DN35MM X 28MM, INSTALADO EM RAMAL OU SUB-RAMAL DE ÁGUA   FORNECIMENTO E INSTALAÇÃO. AF_06/2022</t>
  </si>
  <si>
    <t xml:space="preserve">JUNÇÃO SIMPLES, PVC, SERIE R, ÁGUA PLUVIAL, DN 100 X 100 MM, JUNTA ELÁSTICA, FORNECIDO E INSTALADO EM CONDUTORES VERTICAIS DE ÁGUAS PLUVIAIS. AF_06/2022</t>
  </si>
  <si>
    <t xml:space="preserve">TE, CPVC, SOLDÁVEL, DN 15MM, INSTALADO EM RAMAL OU SUB-RAMAL DE ÁGUA - FORNECIMENTO E INSTALAÇÃO. AF_06/2022</t>
  </si>
  <si>
    <t xml:space="preserve">JUNÇÃO SIMPLES, PVC, SERIE R, ÁGUA PLUVIAL, DN 100 X 75 MM, JUNTA ELÁSTICA, FORNECIDO E INSTALADO EM CONDUTORES VERTICAIS DE ÁGUAS PLUVIAIS. AF_06/2022</t>
  </si>
  <si>
    <t xml:space="preserve">TÊ, PVC, SERIE R, ÁGUA PLUVIAL, DN 100 X 100 MM, JUNTA ELÁSTICA, FORNECIDO E INSTALADO EM CONDUTORES VERTICAIS DE ÁGUAS PLUVIAIS. AF_06/2022</t>
  </si>
  <si>
    <t xml:space="preserve">TE DE TRANSIÇÃO, CPVC, SOLDÁVEL, DN 15MM X 1/2 , INSTALADO EM RAMAL OU SUB-RAMAL DE ÁGUA   FORNECIMENTO E INSTALAÇÃO. AF_06/2022</t>
  </si>
  <si>
    <t xml:space="preserve">TÊ MISTURADOR, CPVC, SOLDÁVEL, DN15MM, INSTALADO EM RAMAL OU SUB-RAMAL DE ÁGUA   FORNECIMENTO E INSTALAÇÃO. AF_06/2022</t>
  </si>
  <si>
    <t xml:space="preserve">TÊ, PVC, SERIE R, ÁGUA PLUVIAL, DN 100 X 75 MM, JUNTA ELÁSTICA, FORNECIDO E INSTALADO EM CONDUTORES VERTICAIS DE ÁGUAS PLUVIAIS. AF_06/2022</t>
  </si>
  <si>
    <t xml:space="preserve">TE, CPVC, SOLDÁVEL, DN 22MM, INSTALADO EM RAMAL OU SUB-RAMAL DE ÁGUA - FORNECIMENTO E INSTALAÇÃO. AF_06/2022</t>
  </si>
  <si>
    <t xml:space="preserve">JUNÇÃO SIMPLES, PVC, SERIE R, ÁGUA PLUVIAL, DN 150 X 150 MM, JUNTA ELÁSTICA, FORNECIDO E INSTALADO EM CONDUTORES VERTICAIS DE ÁGUAS PLUVIAIS. AF_06/2022</t>
  </si>
  <si>
    <t xml:space="preserve">JUNÇÃO SIMPLES, PVC, SERIE R, ÁGUA PLUVIAL, DN 150 X 100 MM, JUNTA ELÁSTICA, FORNECIDO E INSTALADO EM CONDUTORES VERTICAIS DE ÁGUAS PLUVIAIS. AF_06/2022</t>
  </si>
  <si>
    <t xml:space="preserve">TE DE TRANSIÇÃO, CPVC, SOLDÁVEL, DN 22MM X 1/2 , INSTALADO EM RAMAL OU SUB-RAMAL DE ÁGUA   FORNECIMENTO E INSTALAÇÃO. AF_06/2022</t>
  </si>
  <si>
    <t xml:space="preserve">TÊ, PVC, SERIE R, ÁGUA PLUVIAL, DN 150 X 150 MM, JUNTA ELÁSTICA, FORNECIDO E INSTALADO EM CONDUTORES VERTICAIS DE ÁGUAS PLUVIAIS. AF_06/2022</t>
  </si>
  <si>
    <t xml:space="preserve">TÊ MISTURADOR, CPVC, SOLDÁVEL, DN22MM, INSTALADO EM RAMAL OU SUB-RAMAL DE ÁGUA   FORNECIMENTO E INSTALAÇÃO. AF_06/2022</t>
  </si>
  <si>
    <t xml:space="preserve">TE MISTURADOR DE TRANSIÇÃO, CPVC, SOLDÁVEL, DN 22MM X 3/4, INSTALADO EM RAMAL OU SUB-RAMAL DE ÁGUA - FORNECIMENTO E INSTALAÇÃO. AF_06/2022</t>
  </si>
  <si>
    <t xml:space="preserve">TÊ, PVC, SERIE R, ÁGUA PLUVIAL, DN 150 X 100 MM, JUNTA ELÁSTICA, FORNECIDO E INSTALADO EM CONDUTORES VERTICAIS DE ÁGUAS PLUVIAIS. AF_06/2022</t>
  </si>
  <si>
    <t xml:space="preserve">TÊ, CPVC, SOLDÁVEL, DN28MM, INSTALADO EM RAMAL OU SUB-RAMAL DE ÁGUA   FORNECIMENTO E INSTALAÇÃO. AF_06/2022</t>
  </si>
  <si>
    <t xml:space="preserve">TÊ, CPVC, SOLDÁVEL, DN35MM, INSTALADO EM RAMAL OU SUB-RAMAL DE ÁGUA   FORNECIMENTO E INSTALAÇÃO. AF_06/2022</t>
  </si>
  <si>
    <t xml:space="preserve">TUBO, CPVC, SOLDÁVEL, DN 35MM, INSTALADO EM RAMAL DE DISTRIBUIÇÃO DE ÁGUA   FORNECIMENTO E INSTALAÇÃO. AF_06/2022</t>
  </si>
  <si>
    <t xml:space="preserve">JOELHO 90 GRAUS, CPVC, SOLDÁVEL, DN 22MM, INSTALADO EM RAMAL DE DISTRIBUIÇÃO DE ÁGUA   FORNECIMENTO E INSTALAÇÃO. AF_06/2022</t>
  </si>
  <si>
    <t xml:space="preserve">JOELHO 45 GRAUS, CPVC, SOLDÁVEL, DN 22MM, INSTALADO EM RAMAL DE DISTRIBUIÇÃO DE ÁGUA   FORNECIMENTO E INSTALAÇÃO. AF_06/2022</t>
  </si>
  <si>
    <t xml:space="preserve">CURVA 90 GRAUS, CPVC, SOLDÁVEL, DN 22MM, INSTALADO EM RAMAL DE DISTRIBUIÇÃO DE ÁGUA - FORNECIMENTO E INSTALAÇÃO. AF_06/2022</t>
  </si>
  <si>
    <t xml:space="preserve">JOELHO 90 GRAUS, CPVC, SOLDÁVEL, DN 28MM, INSTALADO EM RAMAL DE DISTRIBUIÇÃO DE ÁGUA   FORNECIMENTO E INSTALAÇÃO. AF_06/2022</t>
  </si>
  <si>
    <t xml:space="preserve">JOELHO 90 GRAUS, PVC, SERIE NORMAL, ESGOTO PREDIAL, DN 40 MM, JUNTA SOLDÁVEL, FORNECIDO E INSTALADO EM RAMAL DE DESCARGA OU RAMAL DE ESGOTO SANITÁRIO. AF_08/2022</t>
  </si>
  <si>
    <t xml:space="preserve">JOELHO 45 GRAUS, CPVC, SOLDÁVEL, DN 28MM, INSTALADO EM RAMAL DE DISTRIBUIÇÃO DE ÁGUA   FORNECIMENTO E INSTALAÇÃO. AF_06/2022</t>
  </si>
  <si>
    <t xml:space="preserve">JOELHO 45 GRAUS, PVC, SERIE NORMAL, ESGOTO PREDIAL, DN 40 MM, JUNTA SOLDÁVEL, FORNECIDO E INSTALADO EM RAMAL DE DESCARGA OU RAMAL DE ESGOTO SANITÁRIO. AF_08/2022</t>
  </si>
  <si>
    <t xml:space="preserve">CURVA 90 GRAUS, CPVC, SOLDÁVEL, DN 28MM, INSTALADO EM RAMAL DE DISTRIBUIÇÃO DE ÁGUA   FORNECIMENTO E INSTALAÇÃO. AF_06/2022</t>
  </si>
  <si>
    <t xml:space="preserve">CURVA CURTA 90 GRAUS, PVC, SERIE NORMAL, ESGOTO PREDIAL, DN 40 MM, JUNTA SOLDÁVEL, FORNECIDO E INSTALADO EM RAMAL DE DESCARGA OU RAMAL DE ESGOTO SANITÁRIO. AF_08/2022</t>
  </si>
  <si>
    <t xml:space="preserve">JOELHO 90 GRAUS, CPVC, SOLDÁVEL, DN 35MM, INSTALADO EM RAMAL DE DISTRIBUIÇÃO DE ÁGUA   FORNECIMENTO E INSTALAÇÃO. AF_06/2022</t>
  </si>
  <si>
    <t xml:space="preserve">CURVA LONGA 90 GRAUS, PVC, SERIE NORMAL, ESGOTO PREDIAL, DN 40 MM, JUNTA SOLDÁVEL, FORNECIDO E INSTALADO EM RAMAL DE DESCARGA OU RAMAL DE ESGOTO SANITÁRIO. AF_08/2022</t>
  </si>
  <si>
    <t xml:space="preserve">JOELHO 90 GRAUS, PVC, SERIE NORMAL, ESGOTO PREDIAL, DN 50 MM, JUNTA ELÁSTICA, FORNECIDO E INSTALADO EM RAMAL DE DESCARGA OU RAMAL DE ESGOTO SANITÁRIO. AF_08/2022</t>
  </si>
  <si>
    <t xml:space="preserve">JOELHO 45 GRAUS, PVC, SERIE NORMAL, ESGOTO PREDIAL, DN 50 MM, JUNTA ELÁSTICA, FORNECIDO E INSTALADO EM RAMAL DE DESCARGA OU RAMAL DE ESGOTO SANITÁRIO. AF_08/2022</t>
  </si>
  <si>
    <t xml:space="preserve">CURVA CURTA 90 GRAUS, PVC, SERIE NORMAL, ESGOTO PREDIAL, DN 50 MM, JUNTA ELÁSTICA, FORNECIDO E INSTALADO EM RAMAL DE DESCARGA OU RAMAL DE ESGOTO SANITÁRIO. AF_08/2022</t>
  </si>
  <si>
    <t xml:space="preserve">JOELHO 45 GRAUS, CPVC, SOLDÁVEL, DN 35MM, INSTALADO EM RAMAL DE DISTRIBUIÇÃO DE ÁGUA   FORNECIMENTO E INSTALAÇÃO. AF_06/2022</t>
  </si>
  <si>
    <t xml:space="preserve">CURVA LONGA 90 GRAUS, PVC, SERIE NORMAL, ESGOTO PREDIAL, DN 50 MM, JUNTA ELÁSTICA, FORNECIDO E INSTALADO EM RAMAL DE DESCARGA OU RAMAL DE ESGOTO SANITÁRIO. AF_08/2022</t>
  </si>
  <si>
    <t xml:space="preserve">LUVA, CPVC, SOLDÁVEL, DN 22MM, INSTALADO EM RAMAL DE DISTRIBUIÇÃO DE ÁGUA   FORNECIMENTO E INSTALAÇÃO. AF_06/2022</t>
  </si>
  <si>
    <t xml:space="preserve">JOELHO 90 GRAUS, PVC, SERIE NORMAL, ESGOTO PREDIAL, DN 75 MM, JUNTA ELÁSTICA, FORNECIDO E INSTALADO EM RAMAL DE DESCARGA OU RAMAL DE ESGOTO SANITÁRIO. AF_08/2022</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</si>
  <si>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</si>
  <si>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AF_08/2022</t>
  </si>
  <si>
    <t xml:space="preserve">LUVA DE TRANSIÇÃO, CPVC, SOLDÁVEL, DN 22MM X 25MM, INSTALADO EM RAMAL DE DISTRIBUIÇÃO DE ÁGUA   FORNECIMENTO E INSTALAÇÃO. AF_06/2022</t>
  </si>
  <si>
    <t xml:space="preserve">UNIÃO, CPVC, SOLDÁVEL, DN 22MM, INSTALADO EM RAMAL DE DISTRIBUIÇÃO DE ÁGUA   FORNECIMENTO E INSTALAÇÃO. AF_06/2022</t>
  </si>
  <si>
    <t xml:space="preserve">CURVA CURTA 90 GRAUS, PVC, SERIE NORMAL, ESGOTO PREDIAL, DN 75 MM, JUNTA ELÁSTICA, FORNECIDO E INSTALADO EM RAMAL DE DESCARGA OU RAMAL DE ESGOTO SANITÁRIO. AF_08/2022</t>
  </si>
  <si>
    <t xml:space="preserve">CURVA LONGA 90 GRAUS, PVC, SERIE NORMAL, ESGOTO PREDIAL, DN 75 MM, JUNTA ELÁSTICA, FORNECIDO E INSTALADO EM RAMAL DE DESCARGA OU RAMAL DE ESGOTO SANITÁRIO. AF_08/2022</t>
  </si>
  <si>
    <t xml:space="preserve">JOELHO 90 GRAUS, PVC, SERIE NORMAL, ESGOTO PREDIAL, DN 100 MM, JUNTA ELÁSTICA, FORNECIDO E INSTALADO EM RAMAL DE DESCARGA OU RAMAL DE ESGOTO SANITÁRIO. AF_08/2022</t>
  </si>
  <si>
    <t xml:space="preserve">JOELHO 45 GRAUS, PVC, SERIE NORMAL, ESGOTO PREDIAL, DN 100 MM, JUNTA ELÁSTICA, FORNECIDO E INSTALADO EM RAMAL DE DESCARGA OU RAMAL DE ESGOTO SANITÁRIO. AF_08/2022</t>
  </si>
  <si>
    <t xml:space="preserve">ADAPTADOR, CPVC, SOLDÁVEL, DN 22MM, INSTALADO EM RAMAL DE DISTRIBUIÇÃO DE ÁGUA   FORNECIMENTO E INSTALAÇÃO. AF_06/2022</t>
  </si>
  <si>
    <t xml:space="preserve">CURVA CURTA 90 GRAUS, PVC, SERIE NORMAL, ESGOTO PREDIAL, DN 100 MM, JUNTA ELÁSTICA, FORNECIDO E INSTALADO EM RAMAL DE DESCARGA OU RAMAL DE ESGOTO SANITÁRIO. AF_08/2022</t>
  </si>
  <si>
    <t xml:space="preserve">CURVA DE TRANSPOSIÇÃO, CPVC, SOLDÁVEL, DN 22MM, INSTALADO EM RAMAL DE DISTRIBUIÇÃO DE ÁGUA   FORNECIMENTO E INSTALAÇÃO. AF_06/2022</t>
  </si>
  <si>
    <t xml:space="preserve">CURVA LONGA 90 GRAUS, PVC, SERIE NORMAL, ESGOTO PREDIAL, DN 100 MM, JUNTA ELÁSTICA, FORNECIDO E INSTALADO EM RAMAL DE DESCARGA OU RAMAL DE ESGOTO SANITÁRIO. AF_08/2022</t>
  </si>
  <si>
    <t xml:space="preserve">LUVA SIMPLES, PVC, SERIE NORMAL, ESGOTO PREDIAL, DN 40 MM, JUNTA SOLDÁVEL, FORNECIDO E INSTALADO EM RAMAL DE DESCARGA OU RAMAL DE ESGOTO SANITÁRIO. AF_08/2022</t>
  </si>
  <si>
    <t xml:space="preserve">LUVA SIMPLES, PVC, SERIE NORMAL, ESGOTO PREDIAL, DN 50 MM, JUNTA ELÁSTICA, FORNECIDO E INSTALADO EM RAMAL DE DESCARGA OU RAMAL DE ESGOTO SANITÁRIO. AF_08/2022</t>
  </si>
  <si>
    <t xml:space="preserve">LUVA DE CORRER, PVC, SERIE NORMAL, ESGOTO PREDIAL, DN 50 MM, JUNTA ELÁSTICA, FORNECIDO E INSTALADO EM RAMAL DE DESCARGA OU RAMAL DE ESGOTO SANITÁRIO. AF_08/2022</t>
  </si>
  <si>
    <t xml:space="preserve">LUVA, CPVC, SOLDÁVEL, DN 28MM, INSTALADO EM RAMAL DE DISTRIBUIÇÃO DE ÁGUA   FORNECIMENTO E INSTALAÇÃO. AF_06/2022</t>
  </si>
  <si>
    <t xml:space="preserve">LUVA DE CORRER, CPVC, SOLDÁVEL, DN 28MM, INSTALADO EM RAMAL DE DISTRIBUIÇÃO DE ÁGUA   FORNECIMENTO E INSTALAÇÃO. AF_06/2022</t>
  </si>
  <si>
    <t xml:space="preserve">UNIÃO, CPVC, SOLDÁVEL, DN 28MM, INSTALADO EM RAMAL DE DISTRIBUIÇÃO DE ÁGUA   FORNECIMENTO E INSTALAÇÃO. AF_06/2022</t>
  </si>
  <si>
    <t xml:space="preserve">CONECTOR, CPVC, SOLDÁVEL, DN 28MM X 1 , INSTALADO EM RAMAL DE DISTRIBUIÇÃO DE ÁGUA   FORNECIMENTO E INSTALAÇÃO. AF_06/2022</t>
  </si>
  <si>
    <t xml:space="preserve">BUCHA DE REDUÇÃO, CPVC, SOLDÁVEL, DN 28MM X 22MM, INSTALADO EM RAMAL DE DISTRIBUIÇÃO DE ÁGUA - FORNECIMENTO E INSTALAÇÃO. AF_06/2022</t>
  </si>
  <si>
    <t xml:space="preserve">LUVA, CPVC, SOLDÁVEL, DN 35MM, INSTALADO EM RAMAL DE DISTRIBUIÇÃO DE ÁGUA - FORNECIMENTO E INSTALAÇÃO. AF_06/2022</t>
  </si>
  <si>
    <t xml:space="preserve">LUVA DE CORRER, CPVC, SOLDÁVEL, DN 35MM, INSTALADO EM RAMAL DE DISTRIBUIÇÃO DE ÁGUA - FORNECIMENTO E INSTALAÇÃO. AF_06/2022</t>
  </si>
  <si>
    <t xml:space="preserve">UNIÃO, CPVC, SOLDÁVEL, DN35MM, INSTALADO EM RAMAL DE DISTRIBUIÇÃO DE ÁGUA - FORNECIMENTO E INSTALAÇÃO. AF_06/2022</t>
  </si>
  <si>
    <t xml:space="preserve">CONECTOR, CPVC, SOLDÁVEL, DN 35MM X 1 1/4 , INSTALADO EM RAMAL DE DISTRIBUIÇÃO DE ÁGUA - FORNECIMENTO E INSTALAÇÃO. AF_06/2022</t>
  </si>
  <si>
    <t xml:space="preserve">BUCHA DE REDUÇÃO, CPVC, SOLDÁVEL, DN35MM X 28MM, INSTALADO EM RAMAL DE DISTRIBUIÇÃO DE ÁGUA - FORNECIMENTO E INSTALAÇÃO. AF_06/2022</t>
  </si>
  <si>
    <t xml:space="preserve">TE, CPVC, SOLDÁVEL, DN 22MM, INSTALADO EM RAMAL DE DISTRIBUIÇÃO DE ÁGUA - FORNECIMENTO E INSTALAÇÃO. AF_06/2022</t>
  </si>
  <si>
    <t xml:space="preserve">TÊ MISTURADOR, CPVC, SOLDÁVEL, DN 22MM, INSTALADO EM RAMAL DE DISTRIBUIÇÃO DE ÁGUA - FORNECIMENTO E INSTALAÇÃO. AF_06/2022</t>
  </si>
  <si>
    <t xml:space="preserve">TÊ, CPVC, SOLDÁVEL, DN 28MM, INSTALADO EM RAMAL DE DISTRIBUIÇÃO DE ÁGUA - FORNECIMENTO E INSTALAÇÃO. AF_06/2022</t>
  </si>
  <si>
    <t xml:space="preserve">TÊ, CPVC, SOLDÁVEL, DN35MM, INSTALADO EM RAMAL DE DISTRIBUIÇÃO DE ÁGUA - FORNECIMENTO E INSTALAÇÃO. AF_06/2022</t>
  </si>
  <si>
    <t xml:space="preserve">TUBO, CPVC, SOLDÁVEL, DN 54MM, INSTALADO EM PRUMADA DE ÁGUA   FORNECIMENTO E INSTALAÇÃO. AF_06/2022</t>
  </si>
  <si>
    <t xml:space="preserve">LUVA SIMPLES, PVC, SERIE NORMAL, ESGOTO PREDIAL, DN 75 MM, JUNTA ELÁSTICA, FORNECIDO E INSTALADO EM RAMAL DE DESCARGA OU RAMAL DE ESGOTO SANITÁRIO. AF_08/2022</t>
  </si>
  <si>
    <t xml:space="preserve">LUVA DE CORRER, PVC, SERIE NORMAL, ESGOTO PREDIAL, DN 75 MM, JUNTA ELÁSTICA, FORNECIDO E INSTALADO EM RAMAL DE DESCARGA OU RAMAL DE ESGOTO SANITÁRIO. AF_08/2022</t>
  </si>
  <si>
    <t xml:space="preserve">JOELHO 90 GRAUS, CPVC, SOLDÁVEL, DN 35MM, INSTALADO EM PRUMADA DE ÁGUA   FORNECIMENTO E INSTALAÇÃO. AF_06/2022</t>
  </si>
  <si>
    <t xml:space="preserve">LUVA SIMPLES, PVC, SERIE NORMAL, ESGOTO PREDIAL, DN 100 MM, JUNTA ELÁSTICA, FORNECIDO E INSTALADO EM RAMAL DE DESCARGA OU RAMAL DE ESGOTO SANITÁRIO. AF_08/2022</t>
  </si>
  <si>
    <t xml:space="preserve">LUVA DE CORRER, PVC, SERIE NORMAL, ESGOTO PREDIAL, DN 100 MM, JUNTA ELÁSTICA, FORNECIDO E INSTALADO EM RAMAL DE DESCARGA OU RAMAL DE ESGOTO SANITÁRIO. AF_08/2022</t>
  </si>
  <si>
    <t xml:space="preserve">JOELHO 45 GRAUS, CPVC, SOLDÁVEL, DN 35MM, INSTALADO EM PRUMADA DE ÁGUA - FORNECIMENTO E INSTALAÇÃO. AF_06/2022</t>
  </si>
  <si>
    <t xml:space="preserve">JOELHO 90 GRAUS, CPVC, SOLDÁVEL, DN 42MM, INSTALADO EM PRUMADA DE ÁGUA   FORNECIMENTO E INSTALAÇÃO. AF_06/2022</t>
  </si>
  <si>
    <t xml:space="preserve">TE, PVC, SERIE NORMAL, ESGOTO PREDIAL, DN 40 X 40 MM, JUNTA SOLDÁVEL, FORNECIDO E INSTALADO EM RAMAL DE DESCARGA OU RAMAL DE ESGOTO SANITÁRIO. AF_08/2022</t>
  </si>
  <si>
    <t xml:space="preserve">JUNÇÃO SIMPLES, PVC, SERIE NORMAL, ESGOTO PREDIAL, DN 40 MM, JUNTA SOLDÁVEL, FORNECIDO E INSTALADO EM RAMAL DE DESCARGA OU RAMAL DE ESGOTO SANITÁRIO. AF_08/2022</t>
  </si>
  <si>
    <t xml:space="preserve">TE, PVC, SERIE NORMAL, ESGOTO PREDIAL, DN 50 X 50 MM, JUNTA ELÁSTICA, FORNECIDO E INSTALADO EM RAMAL DE DESCARGA OU RAMAL DE ESGOTO SANITÁRIO. AF_08/2022</t>
  </si>
  <si>
    <t xml:space="preserve">JUNÇÃO SIMPLES, PVC, SERIE NORMAL, ESGOTO PREDIAL, DN 50 X 50 MM, JUNTA ELÁSTICA, FORNECIDO E INSTALADO EM RAMAL DE DESCARGA OU RAMAL DE ESGOTO SANITÁRIO. AF_08/2022</t>
  </si>
  <si>
    <t xml:space="preserve">TE, PVC, SERIE NORMAL, ESGOTO PREDIAL, DN 75 X 75 MM, JUNTA ELÁSTICA, FORNECIDO E INSTALADO EM RAMAL DE DESCARGA OU RAMAL DE ESGOTO SANITÁRIO. AF_08/2022</t>
  </si>
  <si>
    <t xml:space="preserve">JOELHO 45 GRAUS, CPVC, SOLDÁVEL, DN 42MM, INSTALADO EM PRUMADA DE ÁGUA   FORNECIMENTO E INSTALAÇÃO. AF_06/2022</t>
  </si>
  <si>
    <t xml:space="preserve">JOELHO 90 GRAUS, CPVC, SOLDÁVEL, DN 54MM, INSTALADO EM PRUMADA DE ÁGUA   FORNECIMENTO E INSTALAÇÃO. AF_06/2022</t>
  </si>
  <si>
    <t xml:space="preserve">JOELHO 45 GRAUS, CPVC, SOLDÁVEL, DN 54MM, INSTALADO EM PRUMADA DE ÁGUA   FORNECIMENTO E INSTALAÇÃO. AF_06/2022</t>
  </si>
  <si>
    <t xml:space="preserve">JOELHO 90 GRAUS, CPVC, SOLDÁVEL, DN 73MM, INSTALADO EM PRUMADA DE ÁGUA   FORNECIMENTO E INSTALAÇÃO. AF_06/2022</t>
  </si>
  <si>
    <t xml:space="preserve">JOELHO 45 GRAUS, CPVC, SOLDÁVEL, DN 73MM, INSTALADO EM PRUMADA DE ÁGUA   FORNECIMENTO E INSTALAÇÃO. AF_06/2022</t>
  </si>
  <si>
    <t xml:space="preserve">JOELHO 90 GRAUS, CPVC, SOLDÁVEL, DN 89MM, INSTALADO EM PRUMADA DE ÁGUA   FORNECIMENTO E INSTALAÇÃO. AF_06/2022</t>
  </si>
  <si>
    <t xml:space="preserve">JOELHO 45 GRAUS, CPVC, SOLDÁVEL, DN 89MM, INSTALADO EM PRUMADA DE ÁGUA   FORNECIMENTO E INSTALAÇÃO. AF_06/2022</t>
  </si>
  <si>
    <t xml:space="preserve">LUVA, CPVC, SOLDÁVEL, DN 35MM, INSTALADO EM PRUMADA DE ÁGUA   FORNECIMENTO E INSTALAÇÃO. AF_06/2022</t>
  </si>
  <si>
    <t xml:space="preserve">JUNÇÃO SIMPLES, PVC, SERIE NORMAL, ESGOTO PREDIAL, DN 75 X 75 MM, JUNTA ELÁSTICA, FORNECIDO E INSTALADO EM RAMAL DE DESCARGA OU RAMAL DE ESGOTO SANITÁRIO. AF_08/2022</t>
  </si>
  <si>
    <t xml:space="preserve">TE, PVC, SERIE NORMAL, ESGOTO PREDIAL, DN 100 X 100 MM, JUNTA ELÁSTICA, FORNECIDO E INSTALADO EM RAMAL DE DESCARGA OU RAMAL DE ESGOTO SANITÁRIO. AF_08/2022</t>
  </si>
  <si>
    <t xml:space="preserve">JUNÇÃO SIMPLES, PVC, SERIE NORMAL, ESGOTO PREDIAL, DN 100 X 100 MM, JUNTA ELÁSTICA, FORNECIDO E INSTALADO EM RAMAL DE DESCARGA OU RAMAL DE ESGOTO SANITÁRIO. AF_08/2022</t>
  </si>
  <si>
    <t xml:space="preserve">JOELHO 90 GRAUS, PVC, SERIE NORMAL, ESGOTO PREDIAL, DN 50 MM, JUNTA ELÁSTICA, FORNECIDO E INSTALADO EM PRUMADA DE ESGOTO SANITÁRIO OU VENTILAÇÃO. AF_08/2022</t>
  </si>
  <si>
    <t xml:space="preserve">JOELHO 45 GRAUS, PVC, SERIE NORMAL, ESGOTO PREDIAL, DN 50 MM, JUNTA ELÁSTICA, FORNECIDO E INSTALADO EM PRUMADA DE ESGOTO SANITÁRIO OU VENTILAÇÃO. AF_08/2022</t>
  </si>
  <si>
    <t xml:space="preserve">CURVA CURTA 90 GRAUS, PVC, SERIE NORMAL, ESGOTO PREDIAL, DN 50 MM, JUNTA ELÁSTICA, FORNECIDO E INSTALADO EM PRUMADA DE ESGOTO SANITÁRIO OU VENTILAÇÃO. AF_08/2022</t>
  </si>
  <si>
    <t xml:space="preserve">CURVA LONGA 90 GRAUS, PVC, SERIE NORMAL, ESGOTO PREDIAL, DN 50 MM, JUNTA ELÁSTICA, FORNECIDO E INSTALADO EM PRUMADA DE ESGOTO SANITÁRIO OU VENTILAÇÃO. AF_08/2022</t>
  </si>
  <si>
    <t xml:space="preserve">JOELHO 90 GRAUS, PVC, SERIE NORMAL, ESGOTO PREDIAL, DN 75 MM, JUNTA ELÁSTICA, FORNECIDO E INSTALADO EM PRUMADA DE ESGOTO SANITÁRIO OU VENTILAÇÃO. AF_08/2022</t>
  </si>
  <si>
    <t xml:space="preserve">JOELHO 45 GRAUS, PVC, SERIE NORMAL, ESGOTO PREDIAL, DN 75 MM, JUNTA ELÁSTICA, FORNECIDO E INSTALADO EM PRUMADA DE ESGOTO SANITÁRIO OU VENTILAÇÃO. AF_08/2022</t>
  </si>
  <si>
    <t xml:space="preserve">CURVA CURTA 90 GRAUS, PVC, SERIE NORMAL, ESGOTO PREDIAL, DN 75 MM, JUNTA ELÁSTICA, FORNECIDO E INSTALADO EM PRUMADA DE ESGOTO SANITÁRIO OU VENTILAÇÃO. AF_08/2022</t>
  </si>
  <si>
    <t xml:space="preserve">CURVA LONGA 90 GRAUS, PVC, SERIE NORMAL, ESGOTO PREDIAL, DN 75 MM, JUNTA ELÁSTICA, FORNECIDO E INSTALADO EM PRUMADA DE ESGOTO SANITÁRIO OU VENTILAÇÃO. AF_08/2022</t>
  </si>
  <si>
    <t xml:space="preserve">JOELHO 90 GRAUS, PVC, SERIE NORMAL, ESGOTO PREDIAL, DN 100 MM, JUNTA ELÁSTICA, FORNECIDO E INSTALADO EM PRUMADA DE ESGOTO SANITÁRIO OU VENTILAÇÃO. AF_08/2022</t>
  </si>
  <si>
    <t xml:space="preserve">JOELHO 45 GRAUS, PVC, SERIE NORMAL, ESGOTO PREDIAL, DN 100 MM, JUNTA ELÁSTICA, FORNECIDO E INSTALADO EM PRUMADA DE ESGOTO SANITÁRIO OU VENTILAÇÃO. AF_08/2022</t>
  </si>
  <si>
    <t xml:space="preserve">CURVA CURTA 90 GRAUS, PVC, SERIE NORMAL, ESGOTO PREDIAL, DN 100 MM, JUNTA ELÁSTICA, FORNECIDO E INSTALADO EM PRUMADA DE ESGOTO SANITÁRIO OU VENTILAÇÃO. AF_08/2022</t>
  </si>
  <si>
    <t xml:space="preserve">CURVA LONGA 90 GRAUS, PVC, SERIE NORMAL, ESGOTO PREDIAL, DN 100 MM, JUNTA ELÁSTICA, FORNECIDO E INSTALADO EM PRUMADA DE ESGOTO SANITÁRIO OU VENTILAÇÃO. AF_08/2022</t>
  </si>
  <si>
    <t xml:space="preserve">LUVA SIMPLES, PVC, SERIE NORMAL, ESGOTO PREDIAL, DN 50 MM, JUNTA ELÁSTICA, FORNECIDO E INSTALADO EM PRUMADA DE ESGOTO SANITÁRIO OU VENTILAÇÃO. AF_08/2022</t>
  </si>
  <si>
    <t xml:space="preserve">LUVA DE CORRER, PVC, SERIE NORMAL, ESGOTO PREDIAL, DN 50 MM, JUNTA ELÁSTICA, FORNECIDO E INSTALADO EM PRUMADA DE ESGOTO SANITÁRIO OU VENTILAÇÃO. AF_08/2022</t>
  </si>
  <si>
    <t xml:space="preserve">LUVA DE CORRER, CPVC, SOLDÁVEL, DN 35MM, INSTALADO EM PRUMADA DE ÁGUA   FORNECIMENTO E INSTALAÇÃO. AF_06/2022</t>
  </si>
  <si>
    <t xml:space="preserve">UNIÃO, CPVC, SOLDÁVEL, DN35MM, INSTALADO EM PRUMADA DE ÁGUA   FORNECIMENTO E INSTALAÇÃO. AF_06/2022</t>
  </si>
  <si>
    <t xml:space="preserve">LUVA SIMPLES, PVC, SERIE NORMAL, ESGOTO PREDIAL, DN 75 MM, JUNTA ELÁSTICA, FORNECIDO E INSTALADO EM PRUMADA DE ESGOTO SANITÁRIO OU VENTILAÇÃO. AF_08/2022</t>
  </si>
  <si>
    <t xml:space="preserve">CONECTOR, CPVC, SOLDÁVEL, DN 35MM X 1 1/4 , INSTALADO EM PRUMADA DE ÁGUA   FORNECIMENTO E INSTALAÇÃO. AF_06/2022</t>
  </si>
  <si>
    <t xml:space="preserve">LUVA DE CORRER, PVC, SERIE NORMAL, ESGOTO PREDIAL, DN 75 MM, JUNTA ELÁSTICA, FORNECIDO E INSTALADO EM PRUMADA DE ESGOTO SANITÁRIO OU VENTILAÇÃO. AF_08/2022</t>
  </si>
  <si>
    <t xml:space="preserve">LUVA SIMPLES, PVC, SERIE NORMAL, ESGOTO PREDIAL, DN 100 MM, JUNTA ELÁSTICA, FORNECIDO E INSTALADO EM PRUMADA DE ESGOTO SANITÁRIO OU VENTILAÇÃO. AF_08/2022</t>
  </si>
  <si>
    <t xml:space="preserve">LUVA, CPVC, SOLDÁVEL, DN 42MM, INSTALADO EM PRUMADA DE ÁGUA   FORNECIMENTO E INSTALAÇÃO. AF_06/2022</t>
  </si>
  <si>
    <t xml:space="preserve">LUVA DE CORRER, PVC, SERIE NORMAL, ESGOTO PREDIAL, DN 100 MM, JUNTA ELÁSTICA, FORNECIDO E INSTALADO EM PRUMADA DE ESGOTO SANITÁRIO OU VENTILAÇÃO. AF_08/2022</t>
  </si>
  <si>
    <t xml:space="preserve">LUVA DE CORRER, CPVC, SOLDÁVEL, DN 42MM, INSTALADO EM PRUMADA DE ÁGUA   FORNECIMENTO E INSTALAÇÃO. AF_06/2022</t>
  </si>
  <si>
    <t xml:space="preserve">TE, PVC, SERIE NORMAL, ESGOTO PREDIAL, DN 50 X 50 MM, JUNTA ELÁSTICA, FORNECIDO E INSTALADO EM PRUMADA DE ESGOTO SANITÁRIO OU VENTILAÇÃO. AF_08/2022</t>
  </si>
  <si>
    <t xml:space="preserve">LUVA DE TRANSIÇÃO, CPVC, SOLDÁVEL, DN42MM X 1.1/2 , INSTALADO EM PRUMADA DE ÁGUA   FORNECIMENTO E INSTALAÇÃO. AF_06/2022</t>
  </si>
  <si>
    <t xml:space="preserve">JUNÇÃO SIMPLES, PVC, SERIE NORMAL, ESGOTO PREDIAL, DN 50 X 50 MM, JUNTA ELÁSTICA, FORNECIDO E INSTALADO EM PRUMADA DE ESGOTO SANITÁRIO OU VENTILAÇÃO. AF_08/2022</t>
  </si>
  <si>
    <t xml:space="preserve">UNIÃO, CPVC, SOLDÁVEL, DN42MM, INSTALADO EM PRUMADA DE ÁGUA   FORNECIMENTO E INSTALAÇÃO. AF_06/2022</t>
  </si>
  <si>
    <t xml:space="preserve">TE, PVC, SERIE NORMAL, ESGOTO PREDIAL, DN 75 X 75 MM, JUNTA ELÁSTICA, FORNECIDO E INSTALADO EM PRUMADA DE ESGOTO SANITÁRIO OU VENTILAÇÃO. AF_08/2022</t>
  </si>
  <si>
    <t xml:space="preserve">JUNÇÃO SIMPLES, PVC, SERIE NORMAL, ESGOTO PREDIAL, DN 75 X 75 MM, JUNTA ELÁSTICA, FORNECIDO E INSTALADO EM PRUMADA DE ESGOTO SANITÁRIO OU VENTILAÇÃO. AF_08/2022</t>
  </si>
  <si>
    <t xml:space="preserve">CONECTOR, CPVC, SOLDÁVEL, DN 42MM X 1.1/2 , INSTALADO EM PRUMADA DE ÁGUA   FORNECIMENTO E INSTALAÇÃO. AF_06/2022</t>
  </si>
  <si>
    <t xml:space="preserve">BUCHA DE REDUÇÃO, CPVC, SOLDÁVEL, DN 42MM X 22MM, INSTALADO EM RAMAL DE DISTRIBUIÇÃO DE ÁGUA - FORNECIMENTO E INSTALAÇÃO. AF_06/2022</t>
  </si>
  <si>
    <t xml:space="preserve">TE, PVC, SERIE NORMAL, ESGOTO PREDIAL, DN 100 X 100 MM, JUNTA ELÁSTICA, FORNECIDO E INSTALADO EM PRUMADA DE ESGOTO SANITÁRIO OU VENTILAÇÃO. AF_08/2022</t>
  </si>
  <si>
    <t xml:space="preserve">JUNÇÃO SIMPLES, PVC, SERIE NORMAL, ESGOTO PREDIAL, DN 100 X 100 MM, JUNTA ELÁSTICA, FORNECIDO E INSTALADO EM PRUMADA DE ESGOTO SANITÁRIO OU VENTILAÇÃO. AF_08/2022</t>
  </si>
  <si>
    <t xml:space="preserve">LUVA, CPVC, SOLDÁVEL, DN 54MM, INSTALADO EM PRUMADA DE ÁGUA   FORNECIMENTO E INSTALAÇÃO. AF_06/2022</t>
  </si>
  <si>
    <t xml:space="preserve">LUVA DE TRANSIÇÃO, CPVC, SOLDÁVEL, DN 54MM X 2 , INSTALADO EM PRUMADA DE ÁGUA   FORNECIMENTO E INSTALAÇÃO. AF_06/2022</t>
  </si>
  <si>
    <t xml:space="preserve">UNIÃO, CPVC, SOLDÁVEL, DN 54MM, INSTALADO EM PRUMADA DE ÁGUA   FORNECIMENTO E INSTALAÇÃO. AF_06/2022</t>
  </si>
  <si>
    <t xml:space="preserve">LUVA, CPVC, SOLDÁVEL, DN 73MM, INSTALADO EM PRUMADA DE ÁGUA   FORNECIMENTO E INSTALAÇÃO. AF_06/2022</t>
  </si>
  <si>
    <t xml:space="preserve">UNIÃO, CPVC, SOLDÁVEL, DN 73MM, INSTALADO EM PRUMADA DE ÁGUA   FORNECIMENTO E INSTALAÇÃO. AF_06/2022</t>
  </si>
  <si>
    <t xml:space="preserve">LUVA, CPVC, SOLDÁVEL, DN 89MM, INSTALADO EM PRUMADA DE ÁGUA   FORNECIMENTO E INSTALAÇÃO. AF_06/2022</t>
  </si>
  <si>
    <t xml:space="preserve">UNIÃO, CPVC, SOLDÁVEL, DN 89MM, INSTALADO EM PRUMADA DE ÁGUA   FORNECIMENTO E INSTALAÇÃO. AF_06/2022</t>
  </si>
  <si>
    <t xml:space="preserve">TÊ, CPVC, SOLDÁVEL, DN 35MM, INSTALADO EM PRUMADA DE ÁGUA   FORNECIMENTO E INSTALAÇÃO. AF_06/2022</t>
  </si>
  <si>
    <t xml:space="preserve">TE, CPVC, SOLDÁVEL, DN  42MM, INSTALADO EM PRUMADA DE ÁGUA   FORNECIMENTO E INSTALAÇÃO. AF_06/2022</t>
  </si>
  <si>
    <t xml:space="preserve">TÊ, CPVC, SOLDÁVEL, DN 54 MM, INSTALADO EM PRUMADA DE ÁGUA   FORNECIMENTO E INSTALAÇÃO. AF_06/2022</t>
  </si>
  <si>
    <t xml:space="preserve">TÊ, CPVC, SOLDÁVEL, DN 73MM, INSTALADO EM PRUMADA DE ÁGUA   FORNECIMENTO E INSTALAÇÃO. AF_06/2022</t>
  </si>
  <si>
    <t xml:space="preserve">TÊ, CPVC, SOLDÁVEL, DN 89MM, INSTALADO EM PRUMADA DE ÁGUA   FORNECIMENTO E INSTALAÇÃO. AF_06/2022</t>
  </si>
  <si>
    <t xml:space="preserve">JOELHO 90 GRAUS, PVC, SERIE NORMAL, ESGOTO PREDIAL, DN 100 MM, JUNTA ELÁSTICA, FORNECIDO E INSTALADO EM SUBCOLETOR AÉREO DE ESGOTO SANITÁRIO. AF_08/2022</t>
  </si>
  <si>
    <t xml:space="preserve">JOELHO 45 GRAUS, PVC, SERIE NORMAL, ESGOTO PREDIAL, DN 100 MM, JUNTA ELÁSTICA, FORNECIDO E INSTALADO EM SUBCOLETOR AÉREO DE ESGOTO SANITÁRIO. AF_08/2022</t>
  </si>
  <si>
    <t xml:space="preserve">CURVA CURTA 90 GRAUS, PVC, SERIE NORMAL, ESGOTO PREDIAL, DN 100 MM, JUNTA ELÁSTICA, FORNECIDO E INSTALADO EM SUBCOLETOR AÉREO DE ESGOTO SANITÁRIO. AF_08/2022</t>
  </si>
  <si>
    <t xml:space="preserve">CURVA LONGA 90 GRAUS, PVC, SERIE NORMAL, ESGOTO PREDIAL, DN 100 MM, JUNTA ELÁSTICA, FORNECIDO E INSTALADO EM SUBCOLETOR AÉREO DE ESGOTO SANITÁRIO. AF_08/2022</t>
  </si>
  <si>
    <t xml:space="preserve">JOELHO 90 GRAUS, PVC, SERIE NORMAL, ESGOTO PREDIAL, DN 150 MM, JUNTA ELÁSTICA, FORNECIDO E INSTALADO EM SUBCOLETOR AÉREO DE ESGOTO SANITÁRIO. AF_08/2022</t>
  </si>
  <si>
    <t xml:space="preserve">JOELHO 45 GRAUS, PVC, SERIE NORMAL, ESGOTO PREDIAL, DN 150 MM, JUNTA ELÁSTICA, FORNECIDO E INSTALADO EM SUBCOLETOR AÉREO DE ESGOTO SANITÁRIO. AF_08/2022</t>
  </si>
  <si>
    <t xml:space="preserve">LUVA SIMPLES, PVC, SERIE NORMAL, ESGOTO PREDIAL, DN 100 MM, JUNTA ELÁSTICA, FORNECIDO E INSTALADO EM SUBCOLETOR AÉREO DE ESGOTO SANITÁRIO. AF_08/2022</t>
  </si>
  <si>
    <t xml:space="preserve">LUVA DE CORRER, PVC, SERIE NORMAL, ESGOTO PREDIAL, DN 100 MM, JUNTA ELÁSTICA, FORNECIDO E INSTALADO EM SUBCOLETOR AÉREO DE ESGOTO SANITÁRIO. AF_08/2022</t>
  </si>
  <si>
    <t xml:space="preserve">TE, PVC, SERIE NORMAL, ESGOTO PREDIAL, DN 100 X 100 MM, JUNTA ELÁSTICA, FORNECIDO E INSTALADO EM SUBCOLETOR AÉREO DE ESGOTO SANITÁRIO. AF_08/2022</t>
  </si>
  <si>
    <t xml:space="preserve">JUNÇÃO SIMPLES, PVC, SERIE NORMAL, ESGOTO PREDIAL, DN 100 X 100 MM, JUNTA ELÁSTICA, FORNECIDO E INSTALADO EM SUBCOLETOR AÉREO DE ESGOTO SANITÁRIO. AF_08/2022</t>
  </si>
  <si>
    <t xml:space="preserve">JOELHO 90 GRAUS, PVC, SOLDÁVEL, DN 25MM, INSTALADO EM DRENO DE AR-CONDICIONADO - FORNECIMENTO E INSTALAÇÃO. AF_08/2022</t>
  </si>
  <si>
    <t xml:space="preserve">JOELHO 45 GRAUS, PVC, SOLDÁVEL, DN 25MM, INSTALADO EM DRENO DE AR-CONDICIONADO - FORNECIMENTO E INSTALAÇÃO. AF_08/2022</t>
  </si>
  <si>
    <t xml:space="preserve">LUVA, PVC, SOLDÁVEL, DN 25MM, INSTALADO EM DRENO DE AR-CONDICIONADO - FORNECIMENTO E INSTALAÇÃO. AF_08/2022</t>
  </si>
  <si>
    <t xml:space="preserve">TE, PVC, SOLDÁVEL, DN 25MM, INSTALADO EM DRENO DE AR-CONDICIONADO - FORNECIMENTO E INSTALAÇÃO. AF_08/2022</t>
  </si>
  <si>
    <t xml:space="preserve">LUVA COM BUCHA DE LATÃO, PVC, SOLDÁVEL, DN 32MM X 1 , INSTALADO EM RAMAL OU SUB-RAMAL DE ÁGUA   FORNECIMENTO E INSTALAÇÃO. AF_06/2022</t>
  </si>
  <si>
    <t xml:space="preserve">LUVA SOLDÁVEL E COM BUCHA DE LATÃO, PVC, SOLDÁVEL, DN 32MM X 1 , INSTALADO EM PRUMADA DE ÁGUA   FORNECIMENTO E INSTALAÇÃO. AF_06/2022</t>
  </si>
  <si>
    <t xml:space="preserve">JOELHO 90 GRAUS COM BUCHA DE LATÃO, PVC, SOLDÁVEL, DN 25MM, X 1/2  INSTALADO EM RAMAL OU SUB-RAMAL DE ÁGUA - FORNECIMENTO E INSTALAÇÃO. AF_06/2022</t>
  </si>
  <si>
    <t xml:space="preserve">TÊ COM BUCHA DE LATÃO NA BOLSA CENTRAL, PVC, SOLDÁVEL, DN 25MM X 3/4 , INSTALADO EM RAMAL OU SUB-RAMAL DE ÁGUA - FORNECIMENTO E INSTALAÇÃO. AF_06/2022</t>
  </si>
  <si>
    <t xml:space="preserve">COTOVELO EM COBRE, DN 22 MM, 90 GRAUS, SEM ANEL DE SOLDA, INSTALADO EM PRUMADA DE HIDRÁULICA PREDIAL - FORNECIMENTO E INSTALAÇÃO. AF_04/2022</t>
  </si>
  <si>
    <t xml:space="preserve">COTOVELO EM COBRE, DN 28 MM, 90 GRAUS, SEM ANEL DE SOLDA, INSTALADO EM PRUMADA DE HIDRÁULICA PREDIAL - FORNECIMENTO E INSTALAÇÃO. AF_04/2022</t>
  </si>
  <si>
    <t xml:space="preserve">COTOVELO EM COBRE, DN 35 MM, 90 GRAUS, SEM ANEL DE SOLDA, INSTALADO EM PRUMADA DE HIDRÁULICA PREDIAL - FORNECIMENTO E INSTALAÇÃO. AF_04/2022</t>
  </si>
  <si>
    <t xml:space="preserve">COTOVELO EM COBRE, DN 42 MM, 90 GRAUS, SEM ANEL DE SOLDA, INSTALADO EM PRUMADA DE HIDRÁULICA PREDIAL - FORNECIMENTO E INSTALAÇÃO. AF_04/2022</t>
  </si>
  <si>
    <t xml:space="preserve">COTOVELO EM COBRE, DN 54 MM, 90 GRAUS, SEM ANEL DE SOLDA, INSTALADO EM PRUMADA DE HIDRÁULICA PREDIAL - FORNECIMENTO E INSTALAÇÃO. AF_04/2022</t>
  </si>
  <si>
    <t xml:space="preserve">COTOVELO EM COBRE, DN 66 MM, 90 GRAUS, SEM ANEL DE SOLDA, INSTALADO EM PRUMADA DE HIDRÁULICA PREDIAL - FORNECIMENTO E INSTALAÇÃO. AF_04/2022</t>
  </si>
  <si>
    <t xml:space="preserve">LUVA EM COBRE, DN 22 MM, SEM ANEL DE SOLDA, INSTALADO EM PRUMADA DE HIDRÁULICA PREDIAL - FORNECIMENTO E INSTALAÇÃO. AF_04/2022</t>
  </si>
  <si>
    <t xml:space="preserve">LUVA EM COBRE, DN 28 MM, SEM ANEL DE SOLDA, INSTALADO EM PRUMADA DE HIDRÁULICA PREDIAL - FORNECIMENTO E INSTALAÇÃO. AF_04/2022</t>
  </si>
  <si>
    <t xml:space="preserve">LUVA EM COBRE, DN 35 MM, SEM ANEL DE SOLDA, INSTALADO EM PRUMADA DE HIDRÁULICA PREDIAL - FORNECIMENTO E INSTALAÇÃO. AF_04/2022</t>
  </si>
  <si>
    <t xml:space="preserve">LUVA EM COBRE, DN 42 MM, SEM ANEL DE SOLDA, INSTALADO EM PRUMADA DE HIDRÁULICA PREDIAL - FORNECIMENTO E INSTALAÇÃO. AF_04/2022</t>
  </si>
  <si>
    <t xml:space="preserve">LUVA EM COBRE, DN 54 MM, SEM ANEL DE SOLDA, INSTALADO EM PRUMADA DE HIDRÁULICA PREDIAL - FORNECIMENTO E INSTALAÇÃO. AF_04/2022</t>
  </si>
  <si>
    <t xml:space="preserve">LUVA EM COBRE, DN 66 MM, SEM ANEL DE SOLDA, INSTALADO EM PRUMADA DE HIDRÁULICA PREDIAL - FORNECIMENTO E INSTALAÇÃO. AF_04/2022</t>
  </si>
  <si>
    <t xml:space="preserve">TE EM COBRE, DN 22 MM, SEM ANEL DE SOLDA, INSTALADO EM PRUMADA DE HIDRÁULICA PREDIAL - FORNECIMENTO E INSTALAÇÃO. AF_04/2022</t>
  </si>
  <si>
    <t xml:space="preserve">TE EM COBRE, DN 28 MM, SEM ANEL DE SOLDA, INSTALADO EM PRUMADA DE HIDRÁULICA PREDIAL - FORNECIMENTO E INSTALAÇÃO. AF_04/2022</t>
  </si>
  <si>
    <t xml:space="preserve">TE EM COBRE, DN 35 MM, SEM ANEL DE SOLDA, INSTALADO EM PRUMADA DE HIDRÁULICA PREDIAL - FORNECIMENTO E INSTALAÇÃO. AF_04/2022</t>
  </si>
  <si>
    <t xml:space="preserve">TE EM COBRE, DN 42 MM, SEM ANEL DE SOLDA, INSTALADO EM PRUMADA DE HIDRÁULICA PREDIAL - FORNECIMENTO E INSTALAÇÃO. AF_04/2022</t>
  </si>
  <si>
    <t xml:space="preserve">TE EM COBRE, DN 54 MM, SEM ANEL DE SOLDA, INSTALADO EM PRUMADA DE HIDRÁULICA PREDIAL - FORNECIMENTO E INSTALAÇÃO. AF_04/2022</t>
  </si>
  <si>
    <t xml:space="preserve">TE EM COBRE, DN 66 MM, SEM ANEL DE SOLDA, INSTALADO EM PRUMADA DE HIDRÁULICA PREDIAL - FORNECIMENTO E INSTALAÇÃO. AF_04/2022</t>
  </si>
  <si>
    <t xml:space="preserve">COTOVELO EM COBRE, DN 15 MM, 90 GRAUS, SEM ANEL DE SOLDA, INSTALADO EM RAMAL DE DISTRIBUIÇÃO   FORNECIMENTO E INSTALAÇÃO. AF_04/2022</t>
  </si>
  <si>
    <t xml:space="preserve">COTOVELO EM COBRE, DN 22 MM, 90 GRAUS, SEM ANEL DE SOLDA, INSTALADO EM RAMAL DE DISTRIBUIÇÃO DE HIDRÁULICA PREDIAL - FORNECIMENTO E INSTALAÇÃO. AF_04/2022</t>
  </si>
  <si>
    <t xml:space="preserve">COTOVELO EM COBRE, DN 28 MM, 90 GRAUS, SEM ANEL DE SOLDA, INSTALADO EM RAMAL DE DISTRIBUIÇÃO DE HIDRÁULICA PREDIAL - FORNECIMENTO E INSTALAÇÃO. AF_04/2022</t>
  </si>
  <si>
    <t xml:space="preserve">LUVA EM COBRE, DN 15 MM, SEM ANEL DE SOLDA, INSTALADO EM RAMAL DE DISTRIBUIÇÃO DE HIDRÁULICA PREDIAL - FORNECIMENTO E INSTALAÇÃO. AF_04/2022</t>
  </si>
  <si>
    <t xml:space="preserve">LUVA EM COBRE, DN 22 MM, SEM ANEL DE SOLDA, INSTALADO EM RAMAL DE DISTRIBUIÇÃO DE HIDRÁULICA PREDIAL - FORNECIMENTO E INSTALAÇÃO. AF_04/2022</t>
  </si>
  <si>
    <t xml:space="preserve">LUVA EM COBRE, DN 28 MM, SEM ANEL DE SOLDA, INSTALADO EM RAMAL DE DISTRIBUIÇÃO DE HIDRÁULICA PREDIAL - FORNECIMENTO E INSTALAÇÃO. AF_04/2022</t>
  </si>
  <si>
    <t xml:space="preserve">TE EM COBRE, DN 15 MM, SEM ANEL DE SOLDA, INSTALADO EM RAMAL DE DISTRIBUIÇÃO DE HIDRÁULICA PREDIAL - FORNECIMENTO E INSTALAÇÃO. AF_04/2022</t>
  </si>
  <si>
    <t xml:space="preserve">TE EM COBRE, DN 22 MM, SEM ANEL DE SOLDA, INSTALADO EM RAMAL DE DISTRIBUIÇÃO DE HIDRÁULICA PREDIAL - FORNECIMENTO E INSTALAÇÃO. AF_04/2022</t>
  </si>
  <si>
    <t xml:space="preserve">TE EM COBRE, DN 28 MM, SEM ANEL DE SOLDA, INSTALADO EM RAMAL DE DISTRIBUIÇÃO DE HIDRÁULICA PREDIAL - FORNECIMENTO E INSTALAÇÃO. AF_04/2022</t>
  </si>
  <si>
    <t xml:space="preserve">COTOVELO EM COBRE, DN 15 MM, 90 GRAUS, SEM ANEL DE SOLDA, INSTALADO EM RAMAL E SUB-RAMAL DE HIDRÁULICA PREDIAL - FORNECIMENTO E INSTALAÇÃO. AF_04/2022</t>
  </si>
  <si>
    <t xml:space="preserve">COTOVELO EM COBRE, DN 22 MM, 90 GRAUS, SEM ANEL DE SOLDA, INSTALADO EM RAMAL E SUB-RAMAL DE HIDRÁULICA PREDIAL - FORNECIMENTO E INSTALAÇÃO. AF_04/2022</t>
  </si>
  <si>
    <t xml:space="preserve">COTOVELO EM COBRE, DN 28 MM, 90 GRAUS, SEM ANEL DE SOLDA, INSTALADO EM RAMAL E SUB-RAMAL DE HIDRÁULICA PREDIAL - FORNECIMENTO E INSTALAÇÃO. AF_04/2022</t>
  </si>
  <si>
    <t xml:space="preserve">LUVA EM COBRE, DN 15 MM, SEM ANEL DE SOLDA, INSTALADO EM RAMAL E SUB-RAMAL DE HIDRÁULICA PREDIAL - FORNECIMENTO E INSTALAÇÃO. AF_04/2022</t>
  </si>
  <si>
    <t xml:space="preserve">LUVA EM COBRE, DN 22 MM, SEM ANEL DE SOLDA, INSTALADO EM RAMAL E SUB-RAMAL DE HIDRÁULICA PREDIAL - FORNECIMENTO E INSTALAÇÃO. AF_04/2022</t>
  </si>
  <si>
    <t xml:space="preserve">LUVA EM COBRE, DN 28 MM, SEM ANEL DE SOLDA, INSTALADO EM RAMAL E SUB-RAMAL DE HIDRÁULICA PREDIAL - FORNECIMENTO E INSTALAÇÃO. AF_04/2022</t>
  </si>
  <si>
    <t xml:space="preserve">TE EM COBRE, DN 15 MM, SEM ANEL DE SOLDA, INSTALADO EM RAMAL E SUB-RAMAL DE HIDRÁULICA PREDIAL - FORNECIMENTO E INSTALAÇÃO. AF_04/2022</t>
  </si>
  <si>
    <t xml:space="preserve">TE EM COBRE, DN 22 MM, SEM ANEL DE SOLDA, INSTALADO EM RAMAL E SUB-RAMAL DE HIDRÁULICA PREDIAL - FORNECIMENTO E INSTALAÇÃO. AF_04/2022</t>
  </si>
  <si>
    <t xml:space="preserve">TE EM COBRE, DN 28 MM, SEM ANEL DE SOLDA, INSTALADO EM RAMAL E SUB-RAMAL DE HIDRÁULICA PREDIAL - FORNECIMENTO E INSTALAÇÃO. AF_04/2022</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</si>
  <si>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</si>
  <si>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</si>
  <si>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NIPLE, EM FERRO GALVANIZADO, DN 65 (2 1/2"), CONEXÃO ROSQUEADA, INSTALADO EM PRUMADAS - FORNECIMENTO E INSTALAÇÃO. AF_10/2020</t>
  </si>
  <si>
    <t xml:space="preserve">LUVA, EM FERRO GALVANIZADO, DN 65 (2 1/2"), CONEXÃO ROSQUEADA, INSTALADO EM PRUMADAS - FORNECIMENTO E INSTALAÇÃO. AF_10/2020</t>
  </si>
  <si>
    <t xml:space="preserve">NIPLE, EM FERRO GALVANIZADO, DN 80 (3"),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</si>
  <si>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</si>
  <si>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</si>
  <si>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</si>
  <si>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</si>
  <si>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90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</si>
  <si>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</si>
  <si>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JOELHO 90 GRAUS, EM FERRO GALVANIZADO, DN 80 (3"), CONEXÃO ROSQUEADA, INSTALADO EM PRUMADAS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</si>
  <si>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</si>
  <si>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</si>
  <si>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</si>
  <si>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NIPLE, EM FERRO GALVANIZADO, DN 25 (1"), CONEXÃO ROSQUEADA, INSTALADO EM REDE DE ALIMENTAÇÃO PARA HIDRANTE - FORNECIMENTO E INSTALAÇÃO. AF_10/2020</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</si>
  <si>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</si>
  <si>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</si>
  <si>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</si>
  <si>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</si>
  <si>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</si>
  <si>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</si>
  <si>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</si>
  <si>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NIPLE, EM FERRO GALVANIZADO, DN 65 (2 1/2"),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</si>
  <si>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</si>
  <si>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</si>
  <si>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</si>
  <si>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</si>
  <si>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</si>
  <si>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</si>
  <si>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</si>
  <si>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</si>
  <si>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</si>
  <si>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</si>
  <si>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</si>
  <si>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</si>
  <si>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</si>
  <si>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</si>
  <si>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</si>
  <si>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</si>
  <si>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</si>
  <si>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</si>
  <si>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</si>
  <si>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</si>
  <si>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</si>
  <si>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</si>
  <si>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</si>
  <si>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</si>
  <si>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</si>
  <si>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</si>
  <si>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</si>
  <si>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</si>
  <si>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</si>
  <si>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</si>
  <si>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</si>
  <si>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</si>
  <si>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</si>
  <si>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</si>
  <si>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</si>
  <si>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</si>
  <si>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</si>
  <si>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</si>
  <si>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</si>
  <si>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</si>
  <si>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</si>
  <si>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</si>
  <si>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</si>
  <si>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</si>
  <si>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</si>
  <si>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</si>
  <si>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</si>
  <si>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</si>
  <si>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</si>
  <si>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</si>
  <si>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</si>
  <si>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</si>
  <si>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</si>
  <si>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</si>
  <si>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</si>
  <si>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</si>
  <si>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</si>
  <si>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</si>
  <si>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90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</si>
  <si>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</si>
  <si>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</si>
  <si>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</si>
  <si>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</si>
  <si>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</si>
  <si>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</si>
  <si>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</si>
  <si>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</si>
  <si>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65 (2 1/2"), CONEXÃO ROSQUEADA, INSTALADO EM PRUMADAS - FORNECIMENTO E INSTALAÇÃO. AF_10/2020</t>
  </si>
  <si>
    <t xml:space="preserve">UNIÃO, EM FERRO GALVANIZADO, DN 80 (3"), CONEXÃO ROSQUEADA, INSTALADO EM PRUMADAS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</si>
  <si>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</si>
  <si>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</si>
  <si>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</si>
  <si>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</si>
  <si>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</si>
  <si>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</si>
  <si>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</si>
  <si>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</si>
  <si>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</si>
  <si>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</si>
  <si>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</si>
  <si>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</si>
  <si>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</si>
  <si>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</si>
  <si>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</si>
  <si>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</si>
  <si>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</si>
  <si>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</si>
  <si>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</si>
  <si>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</si>
  <si>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</si>
  <si>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</si>
  <si>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</si>
  <si>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</si>
  <si>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</si>
  <si>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</si>
  <si>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</si>
  <si>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</si>
  <si>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</si>
  <si>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</si>
  <si>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</si>
  <si>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</si>
  <si>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</si>
  <si>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</si>
  <si>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</si>
  <si>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</si>
  <si>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</si>
  <si>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</si>
  <si>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</si>
  <si>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</si>
  <si>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</si>
  <si>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</si>
  <si>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</si>
  <si>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</si>
  <si>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</si>
  <si>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</si>
  <si>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</si>
  <si>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</si>
  <si>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</si>
  <si>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</si>
  <si>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</si>
  <si>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</si>
  <si>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</si>
  <si>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</si>
  <si>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PASSANTE EM COBRE, DN 22 MM, SEM ANEL DE SOLDA, INSTALADO EM PRUMADA DE HIDRÁULICA PREDIAL - FORNECIMENTO E INSTALAÇÃO. AF_04/2022</t>
  </si>
  <si>
    <t xml:space="preserve">JUNTA DE EXPANSÃO EM COBRE, DN 22 MM, PONTA X PONTA, INSTALADO EM PRUMADA DE HIDRÁULICA PREDIAL - FORNECIMENTO E INSTALAÇÃO. AF_04/2022</t>
  </si>
  <si>
    <t xml:space="preserve">CONECTOR EM BRONZE/LATÃO, DN 22 MM X 3/4", SEM ANEL DE SOLDA, BOLSA X ROSCA F, INSTALADO EM PRUMADA DE HIDRÁULICA PREDIAL - FORNECIMENTO E INSTALAÇÃO. AF_04/2022</t>
  </si>
  <si>
    <t xml:space="preserve">CURVA DE TRANSPOSIÇÃO EM BRONZE/LATÃO, DN 22 MM, SEM ANEL DE SOLDA, BOLSA X BOLSA, INSTALADO EM PRUMADA DE HIDRÁULICA PREDIAL - FORNECIMENTO E INSTALAÇÃO. AF_04/2022</t>
  </si>
  <si>
    <t xml:space="preserve">LUVA PASSANTE EM COBRE, DN 28 MM, SEM ANEL DE SOLDA, INSTALADO EM PRUMADA DE HIDRÁULICA PREDIAL - FORNECIMENTO E INSTALAÇÃO. AF_04/2022</t>
  </si>
  <si>
    <t xml:space="preserve">BUCHA DE REDUÇÃO EM COBRE, DN 28 MM X 22 MM, SEM ANEL DE SOLDA, PONTA X BOLSA, INSTALADO EM PRUMADA DE HIDRÁULICA PREDIAL - FORNECIMENTO E INSTALAÇÃO. AF_04/2022</t>
  </si>
  <si>
    <t xml:space="preserve">JUNTA DE EXPANSÃO EM COBRE, DN 28 MM, PONTA X PONTA, INSTALADO EM PRUMADA DE HIDRÁULICA PREDIAL - FORNECIMENTO E INSTALAÇÃO. AF_04/2022</t>
  </si>
  <si>
    <t xml:space="preserve">CONECTOR EM BRONZE/LATÃO, DN 28 MM X 1/2", SEM ANEL DE SOLDA, BOLSA X ROSCA F, INSTALADO EM PRUMADA DE HIDRÁULICA PREDIAL - FORNECIMENTO E INSTALAÇÃO. AF_04/2022</t>
  </si>
  <si>
    <t xml:space="preserve">CURVA DE TRANSPOSIÇÃO EM BRONZE/LATÃO, DN 28 MM, SEM ANEL DE SOLDA, BOLSA X BOLSA, INSTALADO EM PRUMADA DE HIDRÁULICA PREDIAL - FORNECIMENTO E INSTALAÇÃO. AF_04/2022</t>
  </si>
  <si>
    <t xml:space="preserve">LUVA PASSANTE EM COBRE, DN 35 MM, SEM ANEL DE SOLDA, INSTALADO EM PRUMADA DE HIDRÁULICA PREDIAL - FORNECIMENTO E INSTALAÇÃO. AF_04/2022</t>
  </si>
  <si>
    <t xml:space="preserve">BUCHA DE REDUÇÃO EM COBRE, DN 35 MM X 28 MM, SEM ANEL DE SOLDA, PONTA X BOLSA, INSTALADO EM PRUMADA DE HIDRÁULICA PREDIAL - FORNECIMENTO E INSTALAÇÃO. AF_04/2022</t>
  </si>
  <si>
    <t xml:space="preserve">JUNTA DE EXPANSÃO EM BRONZE/LATÃO, DN 35 MM, PONTA X PONTA, INSTALADO EM PRUMADA DE HIDRÁULICA PREDIAL - FORNECIMENTO E INSTALAÇÃO. AF_04/2022</t>
  </si>
  <si>
    <t xml:space="preserve">LUVA PASSANTE EM COBRE, DN 42 MM, SEM ANEL DE SOLDA, INSTALADO EM PRUMADA DE HIDRÁULICA PREDIAL - FORNECIMENTO E INSTALAÇÃO. AF_04/2022</t>
  </si>
  <si>
    <t xml:space="preserve">BUCHA DE REDUÇÃO EM COBRE, DN 42 MM X 35 MM, SEM ANEL DE SOLDA, PONTA X BOLSA, INSTALADO EM PRUMADA DE HIDRÁULICA PREDIAL - FORNECIMENTO E INSTALAÇÃO. AF_04/2022</t>
  </si>
  <si>
    <t xml:space="preserve">JUNTA DE EXPANSÃO EM BRONZE/LATÃO, DN 42 MM, PONTA X PONTA, INSTALADO EM PRUMADA DE HIDRÁULICA PREDIAL - FORNECIMENTO E INSTALAÇÃO. AF_04/2022</t>
  </si>
  <si>
    <t xml:space="preserve">LUVA PASSANTE EM COBRE, DN 54 MM, SEM ANEL DE SOLDA, INSTALADO EM PRUMADA DE HIDRÁULICA PREDIAL - FORNECIMENTO E INSTALAÇÃO. AF_04/2022</t>
  </si>
  <si>
    <t xml:space="preserve">BUCHA DE REDUÇÃO EM COBRE, DN 54 MM X 42 MM, SEM ANEL DE SOLDA, PONTA X BOLSA, INSTALADO EM PRUMADA DE HIDRÁULICA PREDIAL - FORNECIMENTO E INSTALAÇÃO. AF_04/2022</t>
  </si>
  <si>
    <t xml:space="preserve">JUNTA DE EXPANSÃO EM BRONZE/LATÃO, DN 54 MM, PONTA X PONTA, INSTALADO EM PRUMADA DE HIDRÁULICA PREDIAL - FORNECIMENTO E INSTALAÇÃO. AF_04/2022</t>
  </si>
  <si>
    <t xml:space="preserve">LUVA PASSANTE EM COBRE, DN 66 MM, SEM ANEL DE SOLDA, INSTALADO EM PRUMADA DE HIDRÁULICA PREDIAL - FORNECIMENTO E INSTALAÇÃO. AF_04/2022</t>
  </si>
  <si>
    <t xml:space="preserve">BUCHA DE REDUÇÃO EM COBRE, DN 66 MM X 54 MM, SEM ANEL DE SOLDA, PONTA X BOLSA, INSTALADO EM PRUMADA DE HIDRÁULICA PREDIAL - FORNECIMENTO E INSTALAÇÃO. AF_04/2022</t>
  </si>
  <si>
    <t xml:space="preserve">JUNTA DE EXPANSÃO EM BRONZE/LATÃO, DN 66 MM, PONTA X PONTA, INSTALADO EM PRUMADA DE HIDRÁULICA PREDIAL - FORNECIMENTO E INSTALAÇÃO. AF_04/2022</t>
  </si>
  <si>
    <t xml:space="preserve">CURVA EM COBRE, DN 15 MM, 45 GRAUS, SEM ANEL DE SOLDA, BOLSA X BOLSA, INSTALADO EM RAMAL DE DISTRIBUIÇÃO DE HIDRÁULICA PREDIAL - FORNECIMENTO E INSTALAÇÃO. AF_04/2022</t>
  </si>
  <si>
    <t xml:space="preserve">COTOVELO EM BRONZE/LATÃO, DN 15 MM X 1/2", 90 GRAUS, SEM ANEL DE SOLDA, BOLSA X ROSCA F, INSTALADO EM RAMAL DE DISTRIBUIÇÃO DE HIDRÁULICA PREDIAL - FORNECIMENTO E INSTALAÇÃO. AF_04/2022</t>
  </si>
  <si>
    <t xml:space="preserve">CURVA EM COBRE, DN 22 MM, 45 GRAUS, SEM ANEL DE SOLDA, BOLSA X BOLSA, INSTALADO EM RAMAL DE DISTRIBUIÇÃO DE HIDRÁULICA PREDIAL - FORNECIMENTO E INSTALAÇÃO. AF_04/2022</t>
  </si>
  <si>
    <t xml:space="preserve">COTOVELO EM BRONZE/LATÃO, DN 22 MM X 1/2", 90 GRAUS, SEM ANEL DE SOLDA, BOLSA X ROSCA F, INSTALADO EM RAMAL DE DISTRIBUIÇÃO DE HIDRÁULICA PREDIAL - FORNECIMENTO E INSTALAÇÃO. AF_04/2022</t>
  </si>
  <si>
    <t xml:space="preserve">COTOVELO EM BRONZE/LATÃO, DN 22 MM X 3/4", 90 GRAUS, SEM ANEL DE SOLDA, BOLSA X ROSCA F, INSTALADO EM RAMAL DE DISTRIBUIÇÃO DE HIDRÁULICA PREDIAL - FORNECIMENTO E INSTALAÇÃO. AF_04/2022</t>
  </si>
  <si>
    <t xml:space="preserve">CURVA EM COBRE, DN 28 MM, 45 GRAUS, SEM ANEL DE SOLDA, BOLSA X BOLSA, INSTALADO EM RAMAL DE DISTRIBUIÇÃO DE HIDRÁULICA PREDIAL - FORNECIMENTO E INSTALAÇÃO. AF_04/2022</t>
  </si>
  <si>
    <t xml:space="preserve">LUVA PASSANTE EM COBRE, DN 15 MM, SEM ANEL DE SOLDA, INSTALADO EM RAMAL DE DISTRIBUIÇÃO DE HIDRÁULICA PREDIAL - FORNECIMENTO E INSTALAÇÃO. AF_04/2022</t>
  </si>
  <si>
    <t xml:space="preserve">CONECTOR EM BRONZE/LATÃO, DN 15 MM X 1/2", SEM ANEL DE SOLDA, BOLSA X ROSCA F, INSTALADO EM RAMAL DE DISTRIBUIÇÃO DE HIDRÁULICA PREDIAL - FORNECIMENTO E INSTALAÇÃO. AF_04/2022</t>
  </si>
  <si>
    <t xml:space="preserve">CURVA DE TRANSPOSIÇÃO EM BRONZE/LATÃO, DN 15 MM, SEM ANEL DE SOLDA, BOLSA X BOLSA, INSTALADO EM RAMAL DE DISTRIBUIÇÃO DE HIDRÁULICA PREDIAL - FORNECIMENTO E INSTALAÇÃO. AF_04/2022</t>
  </si>
  <si>
    <t xml:space="preserve">JUNTA DE EXPANSÃO EM COBRE, DN 15 MM, PONTA X PONTA, INSTALADO EM RAMAL DE DISTRIBUIÇÃO DE HIDRÁULICA PREDIAL - FORNECIMENTO E INSTALAÇÃO. AF_04/2022</t>
  </si>
  <si>
    <t xml:space="preserve">LUVA PASSANTE EM COBRE, DN 22 MM, SEM ANEL DE SOLDA, INSTALADO EM RAMAL DE DISTRIBUIÇÃO DE HIDRÁULICA PREDIAL - FORNECIMENTO E INSTALAÇÃO. AF_04/2022</t>
  </si>
  <si>
    <t xml:space="preserve">BUCHA DE REDUÇÃO EM COBRE, DN 22 MM X 15 MM, SEM ANEL DE SOLDA, PONTA X BOLSA, INSTALADO EM RAMAL DE DISTRIBUIÇÃO DE HIDRÁULICA PREDIAL - FORNECIMENTO E INSTALAÇÃO. AF_04/2022</t>
  </si>
  <si>
    <t xml:space="preserve">JUNTA DE EXPANSÃO EM COBRE, DN 22 MM, PONTA X PONTA, INSTALADO EM RAMAL DE DISTRIBUIÇÃO DE HIDRÁULICA PREDIAL - FORNECIMENTO E INSTALAÇÃO. AF_04/2022</t>
  </si>
  <si>
    <t xml:space="preserve">CONECTOR EM BRONZE/LATÃO, DN 22 MM X 1/2", SEM ANEL DE SOLDA, BOLSA X ROSCA F, INSTALADO EM RAMAL DE DISTRIBUIÇÃO DE HIDRÁULICA PREDIAL - FORNECIMENTO E INSTALAÇÃO. AF_04/2022</t>
  </si>
  <si>
    <t xml:space="preserve">CONECTOR EM BRONZE/LATÃO, DN 22 MM X 3/4", SEM ANEL DE SOLDA, BOLSA X ROSCA F, INSTALADO EM RAMAL DE DISTRIBUIÇÃO DE HIDRÁULICA PREDIAL - FORNECIMENTO E INSTALAÇÃO. AF_04/2022</t>
  </si>
  <si>
    <t xml:space="preserve">CURVA DE TRANSPOSIÇÃO EM BRONZE/LATÃO, DN 22 MM, SEM ANEL DE SOLDA, BOLSA X BOLSA, INSTALADO EM RAMAL DE DISTRIBUIÇÃO DE HIDRÁULICA PREDIAL - FORNECIMENTO E INSTALAÇÃO. AF_04/2022</t>
  </si>
  <si>
    <t xml:space="preserve">LUVA PASSANTE EM COBRE, DN 28 MM, SEM ANEL DE SOLDA, INSTALADO EM RAMAL DE DISTRIBUIÇÃO DE HIDRÁULICA PREDIAL - FORNECIMENTO E INSTALAÇÃO. AF_04/2022</t>
  </si>
  <si>
    <t xml:space="preserve">BUCHA DE REDUÇÃO EM COBRE, DN 28 MM X 22 MM, SEM ANEL DE SOLDA, INSTALADO EM RAMAL DE DISTRIBUIÇÃO DE HIDRÁULICA PREDIAL - FORNECIMENTO E INSTALAÇÃO. AF_04/2022</t>
  </si>
  <si>
    <t xml:space="preserve">JUNTA DE EXPANSÃO EM COBRE, DN 28 MM, PONTA X PONTA, INSTALADO EM RAMAL DE DISTRIBUIÇÃO DE HIDRÁULICA PREDIAL - FORNECIMENTO E INSTALAÇÃO. AF_04/2022</t>
  </si>
  <si>
    <t xml:space="preserve">CONECTOR EM BRONZE/LATÃO, DN 28 MM X 1/2", SEM ANEL DE SOLDA, BOLSA X ROSCA F, INSTALADO EM RAMAL DE DISTRIBUIÇÃO DE HIDRÁULICA PREDIAL - FORNECIMENTO E INSTALAÇÃO. AF_04/2022</t>
  </si>
  <si>
    <t xml:space="preserve">CURVA DE TRANSPOSIÇÃO EM BRONZE/LATÃO, DN 28 MM, SEM ANEL DE SOLDA, BOLSA X BOLSA, INSTALADO EM RAMAL DE DISTRIBUIÇÃO DE HIDRÁULICA PREDIAL - FORNECIMENTO E INSTALAÇÃO. AF_04/2022</t>
  </si>
  <si>
    <t xml:space="preserve">CURVA EM COBRE, DN 15 MM, 45 GRAUS, SEM ANEL DE SOLDA, BOLSA X BOLSA, INSTALADO EM RAMAL E SUB-RAMAL DE HIDRÁULICA PREDIAL - FORNECIMENTO E INSTALAÇÃO. AF_04/2022</t>
  </si>
  <si>
    <t xml:space="preserve">COTOVELO EM BRONZE/LATÃO, DN 15 MM X 1/2", 90 GRAUS, SEM ANEL DE SOLDA, BOLSA X ROSCA F, INSTALADO EM RAMAL E SUB-RAMAL DE HIDRÁULICA PREDIAL - FORNECIMENTO E INSTALAÇÃO. AF_04/2022</t>
  </si>
  <si>
    <t xml:space="preserve">CURVA EM COBRE, DN 22 MM, 45 GRAUS, SEM ANEL DE SOLDA, BOLSA X BOLSA, INSTALADO EM RAMAL E SUB-RAMAL DE HIDRÁULICA PREDIAL - FORNECIMENTO E INSTALAÇÃO. AF_04/2022</t>
  </si>
  <si>
    <t xml:space="preserve">COTOVELO EM BRONZE/LATÃO, DN 22 MM X 1/2", 90 GRAUS, SEM ANEL DE SOLDA, BOLSA X ROSCA F, INSTALADO EM RAMAL E SUB-RAMAL DE HIDRÁULICA PREDIAL - FORNECIMENTO E INSTALAÇÃO. AF_04/2022</t>
  </si>
  <si>
    <t xml:space="preserve">COTOVELO EM BRONZE/LATÃO, DN 22 MM X 3/4", 90 GRAUS, SEM ANEL DE SOLDA, BOLSA X ROSCA F, INSTALADO EM RAMAL E SUB-RAMAL DE HIDRÁULICA PREDIAL - FORNECIMENTO E INSTALAÇÃO. AF_04/2022</t>
  </si>
  <si>
    <t xml:space="preserve">CURVA EM COBRE, DN 28 MM, 45 GRAUS, SEM ANEL DE SOLDA, BOLSA X BOLSA, INSTALADO EM RAMAL E SUB-RAMAL DE HIDRÁULICA PREDIAL - FORNECIMENTO E INSTALAÇÃO. AF_04/2022</t>
  </si>
  <si>
    <t xml:space="preserve">LUVA PASSANTE EM COBRE, DN 15 MM, SEM ANEL DE SOLDA, INSTALADO EM RAMAL E SUB-RAMAL DE HIDRÁULICA PREDIAL - FORNECIMENTO E INSTALAÇÃO. AF_04/2022</t>
  </si>
  <si>
    <t xml:space="preserve">CONECTOR EM BRONZE/LATÃO, DN 15 MM X 1/2", SEM ANEL DE SOLDA, BOLSA X ROSCA F, INSTALADO EM RAMAL E SUB-RAMAL DE HIDRÁULICA PREDIAL - FORNECIMENTO E INSTALAÇÃO. AF_04/2022</t>
  </si>
  <si>
    <t xml:space="preserve">CURVA DE TRANSPOSIÇÃO EM BRONZE/LATÃO, DN 15 MM, SEM ANEL DE SOLDA, BOLSA X BOLSA, INSTALADO EM RAMAL E SUB-RAMAL DE HIDRÁULICA PREDIAL - FORNECIMENTO E INSTALAÇÃO. AF_04/2022</t>
  </si>
  <si>
    <t xml:space="preserve">JUNTA DE EXPANSÃO EM COBRE, DN 15 MM, PONTA X PONTA, INSTALADO EM RAMAL E SUB-RAMAL DE HIDRÁULICA PREDIAL - FORNECIMENTO E INSTALAÇÃO. AF_04/2022</t>
  </si>
  <si>
    <t xml:space="preserve">LUVA PASSANTE EM COBRE, DN 22 MM, SEM ANEL DE SOLDA, INSTALADO EM RAMAL E SUB-RAMAL DE HIDRÁULICA PREDIAL - FORNECIMENTO E INSTALAÇÃO. AF_04/2022</t>
  </si>
  <si>
    <t xml:space="preserve">BUCHA DE REDUÇÃO EM COBRE, DN 22 MM X 15 MM, SEM ANEL DE SOLDA, PONTA X BOLSA, INSTALADO EM RAMAL E SUB-RAMAL DE HIDRÁULICA PREDIAL - FORNECIMENTO E INSTALAÇÃO. AF_04/2022</t>
  </si>
  <si>
    <t xml:space="preserve">JUNTA DE EXPANSÃO EM COBRE, DN 22 MM, PONTA X PONTA, INSTALADO EM RAMAL E SUB-RAMAL DE HIDRÁULICA PREDIAL - FORNECIMENTO E INSTALAÇÃO. AF_04/2022</t>
  </si>
  <si>
    <t xml:space="preserve">CONECTOR EM BRONZE/LATÃO, DN 22 MM X 1/2", SEM ANEL DE SOLDA, BOLSA X ROSCA F, INSTALADO EM RAMAL E SUB-RAMAL DE HIDRÁULICA PREDIAL - FORNECIMENTO E INSTALAÇÃO. AF_04/2022</t>
  </si>
  <si>
    <t xml:space="preserve">CONECTOR EM BRONZE/LATÃO, DN 22 MM X 3/4", SEM ANEL DE SOLDA, BOLSA X ROSCA F, INSTALADO EM RAMAL E SUB-RAMAL DE HIDRÁULICA PREDIAL - FORNECIMENTO E INSTALAÇÃO. AF_04/2022</t>
  </si>
  <si>
    <t xml:space="preserve">CURVA DE TRANSPOSIÇÃO EM BRONZE/LATÃO, DN 22 MM, SEM ANEL DE SOLDA, BOLSA X BOLSA, INSTALADO EM RAMAL E SUB-RAMAL DE HIDRÁULICA PREDIAL - FORNECIMENTO E INSTALAÇÃO. AF_04/2022</t>
  </si>
  <si>
    <t xml:space="preserve">LUVA PASSANTE EM COBRE, DN 28 MM, SEM ANEL DE SOLDA, INSTALADO EM RAMAL E SUB-RAMAL  DE HIDRÁULICA PREDIAL - FORNECIMENTO E INSTALAÇÃO. AF_04/2022</t>
  </si>
  <si>
    <t xml:space="preserve">CONECTOR EM BRONZE/LATÃO, DN 28 MM X 1/2", SEM ANEL DE SOLDA, BOLSA X ROSCA F, INSTALADO EM RAMAL E SUB-RAMAL DE HIDRÁULICA PREDIAL - FORNECIMENTO E INSTALAÇÃO. AF_04/2022</t>
  </si>
  <si>
    <t xml:space="preserve">CURVA DE TRANSPOSIÇÃO EM BRONZE/LATÃO, DN 28 MM, SEM ANEL DE SOLDA, BOLSA X BOLSA, INSTALADO EM RAMAL E SUB-RAMAL DE HIDRÁULICA PREDIAL - FORNECIMENTO E INSTALAÇÃO. AF_04/2022</t>
  </si>
  <si>
    <t xml:space="preserve">JUNTA DE EXPANSÃO EM COBRE, DN 28 MM, PONTA X PONTA, INSTALADO EM RAMAL E SUB-RAMAL DE HIDRÁULICA PREDIAL - FORNECIMENTO E INSTALAÇÃO. AF_04/2022</t>
  </si>
  <si>
    <t xml:space="preserve">TE DUPLA CURVA EM BRONZE/LATÃO, DN 1/2" X 15 MM X 1/2", SEM ANEL DE SOLDA, ROSCA F X BOLSA X ROSCA F, INSTALADO EM RAMAL E SUB-RAMAL DE HIDRÁULICA PREDIAL - FORNECIMENTO E INSTALAÇÃO. AF_04/2022</t>
  </si>
  <si>
    <t xml:space="preserve">TE DUPLA CURVA EM BRONZE/LATÃO, DN 3/4" X 22 MM X 3/4", SEM ANEL DE SOLDA, ROSCA F X BOLSA X ROSCA F, INSTALADO EM RAMAL E SUB-RAMAL DE HIDRÁULICA PREDIAL - FORNECIMENTO E INSTALAÇÃO. AF_04/2022</t>
  </si>
  <si>
    <t xml:space="preserve">CURVA EM COBRE, DN 22 MM, 45 GRAUS, SEM ANEL DE SOLDA, BOLSA X BOLSA, INSTALADO EM PRUMADA DE HIDRÁULICA PREDIAL - FORNECIMENTO E INSTALAÇÃO. AF_04/2022</t>
  </si>
  <si>
    <t xml:space="preserve">COTOVELO EM BRONZE/LATÃO, DN 22 MM X 1/2", 90 GRAUS, SEM ANEL DE SOLDA, BOLSA X ROSCA F, INSTALADO EM PRUMADA DE HIDRÁULICA PREDIAL - FORNECIMENTO E INSTALAÇÃO. AF_04/2022</t>
  </si>
  <si>
    <t xml:space="preserve">COTOVELO EM BRONZE/LATÃO, DN 22 MM X 3/4", 90 GRAUS, SEM ANEL DE SOLDA, BOLSA X ROSCA F, INSTALADO EM PRUMADA DE HIDRÁULICA PREDIAL - FORNECIMENTO E INSTALAÇÃO. AF_04/2022</t>
  </si>
  <si>
    <t xml:space="preserve">CURVA EM COBRE, DN 28 MM, 45 GRAUS, SEM ANEL DE SOLDA, BOLSA X BOLSA, INSTALADO EM PRUMADA DE HIDRÁULICA PREDIAL - FORNECIMENTO E INSTALAÇÃO. AF_04/2022</t>
  </si>
  <si>
    <t xml:space="preserve">CURVA EM COBRE, DN 35 MM, 45 GRAUS, SEM ANEL DE SOLDA, BOLSA X BOLSA, INSTALADO EM PRUMADA DE HIDRÁULICA PREDIAL -  FORNECIMENTO E INSTALAÇÃO. AF_04/2022</t>
  </si>
  <si>
    <t xml:space="preserve">CURVA EM COBRE, DN 42 MM, 45 GRAUS, SEM ANEL DE SOLDA, BOLSA X BOLSA, INSTALADO EM PRUMADA DE HIDRÁULICA PREDIAL - FORNECIMENTO E INSTALAÇÃO. AF_04/2022</t>
  </si>
  <si>
    <t xml:space="preserve">CURVA EM COBRE, DN 54 MM, 45 GRAUS, SEM ANEL DE SOLDA, BOLSA X BOLSA, INSTALADO EM PRUMADA DE HIDRÁULICA PREDIAL - FORNECIMENTO E INSTALAÇÃO. AF_04/2022</t>
  </si>
  <si>
    <t xml:space="preserve">CURVA EM COBRE, DN 66 MM, 45 GRAUS, SEM ANEL DE SOLDA, BOLSA X BOLSA, INSTALADO EM PRUMADA DE HIDRÁULICA PREDIAL - FORNECIMENTO E INSTALAÇÃO. AF_04/2022</t>
  </si>
  <si>
    <t xml:space="preserve">BUCHA DE REDUÇÃO EM COBRE, DN 28 MM X 22 MM, SEM ANEL DE SOLDA, INSTALADO EM RAMAL E SUB-RAMAL DE HIDRÁULICA PREDIAL - FORNECIMENTO E INSTALAÇÃO. AF_04/2022</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</si>
  <si>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</si>
  <si>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</si>
  <si>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</si>
  <si>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</si>
  <si>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</si>
  <si>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</si>
  <si>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</si>
  <si>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</si>
  <si>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</si>
  <si>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</si>
  <si>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</si>
  <si>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</si>
  <si>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</si>
  <si>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</si>
  <si>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</si>
  <si>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</si>
  <si>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</si>
  <si>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</si>
  <si>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</si>
  <si>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</si>
  <si>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</si>
  <si>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</si>
  <si>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</si>
  <si>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</si>
  <si>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</si>
  <si>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</si>
  <si>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</si>
  <si>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</si>
  <si>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</si>
  <si>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</si>
  <si>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</si>
  <si>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</si>
  <si>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</si>
  <si>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</si>
  <si>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</si>
  <si>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</si>
  <si>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</si>
  <si>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</si>
  <si>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</si>
  <si>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</si>
  <si>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</si>
  <si>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</si>
  <si>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</si>
  <si>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</si>
  <si>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</si>
  <si>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</si>
  <si>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</si>
  <si>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</si>
  <si>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</si>
  <si>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</si>
  <si>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</si>
  <si>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</si>
  <si>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</si>
  <si>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</si>
  <si>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</si>
  <si>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</si>
  <si>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</si>
  <si>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</si>
  <si>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</si>
  <si>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</si>
  <si>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</si>
  <si>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</si>
  <si>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</si>
  <si>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</si>
  <si>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</si>
  <si>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</si>
  <si>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</si>
  <si>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</si>
  <si>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</si>
  <si>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</si>
  <si>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</si>
  <si>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</si>
  <si>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</si>
  <si>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</si>
  <si>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</si>
  <si>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</si>
  <si>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</si>
  <si>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</si>
  <si>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</si>
  <si>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</si>
  <si>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</si>
  <si>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</si>
  <si>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</si>
  <si>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</si>
  <si>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</si>
  <si>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</si>
  <si>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</si>
  <si>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</si>
  <si>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</si>
  <si>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</si>
  <si>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</si>
  <si>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</si>
  <si>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CONECTOR, CPVC, SOLDÁVEL, DN 54 MM X 2",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</si>
  <si>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</si>
  <si>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CONECTOR, CPVC, SOLDÁVEL, DN 73 MM X 2 1/2", INSTALADO EM RESERVAÇÃO DE ÁGUA DE EDIFICAÇÃO QUE POSSUA RESERVATÓRIO DE FIBRA/FIBROCIMENTO - FORNECIMENTO E INSTALAÇÃO. AF_06/2016</t>
  </si>
  <si>
    <t xml:space="preserve">CONECTOR, CPVC, SOLDÁVEL, DN 89 MM X 3",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</si>
  <si>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</si>
  <si>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CONECTOR, CPVC, SOLDÁVEL, DN 114 MM X 4", INSTALADO EM RESERVAÇÃO DE ÁGUA DE EDIFICAÇÃO QUE POSSUA RESERVATÓRIO DE FIBRA/FIBROCIMENTO - FORNECIMENTO E INSTALAÇÃO. AF_06/2016</t>
  </si>
  <si>
    <t xml:space="preserve">LUVA, CPVC, SOLDÁVEL, DN 114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</si>
  <si>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</si>
  <si>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</si>
  <si>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</si>
  <si>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</si>
  <si>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</si>
  <si>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</si>
  <si>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</si>
  <si>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</si>
  <si>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</si>
  <si>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JOELHO 90 GRAUS, CPVC, SOLDÁVEL, DN 114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</si>
  <si>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</si>
  <si>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</si>
  <si>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</si>
  <si>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</si>
  <si>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</si>
  <si>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</si>
  <si>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</si>
  <si>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TE, CPVC, SOLDÁVEL, DN 114 MM, INSTALADO EM RESERVAÇÃO DE ÁGUA DE EDIFICAÇÃO QUE POSSUA RESERVATÓRIO DE FIBRA/FIBROCIMENTO - FORNECIMENTO E INSTALAÇÃO. AF_06/2016</t>
  </si>
  <si>
    <t xml:space="preserve">ADAPTADOR COM FLANGE E ANEL DE VEDAÇÃO, CPVC, ROSCÁVEL, DN 15 MM, INSTALADO EM RESERVAÇÃO DE ÁGUA DE EDIFICAÇÃO QUE POSSUA RESERVATÓRIO DE FIBRA/FIBROCIMENTO - FORNECIMENTO E INSTALAÇÃO. AF_06/2016</t>
  </si>
  <si>
    <t xml:space="preserve">ADAPTADOR COM FLANGE E ANEL DE VEDAÇÃO, CPVC, ROSCÁVEL, DN 22 MM, INSTALADO EM RESERVAÇÃO DE ÁGUA DE EDIFICAÇÃO QUE POSSUA RESERVATÓRIO DE FIBRA/FIBROCIMENTO - FORNECIMENTO E INSTALAÇÃO. AF_06/2016</t>
  </si>
  <si>
    <t xml:space="preserve">ADAPTADOR COM FLANGE E ANEL DE VEDAÇÃO, CPVC, ROSCÁVEL, DN 28 MM, INSTALADO EM RESERVAÇÃO DE ÁGUA DE EDIFICAÇÃO QUE POSSUA RESERVATÓRIO DE FIBRA/FIBROCIMENTO - FORNECIMENTO E INSTALAÇÃO. AF_06/2016</t>
  </si>
  <si>
    <t xml:space="preserve">ADAPTADOR COM FLANGE E ANEL DE VEDAÇÃO, CPVC, ROSCÁVEL, DN 35 MM, INSTALADO EM RESERVAÇÃO DE ÁGUA DE EDIFICAÇÃO QUE POSSUA RESERVATÓRIO DE FIBRA/FIBROCIMENTO - FORNECIMENTO E INSTALAÇÃO. AF_06/2016</t>
  </si>
  <si>
    <t xml:space="preserve">ADAPTADOR COM FLANGE E ANEL DE VEDAÇÃO, CPVC, ROSCÁVEL, DN 42 MM, INSTALADO EM RESERVAÇÃO DE ÁGUA DE EDIFICAÇÃO QUE POSSUA RESERVATÓRIO DE FIBRA/FIBROCIMENTO - FORNECIMENTO E INSTALAÇÃO. AF_06/2016</t>
  </si>
  <si>
    <t xml:space="preserve">ADAPTADOR COM FLANGE E ANEL DE VEDAÇÃO, CPVC, ROSCÁVEL, DN 54 MM, INSTALADO EM RESERVAÇÃO DE ÁGUA DE EDIFICAÇÃO QUE POSSUA RESERVATÓRIO DE FIBRA/FIBROCIMENTO - FORNECIMENTO E INSTALAÇÃO. AF_06/2016</t>
  </si>
  <si>
    <t xml:space="preserve">ADAPTADOR COM FLANGES LIVRES, CPVC, ROSCÁVEL, DN 15 MM, INSTALADO EM RESERVAÇÃO DE ÁGUA DE EDIFICAÇÃO QUE POSSUA RESERVATÓRIO DE FIBRA/FIBROCIMENTO - FORNECIMENTO E INSTALAÇÃO. AF_06/2016</t>
  </si>
  <si>
    <t xml:space="preserve">ADAPTADOR COM FLANGES LIVRES, CPVC, ROSCÁVEL, DN 22 MM, INSTALADO EM RESERVAÇÃO DE ÁGUA DE EDIFICAÇÃO QUE POSSUA RESERVATÓRIO DE FIBRA/FIBROCIMENTO - FORNECIMENTO E INSTALAÇÃO. AF_06/2016</t>
  </si>
  <si>
    <t xml:space="preserve">ADAPTADOR COM FLANGES LIVRES, CPVC, ROSCÁVEL, DN 28 MM, INSTALADO EM RESERVAÇÃO DE ÁGUA DE EDIFICAÇÃO QUE POSSUA RESERVATÓRIO DE FIBRA/FIBROCIMENTO - FORNECIMENTO E INSTALAÇÃO. AF_06/2016</t>
  </si>
  <si>
    <t xml:space="preserve">ADAPTADOR COM FLANGES LIVRES, CPVC, ROSCÁVEL, DN 35 MM, INSTALADO EM RESERVAÇÃO DE ÁGUA DE EDIFICAÇÃO QUE POSSUA RESERVATÓRIO DE FIBRA/FIBROCIMENTO - FORNECIMENTO E INSTALAÇÃO. AF_06/2016</t>
  </si>
  <si>
    <t xml:space="preserve">ADAPTADOR COM FLANGES LIVRES, CPVC, ROSCÁVEL, DN 42 MM, INSTALADO EM RESERVAÇÃO DE ÁGUA DE EDIFICAÇÃO QUE POSSUA RESERVATÓRIO DE FIBRA/FIBROCIMENTO - FORNECIMENTO E INSTALAÇÃO. AF_06/2016</t>
  </si>
  <si>
    <t xml:space="preserve">ADAPTADOR COM FLANGES LIVRES, CPVC, ROSCÁVEL, DN 54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</si>
  <si>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</si>
  <si>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</si>
  <si>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</si>
  <si>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</si>
  <si>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</si>
  <si>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</si>
  <si>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LUVA COM BUCHA DE LATÃO, PVC, SOLDÁVEL, DN 32MM X 1 , INSTALADO EM RAMAL DE DISTRIBUIÇÃO DE ÁGUA   FORNECIMENTO E INSTALAÇÃO. AF_06/2022</t>
  </si>
  <si>
    <t xml:space="preserve">LUVA SIMPLES, PVC, SÉRIE NORMAL, ESGOTO PREDIAL, DN 150 MM, JUNTA ELÁSTICA, FORNECIDO E INSTALADO EM SUBCOLETOR AÉREO DE ESGOTO SANITÁRIO. AF_08/2022</t>
  </si>
  <si>
    <t xml:space="preserve">CURVA 90 GRAUS, PVC, SERIE R, ÁGUA PLUVIAL, DN 100 MM, JUNTA ELÁSTICA, FORNECIDO E INSTALADO EM RAMAL DE ENCAMINHAMENTO. AF_06/2022</t>
  </si>
  <si>
    <t xml:space="preserve">CURVA 90 GRAUS, PVC, SERIE R, ÁGUA PLUVIAL, DN 100 MM, JUNTA ELÁSTICA, FORNECIDO E INSTALADO EM CONDUTORES VERTICAIS DE ÁGUAS PLUVIAIS. AF_06/2022</t>
  </si>
  <si>
    <t xml:space="preserve">SPRINKLER TIPO PENDENTE, 68 °C, UNIÃO POR ROSCA DN 15 (1/2") - FORNECIMENTO E INSTALAÇÃO. AF_10/2020</t>
  </si>
  <si>
    <t xml:space="preserve">JOELHO 90 GRAUS, PPR, DN 25 MM, CLASSE PN 25, INSTALADO EM RAMAL OU SUB-RAMAL DE ÁGUA   FORNECIMENTO E INSTALAÇÃO. AF_08/2022</t>
  </si>
  <si>
    <t xml:space="preserve">JOELHO 45 GRAUS, PPR, DN 25 MM, CLASSE PN 25, INSTALADO EM RAMAL OU SUB-RAMAL DE ÁGUA   FORNECIMENTO E INSTALAÇÃO. AF_08/2022</t>
  </si>
  <si>
    <t xml:space="preserve">LUVA, PPR, DN 25 MM, CLASSE PN 25, INSTALADO EM RAMAL OU SUB-RAMAL DE ÁGUA   FORNECIMENTO E INSTALAÇÃO. AF_08/2022</t>
  </si>
  <si>
    <t xml:space="preserve">CONECTOR MACHO, PPR, 25 X 1/2  , CLASSE PN 25, INSTALADO EM RAMAL OU SUB-RAMAL DE ÁGUA   FORNECIMENTO E INSTALAÇÃO. AF_08/2022</t>
  </si>
  <si>
    <t xml:space="preserve">CONECTOR FÊMEA, PPR, 25 X 1/2  , CLASSE PN 25, INSTALADO EM RAMAL OU SUB-RAMAL DE ÁGUA   FORNECIMENTO E INSTALAÇÃO. AF_08/2022</t>
  </si>
  <si>
    <t xml:space="preserve">TÊ NORMAL, PPR, DN 25 MM, CLASSE PN 25, INSTALADO EM RAMAL OU SUB-RAMAL DE ÁGUA   FORNECIMENTO E INSTALAÇÃO. AF_08/2022</t>
  </si>
  <si>
    <t xml:space="preserve">TÊ MISTURADOR, PPR, 25 X 3/4   , CLASSE PN 25, INSTALADO EM RAMAL OU SUB-RAMAL DE ÁGUA   FORNECIMENTO E INSTALAÇÃO. AF_08/2022</t>
  </si>
  <si>
    <t xml:space="preserve">JOELHO 90 GRAUS, PPR, DN 25 MM, CLASSE PN 25, INSTALADO EM RAMAL DE DISTRIBUIÇÃO   FORNECIMENTO E INSTALAÇÃO. AF_08/2022</t>
  </si>
  <si>
    <t xml:space="preserve">JOELHO 45 GRAUS, PPR, DN 25 MM, CLASSE PN 25, INSTALADO EM RAMAL DE DISTRIBUIÇÃO DE ÁGUA   FORNECIMENTO E INSTALAÇÃO. AF_08/2022</t>
  </si>
  <si>
    <t xml:space="preserve">JOELHO 90 GRAUS, PPR, DN 32 MM, CLASSE PN 25, INSTALADO EM RAMAL DE DISTRIBUIÇÃO - FORNECIMENTO E INSTALAÇÃO. AF_08/2022</t>
  </si>
  <si>
    <t xml:space="preserve">JOELHO 45 GRAUS, PPR, DN 32 MM, CLASSE PN 25, INSTALADO EM RAMAL DE DISTRIBUIÇÃO DE ÁGUA - FORNECIMENTO E INSTALAÇÃO. AF_08/2022</t>
  </si>
  <si>
    <t xml:space="preserve">JOELHO 90 GRAUS, PPR, DN 40 MM, CLASSE PN 25, INSTALADO EM RAMAL DE DISTRIBUIÇÃO - FORNECIMENTO E INSTALAÇÃO. AF_08/2022</t>
  </si>
  <si>
    <t xml:space="preserve">JOELHO 45 GRAUS, PPR, DN 40 MM, CLASSE PN 25, INSTALADO EM RAMAL DE DISTRIBUIÇÃO DE ÁGUA - FORNECIMENTO E INSTALAÇÃO. AF_08/2022</t>
  </si>
  <si>
    <t xml:space="preserve">LUVA, PPR, DN 25 MM, CLASSE PN 25, INSTALADO EM RAMAL DE DISTRIBUIÇÃO DE ÁGUA   FORNECIMENTO E INSTALAÇÃO. AF_08/2022</t>
  </si>
  <si>
    <t xml:space="preserve">CONECTOR MACHO, PPR, 25 X 1/2, CLASSE PN 25, INSTALADO EM RAMAL DE DISTRIBUIÇÃO DE ÁGUA   FORNECIMENTO E INSTALAÇÃO. AF_08/2022</t>
  </si>
  <si>
    <t xml:space="preserve">CONECTOR FÊMEA, PPR, 25 X 1/2  , CLASSE PN 25, INSTALADO EM RAMAL DE DISTRIBUIÇÃO DE ÁGUA   FORNECIMENTO E INSTALAÇÃO. AF_08/2022</t>
  </si>
  <si>
    <t xml:space="preserve">LUVA, PPR, DN 32 MM, CLASSE PN 25, INSTALADO EM RAMAL DE DISTRIBUIÇÃO DE ÁGUA   FORNECIMENTO E INSTALAÇÃO. AF_08/2022</t>
  </si>
  <si>
    <t xml:space="preserve">CONECTOR MACHO, PPR, 32 X 3/4, CLASSE PN 25, INSTALADO EM RAMAL DE DISTRIBUIÇÃO DE ÁGUA   FORNECIMENTO E INSTALAÇÃO. AF_08/2022</t>
  </si>
  <si>
    <t xml:space="preserve">CONECTOR FÊMEA, PPR, 32 X 3/4, CLASSE PN 25, INSTALADO EM RAMAL DE DISTRIBUIÇÃO DE ÁGUA   FORNECIMENTO E INSTALAÇÃO. AF_08/2022</t>
  </si>
  <si>
    <t xml:space="preserve">BUCHA DE REDUÇÃO, PPR, 32 X 25, CLASSE PN 25, INSTALADO EM RAMAL DE DISTRIBUIÇÃO DE ÁGUA   FORNECIMENTO E INSTALAÇÃO. AF_08/2022</t>
  </si>
  <si>
    <t xml:space="preserve">LUVA, PPR, DN 40 MM, CLASSE PN 25, INSTALADO EM RAMAL DE DISTRIBUIÇÃO DE ÁGUA   FORNECIMENTO E INSTALAÇÃO. AF_08/2022</t>
  </si>
  <si>
    <t xml:space="preserve">BUCHA DE REDUÇÃO, PPR, 40 X 25, CLASSE PN 25, INSTALADO EM RAMAL DE DISTRIBUIÇÃO DE ÁGUA   FORNECIMENTO E INSTALAÇÃO. AF_08/2022</t>
  </si>
  <si>
    <t xml:space="preserve">TÊ NORMAL, PPR, DN 25 MM, CLASSE PN 25, INSTALADO EM RAMAL DE DISTRIBUIÇÃO DE ÁGUA   FORNECIMENTO E INSTALAÇÃO. AF_08/2022</t>
  </si>
  <si>
    <t xml:space="preserve">TÊ NORMAL, PPR, DN 32 MM, CLASSE PN 25, INSTALADO EM RAMAL DE DISTRIBUIÇÃO DE ÁGUA   FORNECIMENTO E INSTALAÇÃO. AF_08/2022</t>
  </si>
  <si>
    <t xml:space="preserve">TÊ NORMAL, PPR, DN 40 MM, CLASSE PN 25, INSTALADO EM RAMAL DE DISTRIBUIÇÃO DE ÁGUA   FORNECIMENTO E INSTALAÇÃO. AF_08/2022</t>
  </si>
  <si>
    <t xml:space="preserve">JOELHO 90 GRAUS, PPR, DN 25 MM, CLASSE PN 25, INSTALADO EM PRUMADA DE ÁGUA   FORNECIMENTO E INSTALAÇÃO . AF_08/2022</t>
  </si>
  <si>
    <t xml:space="preserve">JOELHO 45 GRAUS, PPR, DN 25 MM, CLASSE PN 25, INSTALADO EM PRUMADA DE ÁGUA   FORNECIMENTO E INSTALAÇÃO . AF_08/2022</t>
  </si>
  <si>
    <t xml:space="preserve">JOELHO 90 GRAUS, PPR, DN 32 MM, CLASSE PN 25, INSTALADO EM PRUMADA DE ÁGUA   FORNECIMENTO E INSTALAÇÃO . AF_08/2022</t>
  </si>
  <si>
    <t xml:space="preserve">JOELHO 45 GRAUS, PPR, DN 32 MM, CLASSE PN 25, INSTALADO EM PRUMADA DE ÁGUA   FORNECIMENTO E INSTALAÇÃO . AF_08/2022</t>
  </si>
  <si>
    <t xml:space="preserve">JOELHO 90 GRAUS, PPR, DN 40 MM, CLASSE PN 25, INSTALADO EM PRUMADA DE ÁGUA   FORNECIMENTO E INSTALAÇÃO . AF_08/2022</t>
  </si>
  <si>
    <t xml:space="preserve">JOELHO 45 GRAUS, PPR, DN 40 MM, CLASSE PN 25, INSTALADO EM PRUMADA DE ÁGUA   FORNECIMENTO E INSTALAÇÃO . AF_08/2022</t>
  </si>
  <si>
    <t xml:space="preserve">JOELHO 90 GRAUS, PPR, DN 50 MM, CLASSE PN 25, INSTALADO EM PRUMADA DE ÁGUA   FORNECIMENTO E INSTALAÇÃO . AF_08/2022</t>
  </si>
  <si>
    <t xml:space="preserve">JOELHO 45 GRAUS, PPR, DN 50 MM, CLASSE PN 25, INSTALADO EM PRUMADA DE ÁGUA   FORNECIMENTO E INSTALAÇÃO . AF_08/2022</t>
  </si>
  <si>
    <t xml:space="preserve">JOELHO 90 GRAUS, PPR, DN 63 MM, CLASSE PN 25, INSTALADO EM PRUMADA DE ÁGUA   FORNECIMENTO E INSTALAÇÃO . AF_08/2022</t>
  </si>
  <si>
    <t xml:space="preserve">JOELHO 45 GRAUS, PPR, DN 63 MM, CLASSE PN 25, INSTALADO EM PRUMADA DE ÁGUA   FORNECIMENTO E INSTALAÇÃO . AF_08/2022</t>
  </si>
  <si>
    <t xml:space="preserve">JOELHO 90 GRAUS, PPR, DN 75 MM, CLASSE PN 25, INSTALADO EM PRUMADA DE ÁGUA   FORNECIMENTO E INSTALAÇÃO . AF_08/2022</t>
  </si>
  <si>
    <t xml:space="preserve">JOELHO 45 GRAUS, PPR, DN 75 MM, CLASSE PN 25, INSTALADO EM PRUMADA DE ÁGUA   FORNECIMENTO E INSTALAÇÃO . AF_08/2022</t>
  </si>
  <si>
    <t xml:space="preserve">JOELHO 90 GRAUS, PPR, DN 90 MM, CLASSE PN 25, INSTALADO EM PRUMADA DE ÁGUA   FORNECIMENTO E INSTALAÇÃO . AF_08/2022</t>
  </si>
  <si>
    <t xml:space="preserve">JOELHO 90 GRAUS, PPR, DN 110 MM, CLASSE PN 25, INSTALADO EM PRUMADA DE ÁGUA   FORNECIMENTO E INSTALAÇÃO . AF_08/2022</t>
  </si>
  <si>
    <t xml:space="preserve">LUVA, PPR, DN 25 MM, CLASSE PN 25, INSTALADO EM PRUMADA DE ÁGUA   FORNECIMENTO E INSTALAÇÃO . AF_08/2022</t>
  </si>
  <si>
    <t xml:space="preserve">CONECTOR MACHO, PPR, 25 X 1/2, CLASSE PN 25, INSTALADO EM PRUMADA DE ÁGUA   FORNECIMENTO E INSTALAÇÃO . AF_08/2022</t>
  </si>
  <si>
    <t xml:space="preserve">CONECTOR FÊMEA, PPR, 25 X 1/2, CLASSE PN 25, INSTALADO EM PRUMADA DE ÁGUA   FORNECIMENTO E INSTALAÇÃO . AF_08/2022</t>
  </si>
  <si>
    <t xml:space="preserve">LUVA, PPR, DN 32 MM, CLASSE PN 25, INSTALADO EM PRUMADA DE ÁGUA   FORNECIMENTO E INSTALAÇÃO. AF_08/2022</t>
  </si>
  <si>
    <t xml:space="preserve">BUCHA DE REDUÇÃO, PPR, 32 X 25, CLASSE PN 25, INSTALADO EM PRUMADA DE ÁGUA   FORNECIMENTO E INSTALAÇÃO . AF_08/2022</t>
  </si>
  <si>
    <t xml:space="preserve">LUVA, PPR, DN 40 MM, CLASSE PN 25, INSTALADO EM PRUMADA DE ÁGUA   FORNECIMENTO E INSTALAÇÃO. AF_08/2022</t>
  </si>
  <si>
    <t xml:space="preserve">BUCHA DE REDUÇÃO, PPR, 40 X 25, CLASSE PN 25, INSTALADO EM PRUMADA DE ÁGUA   FORNECIMENTO E INSTALAÇÃO . AF_08/2022</t>
  </si>
  <si>
    <t xml:space="preserve">LUVA, PPR, DN 50 MM, CLASSE PN 25, INSTALADO EM PRUMADA DE ÁGUA   FORNECIMENTO E INSTALAÇÃO. AF_08/2022</t>
  </si>
  <si>
    <t xml:space="preserve">LUVA, PPR, DN 63 MM, CLASSE PN 25, INSTALADO EM PRUMADA DE ÁGUA   FORNECIMENTO E INSTALAÇÃO. AF_08/2022</t>
  </si>
  <si>
    <t xml:space="preserve">LUVA, PPR, DN 75 MM, CLASSE PN 25, INSTALADO EM PRUMADA DE ÁGUA   FORNECIMENTO E INSTALAÇÃO. AF_08/2022</t>
  </si>
  <si>
    <t xml:space="preserve">LUVA, PPR, DN 90 MM, CLASSE PN 25, INSTALADO EM PRUMADA DE ÁGUA   FORNECIMENTO E INSTALAÇÃO. AF_08/2022</t>
  </si>
  <si>
    <t xml:space="preserve">LUVA, PPR, DN 110 MM, CLASSE PN 25, INSTALADO EM PRUMADA DE ÁGUA   FORNECIMENTO E INSTALAÇÃO. AF_08/2022</t>
  </si>
  <si>
    <t xml:space="preserve">TÊ NORMAL, PPR, DN 25 MM, CLASSE PN 25, INSTALADO EM PRUMADA DE ÁGUA   FORNECIMENTO E INSTALAÇÃO . AF_08/2022</t>
  </si>
  <si>
    <t xml:space="preserve">TÊ NORMAL, PPR, DN 32 MM, CLASSE PN 25, INSTALADO EM PRUMADA DE ÁGUA   FORNECIMENTO E INSTALAÇÃO . AF_08/2022</t>
  </si>
  <si>
    <t xml:space="preserve">TÊ NORMAL, PPR, DN 40 MM, CLASSE PN 25, INSTALADO EM PRUMADA DE ÁGUA   FORNECIMENTO E INSTALAÇÃO . AF_08/2022</t>
  </si>
  <si>
    <t xml:space="preserve">TÊ NORMAL, PPR, DN 50 MM, CLASSE PN 25, INSTALADO EM PRUMADA DE ÁGUA   FORNECIMENTO E INSTALAÇÃO . AF_08/2022</t>
  </si>
  <si>
    <t xml:space="preserve">TÊ NORMAL, PPR, DN 63 MM, CLASSE PN 25, INSTALADO EM PRUMADA DE ÁGUA   FORNECIMENTO E INSTALAÇÃO . AF_08/2022</t>
  </si>
  <si>
    <t xml:space="preserve">TÊ NORMAL, PPR, DN 75 MM, CLASSE PN 25, INSTALADO EM PRUMADA DE ÁGUA   FORNECIMENTO E INSTALAÇÃO . AF_08/2022</t>
  </si>
  <si>
    <t xml:space="preserve">TÊ NORMAL, PPR, DN 90 MM, CLASSE PN 25, INSTALADO EM PRUMADA DE ÁGUA   FORNECIMENTO E INSTALAÇÃO . AF_08/2022</t>
  </si>
  <si>
    <t xml:space="preserve">TÊ NORMAL, PPR, DN 110 MM, CLASSE PN 25, INSTALADO EM PRUMADA DE ÁGUA   FORNECIMENTO E INSTALAÇÃO . AF_08/2022</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</si>
  <si>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</si>
  <si>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</si>
  <si>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</si>
  <si>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</si>
  <si>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</si>
  <si>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</si>
  <si>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</si>
  <si>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</si>
  <si>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</si>
  <si>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</si>
  <si>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</si>
  <si>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</si>
  <si>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</si>
  <si>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</si>
  <si>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</si>
  <si>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</si>
  <si>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</si>
  <si>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</si>
  <si>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</si>
  <si>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</si>
  <si>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</si>
  <si>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</si>
  <si>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</si>
  <si>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</si>
  <si>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</si>
  <si>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</si>
  <si>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</si>
  <si>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</si>
  <si>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</si>
  <si>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INCLUSO QUADRO METÁLICO, TUBOS, REGISTROS DE PRESSÃO E CONEXÕES POR CRIMPAGEM - FORNECIMENTO E INSTALAÇÃO. AF_02/2023</t>
  </si>
  <si>
    <t xml:space="preserve">KIT CHASSI PEX, PRÉ-FABRICADO, PARA COZINHA COM CUBA SIMPLES, INCLUSO QUADRO METÁLICO, TUBOS E CONEXÕES POR CRIMPAGEM - FORNECIMENTO E INSTALAÇÃO. AF_02/2023</t>
  </si>
  <si>
    <t xml:space="preserve">KIT CHASSI PEX, PRÉ-FABRICADO, PARA ÁREA DE SERVIÇO COM TANQUE E MÁQUINA DE LAVAR ROUPA, INCLUSO QUADRO METÁLICO, TUBOS E CONEXÕES POR CRIMPAGEM - FORNECIMENTO E INSTALAÇÃO. AF_02/2023</t>
  </si>
  <si>
    <t xml:space="preserve">KIT CHASSI PEX, PRÉ-FABRICADO, PARA CHUVEIRO, INCLUSO QUADRO METÁLICO, TUBOS, REGISTROS DE PRESSÃO E CONEXÕES POR ANEL DESLIZANTE - FORNECIMENTO E INSTALAÇÃO. AF_02/2023</t>
  </si>
  <si>
    <t xml:space="preserve">KIT CHASSI PEX, PRÉ-FABRICADO, PARA COZINHA COM CUBA SIMPLES, INCLUSO QUADRO METÁLICO, TUBOS E CONEXÕES POR ANEL DESLIZANTE - FORNECIMENTO E INSTALAÇÃO. AF_02/2023</t>
  </si>
  <si>
    <t xml:space="preserve">KIT CHASSI PEX, PRÉ-FABRICADO, PARA ÁREA DE SERVIÇO COM TANQUE E MÁQUINA DE LAVAR ROUPA, INCLUSO QUADRO METÁLICO, TUBOS E CONEXÕES POR ANEL DESLIZANTE - FORNECIMENTO E INSTALAÇÃO. AF_02/2023</t>
  </si>
  <si>
    <t xml:space="preserve">UNIÃO METÁLICA PARA INSTALAÇÕES EM PEX ÁGUA, DN 16 MM, COM ANEL DESLIZANTE - FORNECIMENTO E INSTALAÇÃO. AF_02/2023</t>
  </si>
  <si>
    <t xml:space="preserve">CONEXÃO FIXA, ROSCA FÊMEA, METÁLICA, PARA INSTALAÇÕES EM PEX ÁGUA, DN 16 MM X 1/2", COM ANEL DESLIZANTE. FORNECIMENTO E INSTALAÇÃO. AF_02/2023</t>
  </si>
  <si>
    <t xml:space="preserve">CONEXÃO MÓVEL, ROSCA FÊMEA, METÁLICA, PARA INSTALAÇÕES EM PEX ÁGUA, DN 16 MM X 3/4", COM ANEL DESLIZANTE. FORNECIMENTO E INSTALAÇÃO. AF_02/2023</t>
  </si>
  <si>
    <t xml:space="preserve">UNIÃO METÁLICA PARA INSTALAÇÕES EM PEX ÁGUA, DN 20 MM, COM ANEL DESLIZANTE - FORNECIMENTO E INSTALAÇÃO. AF_02/2023</t>
  </si>
  <si>
    <t xml:space="preserve">CONEXÃO FIXA, ROSCA FÊMEA, METÁLICA, PARA INSTALAÇÕES EM PEX ÁGUA, DN 20 MM X 1/2", COM ANEL DESLIZANTE. FORNECIMENTO E INSTALAÇÃO. AF_02/2023</t>
  </si>
  <si>
    <t xml:space="preserve">CONEXÃO FIXA, ROSCA FÊMEA, METÁLICA, PARA INSTALAÇÕES EM PEX ÁGUA, DN 20 MM X 3/4", COM ANEL DESLIZANTE. FORNECIMENTO E INSTALAÇÃO. AF_02/2023</t>
  </si>
  <si>
    <t xml:space="preserve">UNIÃO DE REDUÇÃO, METÁLICA, PARA INSTALAÇÕES EM PEX ÁGUA, DN 20 X 16 MM, CONEXÃO POR ANEL DESLIZANTE - FORNECIMENTO E INSTALAÇÃO. AF_02/2023</t>
  </si>
  <si>
    <t xml:space="preserve">UNIÃO METÁLICA PARA INSTALAÇÕES EM PEX ÁGUA, DN 25 MM, COM ANEL DESLIZANTE - FORNECIMENTO E INSTALAÇÃO. AF_02/2023</t>
  </si>
  <si>
    <t xml:space="preserve">CONEXÃO FIXA, ROSCA FÊMEA, METÁLICA, PARA INSTALAÇÕES EM PEX ÁGUA, DN 25 MM X 3/4", COM ANEL DESLIZANTE - FORNECIMENTO E INSTALAÇÃO. AF_02/2023</t>
  </si>
  <si>
    <t xml:space="preserve">CONEXÃO FIXA, ROSCA FÊMEA, METÁLICA, PARA INSTALAÇÕES EM PEX ÁGUA, DN 25 MM X 1", COM ANEL DESLIZANTE - FORNECIMENTO E INSTALAÇÃO. AF_02/2023</t>
  </si>
  <si>
    <t xml:space="preserve">UNIÃO DE REDUÇÃO, METÁLICA, PARA INSTALAÇÕES EM PEX ÁGUA, DN 25 X 16 MM, CONEXÃO POR ANEL DESLIZANTE - FORNECIMENTO E INSTALAÇÃO. AF_02/2023</t>
  </si>
  <si>
    <t xml:space="preserve">UNIÃO DE REDUÇÃO, METÁLICA, PARA INSTALAÇÕES EM PEX ÁGUA, DN 25 X 20 MM, CONEXÃO POR ANEL DESLIZANTE - FORNECIMENTO E INSTALAÇÃO. AF_02/2023</t>
  </si>
  <si>
    <t xml:space="preserve">UNIÃO METÁLICA PARA INSTALAÇÕES EM PEX ÁGUA, DN 32 MM, COM ANEL DESLIZANTE - FORNECIMENTO E INSTALAÇÃO. AF_02/2023</t>
  </si>
  <si>
    <t xml:space="preserve">CONEXÃO FIXA, ROSCA FÊMEA, METÁLICA, PARA INSTALAÇÕES EM PEX ÁGUA, DN 32 MM X 1", COM ANEL DESLIZANTE - FORNECIMENTO E INSTALAÇÃO. AF_02/2023</t>
  </si>
  <si>
    <t xml:space="preserve">UNIÃO DE REDUÇÃO, METÁLICA, PARA INSTALAÇÕES EM PEX ÁGUA, DN 32 X 25 MM, CONEXÃO POR ANEL DESLIZANTE - FORNECIMENTO E INSTALAÇÃO. AF_02/2023</t>
  </si>
  <si>
    <t xml:space="preserve">LUVA PARA INSTALAÇÕES EM PEX ÁGUA, DN 16 MM, CONEXÃO POR CRIMPAGEM - FORNECIMENTO E INSTALAÇÃO. AF_02/2023</t>
  </si>
  <si>
    <t xml:space="preserve">CONEXÃO FIXA, ROSCA FÊMEA, PARA INSTALAÇÕES EM PEX ÁGUA, DN 16MM X 1/2", CONEXÃO POR CRIMPAGEM - FORNECIMENTO E INSTALAÇÃO. AF_02/2023</t>
  </si>
  <si>
    <t xml:space="preserve">LUVA PARA INSTALAÇÕES EM PEX ÁGUA, DN 20 MM, CONEXÃO POR CRIMPAGEM - FORNECIMENTO E INSTALAÇÃO. AF_02/2023</t>
  </si>
  <si>
    <t xml:space="preserve">CONEXÃO FIXA, ROSCA FÊMEA, PARA INSTALAÇÕES EM PEX ÁGUA, DN 20MM X 1/2", CONEXÃO POR CRIMPAGEM - FORNECIMENTO E INSTALAÇÃO. AF_02/2023</t>
  </si>
  <si>
    <t xml:space="preserve">CONEXÃO FIXA, ROSCA FÊMEA, PARA INSTALAÇÕES EM PEX ÁGUA, DN 20MM X 3/4", CONEXÃO POR CRIMPAGEM - FORNECIMENTO E INSTALAÇÃO. AF_02/2023</t>
  </si>
  <si>
    <t xml:space="preserve">LUVA DE REDUÇÃO PARA INSTALAÇÕES EM PEX ÁGUA, DN 20 X 16 MM, CONEXÃO POR CRIMPAGEM - FORNECIMENTO E INSTALAÇÃO. AF_02/2023</t>
  </si>
  <si>
    <t xml:space="preserve">LUVA PARA INSTALAÇÕES EM PEX ÁGUA, DN 25 MM, CONEXÃO POR CRIMPAGEM - FORNECIMENTO E INSTALAÇÃO. AF_02/2023</t>
  </si>
  <si>
    <t xml:space="preserve">CONEXÃO FIXA, ROSCA FÊMEA, PARA INSTALAÇÕES EM PEX ÁGUA, DN 25MM X 3/4", CONEXÃO POR CRIMPAGEM - FORNECIMENTO E INSTALAÇÃO. AF_02/2023</t>
  </si>
  <si>
    <t xml:space="preserve">LUVA DE REDUÇÃO PARA INSTALAÇÕES EM PEX ÁGUA, DN 25 X 16 MM, CONEXÃO POR CRIMPAGEM - FORNECIMENTO E INSTALAÇÃO. AF_02/2023</t>
  </si>
  <si>
    <t xml:space="preserve">LUVA PARA INSTALAÇÕES EM PEX ÁGUA, DN 32 MM, CONEXÃO POR CRIMPAGEM - FORNECIMENTO E INSTALAÇÃO. AF_02/2023</t>
  </si>
  <si>
    <t xml:space="preserve">LUVA DE REDUÇÃO PARA INSTALAÇÕES EM PEX ÁGUA, DN 32 X 25 MM, CONEXÃO POR CRIMPAGEM - FORNECIMENTO E INSTALAÇÃO. AF_02/2023</t>
  </si>
  <si>
    <t xml:space="preserve">JOELHO 90 GRAUS, METÁLICO, PARA INSTALAÇÕES EM PEX ÁGUA, DN 16 MM, CONEXÃO POR ANEL DESLIZANTE - FORNECIMENTO E INSTALAÇÃO. AF_02/2023</t>
  </si>
  <si>
    <t xml:space="preserve">JOELHO 90 GRAUS, ROSCA FÊMEA TERMINAL, METÁLICO, PARA INSTALAÇÕES EM PEX ÁGUA, DN 16MM X 1/2", CONEXÃO POR ANEL DESLIZANTE - FORNECIMENTO E INSTALAÇÃO. AF_02/2023</t>
  </si>
  <si>
    <t xml:space="preserve">JOELHO, ROSCA FÊMEA, COM BASE FIXA, METÁLICO, PARA INSTALAÇÕES EM PEX ÁGUA, DN 16MM X 1/2", CONEXÃO POR ANEL DESLIZANTE - FORNECIMENTO E INSTALAÇÃO. AF_02/2023</t>
  </si>
  <si>
    <t xml:space="preserve">JOELHO 90 GRAUS, METÁLICO, PARA INSTALAÇÕES EM PEX ÁGUA, DN 20 MM, CONEXÃO POR ANEL DESLIZANTE - FORNECIMENTO E INSTALAÇÃO. AF_02/2023</t>
  </si>
  <si>
    <t xml:space="preserve">JOELHO 90 GRAUS, ROSCA FÊMEA TERMINAL, METÁLICO, PARA INSTALAÇÕES EM PEX ÁGUA, DN 20 MM X 1/2", CONEXÃO POR ANEL DESLIZANTE - FORNECIMENTO E INSTALAÇÃO. AF_02/2023</t>
  </si>
  <si>
    <t xml:space="preserve">JOELHO 90 GRAUS, ROSCA FÊMEA TERMINAL, METÁLICO, PARA INSTALAÇÕES EM PEX ÁGUA, DN 20 MM X 3/4", CONEXÃO POR ANEL DESLIZANTE - FORNECIMENTO E INSTALAÇÃO. AF_02/2023</t>
  </si>
  <si>
    <t xml:space="preserve">JOELHO ROSCA FÊMEA, COM BASE FIXA, METÁLICO, PARA INSTALAÇÕES EM PEX ÁGUA, DN 20MM X 1/2", CONEXÃO POR ANEL DESLIZANTE - FORNECIMENTO E INSTALAÇÃO. AF_02/2023</t>
  </si>
  <si>
    <t xml:space="preserve">JOELHO ROSCA FÊMEA, MÓVEL, METÁLICO, PARA INSTALAÇÕES EM PEX ÁGUA, DN 20MM X 3/4", CONEXÃO POR ANEL DESLIZANTE - FORNECIMENTO E INSTALAÇÃO. AF_02/2023</t>
  </si>
  <si>
    <t xml:space="preserve">JOELHO 90 GRAUS, METÁLICO, PARA INSTALAÇÕES EM PEX ÁGUA, DN 25 MM, CONEXÃO POR ANEL DESLIZANTE - FORNECIMENTO E INSTALAÇÃO. AF_02/2023</t>
  </si>
  <si>
    <t xml:space="preserve">JOELHO 90 GRAUS, ROSCA FÊMEA TERMINAL, METÁLICO, PARA INSTALAÇÕES EM PEX ÁGUA, DN 25 MM X 3/4", CONEXÃO POR ANEL DESLIZANTE - FORNECIMENTO E INSTALAÇÃO. AF_02/2023</t>
  </si>
  <si>
    <t xml:space="preserve">JOELHO ROSCA FÊMEA, COM BASE FIXA, METÁLICO, PARA INSTALAÇÕES EM PEX ÁGUA, DN 25MM X 3/4", CONEXÃO POR ANEL DESLIZANTE - FORNECIMENTO E INSTALAÇÃO. AF_02/2023</t>
  </si>
  <si>
    <t xml:space="preserve">JOELHO 90 GRAUS, METÁLICO, PARA INSTALAÇÕES EM PEX ÁGUA, DN 32 MM, CONEXÃO POR ANEL DESLIZANTE - FORNECIMENTO E INSTALAÇÃO. AF_02/2023</t>
  </si>
  <si>
    <t xml:space="preserve">JOELHO 90 GRAUS, PARA INSTALAÇÕES EM PEX ÁGUA, DN 16 MM, CONEXÃO POR CRIMPAGEM - FORNECIMENTO E INSTALAÇÃO. AF_02/2023</t>
  </si>
  <si>
    <t xml:space="preserve">JOELHO 90 GRAUS, ROSCA FÊMEA TERMINAL, PARA INSTALAÇÕES EM PEX ÁGUA, DN 16MM X 1/2", CONEXÃO POR CRIMPAGEM - FORNECIMENTO E INSTALAÇÃO. AF_02/2023</t>
  </si>
  <si>
    <t xml:space="preserve">JOELHO 90 GRAUS, PARA INSTALAÇÕES EM PEX ÁGUA, DN 20 MM, CONEXÃO POR CRIMPAGEM - FORNECIMENTO E INSTALAÇÃO. AF_02/2023</t>
  </si>
  <si>
    <t xml:space="preserve">JOELHO 90 GRAUS, ROSCA FÊMEA TERMINAL, PARA INSTALAÇÕES EM PEX ÁGUA, DN 20MM X 1/2", CONEXÃO POR CRIMPAGEM - FORNECIMENTO E INSTALAÇÃO. AF_02/2023</t>
  </si>
  <si>
    <t xml:space="preserve">JOELHO 90 GRAUS, ROSCA FÊMEA TERMINAL, PARA INSTALAÇÕES EM PEX ÁGUA, DN 20MM X 3/4", CONEXÃO POR CRIMPAGEM - FORNECIMENTO E INSTALAÇÃO. AF_02/2023</t>
  </si>
  <si>
    <t xml:space="preserve">JOELHO 90 GRAUS, PARA INSTALAÇÕES EM PEX ÁGUA, DN 25 MM, CONEXÃO POR CRIMPAGEM - FORNECIMENTO E INSTALAÇÃO. AF_02/2023</t>
  </si>
  <si>
    <t xml:space="preserve">JOELHO 90 GRAUS, ROSCA FÊMEA TERMINAL, PARA INSTALAÇÕES EM PEX ÁGUA, DN 25MM X 1/2", CONEXÃO POR CRIMPAGEM - FORNECIMENTO E INSTALAÇÃO. AF_02/2023</t>
  </si>
  <si>
    <t xml:space="preserve">TÊ, METÁLICO, PARA INSTALAÇÕES EM PEX ÁGUA, DN 16 MM, CONEXÃO POR ANEL DESLIZANTE - FORNECIMENTO E INSTALAÇÃO. AF_02/2023</t>
  </si>
  <si>
    <t xml:space="preserve">TÊ, ROSCA FÊMEA, METÁLICO, PARA INSTALAÇÕES EM PEX ÁGUA, DN 16 MM X ½, CONEXÃO POR ANEL DESLIZANTE - FORNECIMENTO E INSTALAÇÃO. AF_02/2023</t>
  </si>
  <si>
    <t xml:space="preserve">TÊ, METÁLICO, PARA INSTALAÇÕES EM PEX ÁGUA, DN 20 MM, CONEXÃO POR ANEL DESLIZANTE - FORNECIMENTO E INSTALAÇÃO. AF_02/2023</t>
  </si>
  <si>
    <t xml:space="preserve">TÊ, ROSCA FÊMEA, METÁLICO, PARA INSTALAÇÕES EM PEX ÁGUA, DN 20 MM X 1/2", CONEXÃO POR ANEL DESLIZANTE - FORNECIMENTO E INSTALAÇÃO. AF_02/2023</t>
  </si>
  <si>
    <t xml:space="preserve">TÊ, METÁLICO, PARA INSTALAÇÕES EM PEX ÁGUA, DN 25 MM, CONEXÃO POR ANEL DESLIZANTE - FORNECIMENTO E INSTALAÇÃO. AF_02/2023</t>
  </si>
  <si>
    <t xml:space="preserve">TÊ, ROSCA FÊMEA, METÁLICO, PARA INSTALAÇÕES EM PEX ÁGUA, DN 25 MM X 3/4", CONEXÃO POR ANEL DESLIZANTE - FORNECIMENTO E INSTALAÇÃO. AF_02/2023</t>
  </si>
  <si>
    <t xml:space="preserve">TÊ, METÁLICO, PARA INSTALAÇÕES EM PEX ÁGUA, DN 32 MM, CONEXÃO POR ANEL DESLIZANTE - FORNECIMENTO E INSTALAÇÃO. AF_02/2023</t>
  </si>
  <si>
    <t xml:space="preserve">TÊ, PARA INSTALAÇÕES EM PEX ÁGUA, DN 16 MM, CONEXÃO POR CRIMPAGEM - FORNECIMENTO E INSTALAÇÃO. AF_02/2023</t>
  </si>
  <si>
    <t xml:space="preserve">TÊ, PARA INSTALAÇÕES EM PEX ÁGUA, DN 20 MM, CONEXÃO POR CRIMPAGEM - FORNECIMENTO E INSTALAÇÃO. AF_02/2023</t>
  </si>
  <si>
    <t xml:space="preserve">TÊ, PARA INSTALAÇÕES EM PEX ÁGUA, DN 25 MM, CONEXÃO POR CRIMPAGEM - FORNECIMENTO E INSTALAÇÃO. AF_02/2023</t>
  </si>
  <si>
    <t xml:space="preserve">TÊ, PARA INSTALAÇÕES EM PEX ÁGUA, DN 32 MM, CONEXÃO POR CRIMPAGEM - FORNECIMENTO E INSTALAÇÃO. AF_02/2023</t>
  </si>
  <si>
    <t xml:space="preserve">DISTRIBUIDOR 2 SAÍDAS, METÁLICO, PARA INSTALAÇÕES EM PEX ÁGUA, ENTRADA DE 3/4" X 2 SAÍDAS DE 1/2", CONEXÃO POR ANEL DESLIZANTE - FORNECIMENTO E INSTALAÇÃO. AF_02/2023</t>
  </si>
  <si>
    <t xml:space="preserve">DISTRIBUIDOR 2 SAÍDAS, METÁLICO, PARA INSTALAÇÕES EM PEX ÁGUA, ENTRADA DE 1" X 2 SAÍDAS DE 1/2", CONEXÃO POR ANEL DESLIZANTE - FORNECIMENTO E INSTALAÇÃO. AF_02/2023</t>
  </si>
  <si>
    <t xml:space="preserve">DISTRIBUIDOR 3 SAÍDAS, METÁLICO, PARA INSTALAÇÕES EM PEX ÁGUA, ENTRADA DE 3/4" X 3 SAÍDAS DE 1/2", CONEXÃO POR ANEL DESLIZANTE - FORNECIMENTO E INSTALAÇÃO. AF_02/2023</t>
  </si>
  <si>
    <t xml:space="preserve">DISTRIBUIDOR 3 SAÍDAS, METÁLICO, PARA INSTALAÇÕES EM PEX ÁGUA, ENTRADA DE 1" X 3 SAÍDAS DE 1/2", CONEXÃO POR ANEL DESLIZANTE - FORNECIMENTO E INSTALAÇÃO. AF_02/2023</t>
  </si>
  <si>
    <t xml:space="preserve">DISTRIBUIDOR 2 SAÍDAS, PARA INSTALAÇÕES EM PEX ÁGUA, ENTRADA DE 32 MM X 2 SAÍDAS DE 16 MM, CONEXÃO POR CRIMPAGEM FORNECIMENTO E INSTALAÇÃO. AF_02/2023</t>
  </si>
  <si>
    <t xml:space="preserve">DISTRIBUIDOR 2 SAÍDAS, PARA INSTALAÇÕES EM PEX ÁGUA, ENTRADA DE 32 MM X 2 SAÍDAS DE 25 MM, CONEXÃO POR CRIMPAGEM - FORNECIMENTO E INSTALAÇÃO. AF_02/2023</t>
  </si>
  <si>
    <t xml:space="preserve">DISTRIBUIDOR 3 SAÍDAS, PARA INSTALAÇÕES EM PEX ÁGUA, ENTRADA DE 32 MM X 3 SAÍDAS DE 16 MM, CONEXÃO POR CRIMPAGEM - FORNECIMENTO E INSTALAÇÃO. AF_02/2023</t>
  </si>
  <si>
    <t xml:space="preserve">DISTRIBUIDOR 3 SAÍDAS, PARA INSTALAÇÕES EM PEX ÁGUA, ENTRADA DE 32 MM X 3 SAÍDAS DE 25 MM, CONEXÃO POR CRIMPAGEM - FORNECIMENTO E INSTALAÇÃO. AF_02/2023</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</si>
  <si>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</si>
  <si>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</si>
  <si>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</si>
  <si>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</si>
  <si>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</si>
  <si>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</si>
  <si>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</si>
  <si>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</si>
  <si>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</si>
  <si>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</si>
  <si>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</si>
  <si>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</si>
  <si>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</si>
  <si>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</si>
  <si>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</si>
  <si>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</si>
  <si>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</si>
  <si>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</si>
  <si>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</si>
  <si>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</si>
  <si>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</si>
  <si>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</si>
  <si>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</si>
  <si>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</si>
  <si>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</si>
  <si>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</si>
  <si>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</si>
  <si>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</si>
  <si>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</si>
  <si>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</si>
  <si>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</si>
  <si>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</si>
  <si>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</si>
  <si>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</si>
  <si>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</si>
  <si>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</si>
  <si>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</si>
  <si>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</si>
  <si>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</si>
  <si>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</si>
  <si>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</si>
  <si>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</si>
  <si>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</si>
  <si>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</si>
  <si>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</si>
  <si>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</si>
  <si>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</si>
  <si>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</si>
  <si>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</si>
  <si>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</si>
  <si>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</si>
  <si>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</si>
  <si>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</si>
  <si>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90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</si>
  <si>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</si>
  <si>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</si>
  <si>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</si>
  <si>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</si>
  <si>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</si>
  <si>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</si>
  <si>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</si>
  <si>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</si>
  <si>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</si>
  <si>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</si>
  <si>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</si>
  <si>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</si>
  <si>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</si>
  <si>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</si>
  <si>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</si>
  <si>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</si>
  <si>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</si>
  <si>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</si>
  <si>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</si>
  <si>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</si>
  <si>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</si>
  <si>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</si>
  <si>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</si>
  <si>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</si>
  <si>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</si>
  <si>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</si>
  <si>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</si>
  <si>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</si>
  <si>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</si>
  <si>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</si>
  <si>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</si>
  <si>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</si>
  <si>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</si>
  <si>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</si>
  <si>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</si>
  <si>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</si>
  <si>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</si>
  <si>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</si>
  <si>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</si>
  <si>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</si>
  <si>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</si>
  <si>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</si>
  <si>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</si>
  <si>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</si>
  <si>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</si>
  <si>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</si>
  <si>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</si>
  <si>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</si>
  <si>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</si>
  <si>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</si>
  <si>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</si>
  <si>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</si>
  <si>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DE HIDRÁULICA PREDIAL - FORNECIMENTO E INSTALAÇÃO. AF_04/2022</t>
  </si>
  <si>
    <t xml:space="preserve">COTOVELO EM COBRE, DN 15 MM, 90 GRAUS, SEM ANEL DE SOLDA, INSTALADO EM RAMAL E SUB-RAMAL DE GÁS COMBUSTÍVEL - FORNECIMENTO E INSTALAÇÃO. AF_04/2022</t>
  </si>
  <si>
    <t xml:space="preserve">CURVA EM COBRE, DN 15 MM, 45 GRAUS, SEM ANEL DE SOLDA, BOLSA X BOLSA, INSTALADO EM RAMAL E SUB-RAMAL DE GÁS COMBUSTÍVEL - FORNECIMENTO E INSTALAÇÃO. AF_04/2022</t>
  </si>
  <si>
    <t xml:space="preserve">COTOVELO EM BRONZE/LATÃO, DN 15 MM X 1/2, 90 GRAUS, SEM ANEL DE SOLDA, BOLSA X ROSCA F, INSTALADO EM RAMAL E SUB-RAMAL DE GÁS COMBUSTÍVEL - FORNECIMENTO E INSTALAÇÃO. AF_04/2022</t>
  </si>
  <si>
    <t xml:space="preserve">COTOVELO EM COBRE, DN 22 MM, 90 GRAUS, SEM ANEL DE SOLDA, INSTALADO EM RAMAL E SUB-RAMAL DE GÁS COMBUSTÍVEL - FORNECIMENTO E INSTALAÇÃO. AF_04/2022</t>
  </si>
  <si>
    <t xml:space="preserve">CURVA EM COBRE, DN 22 MM, 45 GRAUS, SEM ANEL DE SOLDA, BOLSA X BOLSA, INSTALADO EM RAMAL E SUB-RAMAL DE GÁS COMBUSTÍVEL - FORNECIMENTO E INSTALAÇÃO. AF_04/2022</t>
  </si>
  <si>
    <t xml:space="preserve">COTOVELO EM BRONZE/LATÃO, DN 22 MM X 1/2, 90 GRAUS, SEM ANEL DE SOLDA, BOLSA X ROSCA F, INSTALADO EM RAMAL E SUB-RAMAL DE GÁS COMBUSTÍVEL - FORNECIMENTO E INSTALAÇÃO. AF_04/2022</t>
  </si>
  <si>
    <t xml:space="preserve">COTOVELO EM BRONZE/LATÃO, DN 22 MM X 3/4, 90 GRAUS, SEM ANEL DE SOLDA, BOLSA X ROSCA F, INSTALADO EM RAMAL E SUB-RAMAL DE GÁS COMBUSTÍVEL - FORNECIMENTO E INSTALAÇÃO. AF_04/2022</t>
  </si>
  <si>
    <t xml:space="preserve">COTOVELO EM COBRE, DN 28 MM, 90 GRAUS, SEM ANEL DE SOLDA, INSTALADO EM RAMAL E SUB-RAMAL DE GÁS COMBUSTÍVEL - FORNECIMENTO E INSTALAÇÃO. AF_04/2022</t>
  </si>
  <si>
    <t xml:space="preserve">CURVA EM COBRE, DN 28 MM, 45 GRAUS, SEM ANEL DE SOLDA, BOLSA X BOLSA, INSTALADO EM RAMAL E SUB-RAMAL DE GÁS COMBUSTÍVEL - FORNECIMENTO E INSTALAÇÃO. AF_04/2022</t>
  </si>
  <si>
    <t xml:space="preserve">LUVA EM COBRE, DN 15 MM, SEM ANEL DE SOLDA, INSTALADO EM RAMAL E SUB-RAMAL DE GÁS COMBUSTÍVEL - FORNECIMENTO E INSTALAÇÃO. AF_04/2022</t>
  </si>
  <si>
    <t xml:space="preserve">LUVA PASSANTE EM COBRE, DN 15 MM, SEM ANEL DE SOLDA, INSTALADO EM RAMAL E SUB-RAMAL DE GÁS COMBUSTÍVEL - FORNECIMENTO E INSTALAÇÃO. AF_04/2022</t>
  </si>
  <si>
    <t xml:space="preserve">CURVA DE TRANSPOSIÇÃO EM BRONZE/LATÃO, DN 15 MM, SEM ANEL DE SOLDA, BOLSA X BOLSA, INSTALADO EM RAMAL E SUB-RAMAL DE GÁS COMBUSTÍVEL - FORNECIMENTO E INSTALAÇÃO. AF_04/2022</t>
  </si>
  <si>
    <t xml:space="preserve">JUNTA DE EXPANSÃO EM COBRE, DN 15 MM, PONTA X PONTA, INSTALADO EM RAMAL E SUB-RAMAL DE GÁS COMBUSTÍVEL - FORNECIMENTO E INSTALAÇÃO. AF_04/2022</t>
  </si>
  <si>
    <t xml:space="preserve">CONECTOR EM BRONZE/LATÃO, DN 15 MM X 1/2, SEM ANEL DE SOLDA, BOLSA X ROSCA F, INSTALADO EM RAMAL E SUB-RAMAL DE GÁS COMBUSTÍVEL - FORNECIMENTO E INSTALAÇÃO. AF_04/2022</t>
  </si>
  <si>
    <t xml:space="preserve">LUVA EM COBRE, DN 22 MM, SEM ANEL DE SOLDA, INSTALADO EM RAMAL E SUB-RAMAL DE GÁS COMBUSTÍVEL - FORNECIMENTO E INSTALAÇÃO. AF_04/2022</t>
  </si>
  <si>
    <t xml:space="preserve">LUVA PASSANTE EM COBRE, DN 22 MM, SEM ANEL DE SOLDA, INSTALADO EM RAMAL E SUB-RAMAL DE GÁS COMBUSTÍVEL - FORNECIMENTO E INSTALAÇÃO. AF_04/2022</t>
  </si>
  <si>
    <t xml:space="preserve">JUNTA DE EXPANSÃO EM COBRE, DN 22 MM, PONTA X PONTA, INSTALADO EM RAMAL E SUB-RAMAL DE GÁS COMBUSTÍVEL - FORNECIMENTO E INSTALAÇÃO. AF_04/2022</t>
  </si>
  <si>
    <t xml:space="preserve">CURVA DE TRANSPOSIÇÃO EM BRONZE/LATÃO, DN 22 MM, SEM ANEL DE SOLDA, BOLSA X BOLSA, INSTALADO EM RAMAL E SUB-RAMAL DE GÁS COMBUSTÍVEL - FORNECIMENTO E INSTALAÇÃO. AF_04/2022</t>
  </si>
  <si>
    <t xml:space="preserve">BUCHA DE REDUÇÃO EM COBRE, DN 22 MM X 15 MM, SEM ANEL DE SOLDA, PONTA X BOLSA, INSTALADO EM RAMAL E SUB-RAMAL DE GÁS COMBUSTÍVEL - FORNECIMENTO E INSTALAÇÃO. AF_04/2022</t>
  </si>
  <si>
    <t xml:space="preserve">CONECTOR EM BRONZE/LATÃO, DN 22 MM X 1/2, SEM ANEL DE SOLDA, BOLSA X ROSCA F, INSTALADO EM RAMAL E SUB-RAMAL DE GÁS COMBUSTÍVEL - FORNECIMENTO E INSTALAÇÃO. AF_04/2022</t>
  </si>
  <si>
    <t xml:space="preserve">CONECTOR EM BRONZE/LATÃO, DN 22 MM X 3/4, SEM ANEL DE SOLDA, BOLSA X ROSCA F, INSTALADO EM RAMAL E SUB-RAMAL DE GÁS COMBUSTÍVEL - FORNECIMENTO E INSTALAÇÃO. AF_04/2022</t>
  </si>
  <si>
    <t xml:space="preserve">LUVA EM COBRE, DN 28 MM, SEM ANEL DE SOLDA, INSTALADO EM RAMAL E SUB-RAMAL DE GÁS COMBUSTÍVEL - FORNECIMENTO E INSTALAÇÃO. AF_04/2022</t>
  </si>
  <si>
    <t xml:space="preserve">LUVA PASSANTE EM COBRE, DN 28 MM, SEM ANEL DE SOLDA, INSTALADO EM RAMAL E SUB-RAMAL DE GÁS COMBUSTÍVEL - FORNECIMENTO E INSTALAÇÃO. AF_04/2022</t>
  </si>
  <si>
    <t xml:space="preserve">CURVA DE TRANSPOSIÇÃO EM BRONZE/LATÃO, DN 28 MM, SEM ANEL DE SOLDA, BOLSA X BOLSA, INSTALADO EM RAMAL E SUB-RAMAL DE GÁS COMBUSTÍVEL - FORNECIMENTO E INSTALAÇÃO. AF_04/2022</t>
  </si>
  <si>
    <t xml:space="preserve">JUNTA DE EXPANSÃO EM COBRE, DN 28 MM, PONTA X PONTA, INSTALADO EM RAMAL E SUB-RAMAL DE GÁS COMBUSTÍVEL - FORNECIMENTO E INSTALAÇÃO. AF_04/2022</t>
  </si>
  <si>
    <t xml:space="preserve">CONECTOR EM BRONZE/LATÃO, DN 28 MM X 1/2, SEM ANEL DE SOLDA, BOLSA X ROSCA F, INSTALADO EM RAMAL E SUB-RAMAL DE GÁS COMBUSTÍVEL - FORNECIMENTO E INSTALAÇÃO. AF_04/2022</t>
  </si>
  <si>
    <t xml:space="preserve">BUCHA DE REDUÇÃO EM COBRE, DN 28 MM X 22 MM, SEM ANEL DE SOLDA, INSTALADO EM RAMAL E SUB-RAMAL DE GÁS COMBUSTÍVEL - FORNECIMENTO E INSTALAÇÃO. AF_04/2022</t>
  </si>
  <si>
    <t xml:space="preserve">TÊ EM COBRE, DN 15 MM, SEM ANEL DE SOLDA, INSTALADO EM RAMAL E SUB-RAMAL DE GÁS COMBUSTÍVEL - FORNECIMENTO E INSTALAÇÃO. AF_04/2022</t>
  </si>
  <si>
    <t xml:space="preserve">TE EM COBRE, DN 22 MM, SEM ANEL DE SOLDA, INSTALADO EM RAMAL E SUB-RAMAL DE GÁS COMBUSTÍVEL - FORNECIMENTO E INSTALAÇÃO. AF_04/2022</t>
  </si>
  <si>
    <t xml:space="preserve">TÊ EM COBRE, DN 28 MM, SEM ANEL DE SOLDA, INSTALADO EM RAMAL E SUB-RAMAL DE GÁS COMBUSTÍVEL - FORNECIMENTO E INSTALAÇÃO. AF_04/2022</t>
  </si>
  <si>
    <t xml:space="preserve">COTOVELO EM COBRE, DN 15 MM, 90 GRAUS, SEM ANEL DE SOLDA, INSTALADO EM RAMAL E SUB-RAMAL DE GÁS MEDICINAL - FORNECIMENTO E INSTALAÇÃO. AF_04/2022</t>
  </si>
  <si>
    <t xml:space="preserve">CURVA EM COBRE, DN 15 MM, 45 GRAUS, SEM ANEL DE SOLDA, BOLSA X BOLSA, INSTALADO EM RAMAL E SUB-RAMAL DE GÁS MEDICINAL - FORNECIMENTO E INSTALAÇÃO. AF_04/2022</t>
  </si>
  <si>
    <t xml:space="preserve">COTOVELO EM BRONZE/LATÃO, DN 15 MM X 1/2, 90 GRAUS, SEM ANEL DE SOLDA, BOLSA X ROSCA F, INSTALADO EM RAMAL E SUB-RAMAL DE GÁS MEDICINAL - FORNECIMENTO E INSTALAÇÃO. AF_04/2022</t>
  </si>
  <si>
    <t xml:space="preserve">COTOVELO EM COBRE, DN 22 MM, 90 GRAUS, SEM ANEL DE SOLDA, INSTALADO EM RAMAL E SUB-RAMAL DE GÁS MEDICINAL - FORNECIMENTO E INSTALAÇÃO. AF_04/2022</t>
  </si>
  <si>
    <t xml:space="preserve">CURVA EM COBRE, DN 22 MM, 45 GRAUS, SEM ANEL DE SOLDA, BOLSA X BOLSA, INSTALADO EM RAMAL E SUB-RAMAL DE GÁS MEDICINAL - FORNECIMENTO E INSTALAÇÃO. AF_04/2022</t>
  </si>
  <si>
    <t xml:space="preserve">COTOVELO EM BRONZE/LATÃO, DN 22 MM X 1/2, 90 GRAUS, SEM ANEL DE SOLDA, BOLSA X ROSCA F, INSTALADO EM RAMAL E SUB-RAMAL DE GÁS MEDICINAL - FORNECIMENTO E INSTALAÇÃO. AF_04/2022</t>
  </si>
  <si>
    <t xml:space="preserve">COTOVELO EM BRONZE/LATÃO, DN 22 MM X 3/4, 90 GRAUS, SEM ANEL DE SOLDA, BOLSA X ROSCA F, INSTALADO EM RAMAL E SUB-RAMAL DE GÁS MEDICINAL - FORNECIMENTO E INSTALAÇÃO. AF_04/2022</t>
  </si>
  <si>
    <t xml:space="preserve">COTOVELO EM COBRE, DN 28 MM, 90 GRAUS, SEM ANEL DE SOLDA, INSTALADO EM RAMAL E SUB-RAMAL DE GÁS MEDICINAL - FORNECIMENTO E INSTALAÇÃO. AF_04/2022</t>
  </si>
  <si>
    <t xml:space="preserve">CURVA EM COBRE, DN 28 MM, 45 GRAUS, SEM ANEL DE SOLDA, BOLSA X BOLSA, INSTALADO EM RAMAL E SUB-RAMAL DE GÁS MEDICINAL - FORNECIMENTO E INSTALAÇÃO. AF_04/2022</t>
  </si>
  <si>
    <t xml:space="preserve">LUVA EM COBRE, DN 15 MM, SEM ANEL DE SOLDA, INSTALADO EM RAMAL E SUB-RAMAL DE GÁS MEDICINAL - FORNECIMENTO E INSTALAÇÃO. AF_04/2022</t>
  </si>
  <si>
    <t xml:space="preserve">LUVA PASSANTE EM COBRE, DN 15 MM, SEM ANEL DE SOLDA, INSTALADO EM RAMAL E SUB-RAMAL DE GÁS MEDICINAL - FORNECIMENTO E INSTALAÇÃO. AF_04/2022</t>
  </si>
  <si>
    <t xml:space="preserve">CURVA DE TRANSPOSIÇÃO EM BRONZE/LATÃO, DN 15 MM, SEM ANEL DE SOLDA, BOLSA X BOLSA, INSTALADO EM RAMAL E SUB-RAMAL DE GÁS MEDICINAL - FORNECIMENTO E INSTALAÇÃO. AF_04/2022</t>
  </si>
  <si>
    <t xml:space="preserve">JUNTA DE EXPANSÃO EM COBRE, DN 15 MM, PONTA X PONTA, INSTALADO EM RAMAL E SUB-RAMAL DE GÁS MEDICINAL - FORNECIMENTO E INSTALAÇÃO. AF_04/2022</t>
  </si>
  <si>
    <t xml:space="preserve">CONECTOR EM BRONZE/LATÃO, DN 15 MM X 1/2, SEM ANEL DE SOLDA, BOLSA X ROSCA F, INSTALADO EM RAMAL E SUB-RAMAL DE GÁS MEDICINAL - FORNECIMENTO E INSTALAÇÃO. AF_04/2022</t>
  </si>
  <si>
    <t xml:space="preserve">LUVA EM COBRE, DN 22 MM, SEM ANEL DE SOLDA, INSTALADO EM RAMAL E SUB-RAMAL DE GÁS MEDICINAL - FORNECIMENTO E INSTALAÇÃO. AF_04/2022</t>
  </si>
  <si>
    <t xml:space="preserve">LUVA PASSANTE EM COBRE, DN 22 MM, SEM ANEL DE SOLDA, INSTALADO EM RAMAL E SUB-RAMAL DE GÁS MEDICINAL - FORNECIMENTO E INSTALAÇÃO. AF_04/2022</t>
  </si>
  <si>
    <t xml:space="preserve">JUNTA DE EXPANSÃO EM COBRE, DN 22 MM, PONTA X PONTA, INSTALADO EM RAMAL E SUB-RAMAL DE GÁS MEDICINAL - FORNECIMENTO E INSTALAÇÃO. AF_04/2022</t>
  </si>
  <si>
    <t xml:space="preserve">CURVA DE TRANSPOSIÇÃO EM BRONZE/LATÃO, DN 22 MM, SEM ANEL DE SOLDA, BOLSA X BOLSA, INSTALADO EM RAMAL E SUB-RAMAL DE GÁS MEDICINAL - FORNECIMENTO E INSTALAÇÃO. AF_04/2022</t>
  </si>
  <si>
    <t xml:space="preserve">BUCHA DE REDUÇÃO EM COBRE, DN 22 MM X 15 MM, SEM ANEL DE SOLDA, PONTA X BOLSA, INSTALADO EM RAMAL E SUB-RAMAL DE GÁS MEDICINAL - FORNECIMENTO E INSTALAÇÃO. AF_04/2022</t>
  </si>
  <si>
    <t xml:space="preserve">CONECTOR EM BRONZE/LATÃO, DN 22 MM X 1/2", SEM ANEL DE SOLDA, BOLSA X ROSCA F, INSTALADO EM RAMAL E SUB-RAMAL DE GÁS MEDICINAL - FORNECIMENTO E INSTALAÇÃO. AF_04/2022</t>
  </si>
  <si>
    <t xml:space="preserve">CONECTOR EM BRONZE/LATÃO, DN 22 MM X 3/4", SEM ANEL DE SOLDA, BOLSA X ROSCA F, INSTALADO EM RAMAL E SUB-RAMAL DE GÁS MEDICINAL - FORNECIMENTO E INSTALAÇÃO. AF_04/2022</t>
  </si>
  <si>
    <t xml:space="preserve">LUVA EM COBRE, DN 28 MM, SEM ANEL DE SOLDA, INSTALADO EM RAMAL E SUB-RAMAL DE GÁS MEDICINAL - FORNECIMENTO E INSTALAÇÃO. AF_04/2022</t>
  </si>
  <si>
    <t xml:space="preserve">LUVA PASSANTE EM COBRE, DN 28 MM, SEM ANEL DE SOLDA, INSTALADO EM RAMAL E SUB-RAMAL DE GÁS MEDICINAL - FORNECIMENTO E INSTALAÇÃO. AF_04/2022</t>
  </si>
  <si>
    <t xml:space="preserve">CURVA DE TRANSPOSIÇÃO EM BRONZE/LATÃO, DN 28 MM, SEM ANEL DE SOLDA, BOLSA X BOLSA, INSTALADO EM RAMAL E SUB-RAMAL DE GÁS MEDICINAL - FORNECIMENTO E INSTALAÇÃO. AF_04/2022</t>
  </si>
  <si>
    <t xml:space="preserve">JUNTA DE EXPANSÃO EM COBRE, DN 28 MM, PONTA X PONTA, INSTALADO EM RAMAL E SUB-RAMAL DE GÁS MEDICINAL - FORNECIMENTO E INSTALAÇÃO. AF_04/2022</t>
  </si>
  <si>
    <t xml:space="preserve">CONECTOR EM BRONZE/LATÃO, DN 28 MM X 1/2", SEM ANEL DE SOLDA, BOLSA X ROSCA F, INSTALADO EM RAMAL E SUB-RAMAL DE GÁS MEDICINAL - FORNECIMENTO E INSTALAÇÃO. AF_04/2022</t>
  </si>
  <si>
    <t xml:space="preserve">BUCHA DE REDUÇÃO EM COBRE, DN 28 MM X 22 MM, SEM ANEL DE SOLDA, INSTALADO EM RAMAL E SUB-RAMAL DE GÁS MEDICINAL - FORNECIMENTO E INSTALAÇÃO. AF_04/2022</t>
  </si>
  <si>
    <t xml:space="preserve">TÊ EM COBRE, DN 15 MM, SEM ANEL DE SOLDA, INSTALADO EM RAMAL E SUB-RAMAL DE GÁS MEDICINAL - FORNECIMENTO E INSTALAÇÃO. AF_04/2022</t>
  </si>
  <si>
    <t xml:space="preserve">TÊ EM COBRE, DN 22 MM, SEM ANEL DE SOLDA, INSTALADO EM RAMAL E SUB-RAMAL DE GÁS MEDICINAL - FORNECIMENTO E INSTALAÇÃO. AF_04/2022</t>
  </si>
  <si>
    <t xml:space="preserve">TÊ EM COBRE, DN 28 MM, SEM ANEL DE SOLDA, INSTALADO EM RAMAL E SUB-RAMAL DE GÁS MEDICINAL - FORNECIMENTO E INSTALAÇÃO. AF_04/2022</t>
  </si>
  <si>
    <t xml:space="preserve">COTOVELO EM COBRE, DN 15 MM, 90 GRAUS, SEM ANEL DE SOLDA, INSTALADO EM RAMAL E SUB-RAMAL DE AQUECIMENTO SOLAR - FORNECIMENTO E INSTALAÇÃO. AF_04/2022</t>
  </si>
  <si>
    <t xml:space="preserve">CURVA EM COBRE, DN 15 MM, 45 GRAUS, SEM ANEL DE SOLDA, BOLSA X BOLSA, INSTALADO EM RAMAL E SUB-RAMAL DE AQUECIMENTO SOLAR - FORNECIMENTO E INSTALAÇÃO. AF_04/2022</t>
  </si>
  <si>
    <t xml:space="preserve">COTOVELO EM BRONZE/LATÃO, DN 15 MM X 1/2", 90 GRAUS, SEM ANEL DE SOLDA, BOLSA X ROSCA F, INSTALADO EM RAMAL E SUB-RAMAL DE AQUECIMENTO SOLAR - FORNECIMENTO E INSTALAÇÃO. AF_04/2022</t>
  </si>
  <si>
    <t xml:space="preserve">COTOVELO EM COBRE, DN 22 MM, 90 GRAUS, SEM ANEL DE SOLDA, INSTALADO EM RAMAL E SUB-RAMAL DE AQUECIMENTO SOLAR - FORNECIMENTO E INSTALAÇÃO. AF_04/2022</t>
  </si>
  <si>
    <t xml:space="preserve">CURVA EM COBRE, DN 22 MM, 45 GRAUS, SEM ANEL DE SOLDA, BOLSA X BOLSA, INSTALADO EM RAMAL E SUB-RAMAL DE AQUECIMENTO SOLAR - FORNECIMENTO E INSTALAÇÃO. AF_04/2022</t>
  </si>
  <si>
    <t xml:space="preserve">COTOVELO EM BRONZE/LATÃO, DN 22 MM X 1/2", 90 GRAUS, SEM ANEL DE SOLDA, BOLSA X ROSCA F, INSTALADO EM RAMAL E SUB-RAMAL DE AQUECIMENTO SOLAR - FORNECIMENTO E INSTALAÇÃO. AF_04/2022</t>
  </si>
  <si>
    <t xml:space="preserve">COTOVELO EM BRONZE/LATÃO, DN 22 MM X 3/4", 90 GRAUS, SEM ANEL DE SOLDA, BOLSA X ROSCA F, INSTALADO EM RAMAL E SUB-RAMAL DE AQUECIMENTO SOLAR - FORNECIMENTO E INSTALAÇÃO. AF_04/2022</t>
  </si>
  <si>
    <t xml:space="preserve">COTOVELO EM COBRE, DN 28 MM, 90 GRAUS, SEM ANEL DE SOLDA, INSTALADO EM RAMAL E SUB-RAMAL DE AQUECIMENTO SOLAR - FORNECIMENTO E INSTALAÇÃO. AF_04/2022</t>
  </si>
  <si>
    <t xml:space="preserve">CURVA EM COBRE, DN 28 MM, 45 GRAUS, SEM ANEL DE SOLDA, BOLSA X BOLSA, INSTALADO EM RAMAL E SUB-RAMAL DE AQUECIMENTO SOLAR - FORNECIMENTO E INSTALAÇÃO. AF_04/2022</t>
  </si>
  <si>
    <t xml:space="preserve">LUVA EM COBRE, DN 15 MM, SEM ANEL DE SOLDA, INSTALADO EM RAMAL E SUB-RAMAL DE AQUECIMENTO SOLAR - FORNECIMENTO E INSTALAÇÃO. AF_04/2022</t>
  </si>
  <si>
    <t xml:space="preserve">LUVA PASSANTE EM COBRE, DN 15 MM, SEM ANEL DE SOLDA, INSTALADO EM RAMAL E SUB-RAMAL DE AQUECIMENTO SOLAR - FORNECIMENTO E INSTALAÇÃO. AF_04/2022</t>
  </si>
  <si>
    <t xml:space="preserve">CURVA DE TRANSPOSIÇÃO EM BRONZE/LATÃO, DN 15 MM, SEM ANEL DE SOLDA, BOLSA X BOLSA, INSTALADO EM RAMAL E SUB-RAMAL DE AQUECIMENTO SOLAR - FORNECIMENTO E INSTALAÇÃO. AF_04/2022</t>
  </si>
  <si>
    <t xml:space="preserve">JUNTA DE EXPANSÃO EM COBRE, DN 15 MM, PONTA X PONTA, INSTALADO EM RAMAL E SUB-RAMAL DE AQUECIMENTO SOLAR - FORNECIMENTO E INSTALAÇÃO. AF_04/2022</t>
  </si>
  <si>
    <t xml:space="preserve">CONECTOR EM BRONZE/LATÃO, DN 15 MM X 1/2", SEM ANEL DE SOLDA, BOLSA X ROSCA F, INSTALADO EM RAMAL E SUB-RAMAL DE AQUECIMENTO SOLAR - FORNECIMENTO E INSTALAÇÃO. AF_04/2022</t>
  </si>
  <si>
    <t xml:space="preserve">LUVA EM COBRE, DN 22 MM, SEM ANEL DE SOLDA, INSTALADO EM RAMAL E SUB-RAMAL DE AQUECIMENTO SOLAR - FORNECIMENTO E INSTALAÇÃO. AF_04/2022</t>
  </si>
  <si>
    <t xml:space="preserve">LUVA PASSANTE EM COBRE, DN 22 MM, SEM ANEL DE SOLDA, INSTALADO EM RAMAL E SUB-RAMAL DE AQUECIMENTO SOLAR - FORNECIMENTO E INSTALAÇÃO. AF_04/2022</t>
  </si>
  <si>
    <t xml:space="preserve">JUNTA DE EXPANSÃO EM COBRE, DN 22 MM, PONTA X PONTA, INSTALADO EM RAMAL E SUB-RAMAL DE AQUECIMENTO SOLAR - FORNECIMENTO E INSTALAÇÃO. AF_04/2022</t>
  </si>
  <si>
    <t xml:space="preserve">CURVA DE TRANSPOSIÇÃO EM BRONZE/LATÃO, DN 22 MM, SEM ANEL DE SOLDA, BOLSA X BOLSA, INSTALADO EM RAMAL E SUB-RAMAL DE AQUECIMENTO SOLAR - FORNECIMENTO E INSTALAÇÃO. AF_04/2022</t>
  </si>
  <si>
    <t xml:space="preserve">BUCHA DE REDUÇÃO EM COBRE, DN 22 MM X 15 MM, SEM ANEL DE SOLDA, PONTA X BOLSA, INSTALADO EM RAMAL E SUB-RAMAL DE AQUECIMENTO SOLAR - FORNECIMENTO E INSTALAÇÃO. AF_04/2022</t>
  </si>
  <si>
    <t xml:space="preserve">CONECTOR EM BRONZE/LATÃO, DN 22 MM X 1/2", SEM ANEL DE SOLDA, BOLSA X ROSCA F, INSTALADO EM RAMAL E SUB-RAMAL DE AQUECIMENTO SOLAR - FORNECIMENTO E INSTALAÇÃO. AF_04/2022</t>
  </si>
  <si>
    <t xml:space="preserve">CONECTOR EM BRONZE/LATÃO, DN 22 MM X 3/4", SEM ANEL DE SOLDA, BOLSA X ROSCA F, INSTALADO EM RAMAL E SUB-RAMAL DE AQUECIMENTO SOLAR - FORNECIMENTO E INSTALAÇÃO. AF_04/2022</t>
  </si>
  <si>
    <t xml:space="preserve">LUVA EM COBRE, DN 28 MM, SEM ANEL DE SOLDA, INSTALADO EM RAMAL E SUB-RAMAL DE AQUECIMENTO SOLAR - FORNECIMENTO E INSTALAÇÃO. AF_04/2022</t>
  </si>
  <si>
    <t xml:space="preserve">LUVA PASSANTE EM COBRE, DN 28 MM, SEM ANEL DE SOLDA, INSTALADO EM RAMAL E SUB-RAMAL DE AQUECIMENTO SOLAR - FORNECIMENTO E INSTALAÇÃO. AF_04/2022</t>
  </si>
  <si>
    <t xml:space="preserve">CURVA DE TRANSPOSIÇÃO EM BRONZE/LATÃO, DN 28 MM, SEM ANEL DE SOLDA, BOLSA X BOLSA, INSTALADO EM RAMAL E SUB-RAMAL DE AQUECIMENTO SOLAR - FORNECIMENTO E INSTALAÇÃO. AF_04/2022</t>
  </si>
  <si>
    <t xml:space="preserve">JUNTA DE EXPANSÃO EM COBRE, DN 28 MM, PONTA X PONTA, INSTALADO EM RAMAL E SUB-RAMAL DE AQUECIMENTO SOLAR - FORNECIMENTO E INSTALAÇÃO. AF_04/2022</t>
  </si>
  <si>
    <t xml:space="preserve">CONECTOR EM BRONZE/LATÃO, DN 28 MM X 1/2", SEM ANEL DE SOLDA, BOLSA X ROSCA F, INSTALADO EM RAMAL E SUB-RAMAL DE AQUECIMENTO SOLAR - FORNECIMENTO E INSTALAÇÃO. AF_04/2022</t>
  </si>
  <si>
    <t xml:space="preserve">BUCHA DE REDUÇÃO EM COBRE, DN 28 MM X 22 MM, SEM ANEL DE SOLDA, INSTALADO EM RAMAL E SUB-RAMAL DE AQUECIMENTO SOLAR - FORNECIMENTO E INSTALAÇÃO. AF_04/2022</t>
  </si>
  <si>
    <t xml:space="preserve">TÊ EM COBRE, DN 15 MM, SEM ANEL DE SOLDA, INSTALADO EM RAMAL E SUB-RAMAL DE AQUECIMENTO SOLAR - FORNECIMENTO E INSTALAÇÃO. AF_04/2022</t>
  </si>
  <si>
    <t xml:space="preserve">TÊ EM COBRE, DN 22 MM, SEM ANEL DE SOLDA, INSTALADO EM RAMAL E SUB-RAMAL DE AQUECIMENTO SOLAR - FORNECIMENTO E INSTALAÇÃO. AF_04/2022</t>
  </si>
  <si>
    <t xml:space="preserve">TÊ EM COBRE, DN 28 MM, SEM ANEL DE SOLDA, INSTALADO EM RAMAL E SUB-RAMAL DE AQUECIMENTO SOLAR - FORNECIMENTO E INSTALAÇÃO. AF_04/2022</t>
  </si>
  <si>
    <t xml:space="preserve">BUCHA DE REDUÇÃO, CURTA, PVC, SOLDÁVEL, DN 25 X 20 MM, INSTALADO EM RAMAL OU SUB-RAMAL DE ÁGUA - FORNECIMENTO E INSTALAÇÃO. AF_06/2022</t>
  </si>
  <si>
    <t xml:space="preserve">BUCHA DE REDUÇÃO, CURTA, PVC, SOLDÁVEL, DN 32 X 25 MM, INSTALADO EM RAMAL OU SUB-RAMAL DE ÁGUA - FORNECIMENTO E INSTALAÇÃO. AF_06/2022</t>
  </si>
  <si>
    <t xml:space="preserve">BUCHA DE REDUÇÃO, LONGA, PVC, SOLDÁVEL, DN 32 X 20 MM, INSTALADO EM RAMAL OU SUB-RAMAL DE ÁGUA - FORNECIMENTO E INSTALAÇÃO. AF_06/2022</t>
  </si>
  <si>
    <t xml:space="preserve">JOELHO DE REDUÇÃO, 90 GRAUS, PVC, SOLDÁVEL, DN 25 MM X 20 MM, INSTALADO EM RAMAL OU SUB-RAMAL DE ÁGUA - FORNECIMENTO E INSTALAÇÃO. AF_06/2022</t>
  </si>
  <si>
    <t xml:space="preserve">JOELHO DE REDUÇÃO, 90 GRAUS, PVC, SOLDÁVEL, DN 32 MM X 25 MM, INSTALADO EM RAMAL OU SUB-RAMAL DE ÁGUA - FORNECIMENTO E INSTALAÇÃO. AF_06/2022</t>
  </si>
  <si>
    <t xml:space="preserve">BUCHA DE REDUÇÃO, CURTA, PVC, SOLDÁVEL, DN 25 X 20 MM, INSTALADO EM RAMAL DE DISTRIBUIÇÃO DE ÁGUA - FORNECIMENTO E INSTALAÇÃO. AF_06/2022</t>
  </si>
  <si>
    <t xml:space="preserve">BUCHA DE REDUÇÃO, CURTA, PVC, SOLDÁVEL, DN 32 X 25 MM, INSTALADO EM RAMAL DE DISTRIBUIÇÃO DE ÁGUA - FORNECIMENTO E INSTALAÇÃO. AF_06/2022</t>
  </si>
  <si>
    <t xml:space="preserve">BUCHA DE REDUÇÃO, LONGA, PVC, SOLDÁVEL, DN 32 X 20 MM, INSTALADO EM RAMAL DE DISTRIBUIÇÃO DE ÁGUA - FORNECIMENTO E INSTALAÇÃO. AF_06/2022</t>
  </si>
  <si>
    <t xml:space="preserve">JOELHO DE REDUÇÃO, 90 GRAUS, PVC, SOLDÁVEL, DN 25 MM X 20 MM, INSTALADO EM RAMAL DE DISTRIBUIÇÃO DE ÁGUA - FORNECIMENTO E INSTALAÇÃO. AF_06/2022</t>
  </si>
  <si>
    <t xml:space="preserve">JOELHO DE REDUÇÃO, 90 GRAUS, PVC, SOLDÁVEL, DN 32 MM X 25 MM, INSTALADO EM RAMAL DE DISTRIBUIÇÃO DE ÁGUA - FORNECIMENTO E INSTALAÇÃO. AF_06/2022</t>
  </si>
  <si>
    <t xml:space="preserve">BUCHA DE REDUÇÃO, CURTA, PVC, SOLDÁVEL, DN 32 X 25 MM, INSTALADO EM PRUMADA DE ÁGUA - FORNECIMENTO E INSTALAÇÃO. AF_06/2022</t>
  </si>
  <si>
    <t xml:space="preserve">BUCHA DE REDUÇÃO, CURTA, PVC, SOLDÁVEL, DN 50 X 40 MM, INSTALADO EM PRUMADA DE ÁGUA - FORNECIMENTO E INSTALAÇÃO. AF_06/2022</t>
  </si>
  <si>
    <t xml:space="preserve">BUCHA DE REDUÇÃO, CURTA, PVC, SOLDÁVEL, DN 60 X 50 MM, INSTALADO EM PRUMADA DE ÁGUA - FORNECIMENTO E INSTALAÇÃO. AF_06/2022</t>
  </si>
  <si>
    <t xml:space="preserve">BUCHA DE REDUÇÃO, LONGA, PVC, SOLDÁVEL, DN 32 X 20 MM, INSTALADO EM PRUMADA DE ÁGUA - FORNECIMENTO E INSTALAÇÃO. AF_06/2022</t>
  </si>
  <si>
    <t xml:space="preserve">BUCHA DE REDUÇÃO, LONGA, PVC, SOLDÁVEL, DN 40 X 25 MM, INSTALADO EM PRUMADA DE ÁGUA - FORNECIMENTO E INSTALAÇÃO. AF_06/2022</t>
  </si>
  <si>
    <t xml:space="preserve">BUCHA DE REDUÇÃO, LONGA, PVC, SOLDÁVEL, DN 50 X 25 MM, INSTALADO EM PRUMADA DE ÁGUA - FORNECIMENTO E INSTALAÇÃO. AF_06/2022</t>
  </si>
  <si>
    <t xml:space="preserve">BUCHA DE REDUÇÃO , LONGA, PVC, SOLDÁVEL, DN 50 X 32 MM, INSTALADO EM PRUMADA DE ÁGUA - FORNECIMENTO E INSTALAÇÃO. AF_06/2022</t>
  </si>
  <si>
    <t xml:space="preserve">BUCHA DE REDUÇÃO, LONGA, PVC, SOLDÁVEL, DN 60 X 25 MM, INSTALADO EM PRUMADA DE ÁGUA - FORNECIMENTO E INSTALAÇÃO. AF_06/2022</t>
  </si>
  <si>
    <t xml:space="preserve">BUCHA DE REDUÇÃO, LONGA, PVC, SOLDÁVEL, DN 60 X 32 MM, INSTALADO EM PRUMADA DE ÁGUA - FORNECIMENTO E INSTALAÇÃO. AF_06/2022</t>
  </si>
  <si>
    <t xml:space="preserve">BUCHA DE REDUÇÃO, LONGA, PVC, SOLDÁVEL, DN 60 X 50 MM, INSTALADO EM PRUMADA DE ÁGUA - FORNECIMENTO E INSTALAÇÃO. AF_06/2022</t>
  </si>
  <si>
    <t xml:space="preserve">BUCHA DE REDUÇÃO, LONGA, PVC, SOLDÁVEL, DN 75 X 50 MM, INSTALADO EM PRUMADA DE ÁGUA - FORNECIMENTO E INSTALAÇÃO. AF_06/2022</t>
  </si>
  <si>
    <t xml:space="preserve">JOELHO DE REDUÇÃO, 90 GRAUS, PVC, SOLDÁVEL, DN 32 MM X 25 MM, INSTALADO EM PRUMADA DE ÁGUA - FORNECIMENTO E INSTALAÇÃO. AF_06/2022</t>
  </si>
  <si>
    <t xml:space="preserve">TE DE REDUÇÃO, 90 GRAUS, PVC, SOLDÁVEL, DN 50 MM X 20 MM, INSTALADO EM PRUMADA DE ÁGUA - FORNECIMENTO E INSTALAÇÃO. AF_06/2022</t>
  </si>
  <si>
    <t xml:space="preserve">TE DE REDUÇÃO, 90 GRAUS, PVC, SOLDÁVEL, DN 50 MM X 32 MM, INSTALADO EM PRUMADA DE ÁGUA - FORNECIMENTO E INSTALAÇÃO. AF_06/2022</t>
  </si>
  <si>
    <t xml:space="preserve">BUCHA DE REDUÇÃO, PVC, SOLDÁVEL, DN 40MM X 32MM, INSTALADO EM PRUMADA DE ÁGUA - FORNECIMENTO E INSTALAÇÃO. AF_06/2022</t>
  </si>
  <si>
    <t xml:space="preserve">JOELHO 90 GRAUS, PVC, SOLDÁVEL, DN 40MM, INSTALADO EM RAMAL DE DISTRIBUIÇÃO DE ÁGUA - FORNECIMENTO E INSTALAÇÃO. AF_06/2022</t>
  </si>
  <si>
    <t xml:space="preserve">JOELHO 45 GRAUS, PVC, SOLDÁVEL, DN 40MM, INSTALADO EM RAMAL DE DISTRIBUIÇÃO DE ÁGUA - FORNECIMENTO E INSTALAÇÃO. AF_06/2022</t>
  </si>
  <si>
    <t xml:space="preserve">CURVA 90 GRAUS, PVC, SOLDÁVEL, DN 40MM, INSTALADO EM RAMAL DE DISTRIBUIÇÃO DE ÁGUA - FORNECIMENTO E INSTALAÇÃO. AF_06/2022</t>
  </si>
  <si>
    <t xml:space="preserve">CURVA 45 GRAUS, PVC, SOLDÁVEL, DN 40MM, INSTALADO EM RAMAL DE DISTRIBUIÇÃO DE ÁGUA - FORNECIMENTO E INSTALAÇÃO. AF_06/2022</t>
  </si>
  <si>
    <t xml:space="preserve">JOELHO 90 GRAUS, PVC, SOLDÁVEL, DN 50MM, INSTALADO EM RAMAL DE DISTRIBUIÇÃO DE ÁGUA - FORNECIMENTO E INSTALAÇÃO. AF_06/2022</t>
  </si>
  <si>
    <t xml:space="preserve">JOELHO 45 GRAUS, PVC, SOLDÁVEL, DN 50MM, INSTALADO EM RAMAL DE DISTRIBUIÇÃO DE ÁGUA - FORNECIMENTO E INSTALAÇÃO. AF_06/2022</t>
  </si>
  <si>
    <t xml:space="preserve">CURVA 90 GRAUS, PVC, SOLDÁVEL, DN 50MM, INSTALADO EM RAMAL DE DISTRIBUIÇÃO DE ÁGUA - FORNECIMENTO E INSTALAÇÃO. AF_06/2022</t>
  </si>
  <si>
    <t xml:space="preserve">CURVA 45 GRAUS, PVC, SOLDÁVEL, DN 50MM, INSTALADO EM RAMAL DE DISTRIBUIÇÃO DE ÁGUA - FORNECIMENTO E INSTALAÇÃO. AF_06/2022</t>
  </si>
  <si>
    <t xml:space="preserve">LUVA, PVC, SOLDÁVEL, DN 40MM, INSTALADO EM RAMAL DE DISTRIBUIÇÃO DE ÁGUA - FORNECIMENTO E INSTALAÇÃO. AF_06/2022</t>
  </si>
  <si>
    <t xml:space="preserve">UNIÃO, PVC, SOLDÁVEL, DN 40MM, INSTALADO EM RAMAL DE DISTRIBUIÇÃO DE ÁGUA - FORNECIMENTO E INSTALAÇÃO. AF_06/2022</t>
  </si>
  <si>
    <t xml:space="preserve">LUVA COM ROSCA, PVC, SOLDÁVEL, DN 40MM X 1.1/4, INSTALADO EM RAMAL DE DISTRIBUIÇÃO DE ÁGUA - FORNECIMENTO E INSTALAÇÃO. AF_06/2022</t>
  </si>
  <si>
    <t xml:space="preserve">ADAPTADOR CURTO COM BOLSA E ROSCA PARA REGISTRO, PVC, SOLDÁVEL, DN 40MM X 1.1/4, INSTALADO EM RAMAL DE DISTRIBUIÇÃO DE ÁGUA - FORNECIMENTO E INSTALAÇÃO. AF_06/2022</t>
  </si>
  <si>
    <t xml:space="preserve">BUCHA DE REDUÇÃO, PVC, SOLDÁVEL, DN 40MM X 32MM, INSTALADO EM RAMAL DE DISTRIBUIÇÃO DE ÁGUA - FORNECIMENTO E INSTALAÇÃO. AF_06/2022</t>
  </si>
  <si>
    <t xml:space="preserve">ADAPTADOR CURTO COM BOLSA E ROSCA PARA REGISTRO, PVC, SOLDÁVEL, DN 40MM X 1.1/2, INSTALADO EM RAMAL DE DISTRIBUIÇÃO DE ÁGUA - FORNECIMENTO E INSTALAÇÃO. AF_06/2022</t>
  </si>
  <si>
    <t xml:space="preserve">LUVA, PVC, SOLDÁVEL, DN 50MM, INSTALADO EM RAMAL DE DISTRIBUIÇÃO DE ÁGUA - FORNECIMENTO E INSTALAÇÃO. AF_06/2022</t>
  </si>
  <si>
    <t xml:space="preserve">LUVA DE CORRER, PVC, SOLDÁVEL, DN 50MM, INSTALADO EM RAMAL DE DISTRIBUIÇÃO DE ÁGUA - FORNECIMENTO E INSTALAÇÃO. AF_06/2022</t>
  </si>
  <si>
    <t xml:space="preserve">UNIÃO, PVC, SOLDÁVEL, DN 50MM, INSTALADO EM RAMAL DE DISTRIBUIÇÃO DE ÁGUA - FORNECIMENTO E INSTALAÇÃO. AF_06/2022</t>
  </si>
  <si>
    <t xml:space="preserve">LUVA DE REDUÇÃO, PVC, SOLDÁVEL, DN 50MM X 25MM, INSTALADO EM RAMAL DE DISTRIBUIÇÃO DE ÁGUA   FORNECIMENTO E INSTALAÇÃO. AF_06/2022</t>
  </si>
  <si>
    <t xml:space="preserve">BUCHA DE REDUÇÃO, LONGA, PVC, SOLDÁVEL, DN 50 X 25 MM, INSTALADO EM RAMAL DE DISTRIBUIÇÃO DE ÁGUA - FORNECIMENTO E INSTALAÇÃO. AF_06/2022</t>
  </si>
  <si>
    <t xml:space="preserve">LUVA COM ROSCA, PVC, SOLDÁVEL, DN 50MM X 1.1/2, INSTALADO EM RAMAL DE DISTRIBUIÇÃO DE ÁGUA - FORNECIMENTO E INSTALAÇÃO. AF_06/2022</t>
  </si>
  <si>
    <t xml:space="preserve">ADAPTADOR CURTO COM BOLSA E ROSCA PARA REGISTRO, PVC, SOLDÁVEL, DN 50MM X 1.1/2, INSTALADO EM RAMAL DE DISTRIBUIÇÃO DE ÁGUA - FORNECIMENTO E INSTALAÇÃO. AF_06/2022</t>
  </si>
  <si>
    <t xml:space="preserve">ADAPTADOR CURTO COM BOLSA E ROSCA PARA REGISTRO, PVC, SOLDÁVEL, DN 50MM X 1.1/4, INSTALADO EM RAMAL DE DISTRIBUIÇÃO DE ÁGUA - FORNECIMENTO E INSTALAÇÃO. AF_06/2022</t>
  </si>
  <si>
    <t xml:space="preserve">BUCHA DE REDUÇÃO , LONGA, PVC, SOLDÁVEL, DN 50 X 32 MM, INSTALADO EM RAMAL DE DISTRIBUIÇÃO DE ÁGUA - FORNECIMENTO E INSTALAÇÃO. AF_06/2022</t>
  </si>
  <si>
    <t xml:space="preserve">TE, PVC, SOLDÁVEL, DN 50MM, INSTALADO EM RAMAL DE DISTRIBUIÇÃO DE ÁGUA - FORNECIMENTO E INSTALAÇÃO. AF_06/2022</t>
  </si>
  <si>
    <t xml:space="preserve">TÊ DE REDUÇÃO, PVC, SOLDÁVEL, DN 50MM X 40MM, INSTALADO EM RAMAL DE DISTRIBUIÇÃO DE ÁGUA - FORNECIMENTO E INSTALAÇÃO. AF_06/2022</t>
  </si>
  <si>
    <t xml:space="preserve">TÊ DE REDUÇÃO, PVC, SOLDÁVEL, DN 50MM X 25MM, INSTALADO EM RAMAL DE DISTRIBUIÇÃO DE ÁGUA - FORNECIMENTO E INSTALAÇÃO. AF_06/2022</t>
  </si>
  <si>
    <t xml:space="preserve">TE DE REDUÇÃO, 90 GRAUS, PVC, SOLDÁVEL, DN 50 MM X 20 MM, INSTALADO EM RAMAL DE DISTRIBUIÇÃO DE ÁGUA - FORNECIMENTO E INSTALAÇÃO. AF_06/2022</t>
  </si>
  <si>
    <t xml:space="preserve">TE DE REDUÇÃO, 90 GRAUS, PVC, SOLDÁVEL, DN 50 MM X 32 MM, INSTALADO EM RAMAL DE DISTRIBUIÇÃO DE ÁGUA - FORNECIMENTO E INSTALAÇÃO. AF_06/2022</t>
  </si>
  <si>
    <t xml:space="preserve">BUCHA DE REDUÇÃO, CURTA, PVC, SOLDÁVEL, DN 50 X 40 MM, INSTALADO EM RAMAL DE DISTRIBUIÇÃO DE ÁGUA - FORNECIMENTO E INSTALAÇÃO. AF_06/2022</t>
  </si>
  <si>
    <t xml:space="preserve">TE, PVC, SOLDÁVEL, DN 40MM, INSTALADO EM RAMAL DE DISTRIBUIÇÃO DE ÁGUA - FORNECIMENTO E INSTALAÇÃO. AF_06/2022</t>
  </si>
  <si>
    <t xml:space="preserve">TÊ DE REDUÇÃO, PVC, SOLDÁVEL, DN 40MM X 32MM, INSTALADO EM RAMAL DE DISTRIBUIÇÃO DE ÁGUA - FORNECIMENTO E INSTALAÇÃO. AF_06/2022</t>
  </si>
  <si>
    <t xml:space="preserve">BUCHA DE REDUÇÃO, LONGA, PVC, SOLDÁVEL, DN 40 X 25 MM, INSTALADO EM RAMAL DE DISTRIBUIÇÃO DE ÁGUA - FORNECIMENTO E INSTALAÇÃO. AF_06/2022</t>
  </si>
  <si>
    <t xml:space="preserve">TE DE REDUÇÃO, CPVC, SOLDÁVEL, DN 22 X 15 MM, INSTALADO EM RAMAL OU SUB-RAMAL DE ÁGUA - FORNECIMENTO E INSTALAÇÃO. AF_06/2022</t>
  </si>
  <si>
    <t xml:space="preserve">TE DE REDUÇÃO, CPVC, SOLDÁVEL, DN 28 X 22 MM, INSTALADO EM RAMAL OU SUB-RAMAL DE ÁGUA - FORNECIMENTO E INSTALAÇÃO. AF_06/2022</t>
  </si>
  <si>
    <t xml:space="preserve">TE DE REDUÇÃO, CPVC, SOLDÁVEL, DN 35 X 28 MM, INSTALADO EM RAMAL OU SUB-RAMAL DE ÁGUA - FORNECIMENTO E INSTALAÇÃO. AF_06/2022</t>
  </si>
  <si>
    <t xml:space="preserve">TE DE REDUÇÃO, CPVC, SOLDÁVEL, DN 28 X 22 MM, INSTALADO EM RAMAL DE DISTRIBUIÇÃO DE ÁGUA - FORNECIMENTO E INSTALAÇÃO. AF_06/2022</t>
  </si>
  <si>
    <t xml:space="preserve">TE DE REDUÇÃO, CPVC, SOLDÁVEL, DN 35 X 28 MM, INSTALADO EM RAMAL DE DISTRIBUIÇÃO DE ÁGUA - FORNECIMENTO E INSTALAÇÃO. AF_06/2022</t>
  </si>
  <si>
    <t xml:space="preserve">TE DE REDUÇÃO, CPVC, SOLDÁVEL, DN 42 X 35 MM, INSTALADO EM PRUMADA DE ÁGUA - FORNECIMENTO E INSTALAÇÃO. AF_06/2022</t>
  </si>
  <si>
    <t xml:space="preserve">TE, CPVC, SOLDÁVEL, DN  42MM, INSTALADO EM RAMAL DE DISTRIBUIÇÃO DE ÁGUA  FORNECIMENTO E INSTALAÇÃO. AF_06/2022</t>
  </si>
  <si>
    <t xml:space="preserve">JOELHO 90 GRAUS, CPVC, SOLDÁVEL, DN 42MM, INSTALADO EM RAMAL DE DISTRIBUIÇÃO DE ÁGUA  FORNECIMENTO E INSTALAÇÃO. AF_06/2022</t>
  </si>
  <si>
    <t xml:space="preserve">JOELHO 45 GRAUS, CPVC, SOLDÁVEL, DN 42MM, INSTALADO EM RAMAL DE DISTRIBUIÇÃO DE ÁGUA  FORNECIMENTO E INSTALAÇÃO. AF_06/2022</t>
  </si>
  <si>
    <t xml:space="preserve">LUVA, CPVC, SOLDÁVEL, DN 42MM, INSTALADO EM RAMAL DE DISTRIBUIÇÃO DE ÁGUA  FORNECIMENTO E INSTALAÇÃO. AF_06/2022</t>
  </si>
  <si>
    <t xml:space="preserve">LUVA DE CORRER, CPVC, SOLDÁVEL, DN 42MM, INSTALADO EM RAMAL DE DISTRIBUIÇÃO DE ÁGUA  FORNECIMENTO E INSTALAÇÃO. AF_06/2022</t>
  </si>
  <si>
    <t xml:space="preserve">UNIÃO, CPVC, SOLDÁVEL, DN 42MM, INSTALADO EM RAMAL DE DISTRIBUIÇÃO DE ÁGUA   FORNECIMENTO E INSTALAÇÃO. AF_06/2022</t>
  </si>
  <si>
    <t xml:space="preserve">LUVA DE TRANSIÇÃO, CPVC, SOLDÁVEL, DN42MM X 1.1/2, INSTALADO EM RAMAL DE DISTRIBUIÇÃO DE ÁGUA  FORNECIMENTO E INSTALAÇÃO. AF_06/2022</t>
  </si>
  <si>
    <t xml:space="preserve">CONECTOR, CPVC, SOLDÁVEL, DN 42MM X 1.1/2, INSTALADO EM RAMAL DE DISTRIBUIÇÃO DE ÁGUA  FORNECIMENTO E INSTALAÇÃO. AF_06/2022</t>
  </si>
  <si>
    <t xml:space="preserve">TE DE REDUÇÃO, CPVC, SOLDÁVEL, DN 42 X 35 MM, INSTALADO EM RAMAL DE DISTRIBUIÇÃO DE ÁGUA - FORNECIMENTO E INSTALAÇÃO. AF_06/2022</t>
  </si>
  <si>
    <t xml:space="preserve">LUVA DE CORRER, PVC, SOLDÁVEL, DN 40MM, INSTALADO EM RAMAL DE DISTRIBUIÇÃO DE ÁGUA  FORNECIMENTO E INSTALAÇÃO. AF_06/2022</t>
  </si>
  <si>
    <t xml:space="preserve">JOELHO 90 GRAUS, PVC, SERIE R, ÁGUA PLUVIAL, DN 150 MM, JUNTA ELÁSTICA, FORNECIDO E INSTALADO EM RAMAL DE ENCAMINHAMENTO. AF_06/2022</t>
  </si>
  <si>
    <t xml:space="preserve">JOELHO 45 GRAUS, PVC, SERIE R, ÁGUA PLUVIAL, DN 150 MM, JUNTA ELÁSTICA, FORNECIDO E INSTALADO EM RAMAL DE ENCAMINHAMENTO. AF_06/2022</t>
  </si>
  <si>
    <t xml:space="preserve">CURVA 87 GRAUS E 30 MINUTOS, PVC, SERIE R, ÁGUA PLUVIAL, DN 150 MM, JUNTA ELÁSTICA, FORNECIDO E INSTALADO EM RAMAL DE ENCAMINHAMENTO. AF_06/2022</t>
  </si>
  <si>
    <t xml:space="preserve">LUVA SIMPLES, PVC, SERIE R, ÁGUA PLUVIAL, DN 150 MM, JUNTA ELÁSTICA, FORNECIDO E INSTALADO EM RAMAL DE ENCAMINHAMENTO. AF_06/2022</t>
  </si>
  <si>
    <t xml:space="preserve">LUVA DE CORRER, PVC, SERIE R, ÁGUA PLUVIAL, DN 150 MM, JUNTA ELÁSTICA, FORNECIDO E INSTALADO EM RAMAL DE ENCAMINHAMENTO. AF_06/2022</t>
  </si>
  <si>
    <t xml:space="preserve">TÊ DE INSPEÇÃO, PVC, SERIE R, ÁGUA PLUVIAL, DN 150 MM, JUNTA ELÁSTICA, FORNECIDO E INSTALADO EM RAMAL DE ENCAMINHAMENTO. AF_06/2022</t>
  </si>
  <si>
    <t xml:space="preserve">REDUÇÃO EXCÊNTRICA, PVC, SERIE R, ÁGUA PLUVIAL, DN 150 X 100 MM, JUNTA ELÁSTICA, FORNECIDO E INSTALADO EM RAMAL DE ENCAMINHAMENTO. AF_06/2022</t>
  </si>
  <si>
    <t xml:space="preserve">JUNÇÃO SIMPLES, PVC, SERIE R, ÁGUA PLUVIAL, DN 150 X 100 MM, JUNTA ELÁSTICA, FORNECIDO E INSTALADO EM RAMAL DE ENCAMINHAMENTO. AF_06/2022</t>
  </si>
  <si>
    <t xml:space="preserve">TÊ, PVC, SERIE R, ÁGUA PLUVIAL, DN 150 X 100 MM, JUNTA ELÁSTICA, FORNECIDO E INSTALADO EM RAMAL DE ENCAMINHAMENTO. AF_06/2022</t>
  </si>
  <si>
    <t xml:space="preserve">JUNÇÃO SIMPLES, PVC, SERIE R, ÁGUA PLUVIAL, DN 150 X 150 MM, JUNTA ELÁSTICA, FORNECIDO E INSTALADO EM RAMAL DE ENCAMINHAMENTO. AF_06/2022</t>
  </si>
  <si>
    <t xml:space="preserve">TÊ, PVC, SERIE R, ÁGUA PLUVIAL, DN 150 X 150 MM, JUNTA ELÁSTICA, FORNECIDO E INSTALADO EM RAMAL DE ENCAMINHAMENTO. AF_06/2022</t>
  </si>
  <si>
    <t xml:space="preserve">CAP, PVC, SERIE R, ÁGUA PLUVIAL, DN 100 MM, JUNTA ELÁSTICA, FORNECIDO E INSTALADO EM RAMAL DE ENCAMINHAMENTO. AF_06/2022</t>
  </si>
  <si>
    <t xml:space="preserve">CAP, PVC, SERIE R, ÁGUA PLUVIAL, DN 150 MM, JUNTA ELÁSTICA, FORNECIDO E INSTALADO EM RAMAL DE ENCAMINHAMENTO. AF_06/2022</t>
  </si>
  <si>
    <t xml:space="preserve">BUCHA DE REDUÇÃO, PPR, DN 25 X 20 MM, INSTALADO EM RAMAL OU SUB-RAMAL DE ÁGUA - FORNECIMENTO E INSTALAÇÃO. AF_08/2022</t>
  </si>
  <si>
    <t xml:space="preserve">TÊ MISTURADOR, PPR, F M M, DN 25 X 25 MM, INSTALADO EM RAMAL OU SUB-RAMAL DE ÁGUA - FORNECIMENTO E INSTALAÇÃO. AF_08/2022</t>
  </si>
  <si>
    <t xml:space="preserve">JOELHO 45 GRAUS, PPR, F/ F, DN 90 MM, INSTALADO EM PRUMADA DE ÁGUA - FORNECIMENTO E INSTALAÇÃO. AF_08/2022</t>
  </si>
  <si>
    <t xml:space="preserve">CURVA 90 GRAUS, PPR, DN 20 MM, INSTALADO EM RAMAL OU SUB-RAMAL DE ÁGUA - FORNECIMENTO E INSTALAÇÃO. AF_08/2022</t>
  </si>
  <si>
    <t xml:space="preserve">CURVA 90 GRAUS, PPR, DN 25 MM, INSTALADO EM RAMAL OU SUB-RAMAL DE ÁGUA - FORNECIMENTO E INSTALAÇÃO. AF_08/2022</t>
  </si>
  <si>
    <t xml:space="preserve">JOELHO 45 GRAUS, PPR, DN 20 MM, INSTALADO EM RAMAL OU SUB-RAMAL DE ÁGUA - FORNECIMENTO E INSTALAÇÃO. AF_08/2022</t>
  </si>
  <si>
    <t xml:space="preserve">JOELHO 90 GRAUS, PPR, DN 20 MM, INSTALADO EM RAMAL OU SUB-RAMAL DE ÁGUA - FORNECIMENTO E INSTALAÇÃO. AF_08/2022</t>
  </si>
  <si>
    <t xml:space="preserve">LUVA, PPR, DN 20 MM, INSTALADO EM RAMAL OU SUB-RAMAL DE ÁGUA - FORNECIMENTO E INSTALAÇÃO. AF_08/2022</t>
  </si>
  <si>
    <t xml:space="preserve">TÊ MISTURADOR, PPR, F M M, DN 20 X 20 MM, INSTALADO EM RAMAL OU SUB-RAMAL DE ÁGUA - FORNECIMENTO E INSTALAÇÃO. AF_08/2022</t>
  </si>
  <si>
    <t xml:space="preserve">TÊ NORMAL, PPR, 90 GRAUS, DN 20 X 20 X 20 MM, INSTALADO EM RAMAL OU SUB-RAMAL DE ÁGUA - FORNECIMENTO E INSTALAÇÃO. AF_08/2022</t>
  </si>
  <si>
    <t xml:space="preserve">JOELHO 90 GRAUS, PVC, SOLDÁVEL, DN 20 MM, INSTALADO EM DRENO DE AR CONDICIONADO - FORNECIMENTO E INSTALAÇÃO. AF_08/2022</t>
  </si>
  <si>
    <t xml:space="preserve">JOELHO 45 GRAUS, PVC, SOLDÁVEL, DN 20 MM, INSTALADO EM DRENO DE AR CONDICIONADO - FORNECIMENTO E INSTALAÇÃO. AF_08/2022</t>
  </si>
  <si>
    <t xml:space="preserve">JOELHO 45 GRAUS, PVC, SOLDÁVEL, DN 32 MM, INSTALADO EM DRENO DE AR CONDICIONADO - FORNECIMENTO E INSTALAÇÃO. AF_08/2022</t>
  </si>
  <si>
    <t xml:space="preserve">LUVA, PVC, SOLDÁVEL, DN 20 MM, INSTALADO EM DRENO DE AR CONDICIONADO - FORNECIMENTO E INSTALAÇÃO. AF_08/2022</t>
  </si>
  <si>
    <t xml:space="preserve">LUVA, PVC, SOLDÁVEL, DN 32 MM, INSTALADO EM DRENO DE AR CONDICIONADO - FORNECIMENTO E INSTALAÇÃO. AF_08/2022</t>
  </si>
  <si>
    <t xml:space="preserve">TE, PVC, SOLDÁVEL, DN 20 MM, INSTALADO EM DRENO DE AR CONDICIONADO - FORNECIMENTO E INSTALAÇÃO. AF_08/2022</t>
  </si>
  <si>
    <t xml:space="preserve">TE, PVC, SOLDÁVEL, DN 32 MM, INSTALADO EM DRENO DE AR CONDICIONADO - FORNECIMENTO E INSTALAÇÃO. AF_08/2022</t>
  </si>
  <si>
    <t xml:space="preserve">BUCHA DE REDUÇÃO LONGA, PVC, SÉRIE NORMAL, ESGOTO PREDIAL, DN 50 X 40 MM, JUNTA SOLDÁVEL E ELÁSTICA, FORNECIDO E INSTALADO EM RAMAL DE DESCARGA OU RAMAL DE ESGOTO SANITÁRIO. AF_08/2022</t>
  </si>
  <si>
    <t xml:space="preserve">JUNÇÃO DE REDUÇÃO INVERTIDA, PVC, SÉRIE NORMAL, ESGOTO PREDIAL, DN 75 X 50 MM, JUNTA ELÁSTICA, FORNECIDO E INSTALADO EM RAMAL DE DESCARGA OU RAMAL DE ESGOTO SANITÁRIO. AF_08/2022</t>
  </si>
  <si>
    <t xml:space="preserve">TE, PVC, SÉRIE NORMAL, ESGOTO PREDIAL, DN 100 X 50 MM, JUNTA ELÁSTICA, FORNECIDO E INSTALADO EM RAMAL DE DESCARGA OU RAMAL DE ESGOTO SANITÁRIO. AF_08/2022</t>
  </si>
  <si>
    <t xml:space="preserve">JUNÇÃO DE REDUÇÃO INVERTIDA, PVC, SÉRIE NORMAL, ESGOTO PREDIAL, DN 100 X 50 MM, JUNTA ELÁSTICA, FORNECIDO E INSTALADO EM RAMAL DE DESCARGA OU RAMAL DE ESGOTO SANITÁRIO. AF_08/2022</t>
  </si>
  <si>
    <t xml:space="preserve">TE, PVC, SÉRIE NORMAL, ESGOTO PREDIAL, DN 100 X 75 MM, JUNTA ELÁSTICA, FORNECIDO E INSTALADO EM RAMAL DE DESCARGA OU RAMAL DE ESGOTO SANITÁRIO. AF_08/2022</t>
  </si>
  <si>
    <t xml:space="preserve">JUNÇÃO DE REDUCAO INVERTIDA, PVC, SÉRIE NORMAL, ESGOTO PREDIAL, DN 100 X 75 MM, JUNTA ELÁSTICA, FORNECIDO E INSTALADO EM RAMAL DE DESCARGA OU RAMAL DE ESGOTO SANITÁRIO. AF_08/2022</t>
  </si>
  <si>
    <t xml:space="preserve">TERMINAL DE VENTILAÇÃO, PVC, SÉRIE NORMAL, ESGOTO PREDIAL, DN 50 MM, JUNTA SOLDÁVEL, FORNECIDO E INSTALADO EM PRUMADA DE ESGOTO SANITÁRIO OU VENTILAÇÃO. AF_08/2022</t>
  </si>
  <si>
    <t xml:space="preserve">JUNÇÃO DE REDUÇÃO INVERTIDA, PVC, SÉRIE NORMAL, ESGOTO PREDIAL, DN 75 X 50 MM, JUNTA ELÁSTICA, FORNECIDO E INSTALADO EM PRUMADA DE ESGOTO SANITÁRIO OU VENTILAÇÃO. AF_08/2022</t>
  </si>
  <si>
    <t xml:space="preserve">TERMINAL DE VENTILAÇÃO, PVC, SÉRIE NORMAL, ESGOTO PREDIAL, DN 75 MM, JUNTA SOLDÁVEL, FORNECIDO E INSTALADO EM PRUMADA DE ESGOTO SANITÁRIO OU VENTILAÇÃO. AF_08/2022</t>
  </si>
  <si>
    <t xml:space="preserve">TE, PVC, SÉRIE NORMAL, ESGOTO PREDIAL, DN 100 X 50 MM, JUNTA ELÁSTICA, FORNECIDO E INSTALADO EM PRUMADA DE ESGOTO SANITÁRIO OU VENTILAÇÃO. AF_08/2022</t>
  </si>
  <si>
    <t xml:space="preserve">JUNÇÃO DE REDUÇÃO INVERTIDA, PVC, SÉRIE NORMAL, ESGOTO PREDIAL, DN 100 X 50 MM, JUNTA ELÁSTICA, FORNECIDO E INSTALADO EM PRUMADA DE ESGOTO SANITÁRIO OU VENTILAÇÃO. AF_08/2022</t>
  </si>
  <si>
    <t xml:space="preserve">TE, PVC, SÉRIE NORMAL, ESGOTO PREDIAL, DN 100 X 75 MM, JUNTA ELÁSTICA, FORNECIDO E INSTALADO EM PRUMADA DE ESGOTO SANITÁRIO OU VENTILAÇÃO. AF_08/2022</t>
  </si>
  <si>
    <t xml:space="preserve">JUNÇÃO DE REDUCAO INVERTIDA, PVC, SÉRIE NORMAL, ESGOTO PREDIAL, DN 100 X 75 MM, JUNTA ELÁSTICA, FORNECIDO E INSTALADO EM PRUMADA DE ESGOTO SANITÁRIO OU VENTILAÇÃO. AF_08/2022</t>
  </si>
  <si>
    <t xml:space="preserve">TERMINAL DE VENTILAÇÃO, PVC, SÉRIE NORMAL, ESGOTO PREDIAL, DN 100 MM, JUNTA SOLDÁVEL, FORNECIDO E INSTALADO EM PRUMADA DE ESGOTO SANITÁRIO OU VENTILAÇÃO. AF_08/2022</t>
  </si>
  <si>
    <t xml:space="preserve">CAP, PVC, SÉRIE NORMAL, ESGOTO PREDIAL, DN 100 MM, JUNTA ELÁSTICA, FORNECIDO E INSTALADO EM SUBCOLETOR AÉREO DE ESGOTO SANITÁRIO. AF_08/2022</t>
  </si>
  <si>
    <t xml:space="preserve">LUVA DE REDUÇÃO, PARA INSTALAÇÕES EM PEX ÁGUA, DN 20 X 16 MM, COM ANEL DESLIZANTE - FORNECIMENTO E INSTALAÇÃO. AF_02/2023</t>
  </si>
  <si>
    <t xml:space="preserve">LUVA DE REDUÇÃO, PARA INSTALAÇÕES EM PEX ÁGUA, DN 25 X 16 MM, COM ANEL DESLIZANTE - FORNECIMENTO E INSTALAÇÃO. AF_02/2023</t>
  </si>
  <si>
    <t xml:space="preserve">LUVA DE REDUÇÃO, PARA INSTALAÇÕES EM PEX ÁGUA, DN 25 X 20 MM, COM ANEL DESLIZANTE - FORNECIMENTO E INSTALAÇÃO. AF_02/2023</t>
  </si>
  <si>
    <t xml:space="preserve">LUVA DE REDUÇÃO, PARA INSTALAÇÕES EM PEX ÁGUA, DN 32 X 25 MM, COM ANEL DESLIZANTE - FORNECIMENTO E INSTALAÇÃO. AF_02/2023</t>
  </si>
  <si>
    <t xml:space="preserve">LUVA , PARA INSTALAÇÕES EM PEX ÁGUA, DN 16 MM, COM ANEL DESLIZANTE - FORNECIMENTO E INSTALAÇÃO. AF_02/2023</t>
  </si>
  <si>
    <t xml:space="preserve">LUVA , PARA INSTALAÇÕES EM PEX ÁGUA, DN 20 MM, COM ANEL DESLIZANTE - FORNECIMENTO E INSTALAÇÃO. AF_02/2023</t>
  </si>
  <si>
    <t xml:space="preserve">LUVA , PARA INSTALAÇÕES EM PEX ÁGUA, DN 25 MM, COM ANEL DESLIZANTE - FORNECIMENTO E INSTALAÇÃO. AF_02/2023</t>
  </si>
  <si>
    <t xml:space="preserve">LUVA , PARA INSTALAÇÕES EM PEX ÁGUA, DN 32 MM, COM ANEL DESLIZANTE - FORNECIMENTO E INSTALAÇÃO. AF_02/2023</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</si>
  <si>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</si>
  <si>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</si>
  <si>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</si>
  <si>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</si>
  <si>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</si>
  <si>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</si>
  <si>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0,6X0,6X0,6 M PARA REDE DE ESGOTO.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</si>
  <si>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</si>
  <si>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</si>
  <si>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</si>
  <si>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</si>
  <si>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</si>
  <si>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</si>
  <si>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</si>
  <si>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</si>
  <si>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</si>
  <si>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</si>
  <si>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</si>
  <si>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</si>
  <si>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</si>
  <si>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</si>
  <si>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</si>
  <si>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</si>
  <si>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</si>
  <si>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</si>
  <si>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</si>
  <si>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</si>
  <si>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</si>
  <si>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FURO EM CAIXA D'ÁGUA COM ESPESSURA DE 2 ATÉ 5 MM E DIÂMETRO DE 15 MM. AF_06/2021</t>
  </si>
  <si>
    <t xml:space="preserve">FURO EM CAIXA D'ÁGUA COM ESPESSURA DE 6 ATÉ 8 MM E DIÂMETRO DE 15 MM. AF_06/2021</t>
  </si>
  <si>
    <t xml:space="preserve">FURO EM CAIXA D'ÁGUA COM ESPESSURA DE 2 ATÉ 5 MM E DIÂMETRO DE 20 MM. AF_06/2021</t>
  </si>
  <si>
    <t xml:space="preserve">FURO EM CAIXA D'ÁGUA COM ESPESSURA DE 6 ATÉ 8 MM E DIÂMETRO DE 20 MM. AF_06/2021</t>
  </si>
  <si>
    <t xml:space="preserve">FURO EM CAIXA D'ÁGUA COM ESPESSURA DE 2 ATÉ 5 MM E DIÂMETRO DE 25 MM. AF_06/2021</t>
  </si>
  <si>
    <t xml:space="preserve">FURO EM CAIXA D'ÁGUA COM ESPESSURA DE 6 ATÉ 8 MM E DIÂMETRO DE 25 MM. AF_06/2021</t>
  </si>
  <si>
    <t xml:space="preserve">FURO EM CAIXA D'ÁGUA COM ESPESSURA DE 2 ATÉ 5 MM E DIÂMETRO DE 32 MM. AF_06/2021</t>
  </si>
  <si>
    <t xml:space="preserve">FURO EM CAIXA D'ÁGUA COM ESPESSURA DE 6 ATÉ 8 MM E DIÂMETRO DE 32 MM. AF_06/2021</t>
  </si>
  <si>
    <t xml:space="preserve">FURO EM CAIXA D'ÁGUA COM ESPESSURA DE 2 ATÉ 5 MM E DIÂMETRO DE 40 MM. AF_06/2021</t>
  </si>
  <si>
    <t xml:space="preserve">FURO EM CAIXA D'ÁGUA COM ESPESSURA DE 6 ATÉ 8 MM E DIÂMETRO DE 40 MM. AF_06/2021</t>
  </si>
  <si>
    <t xml:space="preserve">FURO EM CAIXA D'ÁGUA COM ESPESSURA DE 2 ATÉ 5 MM E DIÂMETRO DE 50 MM. AF_06/2021</t>
  </si>
  <si>
    <t xml:space="preserve">FURO EM CAIXA D'ÁGUA COM ESPESSURA DE 6 ATÉ 8 MM E DIÂMETRO DE 50 MM. AF_06/2021</t>
  </si>
  <si>
    <t xml:space="preserve">FURO EM CAIXA D'ÁGUA COM ESPESSURA DE 2 ATÉ 5 MM E DIÂMETRO DE 60 MM. AF_06/2021</t>
  </si>
  <si>
    <t xml:space="preserve">FURO EM CAIXA D'ÁGUA COM ESPESSURA DE 6 ATÉ 8 MM E DIÂMETRO DE 60 MM. AF_06/2021</t>
  </si>
  <si>
    <t xml:space="preserve">FURO EM CAIXA D'ÁGUA COM ESPESSURA DE 2 ATÉ 5 MM E DIÂMETRO DE 75 MM. AF_06/2021</t>
  </si>
  <si>
    <t xml:space="preserve">FURO EM CAIXA D'ÁGUA COM ESPESSURA DE 6 ATÉ 8 MM E DIÂMETRO DE 75 MM. AF_06/2021</t>
  </si>
  <si>
    <t xml:space="preserve">FURO EM CAIXA D'ÁGUA COM ESPESSURA DE 2 ATÉ 5 MM E DIÂMETRO DE 100 MM. AF_06/2021</t>
  </si>
  <si>
    <t xml:space="preserve">FURO EM CAIXA D'ÁGUA COM ESPESSURA DE 6 ATÉ 8 MM E DIÂMETRO DE 100 MM. AF_06/2021</t>
  </si>
  <si>
    <t xml:space="preserve">CAIXA D´ÁGUA EM POLIETILENO, 500 LITROS - FORNECIMENTO E INSTALAÇÃO. AF_06/2021</t>
  </si>
  <si>
    <t xml:space="preserve">CAIXA D´ÁGUA EM POLIETILENO, 750 LITROS - FORNECIMENTO E INSTALAÇÃO. AF_06/2021</t>
  </si>
  <si>
    <t xml:space="preserve">CAIXA D´ÁGUA EM POLIETILENO, 1000 LITROS - FORNECIMENTO E INSTALAÇÃO. AF_06/2021</t>
  </si>
  <si>
    <t xml:space="preserve">CAIXA D´ÁGUA EM POLIETILENO, 1500 LITROS - FORNECIMENTO E INSTALAÇÃO. AF_06/2021</t>
  </si>
  <si>
    <t xml:space="preserve">CAIXA D´ÁGUA EM POLIETILENO, 2000 LITROS - FORNECIMENTO E INSTALAÇÃO. AF_06/2021</t>
  </si>
  <si>
    <t xml:space="preserve">CAIXA D´ÁGUA EM POLIETILENO, 3000 LITROS - FORNECIMENTO E INSTALAÇÃO. AF_06/2021</t>
  </si>
  <si>
    <t xml:space="preserve">CAIXA D´ÁGUA EM POLIÉSTER REFORÇADO COM FIBRA DE VIDRO, 500 LITROS - FORNECIMENTO E INSTALAÇÃO. AF_06/2021</t>
  </si>
  <si>
    <t xml:space="preserve">CAIXA D´ÁGUA EM POLIÉSTER REFORÇADO COM FIBRA DE VIDRO, 750 LITROS - FORNECIMENTO E INSTALAÇÃO. AF_06/2021</t>
  </si>
  <si>
    <t xml:space="preserve">CAIXA D´ÁGUA EM POLIÉSTER REFORÇADO COM FIBRA DE VIDRO, 1000 LITROS - FORNECIMENTO E INSTALAÇÃO. AF_06/2021</t>
  </si>
  <si>
    <t xml:space="preserve">CAIXA D´ÁGUA EM POLIÉSTER REFORÇADO COM FIBRA DE VIDRO, 1500 LITROS - FORNECIMENTO E INSTALAÇÃO. AF_06/2021</t>
  </si>
  <si>
    <t xml:space="preserve">CAIXA D´ÁGUA EM POLIÉSTER REFORÇADO COM FIBRA DE VIDRO, 2000 LITROS - FORNECIMENTO E INSTALAÇÃO. AF_06/2021</t>
  </si>
  <si>
    <t xml:space="preserve">CAIXA D´ÁGUA EM POLIÉSTER REFORÇADO COM FIBRA DE VIDRO, 3000 LITROS - FORNECIMENTO E INSTALAÇÃO. AF_06/2021</t>
  </si>
  <si>
    <t xml:space="preserve">CAIXA D´ÁGUA EM POLIÉSTER REFORÇADO COM FIBRA DE VIDRO, 5000 LITROS - FORNECIMENTO E INSTALAÇÃO. AF_06/2021</t>
  </si>
  <si>
    <t xml:space="preserve">CAIXA D´ÁGUA EM POLIÉSTER REFORÇADO COM FIBRA DE VIDRO, 7000 LITROS - FORNECIMENTO E INSTALAÇÃO. AF_06/2021</t>
  </si>
  <si>
    <t xml:space="preserve">CAIXA D´ÁGUA EM POLIÉSTER REFORÇADO COM FIBRA DE VIDRO, 10000 LITROS - FORNECIMENTO E INSTALAÇÃO. AF_06/2021</t>
  </si>
  <si>
    <t xml:space="preserve">CAIXA D´ÁGUA EM POLIÉSTER REFORÇADO COM FIBRA DE VIDRO, 15000 LITROS - FORNECIMENTO E INSTALAÇÃO. AF_06/2021</t>
  </si>
  <si>
    <t xml:space="preserve">CAIXA D´ÁGUA EM POLIÉSTER REFORÇADO COM FIBRA DE VIDRO, 20000 LITROS - FORNECIMENTO E INSTALAÇÃO. AF_06/2021</t>
  </si>
  <si>
    <t xml:space="preserve">CAIXA D´ÁGUA EM POLIETILENO, 500 LITROS (INCLUSOS TUBOS, CONEXÕES E TORNEIRA DE BÓIA) - FORNECIMENTO E INSTALAÇÃO. AF_06/2021</t>
  </si>
  <si>
    <t xml:space="preserve">CAIXA D´ÁGUA EM POLIETILENO, 1000 LITROS (INCLUSOS TUBOS, CONEXÕES E TORNEIRA DE BÓIA) - FORNECIMENTO E INSTALAÇÃO. AF_06/2021</t>
  </si>
  <si>
    <t xml:space="preserve">CAIXA SIFONADA, PVC, DN 100 X 100 X 50 MM, FORNECIDA E INSTALADA EM RAMAIS DE ENCAMINHAMENTO DE ÁGUA PLUVIAL. AF_06/2022</t>
  </si>
  <si>
    <t xml:space="preserve">CAIXA SIFONADA, PVC, DN 150 X 185 X 75 MM, FORNECIDA E INSTALADA EM RAMAIS DE ENCAMINHAMENTO DE ÁGUA PLUVIAL. AF_06/2022</t>
  </si>
  <si>
    <t xml:space="preserve">RALO SIFONADO, PVC, DN 100 X 40 MM, JUNTA SOLDÁVEL, FORNECIDO E INSTALADO EM RAMAIS DE ENCAMINHAMENTO DE ÁGUA PLUVIAL. AF_06/2022</t>
  </si>
  <si>
    <t xml:space="preserve">CAIXA SIFONADA, PVC, DN 100 X 100 X 50 MM, JUNTA ELÁSTICA, FORNECIDA E INSTALADA EM RAMAL DE DESCARGA OU EM RAMAL DE ESGOTO SANITÁRIO. AF_08/2022</t>
  </si>
  <si>
    <t xml:space="preserve">CAIXA SIFONADA, PVC, DN 150 X 185 X 75 MM, JUNTA ELÁSTICA, FORNECIDA E INSTALADA EM RAMAL DE DESCARGA OU EM RAMAL DE ESGOTO SANITÁRIO. AF_08/2022</t>
  </si>
  <si>
    <t xml:space="preserve">RALO SIFONADO, PVC, DN 100 X 40 MM, JUNTA SOLDÁVEL, FORNECIDO E INSTALADO EM RAMAL DE DESCARGA OU EM RAMAL DE ESGOTO SANITÁRIO. AF_08/2022</t>
  </si>
  <si>
    <t xml:space="preserve">RALO SECO, PVC, DN 100 X 40 MM, JUNTA SOLDÁVEL, FORNECIDO E INSTALADO EM RAMAL DE DESCARGA OU EM RAMAL DE ESGOTO SANITÁRIO. AF_08/2022</t>
  </si>
  <si>
    <t xml:space="preserve">RALO SECO CÔNICO, PVC, DN 100 X 40 MM, JUNTA SOLDÁVEL, FORNECIDO E INSTALADO EM RAMAL DE DESCARGA OU EM RAMAL DE ESGOTO SANITÁRIO. AF_08/2022</t>
  </si>
  <si>
    <t xml:space="preserve">RALO SIFONADO REDONDO, PVC, DN 100 X 40 MM, JUNTA SOLDÁVEL, FORNECIDO E INSTALADO EM RAMAL DE DESCARGA OU EM RAMAL DE ESGOTO SANITÁRIO. AF_08/2022</t>
  </si>
  <si>
    <t xml:space="preserve">CAIXA SIFONADA, COM GRELHA QUADRADA, PVC, DN 150 X 150 X 50 MM, JUNTA SOLDÁVEL, FORNECIDA E INSTALADA EM RAMAL DE DESCARGA OU EM RAMAL DE ESGOTO SANITÁRIO. AF_08/2022</t>
  </si>
  <si>
    <t xml:space="preserve">CAIXA SIFONADA, COM GRELHA REDONDA, PVC, DN 150 X 150 X 50 MM, JUNTA SOLDÁVEL, FORNECIDA E INSTALADA EM RAMAL DE DESCARGA OU EM RAMAL DE ESGOTO SANITÁRIO. AF_08/2022</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</si>
  <si>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</si>
  <si>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</si>
  <si>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</si>
  <si>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</si>
  <si>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</si>
  <si>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</si>
  <si>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</si>
  <si>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</si>
  <si>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</si>
  <si>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</si>
  <si>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</si>
  <si>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</si>
  <si>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</si>
  <si>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</si>
  <si>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</si>
  <si>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</si>
  <si>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GRANITO CINZA POLIDO, DE 1,50 X 0,60 M, PARA PIA DE COZINHA - FORNECIMENTO E INSTALAÇÃO. AF_01/2020</t>
  </si>
  <si>
    <t xml:space="preserve">BANCADA DE MÁRMORE BRANCO POLIDO, DE 1,50 X 0,60 M, PARA PIA DE COZINHA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</si>
  <si>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</si>
  <si>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</si>
  <si>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</si>
  <si>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CUBA DE EMBUTIR OVAL EM LOUÇA BRANCA, 35 X 50CM OU EQUIVALENTE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</si>
  <si>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</si>
  <si>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</si>
  <si>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</si>
  <si>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</si>
  <si>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</si>
  <si>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</si>
  <si>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</si>
  <si>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</si>
  <si>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</si>
  <si>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</si>
  <si>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1/2 OU 3/4 PARA TANQUE, PADRÃO MÉDIO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</si>
  <si>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</si>
  <si>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</si>
  <si>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</si>
  <si>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</si>
  <si>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</si>
  <si>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</si>
  <si>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</si>
  <si>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</si>
  <si>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</si>
  <si>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</si>
  <si>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</si>
  <si>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</si>
  <si>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</si>
  <si>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</si>
  <si>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</si>
  <si>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</si>
  <si>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</si>
  <si>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</si>
  <si>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</si>
  <si>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</si>
  <si>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</si>
  <si>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</si>
  <si>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</si>
  <si>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</si>
  <si>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</si>
  <si>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</si>
  <si>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</si>
  <si>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</si>
  <si>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</si>
  <si>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</si>
  <si>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</si>
  <si>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</si>
  <si>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</si>
  <si>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</si>
  <si>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</si>
  <si>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</si>
  <si>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</si>
  <si>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</si>
  <si>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</si>
  <si>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SABONETEIRA PLASTICA TIPO DISPENSER PARA SABONETE LIQUIDO COM RESERVATORIO 800 A 1500 ML, INCLUSO FIXAÇÃO. AF_01/2020</t>
  </si>
  <si>
    <t xml:space="preserve">VASO SANITÁRIO INFANTIL LOUÇA BRANCA - FORNECIMENTO E INSTALACAO. AF_01/2020</t>
  </si>
  <si>
    <t xml:space="preserve">ASSENTO SANITÁRIO CONVENCIONAL - FORNECIMENTO E INSTALACAO. AF_01/2020</t>
  </si>
  <si>
    <t xml:space="preserve">ASSENTO SANITÁRIO INFANTIL - FORNECIMENTO E INSTALACAO. AF_01/2020</t>
  </si>
  <si>
    <t xml:space="preserve">CUBA DE EMBUTIR RETANGULAR DE AÇO INOXIDÁVEL, 56 X 33 X 12 CM - FORNECIMENTO E INSTALAÇÃO. AF_01/2020</t>
  </si>
  <si>
    <t xml:space="preserve">TORNEIRA CROMADA DE MESA PARA LAVATORIO, TIPO MONOCOMANDO. AF_01/2020</t>
  </si>
  <si>
    <t xml:space="preserve">TORNEIRA CROMADA DE MESA PARA LAVATÓRIO COM SENSOR DE PRESENCA. AF_01/2020</t>
  </si>
  <si>
    <t xml:space="preserve">MANOPLA E CANOPLA CROMADA  FORNECIMENTO E INSTALAÇÃO. AF_01/2020</t>
  </si>
  <si>
    <t xml:space="preserve">ACABAMENTO MONOCOMANDO PARA CHUVEIRO  FORNECIMENTO E INSTALAÇÃO. AF_01/2020</t>
  </si>
  <si>
    <t xml:space="preserve">MICTÓRIO SIFONADO LOUÇA BRANCA  PADRÃO MÉDIO  FORNECIMENTO E INSTALAÇÃO. AF_01/2020</t>
  </si>
  <si>
    <t xml:space="preserve">MICTÓRIO SIFONADO LOUÇA BRANCA PARA ENTRADA DE ÁGUA EMBUTIDA  PADRÃO ALTO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</si>
  <si>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</si>
  <si>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</si>
  <si>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</si>
  <si>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</si>
  <si>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</si>
  <si>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</si>
  <si>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</si>
  <si>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70 CM,  FIXADA NA PAREDE - FORNECIMENTO E INSTALAÇÃO. AF_01/2020</t>
  </si>
  <si>
    <t xml:space="preserve">BARRA DE APOIO RETA, EM ACO INOX POLIDO, COMPRIMENTO 80 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</si>
  <si>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</si>
  <si>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</si>
  <si>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</si>
  <si>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</si>
  <si>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</si>
  <si>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PUXADOR PARA PCD, FIXADO NA PORTA - FORNECIMENTO E INSTALAÇÃO. AF_01/2020</t>
  </si>
  <si>
    <t xml:space="preserve">BANCO ARTICULADO, EM ACO INOX, PARA PCD, FIXADO NA PAREDE - FORNECIMENTO E INSTALAÇÃO. AF_01/2020</t>
  </si>
  <si>
    <t xml:space="preserve">VASO SANITÁRIO SIFONADO COM CAIXA ACOPLADA, LOUÇA BRANCA - PADRÃO ALTO - FORNECIMENTO E INSTALAÇÃO. AF_01/2020</t>
  </si>
  <si>
    <t xml:space="preserve">TANQUE SÉPTICO CIRCULAR, EM CONCRETO PRÉ-MOLDADO, DIÂMETRO INTERNO = 1,10 M, ALTURA INTERNA = 2,50 M, VOLUME ÚTIL: 2138,2 L (PARA 5 CONTRIBUINTES). AF_12/2020_PA</t>
  </si>
  <si>
    <t xml:space="preserve">TANQUE SÉPTICO CIRCULAR, EM CONCRETO PRÉ-MOLDADO, DIÂMETRO INTERNO = 1,40 M, ALTURA INTERNA = 2,50 M, VOLUME ÚTIL: 3463,6 L (PARA 13 CONTRIBUINTES). AF_12/2020_PA</t>
  </si>
  <si>
    <t xml:space="preserve">TANQUE SÉPTICO CIRCULAR, EM CONCRETO PRÉ-MOLDADO, DIÂMETRO INTERNO = 1,88 M, ALTURA INTERNA = 2,50 M, VOLUME ÚTIL: 6245,8 L (PARA 32 CONTRIBUINTES). AF_12/2020_PA</t>
  </si>
  <si>
    <t xml:space="preserve">TANQUE SÉPTICO CIRCULAR, EM CONCRETO PRÉ-MOLDADO, DIÂMETRO INTERNO = 2,38 M, ALTURA INTERNA = 2,50 M, VOLUME ÚTIL: 10009,8 L (PARA 69 CONTRIBUINTES). AF_12/2020_PA</t>
  </si>
  <si>
    <t xml:space="preserve">TANQUE SÉPTICO CIRCULAR, EM CONCRETO PRÉ-MOLDADO, DIÂMETRO INTERNO = 2,38 M, ALTURA INTERNA = 3,0 M, VOLUME ÚTIL: 12234,2 L (PARA 86 CONTRIBUINTES). AF_12/2020_PA</t>
  </si>
  <si>
    <t xml:space="preserve">TANQUE SÉPTICO CIRCULAR, EM CONCRETO PRÉ-MOLDADO, DIÂMETRO INTERNO = 2,88 M, ALTURA INTERNA = 2,50 M, VOLUME ÚTIL: 14657,4 L (PARA 105 CONTRIBUINTES). AF_12/2020_PA</t>
  </si>
  <si>
    <t xml:space="preserve">FILTRO ANAERÓBIO CIRCULAR, EM CONCRETO PRÉ-MOLDADO, DIÂMETRO INTERNO = 1,10 M, ALTURA INTERNA = 1,50 M, VOLUME ÚTIL: 1140,4 L (PARA 5 CONTRIBUINTES). AF_12/2020_PA</t>
  </si>
  <si>
    <t xml:space="preserve">FILTRO ANAERÓBIO CIRCULAR, EM CONCRETO PRÉ-MOLDADO, DIÂMETRO INTERNO = 1,88 M, ALTURA INTERNA = 1,50 M, VOLUME ÚTIL: 3331,1 L (PARA 19 CONTRIBUINTES). AF_12/2020_PA</t>
  </si>
  <si>
    <t xml:space="preserve">FILTRO ANAERÓBIO CIRCULAR, EM CONCRETO PRÉ-MOLDADO, DIÂMETRO INTERNO = 2,38 M, ALTURA INTERNA = 1,50 M, VOLUME ÚTIL: 5338,6 L (PARA 34 CONTRIBUINTES). AF_12/2020_PA</t>
  </si>
  <si>
    <t xml:space="preserve">FILTRO ANAERÓBIO CIRCULAR, EM CONCRETO PRÉ-MOLDADO, DIÂMETRO INTERNO = 2,88 M, ALTURA INTERNA = 1,50 M, VOLUME ÚTIL: 7817,3 L (PARA 75 CONTRIBUINTES). AF_12/2020_PA</t>
  </si>
  <si>
    <t xml:space="preserve">SUMIDOURO CIRCULAR, EM CONCRETO PRÉ-MOLDADO, DIÂMETRO INTERNO = 1,88 M, ALTURA INTERNA = 2,00 M, ÁREA DE INFILTRAÇÃO: 13,1 M² (PARA 5 CONTRIBUINTES). AF_12/2020_PA</t>
  </si>
  <si>
    <t xml:space="preserve">SUMIDOURO CIRCULAR, EM CONCRETO PRÉ-MOLDADO, DIÂMETRO INTERNO = 2,38 M, ALTURA INTERNA = 2,50 M, ÁREA DE INFILTRAÇÃO: 21,3 M² (PARA 8 CONTRIBUINTES). AF_12/2020_PA</t>
  </si>
  <si>
    <t xml:space="preserve">SUMIDOURO CIRCULAR, EM CONCRETO PRÉ-MOLDADO, DIÂMETRO INTERNO = 2,38 M, ALTURA INTERNA = 3,0 M, ÁREA DE INFILTRAÇÃO: 25 M² (PARA 10 CONTRIBUINTES). AF_12/2020_PA</t>
  </si>
  <si>
    <t xml:space="preserve">SUMIDOURO CIRCULAR, EM CONCRETO PRÉ-MOLDADO, DIÂMETRO INTERNO = 2,88 M, ALTURA INTERNA = 3,0 M, ÁREA DE INFILTRAÇÃO: 31,4 M² (PARA 12 CONTRIBUINTES). AF_12/2020_PA</t>
  </si>
  <si>
    <t xml:space="preserve">TANQUE SÉPTICO RETANGULAR, EM ALVENARIA COM TIJOLOS CERÂMICOS MACIÇOS, DIMENSÕES INTERNAS: 1,0 X 2,0 X H=1,4 M, VOLUME ÚTIL: 2000 L (PARA 5 CONTRIBUINTES). AF_12/2020</t>
  </si>
  <si>
    <t xml:space="preserve">TANQUE SÉPTICO RETANGULAR, EM ALVENARIA COM TIJOLOS CERÂMICOS MACIÇOS, DIMENSÕES INTERNAS: 1,2 X 2,4 X H=1,6 M, VOLUME ÚTIL: 3456 L (PARA 13 CONTRIBUINTES). AF_12/2020</t>
  </si>
  <si>
    <t xml:space="preserve">TANQUE SÉPTICO RETANGULAR, EM ALVENARIA COM TIJOLOS CERÂMICOS MACIÇOS, DIMENSÕES INTERNAS: 1,4 X 3,2 X H=1,8 M, VOLUME ÚTIL: 6272 L (PARA 32 CONTRIBUINTES). AF_12/2020</t>
  </si>
  <si>
    <t xml:space="preserve">TANQUE SÉPTICO RETANGULAR, EM ALVENARIA COM TIJOLOS CERÂMICOS MACIÇOS, DIMENSÕES INTERNAS: 1,6 X 4,4 X H=1,8 M, VOLUME ÚTIL: 9856 L (PARA 68 CONTRIBUINTES). AF_12/2020</t>
  </si>
  <si>
    <t xml:space="preserve">TANQUE SÉPTICO RETANGULAR, EM ALVENARIA COM TIJOLOS CERÂMICOS MACIÇOS, DIMENSÕES INTERNAS: 1,6 X 4,8 X H=2,0 M, VOLUME ÚTIL: 12288 L (PARA 86 CONTRIBUINTES). AF_12/2020</t>
  </si>
  <si>
    <t xml:space="preserve">TANQUE SÉPTICO RETANGULAR, EM ALVENARIA COM TIJOLOS CERÂMICOS MACIÇOS, DIMENSÕES INTERNAS: 1,6 X 4,6 X H=2,4 M, VOLUME ÚTIL: 14720 L (PARA 105 CONTRIBUINTES). AF_12/2020</t>
  </si>
  <si>
    <t xml:space="preserve">FILTRO ANAERÓBIO RETANGULAR, EM ALVENARIA COM TIJOLOS CERÂMICOS MACIÇOS, DIMENSÕES INTERNAS: 0,8 X 1,2 X H=1,67 M, VOLUME ÚTIL: 1152 L (PARA 5 CONTRIBUINTES). AF_12/2020</t>
  </si>
  <si>
    <t xml:space="preserve">FILTRO ANAERÓBIO RETANGULAR, EM ALVENARIA COM TIJOLOS CERÂMICOS MACIÇOS, DIMENSÕES INTERNAS: 1,2 X 1,8 X H=1,67 M, VOLUME ÚTIL: 2592 L (PARA 13 CONTRIBUINTES). AF_12/2020</t>
  </si>
  <si>
    <t xml:space="preserve">FILTRO ANAERÓBIO RETANGULAR, EM ALVENARIA COM TIJOLOS CERÂMICOS MACIÇOS, DIMENSÕES INTERNAS: 1,4 X 3,0 X H=1,67 M, VOLUME ÚTIL: 5040 L (PARA 32 CONTRIBUINTES). AF_12/2020</t>
  </si>
  <si>
    <t xml:space="preserve">FILTRO ANAERÓBIO RETANGULAR, EM ALVENARIA COM TIJOLOS CERÂMICOS MACIÇOS, DIMENSÕES INTERNAS: 1,4 X 4,2 X H=1,67 M, VOLUME ÚTIL: 7056 L (PARA 67 CONTRIBUINTES). AF_12/2020</t>
  </si>
  <si>
    <t xml:space="preserve">FILTRO ANAERÓBIO RETANGULAR, EM ALVENARIA COM TIJOLOS CERÂMICOS MACIÇOS, DIMENSÕES INTERNAS: 1,6 X 4,6 X H=1,67 M, VOLUME ÚTIL: 8832 L (PARA 84 CONTRIBUINTES). AF_12/2020</t>
  </si>
  <si>
    <t xml:space="preserve">FILTRO ANAERÓBIO RETANGULAR, EM ALVENARIA COM TIJOLOS CERÂMICOS MACIÇOS, DIMENSÕES INTERNAS: 1,6 X 5,6 X H=1,67 M, VOLUME ÚTIL: 10752 L (PARA 103 CONTRIBUINTES). AF_12/2020</t>
  </si>
  <si>
    <t xml:space="preserve">SUMIDOURO RETANGULAR, EM ALVENARIA COM TIJOLOS CERÂMICOS MACIÇOS, DIMENSÕES INTERNAS: 0,8 X 1,4 X H=3,0 M, ÁREA DE INFILTRAÇÃO: 13,2 M² (PARA 5 CONTRIBUINTES). AF_12/2020</t>
  </si>
  <si>
    <t xml:space="preserve">SUMIDOURO RETANGULAR, EM ALVENARIA COM TIJOLOS CERÂMICOS MACIÇOS, DIMENSÕES INTERNAS: 1,0 X 3,0 X H=3,0 M, ÁREA DE INFILTRAÇÃO: 25 M² (PARA 10 CONTRIBUINTES). AF_12/2020</t>
  </si>
  <si>
    <t xml:space="preserve">SUMIDOURO RETANGULAR, EM ALVENARIA COM TIJOLOS CERÂMICOS MACIÇOS, DIMENSÕES INTERNAS: 1,6 X 3,4 X H=3,0 M, ÁREA DE INFILTRAÇÃO: 32,9 M² (PARA 13 CONTRIBUINTES). AF_12/2020</t>
  </si>
  <si>
    <t xml:space="preserve">SUMIDOURO RETANGULAR, EM ALVENARIA COM TIJOLOS CERÂMICOS MACIÇOS, DIMENSÕES INTERNAS: 1,6 X 5,8 X H=3,0 M, ÁREA DE INFILTRAÇÃO: 50 M² (PARA 20 CONTRIBUINTES). AF_12/2020</t>
  </si>
  <si>
    <t xml:space="preserve">TANQUE SÉPTICO RETANGULAR, EM ALVENARIA COM BLOCOS DE CONCRETO, DIMENSÕES INTERNAS: 1,0 X 2,0 X H=1,4 M, VOLUME ÚTIL: 2000 L (PARA 5 CONTRIBUINTES). AF_12/2020</t>
  </si>
  <si>
    <t xml:space="preserve">TANQUE SÉPTICO RETANGULAR, EM ALVENARIA COM BLOCOS DE CONCRETO, DIMENSÕES INTERNAS: 1,2 X 2,4 X H=1,6 M, VOLUME ÚTIL: 3456 L (PARA 13 CONTRIBUINTES). AF_12/2020</t>
  </si>
  <si>
    <t xml:space="preserve">TANQUE SÉPTICO RETANGULAR, EM ALVENARIA COM BLOCOS DE CONCRETO, DIMENSÕES INTERNAS: 1,4 X 3,2 X H=1,8 M, VOLUME ÚTIL: 6272 L (PARA 32 CONTRIBUINTES). AF_12/2020</t>
  </si>
  <si>
    <t xml:space="preserve">TANQUE SÉPTICO RETANGULAR, EM ALVENARIA COM BLOCOS DE CONCRETO, DIMENSÕES INTERNAS: 1,6 X 4,4 X H=1,8 M, VOLUME ÚTIL: 9856 L (PARA 68 CONTRIBUINTES). AF_12/2020</t>
  </si>
  <si>
    <t xml:space="preserve">TANQUE SÉPTICO RETANGULAR, EM ALVENARIA COM BLOCOS DE CONCRETO, DIMENSÕES INTERNAS: 1,6 X 4,8 X H=2,0 M, VOLUME ÚTIL: 12288 L (PARA 86 CONTRIBUINTES). AF_12/2020</t>
  </si>
  <si>
    <t xml:space="preserve">TANQUE SÉPTICO RETANGULAR, EM ALVENARIA COM BLOCOS DE CONCRETO, DIMENSÕES INTERNAS: 1,6 X 4,6 X H=2,4 M, VOLUME ÚTIL: 14720 L (PARA 105 CONTRIBUINTES). AF_12/2020</t>
  </si>
  <si>
    <t xml:space="preserve">FILTRO ANAERÓBIO RETANGULAR, EM ALVENARIA COM BLOCOS DE CONCRETO, DIMENSÕES INTERNAS: 0,8 X 1,2 X H=1,67 M, VOLUME ÚTIL: 1152 L (PARA 5 CONTRIBUINTES). AF_12/2020</t>
  </si>
  <si>
    <t xml:space="preserve">FILTRO ANAERÓBIO RETANGULAR, EM ALVENARIA COM BLOCOS DE CONCRETO, DIMENSÕES INTERNAS: 1,2 X 1,8 X H=1,67 M, VOLUME ÚTIL: 2592 L (PARA 13 CONTRIBUINTES). AF_12/2020</t>
  </si>
  <si>
    <t xml:space="preserve">FILTRO ANAERÓBIO RETANGULAR, EM ALVENARIA COM BLOCOS DE CONCRETO, DIMENSÕES INTERNAS: 1,4 X 3,0 X H=1,67 M, VOLUME ÚTIL: 5040 L (PARA 32 CONTRIBUINTES). AF_12/2020</t>
  </si>
  <si>
    <t xml:space="preserve">FILTRO ANAERÓBIO RETANGULAR, EM ALVENARIA COM BLOCOS DE CONCRETO, DIMENSÕES INTERNAS: 1,4 X 4,2 X H=1,67 M, VOLUME ÚTIL: 7056 L (PARA 67 CONTRIBUINTES). AF_12/2020</t>
  </si>
  <si>
    <t xml:space="preserve">FILTRO ANAERÓBIO RETANGULAR, EM ALVENARIA COM BLOCOS DE CONCRETO, DIMENSÕES INTERNAS: 1,6 X 4,6 X H=1,67 M, VOLUME ÚTIL: 8832 L (PARA 84 CONTRIBUINTES). AF_12/2020</t>
  </si>
  <si>
    <t xml:space="preserve">FILTRO ANAERÓBIO RETANGULAR, EM ALVENARIA COM BLOCOS DE CONCRETO, DIMENSÕES INTERNAS: 1,6 X 5,6 X H=1,67 M, VOLUME ÚTIL: 10752 L (PARA 103 CONTRIBUINTES). AF_12/2020</t>
  </si>
  <si>
    <t xml:space="preserve">SUMIDOURO RETANGULAR, EM ALVENARIA COM BLOCOS DE CONCRETO, DIMENSÕES INTERNAS: 0,8 X 1,4 X H=3,0 M, ÁREA DE INFILTRAÇÃO: 13,2 M² (PARA 5 CONTRIBUINTES). AF_12/2020</t>
  </si>
  <si>
    <t xml:space="preserve">SUMIDOURO RETANGULAR, EM ALVENARIA COM BLOCOS DE CONCRETO, DIMENSÕES INTERNAS: 1,0 X 3,0 X H=3,0 M, ÁREA DE INFILTRAÇÃO: 25 M² (PARA 10 CONTRIBUINTES). AF_12/2020</t>
  </si>
  <si>
    <t xml:space="preserve">SUMIDOURO RETANGULAR, EM ALVENARIA COM BLOCOS DE CONCRETO, DIMENSÕES INTERNAS: 1,6 X 3,4 X H=3,0 M, ÁREA DE INFILTRAÇÃO: 32,9 M² (PARA 13 CONTRIBUINTES). . AF_12/2020</t>
  </si>
  <si>
    <t xml:space="preserve">SUMIDOURO RETANGULAR, EM ALVENARIA COM BLOCOS DE CONCRETO, DIMENSÕES INTERNAS: 1,6 X 5,8 X H=3,0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</si>
  <si>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</si>
  <si>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GORDURA PEQUENA (CAPACIDADE: 19 L), CIRCULAR, EM PVC, DIÂMETRO INTERNO= 0,3 M. AF_12/2020</t>
  </si>
  <si>
    <t xml:space="preserve">CAIXA DE INSPEÇÃO PARA ATERRAMENTO, CIRCULAR, EM POLIETILENO, DIÂMETRO INTERNO =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</si>
  <si>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</si>
  <si>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</si>
  <si>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0,60 M E ALTURA = 0,10 M. AF_12/2020</t>
  </si>
  <si>
    <t xml:space="preserve">PONTO DE CONSUMO TERMINAL DE ÁGUA QUENTE (SUBRAMAL) COM TUBULAÇÃO DE CPVC, DN 22 MM, INSTALADO EM RAMAL DE ÁGUA, INCLUSOS RASGO E CHUMBAMENTO EM ALVENARIA. AF_12/2014</t>
  </si>
  <si>
    <t xml:space="preserve">REGISTRO DE PRESSÃO BRUTO, LATÃO, ROSCÁVEL, 1/2" - FORNECIMENTO E INSTALAÇÃO. AF_08/2021</t>
  </si>
  <si>
    <t xml:space="preserve">REGISTRO DE PRESSÃO BRUTO, LATÃO,  ROSCÁVEL, 3/4'' - FORNECIMENTO E INSTALAÇÃO. AF_08/2021</t>
  </si>
  <si>
    <t xml:space="preserve">REGISTRO DE GAVETA BRUTO, LATÃO, ROSCÁVEL, 1/2" - FORNECIMENTO E INSTALAÇÃO. AF_08/2021</t>
  </si>
  <si>
    <t xml:space="preserve">REGISTRO DE GAVETA BRUTO, LATÃO, ROSCÁVEL, 3/4" - FORNECIMENTO E INSTALAÇÃO. AF_08/2021</t>
  </si>
  <si>
    <t xml:space="preserve">MISTURADOR MONOCOMANDO PARA CHUVEIRO, BASE BRUTA E ACABAMENTO CROMADO - FORNECIMENTO E INSTALAÇÃO. AF_08/2021</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</si>
  <si>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</si>
  <si>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</si>
  <si>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</si>
  <si>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</si>
  <si>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</si>
  <si>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</si>
  <si>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 FORNECIMENTO E INSTALAÇÃO. AF_08/2021</t>
  </si>
  <si>
    <t xml:space="preserve">REGISTRO DE PRESSÃO BRUTO, LATÃO, ROSCÁVEL, 3/4", COM ACABAMENTO E CANOPLA CROMADOS - FORNECIMENTO E INSTALAÇÃO. AF_08/2021</t>
  </si>
  <si>
    <t xml:space="preserve">REGISTRO DE GAVETA BRUTO, LATÃO, ROSCÁVEL, 1/2", COM ACABAMENTO E CANOPLA CROMADOS - FORNECIMENTO E INSTALAÇÃO. AF_08/2021</t>
  </si>
  <si>
    <t xml:space="preserve">REGISTRO DE GAVETA BRUTO, LATÃO, ROSCÁVEL, 3/4", COM ACABAMENTO E CANOPLA CROMADOS - FORNECIMENTO E INSTALAÇÃO. AF_08/2021</t>
  </si>
  <si>
    <t xml:space="preserve">REGISTRO DE ESFERA, PVC, ROSCÁVEL, COM VOLANTE, 3/4" - FORNECIMENTO E INSTALAÇÃO. AF_08/2021</t>
  </si>
  <si>
    <t xml:space="preserve">REGISTRO DE ESFERA, PVC, SOLDÁVEL, COM VOLANTE, DN  25 MM - FORNECIMENTO E INSTALAÇÃO. AF_08/2021</t>
  </si>
  <si>
    <t xml:space="preserve">REGISTRO DE ESFERA, PVC, SOLDÁVEL, COM VOLANTE, DN  32 MM - FORNECIMENTO E INSTALAÇÃO. AF_08/2021</t>
  </si>
  <si>
    <t xml:space="preserve">REGISTRO DE ESFERA, PVC, SOLDÁVEL, COM VOLANTE, DN  40 MM - FORNECIMENTO E INSTALAÇÃO. AF_08/2021</t>
  </si>
  <si>
    <t xml:space="preserve">REGISTRO DE ESFERA, PVC, SOLDÁVEL, COM VOLANTE, DN  50 MM - FORNECIMENTO E INSTALAÇÃO. AF_08/2021</t>
  </si>
  <si>
    <t xml:space="preserve">REGISTRO DE ESFERA, PVC, SOLDÁVEL, COM VOLANTE, DN  60 MM - FORNECIMENTO E INSTALAÇÃO. AF_08/2021</t>
  </si>
  <si>
    <t xml:space="preserve">REGISTRO DE GAVETA BRUTO, LATÃO, ROSCÁVEL, 1" - FORNECIMENTO E INSTALAÇÃO. AF_08/2021</t>
  </si>
  <si>
    <t xml:space="preserve">REGISTRO DE GAVETA BRUTO, LATÃO, ROSCÁVEL, 1 1/4" - FORNECIMENTO E INSTALAÇÃO. AF_08/2021</t>
  </si>
  <si>
    <t xml:space="preserve">REGISTRO DE GAVETA BRUTO, LATÃO, ROSCÁVEL, 1 1/2" - FORNECIMENTO E INSTALAÇÃO. AF_08/2021</t>
  </si>
  <si>
    <t xml:space="preserve">REGISTRO DE GAVETA BRUTO, LATÃO, ROSCÁVEL, 2" - FORNECIMENTO E INSTALAÇÃO. AF_08/2021</t>
  </si>
  <si>
    <t xml:space="preserve">REGISTRO DE GAVETA BRUTO, LATÃO, ROSCÁVEL, 2 1/2" - FORNECIMENTO E INSTALAÇÃO. AF_08/2021</t>
  </si>
  <si>
    <t xml:space="preserve">REGISTRO DE GAVETA BRUTO, LATÃO, ROSCÁVEL, 3" - FORNECIMENTO E INSTALAÇÃO. AF_08/2021</t>
  </si>
  <si>
    <t xml:space="preserve">REGISTRO DE GAVETA BRUTO, LATÃO, ROSCÁVEL, 4" - FORNECIMENTO E INSTALAÇÃO. AF_08/2021</t>
  </si>
  <si>
    <t xml:space="preserve">REGISTRO DE GAVETA BRUTO, LATÃO, ROSCÁVEL, 1", COM ACABAMENTO E CANOPLA CROMADOS - FORNECIMENTO E INSTALAÇÃO. AF_08/2021</t>
  </si>
  <si>
    <t xml:space="preserve">REGISTRO DE GAVETA BRUTO, LATÃO, ROSCÁVEL, 1 1/4", COM ACABAMENTO E CANOPLA CROMADOS - FORNECIMENTO E INSTALAÇÃO. AF_08/2021</t>
  </si>
  <si>
    <t xml:space="preserve">REGISTRO DE GAVETA BRUTO, LATÃO, ROSCÁVEL, 1 1/2", COM ACABAMENTO E CANOPLA CROMADOS - FORNECIMENTO E INSTALAÇÃO. AF_08/2021</t>
  </si>
  <si>
    <t xml:space="preserve">TORNEIRA DE BOIA PARA CAIXA D'ÁGUA, ROSCÁVEL, 1/2" - FORNECIMENTO E INSTALAÇÃO. AF_08/2021</t>
  </si>
  <si>
    <t xml:space="preserve">TORNEIRA DE BOIA PARA CAIXA D'ÁGUA, ROSCÁVEL, 3/4" - FORNECIMENTO E INSTALAÇÃO. AF_08/2021</t>
  </si>
  <si>
    <t xml:space="preserve">TORNEIRA DE BOIA PARA CAIXA D'ÁGUA, ROSCÁVEL, 1" - FORNECIMENTO E INSTALAÇÃO. AF_08/2021</t>
  </si>
  <si>
    <t xml:space="preserve">TORNEIRA DE BOIA PARA CAIXA D'ÁGUA, ROSCÁVEL, 1 1/4" - FORNECIMENTO E INSTALAÇÃO. AF_08/2021</t>
  </si>
  <si>
    <t xml:space="preserve">TORNEIRA DE BOIA PARA CAIXA D'ÁGUA, ROSCÁVEL, 1 1/2" - FORNECIMENTO E INSTALAÇÃO. AF_08/2021</t>
  </si>
  <si>
    <t xml:space="preserve">TORNEIRA DE BOIA PARA CAIXA D'ÁGUA, ROSCÁVEL, 2" - FORNECIMENTO E INSTALAÇÃO. AF_08/2021</t>
  </si>
  <si>
    <t xml:space="preserve">VÁLVULA DE ESFERA BRUTA, BRONZE, ROSCÁVEL, 1/2" - FORNECIMENTO E INSTALAÇÃO. AF_08/2021</t>
  </si>
  <si>
    <t xml:space="preserve">VÁLVULA DE ESFERA BRUTA, BRONZE, ROSCÁVEL, 3/4'' - FORNECIMENTO E INSTALAÇÃO. AF_08/2021</t>
  </si>
  <si>
    <t xml:space="preserve">VÁLVULA DE ESFERA BRUTA, BRONZE, ROSCÁVEL, 1'' - FORNECIMENTO E INSTALAÇÃO. AF_08/2021</t>
  </si>
  <si>
    <t xml:space="preserve">VÁLVULA DE ESFERA BRUTA, BRONZE, ROSCÁVEL, 1 1/4'' - FORNECIMENTO E INSTALAÇÃO. AF_08/2021</t>
  </si>
  <si>
    <t xml:space="preserve">VÁLVULA DE ESFERA BRUTA, BRONZE, ROSCÁVEL, 1 1/2'' - FORNECIMENTO E INSTALAÇÃO. AF_08/2021</t>
  </si>
  <si>
    <t xml:space="preserve">VÁLVULA DE ESFERA BRUTA, BRONZE, ROSCÁVEL, 2'' - FORNECIMENTO E INSTALAÇÃO. AF_08/2021</t>
  </si>
  <si>
    <t xml:space="preserve">VÁLVULA DE RETENÇÃO HORIZONTAL, DE BRONZE, ROSCÁVEL, 3/4" - FORNECIMENTO E INSTALAÇÃO. AF_08/2021</t>
  </si>
  <si>
    <t xml:space="preserve">VÁLVULA DE RETENÇÃO HORIZONTAL, DE BRONZE, ROSCÁVEL, 1" - FORNECIMENTO E INSTALAÇÃO. AF_08/2021</t>
  </si>
  <si>
    <t xml:space="preserve">VÁLVULA DE RETENÇÃO HORIZONTAL, DE BRONZE, ROSCÁVEL, 1 1/4" - FORNECIMENTO E INSTALAÇÃO. AF_08/2021</t>
  </si>
  <si>
    <t xml:space="preserve">VÁLVULA DE RETENÇÃO HORIZONTAL, DE BRONZE, ROSCÁVEL, 1 1/2"  - FORNECIMENTO E INSTALAÇÃO. AF_08/2021</t>
  </si>
  <si>
    <t xml:space="preserve">VÁLVULA DE RETENÇÃO HORIZONTAL, DE BRONZE, ROSCÁVEL, 2"  - FORNECIMENTO E INSTALAÇÃO. AF_08/2021</t>
  </si>
  <si>
    <t xml:space="preserve">VÁLVULA DE RETENÇÃO HORIZONTAL, DE BRONZE, ROSCÁVEL, 2 1/2" - FORNECIMENTO E INSTALAÇÃO. AF_08/2021</t>
  </si>
  <si>
    <t xml:space="preserve">VÁLVULA DE RETENÇÃO HORIZONTAL, DE BRONZE, ROSCÁVEL, 3" - FORNECIMENTO E INSTALAÇÃO. AF_08/2021</t>
  </si>
  <si>
    <t xml:space="preserve">VÁLVULA DE RETENÇÃO HORIZONTAL, DE BRONZE, ROSCÁVEL, 4" - FORNECIMENTO E INSTALAÇÃO. AF_08/2021</t>
  </si>
  <si>
    <t xml:space="preserve">VÁLVULA DE RETENÇÃO VERTICAL, DE BRONZE, ROSCÁVEL, 1/2" - FORNECIMENTO E INSTALAÇÃO. AF_08/2021</t>
  </si>
  <si>
    <t xml:space="preserve">VÁLVULA DE RETENÇÃO VERTICAL, DE BRONZE, ROSCÁVEL, 3/4" - FORNECIMENTO E INSTALAÇÃO. AF_08/2021</t>
  </si>
  <si>
    <t xml:space="preserve">VÁLVULA DE RETENÇÃO VERTICAL, DE BRONZE, ROSCÁVEL, 1" - FORNECIMENTO E INSTALAÇÃO. AF_08/2021</t>
  </si>
  <si>
    <t xml:space="preserve">VÁLVULA DE RETENÇÃO VERTICAL, DE BRONZE, ROSCÁVEL, 1 1/4" - FORNECIMENTO E INSTALAÇÃO. AF_08/2021</t>
  </si>
  <si>
    <t xml:space="preserve">VÁLVULA DE RETENÇÃO VERTICAL, DE BRONZE, ROSCÁVEL, 1 1/2" - FORNECIMENTO E INSTALAÇÃO. AF_08/2021</t>
  </si>
  <si>
    <t xml:space="preserve">VÁLVULA DE RETENÇÃO VERTICAL, DE BRONZE, ROSCÁVEL, 2" - FORNECIMENTO E INSTALAÇÃO. AF_08/2021</t>
  </si>
  <si>
    <t xml:space="preserve">VÁLVULA DE RETENÇÃO VERTICAL, DE BRONZE, ROSCÁVEL, 3" - FORNECIMENTO E INSTALAÇÃO. AF_08/2021</t>
  </si>
  <si>
    <t xml:space="preserve">VÁLVULA DE RETENÇÃO VERTICAL, DE BRONZE, ROSCÁVEL, 4" - FORNECIMENTO E INSTALAÇÃO. AF_08/2021</t>
  </si>
  <si>
    <t xml:space="preserve">VÁLVULA DE DESCARGA METÁLICA, BASE 1 1/2", ACABAMENTO METALICO CROMADO - FORNECIMENTO E INSTALAÇÃO. AF_08/2021</t>
  </si>
  <si>
    <t xml:space="preserve">VÁLVULA DE RETENÇÃO HORIZONTAL, DE BRONZE, ROSCÁVEL, 1/2" - FORNECIMENTO E INSTALAÇÃO. AF_08/2021</t>
  </si>
  <si>
    <t xml:space="preserve">VÁLVULA DE RETENÇÃO VERTICAL, DE BRONZE, ROSCÁVEL, 2 1/2" - FORNECIMENTO E INSTALAÇÃO. AF_08/2021</t>
  </si>
  <si>
    <t xml:space="preserve">VÁLVULA DE RETENÇÃO, DE BRONZE, PÉ COM CRIVOS, ROSCÁVEL, 3/4" - FORNECIMENTO E INSTALAÇÃO. AF_08/2021</t>
  </si>
  <si>
    <t xml:space="preserve">VÁLVULA DE RETENÇÃO, DE BRONZE, PÉ COM CRIVOS, ROSCÁVEL, 1" - FORNECIMENTO E INSTALAÇÃO. AF_08/2021</t>
  </si>
  <si>
    <t xml:space="preserve">VÁLVULA DE RETENÇÃO, DE BRONZE, PÉ COM CRIVOS, ROSCÁVEL, 1 1/4" - FORNECIMENTO E INSTALAÇÃO. AF_08/2021</t>
  </si>
  <si>
    <t xml:space="preserve">VÁLVULA DE RETENÇÃO, DE BRONZE, PÉ COM CRIVOS, ROSCÁVEL, 1 1/2" - FORNECIMENTO E INSTALAÇÃO. AF_08/2021</t>
  </si>
  <si>
    <t xml:space="preserve">VÁLVULA DE RETENÇÃO, DE BRONZE, PÉ COM CRIVOS, ROSCÁVEL, 2" - FORNECIMENTO E INSTALAÇÃO. AF_08/2021</t>
  </si>
  <si>
    <t xml:space="preserve">VÁLVULA DE RETENÇÃO, DE BRONZE, PÉ COM CRIVOS, ROSCÁVEL, 2 1/2" - FORNECIMENTO E INSTALAÇÃO. AF_08/2021</t>
  </si>
  <si>
    <t xml:space="preserve">VÁLVULA DE RETENÇÃO, DE BRONZE, PÉ COM CRIVOS, ROSCÁVEL, 3" - FORNECIMENTO E INSTALAÇÃO. AF_08/2021</t>
  </si>
  <si>
    <t xml:space="preserve">VÁLVULA DE RETENÇÃO, DE BRONZE, PÉ COM CRIVOS, ROSCÁVEL, 4" - FORNECIMENTO E INSTALAÇÃO. AF_08/2021</t>
  </si>
  <si>
    <t xml:space="preserve">VÁLVULA DE DESCARGA METÁLICA, BASE 1 1/4", ACABAMENTO METALICO CROMADO - FORNECIMENTO E INSTALAÇÃO. AF_08/2021</t>
  </si>
  <si>
    <t xml:space="preserve">REGISTRO OU VÁLVULA GLOBO ANGULAR EM LATÃO, PARA HIDRANTES EM INSTALAÇÃO PREDIAL DE INCÊNDIO, 45 GRAUS, 2 1/2" - FORNECIMENTO E INSTALAÇÃO. AF_08/2021</t>
  </si>
  <si>
    <t xml:space="preserve">REGISTRO OU REGULADOR DE GÁS DE COZINHA - FORNECIMENTO E INSTALAÇÃO. AF_08/2021</t>
  </si>
  <si>
    <t xml:space="preserve">REGISTRO DE ESFERA, PVC, ROSCÁVEL, COM VOLANTE, 1/2" - FORNECIMENTO E INSTALAÇÃO. AF_08/2021</t>
  </si>
  <si>
    <t xml:space="preserve">REGISTRO DE ESFERA, PVC, ROSCÁVEL, COM VOLANTE, 1" - FORNECIMENTO E INSTALAÇÃO. AF_08/2021</t>
  </si>
  <si>
    <t xml:space="preserve">REGISTRO DE ESFERA, PVC, ROSCÁVEL, COM VOLANTE, 1 1/4" - FORNECIMENTO E INSTALAÇÃO. AF_08/2021</t>
  </si>
  <si>
    <t xml:space="preserve">REGISTRO DE ESFERA, PVC, ROSCÁVEL, COM VOLANTE, 1 1/2" - FORNECIMENTO E INSTALAÇÃO. AF_08/2021</t>
  </si>
  <si>
    <t xml:space="preserve">REGISTRO DE ESFERA, PVC, ROSCÁVEL, COM VOLANTE, 2" - FORNECIMENTO E INSTALAÇÃO. AF_08/2021</t>
  </si>
  <si>
    <t xml:space="preserve">REGISTRO DE ESFERA, PVC, ROSCÁVEL, COM BORBOLETA, 1/2" - FORNECIMENTO E INSTALAÇÃO. AF_08/2021</t>
  </si>
  <si>
    <t xml:space="preserve">REGISTRO DE ESFERA, PVC, ROSCÁVEL, COM BORBOLETA, 3/4" - FORNECIMENTO E INSTALAÇÃO. AF_08/2021</t>
  </si>
  <si>
    <t xml:space="preserve">REGISTRO DE ESFERA, PVC, ROSCÁVEL, COM CABEÇA QUADRADA, 1/2" - FORNECIMENTO E INSTALAÇÃO. AF_08/2021</t>
  </si>
  <si>
    <t xml:space="preserve">REGISTRO DE ESFERA, PVC, ROSCÁVEL, COM CABEÇA QUADRADA, 3/4" - FORNECIMENTO E INSTALAÇÃO. AF_08/2021</t>
  </si>
  <si>
    <t xml:space="preserve">REGISTRO DE PRESSÃO, PVC, ROSCÁVEL, VOLANTE SIMPLES, 1/2" - FORNECIMENTO E INSTALAÇÃO. AF_08/2021</t>
  </si>
  <si>
    <t xml:space="preserve">REGISTRO DE PRESSÃO, PVC, ROSCÁVEL, VOLANTE SIMPLES, 3/4" - FORNECIMENTO E INSTALAÇÃO. AF_08/2021</t>
  </si>
  <si>
    <t xml:space="preserve">REGISTRO DE ESFERA, PVC, SOLDÁVEL, COM VOLANTE, DN  20 MM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</si>
  <si>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</si>
  <si>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</si>
  <si>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SUBSTITUIÇÃO DE REGISTRO OU VÁLVULA, ROSCÁVEL, DN  20 MM. AF_08/2021</t>
  </si>
  <si>
    <t xml:space="preserve">SUBSTITUIÇÃO DE REGISTRO OU VÁLVULA, ROSCÁVEL, DN  25 MM. AF_08/2021</t>
  </si>
  <si>
    <t xml:space="preserve">SUBSTITUIÇÃO DE REGISTRO OU VÁLVULA, ROSCÁVEL, DN  32 MM. AF_08/2021</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</si>
  <si>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</si>
  <si>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</si>
  <si>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25 (1 )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</si>
  <si>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</si>
  <si>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</si>
  <si>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</si>
  <si>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</si>
  <si>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</si>
  <si>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</si>
  <si>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</si>
  <si>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</si>
  <si>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</si>
  <si>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</si>
  <si>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KIT CAVALETE PARA MEDIÇÃO DE ÁGUA - ENTRADA INDIVIDUALIZADA, EM CPVC DN 28 (1"), PARA 1 MEDIDOR - FORNECIMENTO E INSTALAÇÃO (EXCLUSIVE HIDRÔMETRO). AF_11/2016</t>
  </si>
  <si>
    <t xml:space="preserve">KIT CAVALETE PARA MEDIÇÃO DE ÁGUA - ENTRADA INDIVIDUALIZADA, EM CPVC DN 28 (1"), PARA 2 MEDIDORES - FORNECIMENTO E INSTALAÇÃO (EXCLUSIVE HIDRÔMETRO). AF_11/2016</t>
  </si>
  <si>
    <t xml:space="preserve">KIT CAVALETE PARA MEDIÇÃO DE ÁGUA - ENTRADA INDIVIDUALIZADA, EM CPVC DN 28 (1"), PARA 3 MEDIDORES - FORNECIMENTO E INSTALAÇÃO (EXCLUSIVE HIDRÔMETRO). AF_11/2016</t>
  </si>
  <si>
    <t xml:space="preserve">KIT CAVALETE PARA MEDIÇÃO DE ÁGUA - ENTRADA INDIVIDUALIZADA, EM CPVC DN 28 (1"), PARA 4 MEDIDORES - FORNECIMENTO E INSTALAÇÃO (EXCLUSIVE HIDRÔMETRO). AF_11/2016</t>
  </si>
  <si>
    <t xml:space="preserve">KIT CAVALETE PARA MEDIÇÃO DE ÁGUA - ENTRADA INDIVIDUALIZADA, EM CPVC DN 35 (1 ¼"), PARA 1 MEDIDOR - FORNECIMENTO E INSTALAÇÃO (EXCLUSIVE HIDRÔMETRO). AF_11/2016</t>
  </si>
  <si>
    <t xml:space="preserve">KIT CAVALETE PARA MEDIÇÃO DE ÁGUA - ENTRADA INDIVIDUALIZADA, EM CPVC DN 35 (1 ¼"), PARA 2 MEDIDORES - FORNECIMENTO E INSTALAÇÃO (EXCLUSIVE HIDRÔMETRO). AF_11/2016</t>
  </si>
  <si>
    <t xml:space="preserve">KIT CAVALETE PARA MEDIÇÃO DE ÁGUA - ENTRADA INDIVIDUALIZADA, EM CPVC DN 35 (1 ¼"), PARA 3 MEDIDORES - FORNECIMENTO E INSTALAÇÃO (EXCLUSIVE HIDRÔMETRO). AF_11/2016</t>
  </si>
  <si>
    <t xml:space="preserve">KIT CAVALETE PARA MEDIÇÃO DE ÁGUA - ENTRADA INDIVIDUALIZADA, EM CPVC DN 35 (1 ¼"), PARA 4 MEDIDORES - FORNECIMENTO E INSTALAÇÃO (EXCLUSIVE HIDRÔMETRO). AF_11/2016</t>
  </si>
  <si>
    <t xml:space="preserve">KIT CAVALETE PARA MEDIÇÃO DE ÁGUA - ENTRADA INDIVIDUALIZADA, EM PPR PN20 DN 25 (¾") PARA 1 MEDIDOR - FORNECIMENTO E INSTALAÇÃO (EXCLUSIVE HIDRÔMETRO). AF_11/2016</t>
  </si>
  <si>
    <t xml:space="preserve">KIT CAVALETE PARA MEDIÇÃO DE ÁGUA - ENTRADA INDIVIDUALIZADA, EM PPR PN20 DN 25 (¾" ) PARA 2 MEDIDORES - FORNECIMENTO E INSTALAÇÃO (EXCLUSIVE HIDRÔMETRO). AF_11/2016</t>
  </si>
  <si>
    <t xml:space="preserve">KIT CAVALETE PARA MEDIÇÃO DE ÁGUA - ENTRADA INDIVIDUALIZADA, EM PPR PN20 DN 25 (¾") PARA 3 MEDIDORES - FORNECIMENTO E INSTALAÇÃO (EXCLUSIVE HIDRÔMETRO). AF_11/2016</t>
  </si>
  <si>
    <t xml:space="preserve">KIT CAVALETE PARA MEDIÇÃO DE ÁGUA - ENTRADA INDIVIDUALIZADA, EM PPR PN20 DN 25 (¾") PARA 4 MEDIDORES - FORNECIMENTO E INSTALAÇÃO (EXCLUSIVE HIDRÔMETRO). AF_11/2016</t>
  </si>
  <si>
    <t xml:space="preserve">KIT CAVALETE PARA MEDIÇÃO DE ÁGUA - ENTRADA INDIVIDUALIZADA, EM PPR PN20 DN 32 (1") PARA 1 MEDIDOR - FORNECIMENTO E INSTALAÇÃO (EXCLUSIVE HIDRÔMETRO). AF_11/2016</t>
  </si>
  <si>
    <t xml:space="preserve">KIT CAVALETE PARA MEDIÇÃO DE ÁGUA - ENTRADA INDIVIDUALIZADA, EM PPR PN20 DN 32 (1") PARA 2 MEDIDORES - FORNECIMENTO E INSTALAÇÃO (EXCLUSIVE HIDRÔMETRO). AF_11/2016</t>
  </si>
  <si>
    <t xml:space="preserve">KIT CAVALETE PARA MEDIÇÃO DE ÁGUA - ENTRADA INDIVIDUALIZADA, EM PPR PN20 DN 32 (1") PARA 3 MEDIDORES - FORNECIMENTO E INSTALAÇÃO (EXCLUSIVE HIDRÔMETRO). AF_11/2016</t>
  </si>
  <si>
    <t xml:space="preserve">KIT CAVALETE PARA MEDIÇÃO DE ÁGUA - ENTRADA INDIVIDUALIZADA, EM PPR PN20 DN 32 (1") PARA 4 MEDIDORES - FORNECIMENTO E INSTALAÇÃO (EXCLUSIVE HIDRÔMETRO). AF_11/2016</t>
  </si>
  <si>
    <t xml:space="preserve">KIT CAVALETE PARA MEDIÇÃO DE ÁGUA - ENTRADA INDIVIDUALIZADA, EM PPR PN25 DN 25 (¾") PARA 1 MEDIDOR - FORNECIMENTO E INSTALAÇÃO (EXCLUSIVE HIDRÔMETRO). AF_11/2016</t>
  </si>
  <si>
    <t xml:space="preserve">KIT CAVALETE PARA MEDIÇÃO DE ÁGUA - ENTRADA INDIVIDUALIZADA, EM PPR PN25 DN 25 (¾") PARA 2 MEDIDORES - FORNECIMENTO E INSTALAÇÃO (EXCLUSIVE HIDRÔMETRO). AF_11/2016</t>
  </si>
  <si>
    <t xml:space="preserve">KIT CAVALETE PARA MEDIÇÃO DE ÁGUA - ENTRADA INDIVIDUALIZADA, EM PPR PN25 DN 25 (¾") PARA 3 MEDIDORES - FORNECIMENTO E INSTALAÇÃO (EXCLUSIVE HIDRÔMETRO). AF_11/2016</t>
  </si>
  <si>
    <t xml:space="preserve">KIT CAVALETE PARA MEDIÇÃO DE ÁGUA - ENTRADA INDIVIDUALIZADA, EM PPR PN25 DN 25 (¾") PARA 4 MEDIDORES - FORNECIMENTO E INSTALAÇÃO (EXCLUSIVE HIDRÔMETRO). AF_11/2016</t>
  </si>
  <si>
    <t xml:space="preserve">KIT CAVALETE PARA MEDIÇÃO DE ÁGUA - ENTRADA INDIVIDUALIZADA, EM PPR PN25 DN 32 (1") PARA 1 MEDIDOR - FORNECIMENTO E INSTALAÇÃO (EXCLUSIVE HIDRÔMETRO). AF_11/2016</t>
  </si>
  <si>
    <t xml:space="preserve">KIT CAVALETE PARA MEDIÇÃO DE ÁGUA - ENTRADA INDIVIDUALIZADA, EM PPR PN25 DN 32 (1") PARA 2 MEDIDORES - FORNECIMENTO E INSTALAÇÃO (EXCLUSIVE HIDRÔMETRO). AF_11/2016</t>
  </si>
  <si>
    <t xml:space="preserve">KIT CAVALETE PARA MEDIÇÃO DE ÁGUA - ENTRADA INDIVIDUALIZADA, EM PPR PN25 DN 32 (1") PARA 3 MEDIDORES - FORNECIMENTO E INSTALAÇÃO (EXCLUSIVE HIDRÔMETRO). AF_11/2016</t>
  </si>
  <si>
    <t xml:space="preserve">KIT CAVALETE PARA MEDIÇÃO DE ÁGUA - ENTRADA INDIVIDUALIZADA, EM PPR PN25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</si>
  <si>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</si>
  <si>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</si>
  <si>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</si>
  <si>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</si>
  <si>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</si>
  <si>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FURO MANUAL EM ALVENARIA, PARA INSTALAÇÕES HIDRÁULICAS, DIÂMETROS MENORES OU IGUAIS A 40 MM. AF_09/2023</t>
  </si>
  <si>
    <t xml:space="preserve">FURO MANUAL EM ALVENARIA, PARA INSTALAÇÕES HIDRÁULICAS, DIÂMETROS MAIORES QUE 40 MM E MENORES OU IGUAIS A 75 MM. AF_09/2023</t>
  </si>
  <si>
    <t xml:space="preserve">FURO MANUAL EM ALVENARIA, PARA INSTALAÇÕES HIDRÁULICAS, DIÂMETROS MAIORES QUE 75 MM E MENORES OU IGUAIS A 100 MM. AF_09/2023</t>
  </si>
  <si>
    <t xml:space="preserve">FURO MECANIZADO EM CONCRETO, COM MARTELO DEMOLIDOR, PARA INSTALAÇÕES HIDRÁULICAS, DIÂMETROS MENORES OU IGUAIS A 40 MM. AF_09/2023</t>
  </si>
  <si>
    <t xml:space="preserve">FURO MECANIZADO EM CONCRETO, COM MARTELO DEMOLIDOR, PARA INSTALAÇÕES HIDRÁULICAS, DIÂMETROS MAIORES QUE 40 MM E MENORES OU IGUAIS A 75 MM. AF_09/2023</t>
  </si>
  <si>
    <t xml:space="preserve">FURO MECANIZADO EM CONCRETO, COM MARTELO DEMOLIDOR, PARA INSTALAÇÕES HIDRÁULICAS, DIÂMETROS MAIORES QUE 75 MM E MENORES OU IGUAIS A 150 MM. AF_09/2023</t>
  </si>
  <si>
    <t xml:space="preserve">RASGO LINEAR MANUAL EM ALVENARIA, PARA RAMAIS/ DISTRIBUIÇÃO DE INSTALAÇÕES HIDRÁULICAS, DIÂMETROS MENORES OU IGUAIS A 40 MM. AF_09/2023</t>
  </si>
  <si>
    <t xml:space="preserve">RASGO LINEAR MECANIZADO EM CONTRAPISO, PARA RAMAIS/ DISTRIBUIÇÃO DE INSTALAÇÕES HIDRÁULICAS, DIÂMETROS MENORES OU IGUAIS A 40 MM. AF_09/2023_PS</t>
  </si>
  <si>
    <t xml:space="preserve">RASGO LINEAR MECANIZADO EM CONTRAPISO, PARA RAMAIS/ DISTRIBUIÇÃO DE INSTALAÇÕES HIDRÁULICAS, DIÂMETROS MAIORES QUE 40 MM E MENORES OU IGUAIS A 75 MM. AF_09/2023_PS</t>
  </si>
  <si>
    <t xml:space="preserve">RASGO LINEAR MECANIZADO EM CONTRAPISO, PARA RAMAIS/ DISTRIBUIÇÃO DE INSTALAÇÕES HIDRÁULICAS, DIÂMETROS MAIORES QUE 75 MM E MENORES OU IGUAIS A 100 MM. AF_09/2023_PS</t>
  </si>
  <si>
    <t xml:space="preserve">RASGO LINEAR MANUAL EM ALVENARIA, PARA ELETRODUTOS, DIÂMETROS MENORES OU IGUAIS A 40 MM. AF_09/2023</t>
  </si>
  <si>
    <t xml:space="preserve">PASSANTE TIPO PEÇA EM POLIESTIRENO (ISOPOR), FIXADO EM LAJE, PARA ABERTURA PARA PASSAGEM DE 1 TUBO DE ATÉ 50 MM DE DIÂMETRO. AF_09/2023</t>
  </si>
  <si>
    <t xml:space="preserve">PASSANTE TIPO PEÇA EM POLIESTIRENO (ISOPOR), FIXADO EM LAJE, PARA PASSAGEM DE NO MÁXIMO 5 TUBOS DE 50 MM DE DIÂMETRO. AF_09/2023</t>
  </si>
  <si>
    <t xml:space="preserve">PASSANTE TIPO TUBO COM DIÂMETRO DE 40 MM, FIXADO EM LAJE, PARA PASSAGEM DE TUBULAÇÕES COM NO MÁXIMO 32 MM DE DIÂMETRO. AF_09/2023</t>
  </si>
  <si>
    <t xml:space="preserve">PASSANTE TIPO TUBO COM DIÂMETRO DE 75 MM, FIXADO EM LAJE, PARA PASSAGEM DE TUBULAÇÕES COM NO MÁXIMO 50 MM DE DIÂMETRO. AF_09/2023</t>
  </si>
  <si>
    <t xml:space="preserve">PASSANTE TIPO TUBO COM DIÂMETRO DE 100 MM, FIXADO EM LAJE, PARA PASSAGEM DE TUBULAÇÕES COM NO MÁXIMO 75 MM DE DIÂMETRO. AF_09/2023</t>
  </si>
  <si>
    <t xml:space="preserve">QUEBRA EM ALVENARIA PARA INSTALAÇÃO DE CAIXA DE TOMADA (4X4 OU 4X2). AF_09/2023</t>
  </si>
  <si>
    <t xml:space="preserve">QUEBRA EM ALVENARIA PARA INSTALAÇÃO DE QUADRO DISTRIBUIÇÃO PEQUENO (19X25 CM). AF_09/2023</t>
  </si>
  <si>
    <t xml:space="preserve">QUEBRA EM ALVENARIA PARA INSTALAÇÃO DE QUADRO DISTRIBUIÇÃO GRANDE (76X40 CM). AF_09/2023</t>
  </si>
  <si>
    <t xml:space="preserve">QUEBRA EM ALVENARIA PARA INSTALAÇÃO DE ABRIGO PARA MANGUEIRAS (90X60 CM). AF_09/2023</t>
  </si>
  <si>
    <t xml:space="preserve">SUPORTE PARA 2 TUBOS HORIZONTAIS, ESPAÇADO A CADA 56 CM, EM PERFILADO COM COMPRIMENTO DE 25 CM FIXADO EM LAJE, POR METRO DE TUBULAÇÃO FIXADA. AF_09/2023</t>
  </si>
  <si>
    <t xml:space="preserve">SUPORTE PARA 4 TUBOS HORIZONTAIS, ESPAÇADO A CADA 56 CM, EM PERFILADO COM COMPRIMENTO DE 42 CM FIXADO EM LAJE, POR METRO DE TUBULAÇÃO FIXADA. AF_09/2023</t>
  </si>
  <si>
    <t xml:space="preserve">SUPORTE PARA 2 TUBOS VERTICAIS, ESPAÇADO A CADA 150 CM, EM PERFILADO COM COMPRIMENTO DE 25 CM FIXADO EM PAREDE, POR METRO DE TUBULAÇÃO FIXADA. AF_09/2023</t>
  </si>
  <si>
    <t xml:space="preserve">SUPORTE PARA 4 TUBOS VERTICAIS, ESPAÇADO A CADA 150 CM, EM PERFILADO COM COMPRIMENTO DE 42 CM FIXADO EM PAREDE, POR METRO DE TUBULAÇÃO FIXADA. AF_09/2023</t>
  </si>
  <si>
    <t xml:space="preserve">CHUMBAMENTO LINEAR EM ALVENARIA PARA RAMAIS/DISTRIBUIÇÃO DE INSTALAÇÕES HIDRÁULICAS COM DIÂMETROS MENORES OU IGUAIS A 40 MM. AF_09/2023</t>
  </si>
  <si>
    <t xml:space="preserve">CHUMBAMENTO LINEAR EM ALVENARIA PARA RAMAIS/DISTRIBUIÇÃO DE INSTALAÇÕES HIDRÁULICAS COM DIÂMETROS MAIORES QUE 40 MM E MENORES OU IGUAIS A 75 MM. AF_09/2023</t>
  </si>
  <si>
    <t xml:space="preserve">CHUMBAMENTO LINEAR EM CONTRAPISO PARA RAMAIS/DISTRIBUIÇÃO DE INSTALAÇÕES HIDRÁULICAS COM DIÂMETROS MENORES OU IGUAIS A 40 MM. AF_09/2023</t>
  </si>
  <si>
    <t xml:space="preserve">CHUMBAMENTO LINEAR EM CONTRAPISO PARA RAMAIS/DISTRIBUIÇÃO DE INSTALAÇÕES HIDRÁULICAS COM DIÂMETROS MAIORES QUE 40 MM E MENORES OU IGUAIS A 75 MM. AF_09/2023</t>
  </si>
  <si>
    <t xml:space="preserve">CHUMBAMENTO LINEAR EM CONTRAPISO PARA RAMAIS/DISTRIBUIÇÃO DE INSTALAÇÕES HIDRÁULICAS COM DIÂMETROS MAIORES QUE 75 MM E MENORES OU IGUAIS A 100 MM. AF_09/2023</t>
  </si>
  <si>
    <t xml:space="preserve">FIXAÇÃO DE TUBOS HORIZONTAIS DE PEX OU MULTICAMADAS, DIÂMETROS IGUAIS OU INFERIORES A 40 MM, COM ABRAÇADEIRA PLÁSTICA FIXADA EM LAJE. AF_09/2023_PE</t>
  </si>
  <si>
    <t xml:space="preserve">FIXAÇÃO DE TUBOS HORIZONTAIS DE PPR DIÂMETROS MENORES OU IGUAIS A 40 MM COM ABRAÇADEIRA METÁLICA RÍGIDA TIPO U PERFIL 1 1/4, FIXADA EM PERFILADO EM LAJE. AF_09/2023_PS</t>
  </si>
  <si>
    <t xml:space="preserve">FIXAÇÃO DE TUBOS HORIZONTAIS DE PVC ÁGUA, PVC ESGOTO, PVC ÁGUA PLUVIAL, CPVC, PPR, COBRE OU AÇO, DIÂMETROS MENORES OU IGUAIS A 40 MM, COM ABRAÇADEIRA METÁLICA RÍGIDA TIPO U PERFIL 1 1/4, FIXADA EM PERFILADO EM LAJE. AF_09/2023_PS</t>
  </si>
  <si>
    <t xml:space="preserve">FIXAÇÃO DE TUBOS HORIZONTAIS DE PVC ÁGUA, PVC ESGOTO, PVC ÁGUA PLUVIAL, CPVC, PPR, COBRE OU AÇO, DIÂMETROS MAIORES QUE 40 MM E MENORES OU IGUAIS A 75 MM, COM ABRAÇADEIRA METÁLICA RÍGIDA TIPO U PERFIL 2 1/2, FIXADA EM PERFILADO EM LAJE. AF_09/2023_PS</t>
  </si>
  <si>
    <t xml:space="preserve">FIXAÇÃO DE TUBOS HORIZONTAIS DE PVC ÁGUA, PVC ESGOTO, PVC ÁGUA PLUVIAL, CPVC, PPR, COBRE OU AÇO, DIÂMETROS MAIORES QUE 75 MM E MENORES OU IGUAIS A 100 MM, COM ABRAÇADEIRA METÁLICA RÍGIDA TIPO U PERFIL 4, FIXADA EM PERFILADO EM LAJE. AF_09/2023_PS</t>
  </si>
  <si>
    <t xml:space="preserve">FIXAÇÃO DE TUBOS VERTICAIS DE PVC ÁGUA, PVC ESGOTO, PVC ÁGUA PLUVIAL, CPVC, PPR, COBRE OU AÇO, DIÂMETROS MENORES OU IGUAIS A 40 MM, COM ABRAÇADEIRA METÁLICA RÍGIDA TIPO U PERFIL 1 1/4, FIXADA EM PERFILADO EM PAREDE. AF_09/2023_PS</t>
  </si>
  <si>
    <t xml:space="preserve">FIXAÇÃO DE TUBOS VERTICAIS DE PVC ÁGUA, PVC ESGOTO, PVC ÁGUA PLUVIAL, CPVC, PPR, COBRE OU AÇO, DIÂMETROS MAIORES QUE 40 MM E MENORES OU IGUAIS A 75 MM, COM ABRAÇADEIRA METÁLICA RÍGIDA TIPO U PERFIL 2 1/2, FIXADA EM PERFILADO EM PAREDE. AF_09/2023_PS</t>
  </si>
  <si>
    <t xml:space="preserve">FIXAÇÃO DE TUBOS VERTICAIS DE PVC ÁGUA, PVC ESGOTO, PVC ÁGUA PLUVIAL, CPVC, PPR, COBRE OU AÇO, DIÂMETROS MAIORES QUE 75 MM E MENORES OU IGUAIS A 100 MM, COM ABRAÇADEIRA METÁLICA RÍGIDA TIPO U PERFIL 4, FIXADA EM PERFILADO EM PAREDE. AF_09/2023_PS</t>
  </si>
  <si>
    <t xml:space="preserve">FIXAÇÃO DE TUBOS HORIZONTAIS DE PPR DIÂMETROS MENORES OU IGUAIS A 40 MM, COM ABRAÇADEIRA METÁLICA RÍGIDA TIPO  D  COM PARAFUSO DE FIXAÇÃO 1 1/4, FIXADA DIRETAMENTE NA LAJE OU PAREDE. AF_09/2023</t>
  </si>
  <si>
    <t xml:space="preserve">FIXAÇÃO DE TUBOS HORIZONTAIS DE PVC ÁGUA/PVC ESGOTO/PVC PLUVIAL/CPVC/PPR/COBRE OU AÇO, DIÂMETROS MENORES OU IGUAIS A 40 MM, COM ABRAÇADEIRA METÁLICA RÍGIDA TIPO  D  COM PARAFUSO DE FIXAÇÃO 1 1/4", FIXADA DIRETAMENTE NA LAJE OU PAREDE. AF_09/2023</t>
  </si>
  <si>
    <t xml:space="preserve">FIXAÇÃO DE TUBOS HORIZONTAIS DE PVC ÁGUA/PVC ESGOTO/PVC PLUVIAL/CPVC/PPR/COBRE OU AÇO, DIÂMETROS MAIORES QUE 40 MM E MENORES OU IGUAIS A 75 MM, COM ABRAÇADEIRA TIPO  D  COM PARAFUSO DE FIXAÇÃO 2 1/2", FIXADA DIRETAMENTE NA LAJE OU PAREDE. AF_09/2023</t>
  </si>
  <si>
    <t xml:space="preserve">FIXAÇÃO DE TUBOS HORIZONTAIS DE  PVC ÁGUA/PVC ESGOTO/PVC PLUVIAL/CPVC/PPR/COBRE OU AÇO, DIÂMETROS MAIORES QUE 75 MM E MENORES OU IGUAIS A 100 MM, COM ABRAÇADEIRA TIPO  D  COM PARAFUSO DE FIXAÇÃO 4", FIXADA DIRETAMENTE NA LAJE OU PAREDE. AF_09/2023</t>
  </si>
  <si>
    <t xml:space="preserve">FIXAÇÃO DE TUBOS HORIZONTAIS DE PPR, DIÂMETROS MENORES OU IGUAIS A 40 MM, COM ABRAÇADEIRA METÁLICA FLEXÍVEL 18 MM, FIXADA DIRETAMENTE NA LAJE. AF_09/2023</t>
  </si>
  <si>
    <t xml:space="preserve">FIXAÇÃO DE TUBOS HORIZONTAIS DE PVC ÁGUA, PVC ESGOTO, PVC ÁGUA PLUVIAL, CPVC, PPR, COBRE OU AÇO, DIÂMETROS MENORES OU IGUAIS A 40 MM, COM ABRAÇADEIRA METÁLICA FLEXÍVEL 18 MM, FIXADA DIRETAMENTE NA LAJE. AF_09/2023</t>
  </si>
  <si>
    <t xml:space="preserve">FIXAÇÃO DE TUBOS HORIZONTAIS DE PVC ÁGUA, PVC ESGOTO, PVC ÁGUA PLUVIAL, CPVC, PPR, COBRE OU AÇO, DIÂMETROS MAIORES QUE 40 MM E MENORES OU IGUAIS A 75 MM, COM ABRAÇADEIRA METÁLICA FLEXÍVEL 18 MM, FIXADA DIRETAMENTE NA LAJE. AF_09/2023</t>
  </si>
  <si>
    <t xml:space="preserve">FIXAÇÃO DE TUBOS HORIZONTAIS DE PVC ÁGUA, PVC ESGOTO, PVC ÁGUA PLUVIAL, CPVC, PPR, COBRE OU AÇO, DIÂMETROS MAIORES QUE 75 MM E MENORES OU IGUAIS A 100 MM, COM ABRAÇADEIRA METÁLICA FLEXÍVEL 18 MM, FIXADA DIRETAMENTE NA LAJE. AF_09/2023</t>
  </si>
  <si>
    <t xml:space="preserve">CHUMBAMENTO PONTUAL DE ABERTURA EM LAJE COM PASSAGEM DE 1 TUBO COM DIÂMETRO DE  50 MM. AF_09/2023</t>
  </si>
  <si>
    <t xml:space="preserve">CHUMBAMENTO PONTUAL DE ABERTURA EM LAJE COM PASSAGEM DE 5 TUBOS COM  DIÂMETROS DE  50 MM. AF_09/2023</t>
  </si>
  <si>
    <t xml:space="preserve">CHUMBAMENTO PONTUAL EM PASSAGEM DE TUBO COM DIÂMETRO MENOR OU IGUAL A 40 MM. AF_09/2023</t>
  </si>
  <si>
    <t xml:space="preserve">CHUMBAMENTO PONTUAL EM PASSAGEM DE TUBO COM DIÂMETROS ENTRE 40 MM E 75 MM. AF_09/2023</t>
  </si>
  <si>
    <t xml:space="preserve">CHUMBAMENTO PONTUAL EM PASSAGEM DE TUBO COM DIÂMETRO MAIOR QUE 75 MM E MENORES OU IGUAIS A 150 MM. AF_09/2023</t>
  </si>
  <si>
    <t xml:space="preserve">RASGO LINEAR MANUAL EM ALVENARIA, PARA RAMAIS/ DISTRIBUIÇÃO DE INSTALAÇÕES HIDRÁULICAS, DIÂMETROS MAIORES QUE 40 MM E MENORES OU IGUAIS A 75 MM. AF_09/2023</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</si>
  <si>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</si>
  <si>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</si>
  <si>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</si>
  <si>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</si>
  <si>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DE DUTOS FLEXÍVEIS CIRCULARES,  DIÂMETRO 109 MM OU 4", COM ABRAÇADEIRA METÁLICA FLEXÍVEL FIXADA DIRETAMENTE NA LAJE, SOMENTE MÃO DE OBRA. AF_09/2023</t>
  </si>
  <si>
    <t xml:space="preserve">SUPORTE PARA DUTO EM CHAPA GALVANIZADA BITOLA 26, EM PERFILADO COM COMPRIMENTO DE 35 CM FIXADO EM LAJE, POR METRO DE DUTO FIXADO. AF_09/2023</t>
  </si>
  <si>
    <t xml:space="preserve">SUPORTE PARA DUTO EM CHAPA GALVANIZADA BITOLA 24, EM PERFILADO COM COMPRIMENTO DE 55 CM FIXADO EM LAJE, POR METRO DE DUTO FIXADO. AF_09/2023</t>
  </si>
  <si>
    <t xml:space="preserve">SUPORTE PARA ELETROCALHA LISA OU PERFURADA EM AÇO GALVANIZADO, LARGURA 400 MM, EM PERFILADO COM COMPRIMENTO DE 45 CM FIXADO EM LAJE, POR METRO DE ELETROCALHA FIXADA. AF_09/2023</t>
  </si>
  <si>
    <t xml:space="preserve">SUPORTE PARA ELETROCALHA LISA OU PERFURADA EM AÇO GALVANIZADO, LARGURA 800 MM, EM PERFILADO COM COMPRIMENTO DE 85 CM FIXADO EM LAJE, POR METRO DE ELETROCALHA FIXADA. AF_09/2023</t>
  </si>
  <si>
    <t xml:space="preserve">TIL (TUBO DE INSPEÇÃO E LIMPEZA) RADIAL PARA ESGOTO, EM PVC, DN 300X200 MM. AF_12/2020</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</si>
  <si>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</si>
  <si>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</si>
  <si>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</si>
  <si>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</si>
  <si>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</si>
  <si>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</si>
  <si>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</si>
  <si>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</si>
  <si>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</si>
  <si>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</si>
  <si>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</si>
  <si>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</si>
  <si>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</si>
  <si>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</si>
  <si>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</si>
  <si>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</si>
  <si>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</si>
  <si>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</si>
  <si>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</si>
  <si>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AQUECEDOR SOLAR COMPACTO, KIT PARA 1 COLETOR SOLAR EM VIDRO TEMPERADO E SERPENTINA EM TUBO DE COBRE COM SUPORTE, RESERVATÓRIO, FIXAÇÕES E TUBOS - FORNECIMENTO E INSTALAÇÃO. AF_12/2021</t>
  </si>
  <si>
    <t xml:space="preserve">BLOCO CONCRETADO NO LOCAL, 20X20X15CM, PARA BASE DE FIXAÇÃO DA ESTRUTURA SOLAR PARA LAJE DE CONCRETO - FORNECIMENTO E INSTALAÇÃO. AF_12/2021</t>
  </si>
  <si>
    <t xml:space="preserve">RESERVATÓRIO TÉRMICO/BOILER SOLAR EM AÇO INOX 400 L COM 2 PLACAS COLETORAS EM VIDRO TEMPERADO COM SERPENTINA EM TUBO DE COBRE 2 X 1 M - FORNECIMENTO E INSTALAÇÃO. AF_12/2021</t>
  </si>
  <si>
    <t xml:space="preserve">RESERVATÓRIO TÉRMICO/BOILER SOLAR EM AÇO INOX 600 L COM 3 PLACAS COLETORAS EM VIDRO TEMPERADO COM SERPENTINA EM TUBO DE COBRE 2 X 1 M - FORNECIMENTO E INSTALAÇÃO. AF_12/2021</t>
  </si>
  <si>
    <t xml:space="preserve">RESERVATÓRIO TÉRMICO/BOILER SOLAR EM AÇO INOX 800 L COM 4 PLACAS COLETORAS EM VIDRO TEMPERADO COM SERPENTINA EM TUBO DE COBRE 2 X 1 M - FORNECIMENTO E INSTALAÇÃO. AF_12/2021</t>
  </si>
  <si>
    <t xml:space="preserve">RESERVATÓRIO TÉRMICO/BOILER SOLAR EM AÇO INOX 1000 L COM 5 PLACAS COLETORAS EM VIDRO TEMPERADO COM SERPENTINA EM TUBO DE COBRE 2 X 1 M - FORNECIMENTO E INSTALAÇÃO. AF_12/2021</t>
  </si>
  <si>
    <t xml:space="preserve">CONJUNTO DE PONTOS HIDRÁULICOS DE ÁGUA FRIA PARA BANHEIRO (RAMAL/SUB-RAMAL E DISTRIBUIÇÃO) EM PVC, COM TUBOS, CONEXÕES, REGISTROS, CORTES E FIXAÇÕES EM PRÉDIO COM TUBULAÇÕES EMBUTIDAS COM RASGO. AF_05/2023</t>
  </si>
  <si>
    <t xml:space="preserve">CONJUNTO DE PONTOS HIDRÁULICOS DE ÁGUA FRIA PARA COZINHA (RAMAL/SUB-RAMAL E DISTRIBUIÇÃO) EM PVC, COM TUBOS, CONEXÕES, REGISTROS, CORTES E FIXAÇÕES EM PRÉDIO COM TUBULAÇÕES EMBUTIDAS COM RASGO. AF_05/2023</t>
  </si>
  <si>
    <t xml:space="preserve">CONJUNTO DE PONTOS HIDRÁULICOS DE ÁGUA FRIA PARA ÁREA DE SERVIÇO (RAMAL/SUB-RAMAL E DISTRIBUIÇÃO) EM PVC, COM TUBOS, CONEXÕES, REGISTROS, CORTES E FIXAÇÕES EM PRÉDIO COM TUBULAÇÕES EMBUTIDAS COM RASGO. AF_05/2023</t>
  </si>
  <si>
    <t xml:space="preserve">CONJUNTO DE PONTOS HIDRÁULICOS DE ÁGUA FRIA PARA BANHEIRO (RAMAL/SUB-RAMAL E DISTRIBUIÇÃO) EM PVC, COM TUBOS, CONEXÕES, REGISTROS, CORTES E FIXAÇÕES EM PRÉDIO (PRUMADA INDIVIDUAL), COM TUBULAÇÕES APARENTES OU EMBUTIDAS SEM RASGO. AF_05/2023</t>
  </si>
  <si>
    <t xml:space="preserve">CONJUNTO DE PONTOS HIDRÁULICOS DE ÁGUA FRIA PARA COZINHA OU SERVIÇO (RAMAL/SUB-RAMAL E DISTRIBUIÇÃO) EM PVC, COM TUBOS, CONEXÕES, REGISTROS, CORTES E FIXAÇÕES EM PRÉDIO (PRUMADA INDIVIDUAL), COM TUBULAÇÕES APARENTES OU EMBUTIDAS SEM RASGO. AF_05/2023</t>
  </si>
  <si>
    <t xml:space="preserve">CONJUNTO DE PONTOS HIDRÁULICOS DE ÁGUA FRIA PARA BANHEIRO (RAMAL/SUB-RAMAL E DISTRIBUIÇÃO) EM PVC, COM TUBOS, CONEXÕES, REGISTROS, CORTES E FIXAÇÕES EM PRÉDIO (PRUMADA COLETIVA), COM TUBULAÇÕES APARENTES OU EMBUTIDAS SEM RASGO. AF_05/2023</t>
  </si>
  <si>
    <t xml:space="preserve">CONJUNTO DE PONTOS HIDRÁULICOS DE ÁGUA FRIA PARA COZINHA OU SERVIÇO (RAMAL/SUB-RAMAL E DISTRIBUIÇÃO) EM PVC, COM  TUBOS, CONEXÕES, REGISTROS, CORTES E FIXAÇÕES EM PRÉDIO (PRUMADA COLETIVA) SEM RASGO . AF_05/2023</t>
  </si>
  <si>
    <t xml:space="preserve">COMPOSIÇÃO PARAMÉTRICA DE INSTALAÇÃO DE TUBOS DE PVC SOLDÁVEL PARA ÁGUA FRIA (PRUMADA INDIVIDUAL), POR APARTAMENTO, COM  CONEXÕES, CORTES E FIXAÇÕES, PARA PRÉDIO COM ATÉ 4 PAVIMENTOS. AF_05/2023</t>
  </si>
  <si>
    <t xml:space="preserve">COMPOSIÇÃO PARAMÉTRICA DE INSTALAÇÃO DE TUBOS DE PVC SOLDÁVEL PARA ÁGUA FRIA, POR PAVIMENTO (PRUMADA COLETIVA), COM  CONEXÕES, CORTES E FIXAÇÕES, PARA PRÉDIO COM ATÉ 4 PAVIMENTOS, COM 4 APARTAMENTOS ALIMENTADOS POR PRUMADA E PAVIMENTO. AF_05/2023</t>
  </si>
  <si>
    <t xml:space="preserve">UNXPAV</t>
  </si>
  <si>
    <t xml:space="preserve">COMPOSIÇÃO PARAMÉTRICA DE INSTALAÇÃO DE TUBOS DE PVC SOLDÁVEL PARA ÁGUA FRIA, POR PAVIMENTO (PRUMADA COLETIVA), COM  CONEXÕES, CORTES E FIXAÇÕES, PARA PRÉDIO ENTRE 5 E 8 PAVIMENTOS, COM 4 APARTAMENTOS ALIMENTADOS POR PRUMADA E PAVIMENTO. AF_05/2023</t>
  </si>
  <si>
    <t xml:space="preserve">COMPOSIÇÃO PARAMÉTRICA DE INSTALAÇÃO DE TUBOS DE PVC SOLDÁVEL PARA ÁGUA FRIA, POR PAVIMENTO (PRUMADA COLETIVA), COM  CONEXÕES, CORTES E FIXAÇÕES, PARA PRÉDIO ENTRE 9 E 12 PAVIMENTOS, COM 4 APARTAMENTOS ALIMENTADOS POR PRUMADA E PAVIMENTO. AF_05/2023</t>
  </si>
  <si>
    <t xml:space="preserve">CONJUNTO DE PONTOS HIDRÁULICOS DE ÁGUA QUENTE PARA BANHEIRO (RAMAL/SUB-RAMAL E DISTRIBUIÇÃO) EM CPVC, COM  TUBOS, CONEXÕES, REGISTROS, CORTES E FIXAÇÕES EM PRÉDIO COM TUBULAÇÕES EMBUTIDAS EM RASGO. AF_05/2023</t>
  </si>
  <si>
    <t xml:space="preserve">CONJUNTO DE PONTOS HIDRÁULICOS DE ÁGUA QUENTE PARA COZINHA (RAMAL/SUB-RAMAL E DISTRIBUIÇÃO) EM CPVC, COM  TUBOS, CONEXÕES, REGISTROS, CORTES E FIXAÇÕES EM PRÉDIO COM TUBULAÇÕES EMBUTIDAS EM RASGO. AF_05/2023</t>
  </si>
  <si>
    <t xml:space="preserve">CONJUNTO DE PONTOS HIDRÁULICOS DE ÁGUA QUENTE PARA BANHEIRO(RAMAL/SUB-RAMAL E DISTRIBUIÇÃO) EM CPVC, COM  TUBOS, CONEXÕES, REGISTROS, CORTES E FIXAÇÕES EM PRÉDIO COM TUBULAÇÕES APARENTES OU EMBUTIDAS SEM RASGO. AF_05/2023</t>
  </si>
  <si>
    <t xml:space="preserve">COMPOSIÇÃO PARAMÉTRICA DE INSTALAÇÃO DE TUBOS DE PVC, SÉRIE R, PARA COLETA DE ÁGUA PLUVIAL EM VARANDA, INSTALADO EM RAMAL DE ENCAMINHAMENTO E CONDUTOR VERTICAL, COM  CONEXÕES, RALOS, CORTES E FIXAÇÕES, PARA PRÉDIO. AF_05/2023</t>
  </si>
  <si>
    <t xml:space="preserve">COMPOSIÇÃO PARAMÉTRICA DE INSTALAÇÃO DE TUBOS DE PVC, SÉRIE R, PARA COLETA DE ÁGUA PLUVIAL EM COBERTURA, INSTALADOS EM CONDUTORES VERTICAIS, POR PAVIMENTO, COM  CONEXÕES, CORTES E FIXAÇÕES, PARA PRÉDIO DE MÚLTIPLOS PAVIMENTOS. AF_05/2023</t>
  </si>
  <si>
    <t xml:space="preserve">M2XPAV</t>
  </si>
  <si>
    <t xml:space="preserve">CONJUNTO DE PONTOS DE COLETA DE ESGOTO PARA BANHEIRO (RAMAL DE ESGOTO SANITÁRIO), EM PVC SÉRIE NORMAL, COM  TUBOS, CONEXÕES, RALOS, CAIXAS SIFONADAS, CORTES E FIXAÇÕES EM PRÉDIO COM PRUMADA DE DESCIDA DE ESGOTO DENTRO DO BANHEIRO. AF_05/2023</t>
  </si>
  <si>
    <t xml:space="preserve">CONJUNTO DE PONTOS DE COLETA DE ESGOTO PARA BANHEIRO (RAMAL DE ESGOTO SANITÁRIO), EM PVC SÉRIE NORMAL, COM  TUBOS, CONEXÕES, RALOS, CAIXAS SIFONADAS, CORTES E FIXAÇÕES EM PRÉDIO COM PRUMADA DE DESCIDA DE ESGOTO FORA DO BANHEIRO. AF_05/2023</t>
  </si>
  <si>
    <t xml:space="preserve">CONJUNTO DE PONTOS DE COLETA DE ESGOTO PARA COZINHA (RAMAL DE ESGOTO SANITÁRIO), EM PVC SÉRIE NORMAL, COM  TUBOS, CONEXÕES, CORTES E FIXAÇÕES EM PRÉDIO. AF_05/2023</t>
  </si>
  <si>
    <t xml:space="preserve">CONJUNTO DE PONTOS DE COLETA DE ESGOTO PARA ÁREA DE SERVIÇO (RAMAL DE ESGOTO SANITÁRIO), EM PVC SÉRIE NORMAL, COM  TUBOS, CONEXÕES, RALOS, CAIXAS SIFONADAS, CORTES E FIXAÇÕES EM PRÉDIO. AF_05/2023</t>
  </si>
  <si>
    <t xml:space="preserve">COMPOSIÇÃO PARAMÉTRICA DE INSTALAÇÃO DE TUBOS DE PVC SÉRIE NORMAL (PRUMADA DE ESGOTO SANITÁRIO), DN 100MM, POR AMBIENTE HIDRÁULICO, COM  CONEXÕES, CORTES E FIXAÇÕES PARA PRÉDIO. AF_05/2023</t>
  </si>
  <si>
    <t xml:space="preserve">COMPOSIÇÃO PARAMÉTRICA DE INSTALAÇÃO DE TUBOS DE PVC SÉRIE NORMAL (PRUMADA DE ESGOTO SANITÁRIO), DN 75MM, POR AMBIENTE HIDRÁULICO, COM  CONEXÕES, CORTES E FIXAÇÕES PARA PRÉDIO. AF_05/2023</t>
  </si>
  <si>
    <t xml:space="preserve">COMPOSIÇÃO PARAMÉTRICA DE INSTALAÇÃO DE TUBOS DE PVC SÉRIE NORMAL (PRUMADA DE VENTILAÇÃO), DN 100MM, POR APARTAMENTO (2 BANHEIROS) E DESCIDA DE ESGOTO NO BANHEIRO, COM  CONEXÕES, CORTES E FIXAÇÕES PARA PRÉDIO COM MAIS DO QUE 4 PAVIMENTOS. AF_05/2023</t>
  </si>
  <si>
    <t xml:space="preserve">COMPOSIÇÃO PARAMÉTRICA DE INSTALAÇÃO DE TUBOS DE PVC SÉRIE NORMAL (PRUMADA DE VENTILAÇÃO), DN 75MM, POR APARTAMENTO (1 BANHEIRO) E DESCIDA DE ESGOTO FORA DO BANHEIRO, COM  CONEXÕES, CORTES E FIXAÇÕES PARA PRÉDIO COM ATÉ 4 PAVIMENTOS. AF_05/2023</t>
  </si>
  <si>
    <t xml:space="preserve">FURO MECANIZADO EM ALVENARIA, PARA INSTALAÇÕES HIDRÁULICAS, DIÂMETROS MENORES OU IGUAIS A 40 MM. AF_09/2023</t>
  </si>
  <si>
    <t xml:space="preserve">FURO MECANIZADO EM ALVENARIA, PARA INSTALAÇÕES HIDRÁULICAS, DIÂMETROS MAIORES QUE 40 MM E MENORES OU IGUAIS A 75 MM. AF_09/2023</t>
  </si>
  <si>
    <t xml:space="preserve">FURO MECANIZADO EM ALVENARIA, PARA INSTALAÇÕES HIDRÁULICAS, DIÂMETROS MAIORES QUE 75 MM E MENORES OU IGUAIS A 100 MM. AF_09/2023</t>
  </si>
  <si>
    <t xml:space="preserve">FURO MECANIZADO EM CONCRETO, COM PERFURATRIZ, PARA INSTALAÇÕES HIDRÁULICAS, DIÂMETROS MENORES OU IGUAIS A 40 MM. AF_09/2023</t>
  </si>
  <si>
    <t xml:space="preserve">FURO MECANIZADO EM CONCRETO, COM PERFURATRIZ, PARA INSTALAÇÕES HIDRÁULICAS, DIÂMETROS MAIORES QUE 40 MM E MENORES OU IGUAIS A 75 MM. AF_09/2023</t>
  </si>
  <si>
    <t xml:space="preserve">FURO MECANIZADO EM CONCRETO, COM PERFURATRIZ, PARA INSTALAÇÕES HIDRÁULICAS, DIÂMETROS MAIORES QUE 75 MM E MENORES OU IGUAIS A 150 MM. AF_09/2023</t>
  </si>
  <si>
    <t xml:space="preserve">RASGO LINEAR MECANIZADO EM ALVENARIA, PARA RAMAIS/ DISTRIBUIÇÃO DE INSTALAÇÕES HIDRÁULICAS, DIÂMETROS MENORES OU IGUAIS A 40 MM. AF_09/2023</t>
  </si>
  <si>
    <t xml:space="preserve">RASGO LINEAR MECANIZADO EM ALVENARIA, PARA RAMAIS/ DISTRIBUIÇÃO DE INSTALAÇÕES HIDRÁULICAS, DIÂMETROS MAIORES QUE 40 MM E MENORES OU IGUAIS A 75 MM. AF_09/2023</t>
  </si>
  <si>
    <t xml:space="preserve">PASSANTE TIPO PEÇA EM FÔRMA DE MADEIRA, FIXADO EM LAJE, PARA PASSAGEM DE NO MÁXIMO 5 TUBOS DE 50 MM DE DIÂMETRO. AF_09/2023</t>
  </si>
  <si>
    <t xml:space="preserve">PASSANTE TIPO TUBO COM DIÂMETRO DE 50 MM, FIXADO EM LAJE, PARA PASSAGEM DE TUBULAÇÕES COM NO MÁXIMO 40 MM DE DIÂMETRO. AF_09/2023</t>
  </si>
  <si>
    <t xml:space="preserve">PASSANTE TIPO TUBO COM DIÂMETRO DE 150 MM, FIXADO EM LAJE, PARA PASSAGEM DE TUBULAÇÕES COM NO MÁXIMO 100 MM DE DIÂMETRO. AF_09/2023</t>
  </si>
  <si>
    <t xml:space="preserve">RASGO LINEAR MECANIZADO EM CONCRETO, PARA RAMAIS/ DISTRIBUIÇÃO DE INSTALAÇÕES HIDRÁULICAS, DIÂMETROS MENORES OU IGUAIS A 40 MM. AF_09/2023</t>
  </si>
  <si>
    <t xml:space="preserve">RASGO LINEAR MECANIZADO EM CONCRETO, PARA RAMAIS/ DISTRIBUIÇÃO DE INSTALAÇÕES HIDRÁULICAS, DIÂMETROS MAIORES QUE 40 MM E MENORES OU IGUAIS A 75 MM. AF_09/2023</t>
  </si>
  <si>
    <t xml:space="preserve">RASGO LINEAR MECANIZADO EM CONCRETO, PARA RAMAIS/ DISTRIBUIÇÃO DE INSTALAÇÕES HIDRÁULICAS, DIÂMETROS MAIORES QUE 75 MM E MENORES OU IGUAIS A 100 MM. AF_09/2023</t>
  </si>
  <si>
    <t xml:space="preserve">COLAR DE TOMADA, PVC, COM TRAVAS, DE 60 MM X 1/2" OU 60 MM X 3/4", PARA LIGAÇÃO PREDIAL DE ÁGUA. AF_06/2022</t>
  </si>
  <si>
    <t xml:space="preserve">COLAR DE TOMADA, PVC, COM TRAVAS, DE 75 MM X 1/2" OU 75 MM X 3/4", PARA LIGAÇÃO PREDIAL DE ÁGUA. AF_06/2022</t>
  </si>
  <si>
    <t xml:space="preserve">COLAR DE TOMADA, PVC, COM TRAVAS, DE 85 MM X 1/2" OU 85 MM X 3/4", PARA LIGAÇÃO PREDIAL DE ÁGUA. AF_06/2022</t>
  </si>
  <si>
    <t xml:space="preserve">COLAR DE TOMADA, PVC, COM TRAVAS, DE 110 MM X 1/2" OU 110 MM X 3/4", PARA LIGAÇÃO PREDIAL DE ÁGUA. AF_06/2022</t>
  </si>
  <si>
    <t xml:space="preserve">COLAR DE TOMADA, POLIPROPILENO, COM PARAFUSOS, 63 MM X 1/2", PARA LIGAÇÃO PREDIAL DE ÁGUA. AF_06/2022</t>
  </si>
  <si>
    <t xml:space="preserve">COLAR DE TOMADA, POLIPROPILENO, COM PARAFUSOS, 63 MM X 3/4", PARA LIGAÇÃO PREDIAL DE ÁGUA. AF_06/2022</t>
  </si>
  <si>
    <t xml:space="preserve">TÊ DE SERVIÇO INTEGRADO, POLIPROPILENO, PARA TUBOS EM PEAD, 63 MM X 20 MM, PARA LIGAÇÃO PREDIAL DE ÁGUA. AF_06/2022</t>
  </si>
  <si>
    <t xml:space="preserve">ADAPTADOR, POLIPROPILENO, PARA TUBOS EM PEAD, 20 MM X 1/2", PARA LIGAÇÃO PREDIAL DE ÁGUA. AF_06/2022</t>
  </si>
  <si>
    <t xml:space="preserve">ADAPTADOR, POLIPROPILENO, PARA TUBOS EM PEAD, 20 MM X 3/4", PARA LIGAÇÃO PREDIAL DE ÁGUA. AF_06/2022</t>
  </si>
  <si>
    <t xml:space="preserve">ADAPTADOR, POLIPROPILENO, PARA TUBOS EM PEAD, 32 MM X 1", PARA LIGAÇÃO PREDIAL DE ÁGUA. AF_06/2022</t>
  </si>
  <si>
    <t xml:space="preserve">COTOVELO/JOELHO COM ADAPTADOR, POLIPROPILENO, PARA TUBOS EM PEAD, 20 MM X 1/2", PARA LIGAÇÃO PREDIAL DE ÁGUA. AF_06/2022</t>
  </si>
  <si>
    <t xml:space="preserve">COTOVELO/JOELHO COM ADAPTADOR, POLIPROPILENO, PARA TUBOS EM PEAD, 20 MM X 3/4", PARA LIGAÇÃO PREDIAL DE ÁGUA. AF_06/2022</t>
  </si>
  <si>
    <t xml:space="preserve">COTOVELO/JOELHO COM ADAPTADOR, POLIPROPILENO, PARA TUBOS EM PEAD, 32 MM X 1", PARA LIGAÇÃO PREDIAL DE ÁGUA. AF_06/2022</t>
  </si>
  <si>
    <t xml:space="preserve">ADAPTADOR, PVC, CURTO COM BOLSA E ROSCA, 20 MM X 1/2", PARA LIGAÇÃO PREDIAL DE ÁGUA. AF_06/2022</t>
  </si>
  <si>
    <t xml:space="preserve">ADAPTADOR, PVC, CURTO COM BOLSA E ROSCA, 32 MM X 1", PARA LIGAÇÃO PREDIAL DE ÁGUA. AF_06/2022</t>
  </si>
  <si>
    <t xml:space="preserve">COTOVELO/JOELHO 90°, POLIPROPILENO, PARA TUBOS EM PEAD, 20 X 20 MM, PARA LIGAÇÃO PREDIAL DE ÁGUA. AF_06/2022</t>
  </si>
  <si>
    <t xml:space="preserve">COTOVELO/JOELHO 90°, POLIPROPILENO, PARA TUBOS EM PEAD, 32 X 32 MM, PARA LIGAÇÃO PREDIAL DE ÁGUA. AF_06/2022</t>
  </si>
  <si>
    <t xml:space="preserve">UNIÃO, POLIPROPILENO, PARA TUBOS EM PEAD, 20 MM, PARA LIGAÇÃO PREDIAL DE ÁGUA. AF_06/2022</t>
  </si>
  <si>
    <t xml:space="preserve">UNIÃO, POLIPROPILENO, PARA TUBOS EM PEAD, 32 MM, PARA LIGAÇÃO PREDIAL DE ÁGUA. AF_06/2022</t>
  </si>
  <si>
    <t xml:space="preserve">REGISTRO ESFERA, PVC, DE PASSEIO, PARA POLIETILENO, 20 MM, PARA LIGAÇÃO PREDIAL DE ÁGUA. AF_06/2022</t>
  </si>
  <si>
    <t xml:space="preserve">REGISTRO ESFERA, PVC, COM ROSCA, 1/2", PARA LIGAÇÃO PREDIAL DE ÁGUA. AF_06/2022</t>
  </si>
  <si>
    <t xml:space="preserve">LUVA, PVC, ROSCÁVEL, 1/2", PARA LIGAÇÃO PREDIAL DE ÁGUA. AF_06/2022</t>
  </si>
  <si>
    <t xml:space="preserve">LUVA, PVC, ROSCÁVEL, 1", PARA LIGAÇÃO PREDIAL DE ÁGUA. AF_06/2022</t>
  </si>
  <si>
    <t xml:space="preserve">TUBO, PEAD, PE-80, DE = 20 MM X 2,3 MM, PARA LIGAÇÃO PREDIAL DE ÁGUA. AF_06/2022</t>
  </si>
  <si>
    <t xml:space="preserve">TUBO, PEAD, PE-80, DE = 32 MM X 3,0 MM, PARA LIGAÇÃO PREDIAL DE ÁGUA. AF_06/2022</t>
  </si>
  <si>
    <t xml:space="preserve">COMPOSIÇÃO PARAMÉTRICA DE LIGAÇÃO PREDIAL DE ÁGUA, REDE DN 50 MM, RAMAL PREDIAL DE 20 MM, L = 2,0 M, LARGURA DA VALA = 0,65 M; COM COLAR DE TOMADA DE PVC; ESCAVAÇÃO MECANIZADA, PREPARO DE FUNDO DE VALA E REATERRO COMPACTADO. AF_06/2022</t>
  </si>
  <si>
    <t xml:space="preserve">COMPOSIÇÃO PARAMÉTRICA DE LIGAÇÃO PREDIAL DE ÁGUA, REDE DN 50 MM, RAMAL PREDIAL DE 20 MM, L = 4,0 M, LARGURA DA VALA = 0,65 M; COM COLAR DE TOMADA DE PVC; ESCAVAÇÃO MECANIZADA, PREPARO DE FUNDO DE VALA E REATERRO COMPACTADO. AF_06/2022</t>
  </si>
  <si>
    <t xml:space="preserve">COMPOSIÇÃO PARAMÉTRICA DE LIGAÇÃO PREDIAL DE ÁGUA, REDE DN 50 MM, RAMAL PREDIAL DE 20 MM, L = 6,0 M, LARGURA DA VALA = 0,65 M; COM COLAR DE TOMADA DE PVC; ESCAVAÇÃO MECANIZADA, PREPARO DE FUNDO DE VALA E REATERRO COMPACTADO. AF_06/2022</t>
  </si>
  <si>
    <t xml:space="preserve">COMPOSIÇÃO PARAMÉTRICA DE LIGAÇÃO PREDIAL DE ÁGUA, REDE DN 50 MM, RAMAL PREDIAL DE 20 MM, L = 2,0 M, LARGURA DA VALA = 0,65 M; COM COLAR DE TOMADA DE PVC; ESCAVAÇÃO MANUAL, PREPARO DE FUNDO DE VALA E REATERRO COMPACTADO. AF_06/2022</t>
  </si>
  <si>
    <t xml:space="preserve">COMPOSIÇÃO PARAMÉTRICA DE LIGAÇÃO PREDIAL DE ÁGUA, REDE DN 50 MM, RAMAL PREDIAL DE 20 MM, L = 4,0 M, LARGURA DA VALA = 0,65 M; COM COLAR DE TOMADA DE PVC; ESCAVAÇÃO MANUAL, PREPARO DE FUNDO DE VALA E REATERRO COMPACTADO. AF_06/2022</t>
  </si>
  <si>
    <t xml:space="preserve">COMPOSIÇÃO PARAMÉTRICA DE LIGAÇÃO PREDIAL DE ÁGUA, REDE DN 50 MM, RAMAL PREDIAL DE 20 MM, L = 6,0 M, LARGURA DA VALA = 0,65 M; COM COLAR DE TOMADA DE PVC; ESCAVAÇÃO MANUAL, PREPARO DE FUNDO DE VALA E REATERRO COMPACTADO. AF_06/2022</t>
  </si>
  <si>
    <t xml:space="preserve">CURVA LONGA, 90 GRAUS, PVC OCRE, JUNTA ELÁSTICA, DN 100 MM, PARA COLETOR PREDIAL DE ESGOTO. AF_06/2022</t>
  </si>
  <si>
    <t xml:space="preserve">CURVA LONGA, 45 GRAUS, PVC OCRE, JUNTA ELÁSTICA, DN 100 MM, PARA COLETOR PREDIAL DE ESGOTO. AF_06/2022</t>
  </si>
  <si>
    <t xml:space="preserve">CURVA LONGA, 90 GRAUS, PVC OCRE, JUNTA ELÁSTICA, DN 150 MM, PARA COLETOR PREDIAL DE ESGOTO. AF_06/2022</t>
  </si>
  <si>
    <t xml:space="preserve">CURVA LONGA, 45 GRAUS, PVC OCRE, JUNTA ELÁSTICA, DN 150 MM, PARA COLETOR PREDIAL DE ESGOTO. AF_06/2022</t>
  </si>
  <si>
    <t xml:space="preserve">TÊ, PVC OCRE, JUNTA ELÁSTICA, DN 200 MM, PARA COLETOR PREDIAL DE ESGOTO. AF_06/2022</t>
  </si>
  <si>
    <t xml:space="preserve">SELIM, PVC OCRE, COM TRAVA, DN 125 X 100 MM OU 150 X 100 MM, PARA COLETOR PREDIAL DE ESGOTO. AF_06/2022</t>
  </si>
  <si>
    <t xml:space="preserve">PLUG, PVC OCRE, JUNTA ELÁSTICA, DN 100 MM, PARA COLETOR PREDIAL DE ESGOTO. AF_06/2022</t>
  </si>
  <si>
    <t xml:space="preserve">PLUG, PVC OCRE, JUNTA ELÁSTICA, DN 150 MM, PARA COLETOR PREDIAL DE ESGOTO. AF_06/2022</t>
  </si>
  <si>
    <t xml:space="preserve">CAP, PVC OCRE, JUNTA ELÁSTICA, DN 150 MM, PARA COLETOR PREDIAL DE ESGOTO. AF_06/2022</t>
  </si>
  <si>
    <t xml:space="preserve">TUBO, PVC OCRE, JUNTA ELÁSTICA, DN 100 MM, PARA COLETOR PREDIAL DE ESGOTO. AF_06/2022</t>
  </si>
  <si>
    <t xml:space="preserve">TUBO, PVC OCRE, JUNTA ELÁSTICA, DN 150 MM, PARA COLETOR PREDIAL DE ESGOTO. AF_06/2022</t>
  </si>
  <si>
    <t xml:space="preserve">COMPOSIÇÃO PARAMÉTRICA DE LIGAÇÃO PREDIAL DE ESGOTO, REDE DN 150 MM, COLETOR PREDIAL DN 100 MM, L = 2,0 M, LARGURA DA VALA = 0,65 M; COM SELIM E CURVA 90 GRAUS; ESCAVAÇÃO MECANIZADA, PREPARO DE FUNDO DE VALA E REATERRO COMPACTADO. AF_06/2022</t>
  </si>
  <si>
    <t xml:space="preserve">COMPOSIÇÃO PARAMÉTRICA DE LIGAÇÃO PREDIAL DE ESGOTO, REDE DN 150 MM, COLETOR PREDIAL DN 100 MM, L = 4,0 M, LARGURA DA VALA = 0,65 M; COM SELIM E CURVA 90 GRAUS; ESCAVAÇÃO MECANIZADA, PREPARO DE FUNDO DE VALA E REATERRO COMPACTADO. AF_06/2022</t>
  </si>
  <si>
    <t xml:space="preserve">COMPOSIÇÃO PARAMÉTRICA DE LIGAÇÃO PREDIAL DE ESGOTO, REDE DN 150 MM, COLETOR PREDIAL DN 100 MM, L = 6,0 M, LARGURA DA VALA = 0,65 M; COM SELIM E CURVA 90 GRAUS; ESCAVAÇÃO MECANIZADA, PREPARO DE FUNDO DE VALA E REATERRO COMPACTADO. AF_06/2022</t>
  </si>
  <si>
    <t xml:space="preserve">COMPOSIÇÃO PARAMÉTRICA DE LIGAÇÃO PREDIAL DE ESGOTO, REDE DN 150 MM, COLETOR PREDIAL DN 100 MM, L = 2,0 M, LARGURA DA VALA = 0,65 M; COM SELIM E CURVA 90 GRAUS; ESCAVAÇÃO MANUAL, PREPARO DE FUNDO DE VALA E REATERRO COMPACTADO. AF_06/2022</t>
  </si>
  <si>
    <t xml:space="preserve">COMPOSIÇÃO PARAMÉTRICA DE LIGAÇÃO PREDIAL DE ESGOTO, REDE DN 150 MM, COLETOR PREDIAL DN 100 MM, L = 4,0 M, LARGURA DA VALA = 0,65 M; COM SELIM E CURVA 90 GRAUS; ESCAVAÇÃO MANUAL, PREPARO DE FUNDO DE VALA E REATERRO COMPACTADO. AF_06/2022</t>
  </si>
  <si>
    <t xml:space="preserve">COMPOSIÇÃO PARAMÉTRICA DE LIGAÇÃO PREDIAL DE ESGOTO, REDE DN 150 MM, COLETOR PREDIAL DN 100 MM, L = 6,0 M, LARGURA DA VALA = 0,65 M; COM SELIM E CURVA 90 GRAUS; ESCAVAÇÃO MANUAL, PREPARO DE FUNDO DE VALA E REATERRO COMPACTADO. AF_06/2022</t>
  </si>
  <si>
    <t xml:space="preserve">ESCAVAÇÃO MECANIZADA PARA BLOCO DE COROAMENTO OU SAPATA COM RETROESCAVADEIRA (SEM ESCAVAÇÃO PARA COLOCAÇÃO DE FÔRMAS). AF_06/2017</t>
  </si>
  <si>
    <t xml:space="preserve">ESCAVAÇÃO MECANIZADA PARA BLOCO DE COROAMENTO OU SAPATA COM RETROESCAVADEIRA (INCLUINDO ESCAVAÇÃO PARA COLOCAÇÃO DE FÔRMAS). AF_06/2017</t>
  </si>
  <si>
    <t xml:space="preserve">ESCAVAÇÃO MANUAL PARA BLOCO DE COROAMENTO OU SAPATA (SEM ESCAVAÇÃO PARA COLOCAÇÃO DE FÔRMAS). AF_06/2017</t>
  </si>
  <si>
    <t xml:space="preserve">ESCAVAÇÃO MANUAL PARA BLOCO DE COROAMENTO OU SAPATA (INCLUINDO ESCAVAÇÃO PARA COLOCAÇÃO DE FÔRMAS). AF_06/2017</t>
  </si>
  <si>
    <t xml:space="preserve">ESCAVAÇÃO MECANIZADA PARA VIGA BALDRAME COM MINI-ESCAVADEIRA (SEM ESCAVAÇÃO PARA COLOCAÇÃO DE FÔRMAS). AF_06/2017</t>
  </si>
  <si>
    <t xml:space="preserve">ESCAVAÇÃO MECANIZADA PARA VIGA BALDRAME COM MINI-ESCAVADEIRA (INCLUINDO ESCAVAÇÃO PARA COLOCAÇÃO DE FÔRMAS). AF_06/2017</t>
  </si>
  <si>
    <t xml:space="preserve">ESCAVAÇÃO MANUAL DE VALA PARA VIGA BALDRAME (SEM ESCAVAÇÃO PARA COLOCAÇÃO DE FÔRMAS). AF_06/2017</t>
  </si>
  <si>
    <t xml:space="preserve">ESCAVAÇÃO MANUAL DE VALA PARA VIGA BALDRAME (INCLUINDO ESCAVAÇÃO PARA COLOCAÇÃO DE FÔRMAS).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</si>
  <si>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</si>
  <si>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</si>
  <si>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</si>
  <si>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</si>
  <si>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</si>
  <si>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</si>
  <si>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</si>
  <si>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</si>
  <si>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</si>
  <si>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</si>
  <si>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</si>
  <si>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</si>
  <si>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</si>
  <si>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</si>
  <si>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</si>
  <si>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</si>
  <si>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</si>
  <si>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</si>
  <si>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</si>
  <si>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</si>
  <si>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</si>
  <si>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</si>
  <si>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</si>
  <si>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</si>
  <si>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</si>
  <si>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</si>
  <si>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</si>
  <si>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</si>
  <si>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</si>
  <si>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</si>
  <si>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</si>
  <si>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</si>
  <si>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</si>
  <si>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</si>
  <si>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</si>
  <si>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</si>
  <si>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</si>
  <si>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</si>
  <si>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</si>
  <si>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</si>
  <si>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</si>
  <si>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</si>
  <si>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</si>
  <si>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</si>
  <si>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</si>
  <si>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</si>
  <si>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</si>
  <si>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</si>
  <si>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</si>
  <si>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</si>
  <si>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</si>
  <si>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</si>
  <si>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</si>
  <si>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</si>
  <si>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</si>
  <si>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</si>
  <si>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</si>
  <si>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</si>
  <si>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</si>
  <si>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</si>
  <si>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</si>
  <si>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</si>
  <si>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</si>
  <si>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</si>
  <si>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</si>
  <si>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</si>
  <si>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</si>
  <si>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</si>
  <si>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</si>
  <si>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</si>
  <si>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</si>
  <si>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</si>
  <si>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</si>
  <si>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</si>
  <si>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</si>
  <si>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</si>
  <si>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</si>
  <si>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</si>
  <si>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</si>
  <si>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</si>
  <si>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</si>
  <si>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</si>
  <si>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</si>
  <si>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</si>
  <si>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</si>
  <si>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</si>
  <si>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</si>
  <si>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</si>
  <si>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</si>
  <si>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</si>
  <si>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</si>
  <si>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</si>
  <si>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</si>
  <si>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</si>
  <si>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</si>
  <si>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</si>
  <si>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</si>
  <si>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</si>
  <si>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</si>
  <si>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</si>
  <si>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</si>
  <si>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</si>
  <si>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</si>
  <si>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</si>
  <si>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</si>
  <si>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</si>
  <si>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</si>
  <si>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</si>
  <si>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</si>
  <si>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</si>
  <si>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</si>
  <si>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</si>
  <si>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</si>
  <si>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</si>
  <si>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</si>
  <si>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</si>
  <si>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</si>
  <si>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ESCAVAÇÃO MECANIZADA DE VALA COM PROF. ATÉ 1,5 M (MÉDIA MONTANTE E JUSANTE/UMA COMPOSIÇÃO POR TRECHO), ESCAVADEIRA (0,8 M3), LARG. DE 1,5 M A 2,5 M, EM SOLO DE 1A CATEGORIA, EM LOCAIS COM ALTO NÍVEL DE INTERFERÊNCIA. AF_02/2021</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</si>
  <si>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</si>
  <si>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</si>
  <si>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ESCAVAÇÃO MECANIZADA DE VALA COM PROF. DE 3,0 M ATÉ 4,5 M(MÉDIA MONTANTE E JUSANTE/UMA COMPOSIÇÃO POR TRECHO), ESCAVADEIRA (1,2 M3), LARG. DE 1,5 M A 2,5 M, EM SOLO DE 1A CATEGORIA, EM LOCAIS COM ALTO NÍVEL DE INTERFERÊNCIA. AF_02/2021</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</si>
  <si>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</si>
  <si>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 LARG. DE 1,5 M A 2,5 M, EM SOLO DE 1A CATEGORIA, LOCAIS COM BAIXO NÍVEL DE INTERFERÊNCIA. AF_02/2021</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</si>
  <si>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</si>
  <si>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</si>
  <si>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</si>
  <si>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</si>
  <si>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ESCAVAÇÃO MECANIZADA DE VALA COM PROF. ATÉ 1,5 M (MÉDIA MONTANTE E JUSANTE/UMA COMPOSIÇÃO POR TRECHO), RETROESCAV. (0,26 M3), LARG. MENOR QUE 0,8 M, EM SOLO DE 1A CATEGORIA, EM LOCAIS COM ALTO NÍVEL DE INTERFERÊNCIA. AF_02/2021</t>
  </si>
  <si>
    <t xml:space="preserve">ESCAVAÇÃO MECANIZADA DE VALA COM PROF. ATÉ 1,5 M (MÉDIA MONTANTE E JUSANTE/UMA COMPOSIÇÃO POR TRECHO), RETROESCAV. (0,26 M3), LARG. DE 0,8 M A 1,5 M, EM SOLO DE 1A CATEGORIA, EM LOCAIS COM ALTO NÍVEL DE INTERFERÊNCIA. AF_02/2021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</si>
  <si>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</si>
  <si>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</si>
  <si>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ESCAVAÇÃO MECANIZADA DE VALA COM PROFUNDIDADE ATÉ 1,5 M (MÉDIA MONTANTE E JUSANTE/UMA COMPOSIÇÃO POR TRECHO), RETROESCAV. (0,26 M3), LARGURA MENOR QUE 0,8 M, EM SOLO DE 1A CATEGORIA, LOCAIS COM BAIXO NÍVEL DE INTERFERÊNCIA. AF_02/2021</t>
  </si>
  <si>
    <t xml:space="preserve">ESCAVAÇÃO MECANIZADA DE VALA COM PROFUNDIDADE ATÉ 1,5 M (MÉDIA MONTANTE E JUSANTE/UMA COMPOSIÇÃO POR TRECHO), RETROESCAV. (0,26 M3), LARGURA DE 0,8 M A 1,5 M, EM SOLO DE 1A CATEGORIA, LOCAIS COM BAIXO NÍVEL DE INTERFERÊNCIA. AF_02/2021</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</si>
  <si>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</si>
  <si>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</si>
  <si>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MANUAL DE VALA COM PROFUNDIDADE MENOR OU IGUAL A 1,30 M. AF_02/2021</t>
  </si>
  <si>
    <t xml:space="preserve">ESCAVAÇÃO MECANIZADA DE VALA COM PROF. ATÉ 1,5 M (MÉDIA MONTANTE E JUSANTE/UMA COMPOSIÇÃO POR TRECHO), ESCAVADEIRA (0,8 M3), LARG. MENOR QUE 1,5 M, EM SOLO DE 1A CATEGORIA, EM LOCAIS COM ALTO NÍVEL DE INTERFERÊNCIA. AF_02/2021</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</si>
  <si>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</si>
  <si>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</si>
  <si>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M3),LARG. MENOR QUE 1,5 M, EM SOLO DE 1A CATEGORIA, LOCAIS COM BAIXO NÍVEL DE INTERFERÊNCIA. AF_02/2021</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</si>
  <si>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</si>
  <si>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</si>
  <si>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ESCAVAÇÃO MECANIZADA DE VALA COM PROF. ATÉ 1,5 M (MÉDIA MONTANTE E JUSANTE/UMA COMPOSIÇÃO POR TRECHO), ESCAVADEIRA (0,8 M3),LARG. MENOR QUE 1,5 M, EM SOLO DE MOLE, EM LOCAIS COM ALTO NÍVEL DE INTERFERÊNCIA. AF_02/2021</t>
  </si>
  <si>
    <t xml:space="preserve">ESCAVAÇÃO MECANIZADA DE VALA COM PROF. ATÉ 1,5 M (MÉDIA MONTANTE E JUSANTE/UMA COMPOSIÇÃO POR TRECHO), ESCAVADEIRA (0,8 M3), LARG. DE 1,5 M A 2,5 M, EM SOLO MOLE, EM LOCAIS COM ALTO NÍVEL DE INTERFERÊNCIA. AF_02/2021</t>
  </si>
  <si>
    <t xml:space="preserve">ESCAVAÇÃO MECANIZADA DE VALA COM PROF. MAIOR QUE 1,5 M ATÉ 3,0 M (MÉDIA MONTANTE E JUSANTE/UMA COMPOSIÇÃO POR TRECHO), ESCAVADEIRA (0,8 M3), LARGURA ATÉ 1,5 M, EM SOLO MOLE, EM LOCAIS COM ALTO NÍVEL DE INTERFERÊNCIA. AF_02/2021</t>
  </si>
  <si>
    <t xml:space="preserve">ESCAVAÇÃO MECANIZADA DE VALA COM PROF. MAIOR QUE 3,0 M ATÉ 4,5 M (MÉDIA MONTANTE E JUSANTE/UMA COMPOSIÇÃO POR TRECHO), ESCAVADEIRA (0,8 M3), LARG. MENOR QUE 1,5 M, EM SOLO  MOLE, EM LOCAIS COM ALTO NÍVEL DE INTERFERÊNCIA. AF_02/2021</t>
  </si>
  <si>
    <t xml:space="preserve">ESCAVAÇÃO MECANIZADA DE VALA COM PROF. MAIOR QUE 4,5 M ATÉ 6,0 M (MÉDIA MONTANTE E JUSANTE/UMA COMPOSIÇÃO POR TRECHO), ESCAVADEIRA (0,8 M3),LARG. MENOR QUE 1,5 M, EM SOLO DE MOLE, EM LOCAIS COM ALTO NÍVEL DE INTERFERÊNCIA. AF_02/2021</t>
  </si>
  <si>
    <t xml:space="preserve">ESCAVAÇÃO MECANIZADA DE VALA COM PROF. MAIOR QUE 1,5 M ATÉ 3,0 M (MÉDIA MONTANTE E JUSANTE/UMA COMPOSIÇÃO POR TRECHO),COM ESCAVADEIRA (1,2 M3),LARG. DE 1,5 M A 2,5 M, EM SOLO MOLE, EM LOCAIS COM ALTO NÍVEL DE INTERFERÊNCIA. AF_02/2021</t>
  </si>
  <si>
    <t xml:space="preserve">ESCAVAÇÃO MECANIZADA DE VALA COM PROF. DE 3,0 M ATÉ 4,5 M (MÉDIA MONTANTE E JUSANTE/UMA COMPOSIÇÃO POR TRECHO), ESCAVADEIRA (1,2 M3), LARG. DE 1,5 M A 2,5 M, EM SOLO MOLE, EM LOCAIS COM ALTO NÍVEL DE INTERFERÊNCIA. AF_02/2021</t>
  </si>
  <si>
    <t xml:space="preserve">ESCAVAÇÃO MECANIZADA DE VALA COM PROF. MAIOR QUE 4,5 M ATÉ 6,0 M (MÉDIA MONTANTE E JUSANTE/UMA COMPOSIÇÃO POR TRECHO), ESCAVADEIRA (1,2 M3), LARG. DE 1,5 M A 2,5 M, EM SOLO MOLE, EM LOCAIS COM ALTO NÍVEL DE INTERFERÊNCIA. AF_02/2021</t>
  </si>
  <si>
    <t xml:space="preserve">ESCAVAÇÃO MECANIZADA DE VALA COM PROF. ATÉ 1,5 M (MÉDIA MONTANTE E JUSANTE/UMA COMPOSIÇÃO POR TRECHO), ESCAVADEIRA (0,8 M3),LARG. MENOR QUE 1,5 M, EM SOLO MOLE, LOCAIS COM BAIXO NÍVEL DE INTERFERÊNCIA. AF_02/2021</t>
  </si>
  <si>
    <t xml:space="preserve">ESCAVAÇÃO MECANIZADA DE VALA COM PROF. ATÉ 1,5 M (MÉDIA MONTANTE E JUSANTE/UMA COMPOSIÇÃO POR TRECHO), ESCAVADEIRA (0,8 M3), LARG. DE 1,5 M A 2,5 M, EM SOLO MOLE, LOCAIS COM BAIXO NÍVEL DE INTERFERÊNCIA. AF_02/2021</t>
  </si>
  <si>
    <t xml:space="preserve">ESCAVAÇÃO MECANIZADA DE VALA COM PROF. MAIOR QUE 1,5 M E ATÉ 3,0 M (MÉDIA MONTANTE E JUSANTE/UMA COMPOSIÇÃO POR TRECHO), ESCAVADEIRA (0,8 M3), LARG. MENOR QUE 1,5 M, EM SOLO MOLE, LOCAIS COM BAIXO NÍVEL DE INTERFERÊNCIA. AF_02/2021</t>
  </si>
  <si>
    <t xml:space="preserve">ESCAVAÇÃO MECANIZADA DE VALA COM PROF.MAIOR QUE 3,0 M ATÉ 4,5 M (MÉDIA MONTANTE E JUSANTE/UMA COMPOSIÇÃO POR TRECHO), ESCAVADEIRA (0,8 M3), LARG. MENOR QUE 1,5 M, EM SOLO MOLE, LOCAIS COM BAIXO NÍVEL DE INTERFERÊNCIA. AF_02/2021</t>
  </si>
  <si>
    <t xml:space="preserve">ESCAVAÇÃO MECANIZADA DE VALA COM PROF. MAIOR QUE 4,5 M ATÉ 6,0 M (MÉDIA MONTANTE E JUSANTE/UMA COMPOSIÇÃO POR TRECHO),COM ESCAVADEIRA (0,8 M3), LARG. MENOR QUE 1,5 M, EM SOLO MOLE, LOCAIS COM BAIXO NÍVEL DE INTERFERÊNCIA. AF_02/2021</t>
  </si>
  <si>
    <t xml:space="preserve">ESCAVAÇÃO MECANIZADA DE VALA COM PROF. MAIOR QUE 1,5 M ATÉ 3,0 M (MÉDIA MONTANTE E JUSANTE/UMA COMPOSIÇÃO POR TRECHO),COM ESCAVADEIRA (1,2 M3), LARG. DE 1,5 M A 2,5 M, EM SOLO MOLE, LOCAIS COM BAIXO NÍVEL DE INTERFERÊNCIA. AF_02/2021</t>
  </si>
  <si>
    <t xml:space="preserve">ESCAVAÇÃO MECANIZADA DE VALA COM PROF. MAIOR QUE 3,0 M ATÉ 4,5 M (MÉDIA MONTANTE E JUSANTE/UMA COMPOSIÇÃO POR TRECHO), ESCAVADEIRA (1,2 M3), LARG. DE 1,5 M A 2,5 M, EM SOLO MOLE, LOCAIS COM BAIXO NÍVEL DE INTERFERÊNCIA. AF_02/2021</t>
  </si>
  <si>
    <t xml:space="preserve">ESCAVAÇÃO MECANIZADA DE VALA COM PROF. MAIOR QUE 4,5 M ATÉ 6,0 M (MÉDIA MONTANTE E JUSANTE/UMA COMPOSIÇÃO POR TRECHO), ESCAVADEIRA (1,2 M3), LARG. DE 1,5 M A 2,5 M, EM SOLO MOLE, LOCAIS COM BAIXO NÍVEL DE INTERFERÊNCIA. AF_02/2021</t>
  </si>
  <si>
    <t xml:space="preserve">ESCAVAÇÃO MECANIZADA DE VALA COM PROF. ATÉ 1,5 M (MÉDIA MONTANTE E JUSANTE/UMA COMPOSIÇÃO POR TRECHO), RETROESCAV. (0,26 M3), LARG. MENOR QUE 0,8 M, EM SOLO MOLE, EM LOCAIS COM ALTO NÍVEL DE INTERFERÊNCIA. AF_02/2021</t>
  </si>
  <si>
    <t xml:space="preserve">ESCAVAÇÃO MECANIZADA DE VALA COM PROF. ATÉ 1,5 M (MÉDIA MONTANTE E JUSANTE/UMA COMPOSIÇÃO POR TRECHO), RETROESCAV. (0,26 M3), LARG. DE 0,8 M A 1,5 M, EM SOLO MOLE, EM LOCAIS COM ALTO NÍVEL DE INTERFERÊNCIA. AF_02/2021</t>
  </si>
  <si>
    <t xml:space="preserve">ESCAVAÇÃO MECANIZADA DE VALA COM PROF. MAIOR QUE 1,5 M ATÉ 3,0 M (MÉDIA MONTANTE E JUSANTE/UMA COMPOSIÇÃO POR TRECHO), RETROESCAV. (0,26 M3), LARG. MENOR QUE 0,8 M, EM SOLO MOLE, EM LOCAIS COM ALTO NÍVEL DE INTERFERÊNCIA. AF_02/2021</t>
  </si>
  <si>
    <t xml:space="preserve">ESCAVAÇÃO MECANIZADA DE VALA COM PROF. MAIOR QUE 1,5 M ATÉ 3,0 M (MÉDIA MONTANTE E JUSANTE/UMA COMPOSIÇÃO POR TRECHO), RETROESCAV. (0,26 M3), LARG. DE 0,8 M A 1,5 M, EM SOLO MOLE, EM LOCAIS COM ALTO NÍVEL DE INTERFERÊNCIA. AF_02/2021</t>
  </si>
  <si>
    <t xml:space="preserve">ESCAVAÇÃO MECANIZADA DE VALA COM PROF. ATÉ 1,5 M (MÉDIA MONTANTE E JUSANTE/UMA COMPOSIÇÃO POR TRECHO), RETROESCAV. (0,26 M3), LARG. MENOR  QUE 0,8 M, EM SOLO MOLE, LOCAIS COM BAIXO NÍVEL DE NTERFERÊNCIA.  AF_02/2021</t>
  </si>
  <si>
    <t xml:space="preserve">ESCAVAÇÃO MECANIZADA DE VALA COM PROF. ATÉ 1,5 M (MÉDIA MONTANTE E JUSANTE/UMA COMPOSIÇÃO POR TRECHO), RETROESCAV. (0,26 M3), LARG. DE 0,8 M A 1,5 M, EM SOLO MOLE, LOCAIS COM BAIXO NÍVEL DE INTERFERÊNCIA. AF_02/2021</t>
  </si>
  <si>
    <t xml:space="preserve">ESCAVAÇÃO MECANIZADA DE VALA COM PROF. MAIOR QUE 1,5 M ATÉ 3,0 M (MÉDIA MONTANTE E JUSANTE/UMA COMPOSIÇÃO POR TRECHO), RETROESCAV. (0,26 M3 ),LARG. MENOR QUE 0,8 M, EM SOLO MOLE, LOCAIS COM BAIXO NÍVEL DE INTERFERÊNCIA. AF_02/2021</t>
  </si>
  <si>
    <t xml:space="preserve">ESCAVAÇÃO MECANIZADA DE VALA COM PROF. MAIOR QUE 1,5 M ATÉ 3,0 M (MÉDIA MONTANTE E JUSANTE/UMA COMPOSIÇÃO POR TRECHO), RETROESCAV. (0,26 M3), LARG. DE 0,8 M A 1,5 M, EM SOLO MOLE, LOCAIS COM BAIXO NÍVEL DE INTERFERÊNCIA. AF_02/2021</t>
  </si>
  <si>
    <t xml:space="preserve">ESCAVAÇÃO MECANIZADA DE VALA COM PROF. ATÉ 1,5 M (MÉDIA MONTANTE E JUSANTE/UMA COMPOSIÇÃO POR TRECHO), ESCAVADEIRA (0,8 M3),LARG. ATÉ 1,5 M, EM SOLO DE 2A CATEGORIA, EM LOCAIS COM ALTO NÍVEL DE INTERFERÊNCIA.  AF_02/2021</t>
  </si>
  <si>
    <t xml:space="preserve">ESCAVAÇÃO MECANIZADA DE VALA COM PROF. ATÉ 1,5 M (MÉDIA MONTANTE E JUSANTE/UMA COMPOSIÇÃO POR TRECHO), ESCAVADEIRA (0,8 M3), LARG. DE 1,5 M A 2,5 M, EM SOLO DE 2A CATEGORIA, EM LOCAIS COM ALTO NÍVEL DE INTERFERÊNCIA. AF_02/2021</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</si>
  <si>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</si>
  <si>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</si>
  <si>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</si>
  <si>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</si>
  <si>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ESCAVAÇÃO MECANIZADA DE VALA COM PROF. DE 3,0 M ATÉ 4,5 M (MÉDIA MONTANTE E JUSANTE/UMA COMPOSIÇÃO POR TRECHO), ESCAVADEIRA (1,2 M3), LARG. DE 1,5 M A 2,5 M, EM SOLO DE 2A CATEGORIA, EM LOCAIS COM ALTO NÍVEL DE INTERFERÊNCIA. AF_02/2021</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</si>
  <si>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</si>
  <si>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ESCAVAÇÃO MECANIZADA DE VALA COM PROF. ATÉ 1,5 M (MÉDIA MONTANTE E JUSANTE/UMA COMPOSIÇÃO POR TRECHO),COM ESCAVADEIRA (0,8 M3), LARG. MENOR QUE 1,5 M, EM SOLO DE 2A CATEGORIA, LOCAIS COM BAIXO NÍVEL DE INTERFERÊNCIA. AF_02/2021</t>
  </si>
  <si>
    <t xml:space="preserve">ESCAVAÇÃO MECANIZADA DE VALA COM PROF. ATÉ 1,5 M (MÉDIA MONTANTE E JUSANTE/UMA COMPOSIÇÃO POR TRECHO), ESCAVADEIRA (0,8 M3), LARG. DE 1,5 M A 2,5 M, EM SOLO DE 2A CATEGORIA, LOCAIS COM BAIXO NÍVEL DE INTERFERÊNCIA. AF_02/2021</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</si>
  <si>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</si>
  <si>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</si>
  <si>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</si>
  <si>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</si>
  <si>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</si>
  <si>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</si>
  <si>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ESCAVAÇÃO MECANIZADA DE VALA COM PROF. ATÉ 1,5 M (MÉDIA MONTANTE E JUSANTE/UMA COMPOSIÇÃO POR TRECHO), RETROESCAV. (0,26 M3), LARG. MENOR QUE 0,8 M, EM SOLO DE 2A CATEGORIA, EM LOCAIS COM ALTO NÍVEL DE INTERFERÊNCIA. AF_02/2021</t>
  </si>
  <si>
    <t xml:space="preserve">ESCAVAÇÃO MECANIZADA DE VALA COM PROF. ATÉ 1,5 M (MÉDIA MONTANTE E JUSANTE/UMA COMPOSIÇÃO POR TRECHO), RETROESCAV. (0,26 M3), LARG. DE 0,8 M A 1,5 M, EM SOLO DE 2A CATEGORIA, EM LOCAIS COM ALTO NÍVEL DE INTERFERÊNCIA. AF_02/2021</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</si>
  <si>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</si>
  <si>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</si>
  <si>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ESCAVAÇÃO MECANIZADA DE VALA COM PROF. ATÉ 1,5 M (MÉDIA MONTANTE E JUSANTE/UMA COMPOSIÇÃO POR TRECHO), RETROESCAV. (0,26 M3), LARGURA MENOR  QUE 0,8 M, EM SOLO DE 2A CATEGORIA, EM LOCAIS COM BAIXO NÍVEL DE NTERFERÊNCIA. AF_02/2021</t>
  </si>
  <si>
    <t xml:space="preserve">ESCAVAÇÃO MECANIZADA DE VALA COM PROF. ATÉ 1,5 M (MÉDIA MONTANTE E JUSANTE/UMA COMPOSIÇÃO POR TRECHO), RETROESCAV. (0,26 M3 ), LARG. DE 0,8 M A 1,5 M, EM SOLO DE 2A CATEGORIA, EM LOCAIS COM BAIXO NÍVEL DE INTERFERÊNCIA. AF_02/2021</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</si>
  <si>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</si>
  <si>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</si>
  <si>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MECANIZADO DE VALA COM ESCAVADEIRA HIDRÁULICA (CAPACIDADE DA CAÇAMBA: 0,8 M³ / POTÊNCIA: 111 HP), LARGURA ATÉ 2,5 M, PROFUNDIDADE ATÉ 1,5 M, COM SOLO ARGILO-ARENOSO. AF_08/2023</t>
  </si>
  <si>
    <t xml:space="preserve">ATERRO MECANIZADO DE VALA COM ESCAVADEIRA HIDRÁULICA (CAPACIDADE DA CAÇAMBA: 0,8 M³ / POTÊNCIA: 111 HP), LARGURA ATÉ 2,5 M, PROFUNDIDADE DE 1,5 A 3,0 M, COM SOLO ARGILO-ARENOSO. AF_08/2023</t>
  </si>
  <si>
    <t xml:space="preserve">ATERRO MECANIZADO DE VALA COM ESCAVADEIRA HIDRÁULICA (CAPACIDADE DA CAÇAMBA: 0,8 M³/POTÊNCIA: 111 HP), LARGURA ATÉ 2,5 M, PROFUNDIDADE DE 3,0 A 6,0 M, COM SOLO ARGILO-ARENOSO. AF_08/2023</t>
  </si>
  <si>
    <t xml:space="preserve">ATERRO MECANIZADO DE VALA COM RETROESCAVADEIRA (CAPACIDADE DA CAÇAMBA DA RETRO: 0,26 M³ / POTÊNCIA: 88 HP), LARGURA ATÉ 1,5 M, PROFUNDIDADE ATÉ 1,5 M, COM SOLO ARGILO-ARENOSO. AF_08/2023</t>
  </si>
  <si>
    <t xml:space="preserve">ATERRO MECANIZADO DE VALA COM RETROESCAVADEIRA (CAPACIDADE DA CAÇAMBA DA RETRO: 0,26 M³ / POTÊNCIA: 88 HP), LARGURA ATÉ 1,5 M, PROFUNDIDADE DE 1,5 A 3,0 M, COM SOLO ARGILO-ARENOSO. AF_08/2023</t>
  </si>
  <si>
    <t xml:space="preserve">ATERRO MANUAL DE VALAS COM SOLO ARGILO-ARENOSO. AF_08/2023</t>
  </si>
  <si>
    <t xml:space="preserve">ATERRO MECANIZADO DE VALA COM ESCAVADEIRA HIDRÁULICA (CAPACIDADE DA CAÇAMBA: 0,8 M³/POTÊNCIA: 111 HP), LARGURA ATÉ 2,5 M, PROFUNDIDADE ATÉ 1,5 M, COM AREIA PARA ATERRO. AF_08/2023</t>
  </si>
  <si>
    <t xml:space="preserve">ATERRO MECANIZADO DE VALA COM ESCAVADEIRA HIDRÁULICA (CAPACIDADE DA CAÇAMBA: 0,8 M³/POTÊNCIA: 111 HP), LARGURA ATÉ 2,5 M, PROFUNDIDADE DE 1,5 A 3,0 M, COM AREIA PARA ATERRO. AF_08/2023</t>
  </si>
  <si>
    <t xml:space="preserve">ATERRO MECANIZADO DE VALA COM ESCAVADEIRA HIDRÁULICA (CAPACIDADE DA CAÇAMBA: 0,8 M³/POTÊNCIA: 111 HP), LARGURA ATÉ 2,5 M, PROFUNDIDADE DE 3,0 A 6,0 M, COM AREIA PARA ATERRO. AF_08/2023</t>
  </si>
  <si>
    <t xml:space="preserve">ATERRO MECANIZADO DE VALA COM RETROESCAVADEIRA (CAPACIDADE DA CAÇAMBA DA RETRO: 0,26 M³/POTÊNCIA: 88 HP), LARGURA ATÉ 1,5 M, PROFUNDIDADE ATÉ 1,5 M, COM AREIA PARA ATERRO. AF_08/2023</t>
  </si>
  <si>
    <t xml:space="preserve">ATERRO MECANIZADO DE VALA COM RETROESCAVADEIRA (CAPACIDADE DA CAÇAMBA DA RETRO: 0,26 M³/POTÊNCIA: 88 HP), LARGURA ATÉ 1,5 M, PROFUNDIDADE DE 1,5 A 3,0 M, COM AREIA PARA ATERRO. AF_08/2023</t>
  </si>
  <si>
    <t xml:space="preserve">ATERRO MANUAL DE VALAS COM AREIA PARA ATERRO. AF_08/2023</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</si>
  <si>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</si>
  <si>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</si>
  <si>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REATERRO MECANIZADO DE VALA COM ESCAVADEIRA HIDRÁULICA (CAPACIDADE DA CAÇAMBA: 0,8 M³/POTÊNCIA: 111 HP), LARGURA DE 1,5 A 2,5 M, PROFUNDIDADE ATÉ 1,5 M, COM SOLO (SEM SUBSTITUIÇÃO) DE 1ª CATEGORIA, COM COMPACTADOR DE SOLOS DE PERCUSSÃO. AF_08/2023</t>
  </si>
  <si>
    <t xml:space="preserve">REATERRO MECANIZADO DE VALA COM ESCAVADEIRA HIDRÁULICA (CAPACIDADE DA CAÇAMBA: 0,8 M³/POTÊNCIA: 111 HP), LARGURA ATÉ 1,5 M, PROFUNDIDADE DE 1,5 A 3,0 M, COM SOLO (SEM SUBSTITUIÇÃO) DE 1ª CATEGORIA, COM COMPACTADOR DE SOLOS DE PERCUSSÃO. AF_08/2023</t>
  </si>
  <si>
    <t xml:space="preserve">REATERRO MECANIZADO DE VALA COM ESCAVADEIRA HIDRÁULICA (CAPACIDADE DA CAÇAMBA: 0,8 M³/POTÊNCIA: 111 HP), LARGURA DE 1,5 A 2,5 M, PROFUNDIDADE DE 1,5 A 3,0 M, COM SOLO (SEM SUBSTITUIÇÃO) DE 1ª CATEGORIA, COM COMPACTADOR DE SOLOS DE PERCUSSÃO. AF_08/2023</t>
  </si>
  <si>
    <t xml:space="preserve">REATERRO MECANIZADO DE VALA COM ESCAVADEIRA HIDRÁULICA (CAPACIDADE DA CAÇAMBA: 0,8 M³/POTÊNCIA: 111 HP), LARGURA ATÉ 1,5 M, PROFUNDIDADE DE 3,0 A 6,0 M, COM SOLO (SEM SUBSTITUIÇÃO) DE 1ª CATEGORIA, COM COMPACTADOR DE SOLOS DE PERCUSSÃO. AF_08/2023</t>
  </si>
  <si>
    <t xml:space="preserve">REATERRO MECANIZADO DE VALA COM ESCAVADEIRA HIDRÁULICA (CAPACIDADE DA CAÇAMBA: 0,8 M³/POTÊNCIA: 111 HP), LARGURA DE 1,5 A 2,5 M, PROFUNDIDADE DE 3,0 A 6,0 M, COM SOLO (SEM SUBSTITUIÇÃO) DE 1ª CATEGORIA, COM COMPACTADOR DE SOLOS DE PERCUSSÃO. AF_08/2023</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</si>
  <si>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</si>
  <si>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REATERRO MECANIZADO DE VALA COM RETROESCAVADEIRA (CAPACIDADE   DA   CAÇAMBA   DA RETRO: 0,26 M³/POTÊNCIA: 88 HP), LARGURA DE 0,8 A 1,5 M, PROFUNDIDADE ATÉ 1,5 M, COM SOLO (SEM SUBSTITUIÇÃO) DE 1ª CATEGORIA, COM COMPACTADOR DE SOLOS DE PERCUSSÃO AF_08/2023</t>
  </si>
  <si>
    <t xml:space="preserve">REATERRO MECANIZADO DE VALA COM RETROESCAVADEIRA (CAPACIDADE   DA   CAÇAMBA   DA RETRO: 0,26 M³/POTÊNCIA: 88 HP), LARGURA ATÉ 0,8 M, PROFUNDIDADE DE 1,5 A 3,0 M, COM SOLO (SEM SUBSTITUIÇÃO) DE 1ª CATEGORIA, COM COMPACTADOR DE SOLOS DE PERCUSSÃO AF_08/2023</t>
  </si>
  <si>
    <t xml:space="preserve">REATERRO MECANIZADO DE VALA COM RETROESCAVADEIRA (CAPACIDADE   DA   CAÇAMBA   DA RETRO: 0,26 M³/POTÊNCIA: 88 HP), LARGURA DE 0,8 A 1,5 M, PROFUNDIDADE DE 1,5 A 3,0 M, COM SOLO (SEM SUBSTITUIÇÃO) DE 1ª CATEGORIA, COM COMPACTADOR DE SOLOS DE PERCUSSÃO. AF_08/2023</t>
  </si>
  <si>
    <t xml:space="preserve">REATERRO MANUAL DE VALAS, COM COMPACTADOR DE SOLOS DE PERCUSSÃO. AF_08/2023</t>
  </si>
  <si>
    <t xml:space="preserve">REATERRO MECANIZADO DE VALA COM ESCAVADEIRA HIDRÁULICA (CAPACIDADE DA CAÇAMBA: 0,8 M³/POTÊNCIA: 111 HP), LARGURA DE 1,5 A 2,5 M, PROFUNDIDADE ATÉ 1,5 M, COM SOLO (SEM SUBSTITUIÇÃO) DE 1ª CATEGORIA, COM PLACA VIBRATÓRIA. AF_08/2023</t>
  </si>
  <si>
    <t xml:space="preserve">REATERRO MECANIZADO DE VALA COM ESCAVADEIRA HIDRÁULICA (CAPACIDADE DA CAÇAMBA: 0,8 M³/POTÊNCIA: 111 HP), LARGURA ATÉ 1,5 M, PROFUNDIDADE DE 1,5 A 3,0 M, COM SOLO (SEM SUBSTITUIÇÃO) DE 1ª CATEGORIA, COM PLACA VIBRATÓRIA. AF_08/2023</t>
  </si>
  <si>
    <t xml:space="preserve">REATERRO MECANIZADO DE VALA COM ESCAVADEIRA HIDRÁULICA (CAPACIDADE DA CAÇAMBA: 0,8 M³/POTÊNCIA: 111 HP), LARGURA DE 1,5 A 2,5 M, PROFUNDIDADE DE 1,5 A 3,0 M, COM SOLO (SEM SUBSTITUIÇÃO) DE 1ª CATEGORIA, COM PLACA VIBRATÓRIA. AF_08/2023</t>
  </si>
  <si>
    <t xml:space="preserve">REATERRO MECANIZADO DE VALA COM ESCAVADEIRA HIDRÁULICA (CAPACIDADE DA CAÇAMBA: 0,8 M³/POTÊNCIA: 111 HP), LARGURA ATÉ 1,5 M, PROFUNDIDADE DE 3,0 A 6,0 M, COM SOLO (SEM SUBSTITUIÇÃO) DE 1ª CATEGORIA, COM PLACA VIBRATÓRIA. AF_08/2023</t>
  </si>
  <si>
    <t xml:space="preserve">REATERRO MECANIZADO DE VALA COM ESCAVADEIRA HIDRÁULICA (CAPACIDADE DA CAÇAMBA: 0,8 M³/POTÊNCIA: 111 HP), LARGURA DE 1,5 A 2,5 M, PROFUNDIDADE DE 3,0 A 6,0 M, COM SOLO (SEM SUBSTITUIÇÃO) DE 1ª CATEGORIA, COM PLACA VIBRATÓRIA. AF_08/2023</t>
  </si>
  <si>
    <t xml:space="preserve">REATERRO MECANIZADO DE VALA COM RETROESCAVADEIRA (CAPACIDADE   DA   CAÇAMBA   DA RETRO: 0,26 M³/POTÊNCIA: 88 HP), LARGURA ATÉ 0,8 M, PROFUNDIDADE ATÉ 1,5 M, COM SOLO (SEM SUBSTITUIÇÃO) DE 1ª CATEGORIA, COM PLACA VIBRATÓRIA. AF_08/2023</t>
  </si>
  <si>
    <t xml:space="preserve">REATERRO MECANIZADO DE VALA COM RETROESCAVADEIRA (CAPACIDADE   DA   CAÇAMBA   DA RETRO: 0,26 M³/POTÊNCIA: 88 HP), LARGURA DE 0,8 A 1,5 M, PROFUNDIDADE ATÉ 1,5 M, COM SOLO (SEM SUBSTITUIÇÃO) DE 1ª CATEGORIA, COM PLACA VIBRATÓRIA. AF_08/2023</t>
  </si>
  <si>
    <t xml:space="preserve">REATERRO MECANIZADO DE VALA COM RETROESCAVADEIRA (CAPACIDADE   DA   CAÇAMBA   DA RETRO: 0,26 M³/POTÊNCIA: 88 HP), LARGURA ATÉ 0,8 M, PROFUNDIDADE DE 1,5 A 3,0 M, COM SOLO (SEM SUBSTITUIÇÃO) DE 1ª CATEGORIA, COM PLACA VIBRATÓRIA. AF_08/2023</t>
  </si>
  <si>
    <t xml:space="preserve">REATERRO MECANIZADO DE VALA COM RETROESCAVADEIRA (CAPACIDADE   DA   CAÇAMBA   DA RETRO: 0,26 M³/POTÊNCIA: 88 HP), LARGURA DE 0,8 A 1,5 M, PROFUNDIDADE DE 1,5 A 3,0 M, COM SOLO (SEM SUBSTITUIÇÃO) DE 1ª CATEGORIA, COM PLACA VIBRATÓRIA. AF_08/2023</t>
  </si>
  <si>
    <t xml:space="preserve">REATERRO MANUAL DE VALAS, COM PLACA VIBRATÓRIA. AF_08/2023</t>
  </si>
  <si>
    <t xml:space="preserve">ATERRO MECANIZADO DE VALA COM MINICARREGADEIRA, COM SOLO ARGILO-ARENOSO. AF_08/2023</t>
  </si>
  <si>
    <t xml:space="preserve">ATERRO MECANIZADO DE VALA COM MINICARREGADEIRA, COM AREIA PARA ATERRO. AF_08/2023</t>
  </si>
  <si>
    <t xml:space="preserve">REATERRO MECANIZADO DE VALA COM MINICARREGADEIRA, COM COMPACTADOR DE SOLOS DE PERCUSSÃO. AF_08/2023</t>
  </si>
  <si>
    <t xml:space="preserve">REATERRO MECANIZADO DE VALA COM MINICARREGADEIRA, COM PLACA VIBRATÓRIA. AF_08/2023</t>
  </si>
  <si>
    <t xml:space="preserve">COMPACTAÇÃO DE VALAS COM ROLO COMPRESSOR. AF_08/2023</t>
  </si>
  <si>
    <t xml:space="preserve">TRANSPORTE COM CAMINHÃO BASCULANTE DE 6 M³, EM VIA URBANA EM LEITO NATURAL (UNIDADE: TXKM). AF_07/2020</t>
  </si>
  <si>
    <t xml:space="preserve">TXKM</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</si>
  <si>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</si>
  <si>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</si>
  <si>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</si>
  <si>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</si>
  <si>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</si>
  <si>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</si>
  <si>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MENOR QUE 1,5 M, COM CAMADA DE BRITA,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</si>
  <si>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</si>
  <si>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</si>
  <si>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</si>
  <si>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</si>
  <si>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BRITA, LANÇAMENTO MECANIZADO. AF_08/2020</t>
  </si>
  <si>
    <t xml:space="preserve">PREPARO DE FUNDO DE VALA COM LARGURA MAIOR OU IGUAL A 1,5 M E MENOR QUE 2,5 M, COM CAMADA DE AREIA, LANÇAMENTO MECANIZADO. AF_08/2020</t>
  </si>
  <si>
    <t xml:space="preserve">ALVENARIA DE VEDAÇÃO DE BLOCOS CERÂMICOS MACIÇOS DE 5X10X20CM (ESPESSURA 10CM) E ARGAMASSA DE ASSENTAMENTO COM PREPARO EM BETONEIRA. AF_05/2020</t>
  </si>
  <si>
    <t xml:space="preserve">ALVENARIA DE VEDAÇÃO DE BLOCOS CERÂMICOS FURADOS NA VERTICAL DE 9X19X39 CM (ESPESSURA 9 CM) E ARGAMASSA DE ASSENTAMENTO COM PREPARO EM BETONEIRA. AF_12/2021</t>
  </si>
  <si>
    <t xml:space="preserve">ALVENARIA DE VEDAÇÃO DE BLOCOS CERÂMICOS FURADOS NA VERTICAL DE 9X19X39 CM (ESPESSURA 9 CM) E ARGAMASSA DE ASSENTAMENTO COM PREPARO MANUAL. AF_12/2021</t>
  </si>
  <si>
    <t xml:space="preserve">ALVENARIA DE VEDAÇÃO DE BLOCOS CERÂMICOS FURADOS NA VERTICAL DE 14X19X39 CM (ESPESSURA 14 CM) E ARGAMASSA DE ASSENTAMENTO COM PREPARO EM BETONEIRA. AF_12/2021</t>
  </si>
  <si>
    <t xml:space="preserve">ALVENARIA DE VEDAÇÃO DE BLOCOS CERÂMICOS FURADOS NA VERTICAL DE 14X19X39 CM (ESPESSURA 14 CM) E ARGAMASSA DE ASSENTAMENTO COM PREPARO MANUAL. AF_12/2021</t>
  </si>
  <si>
    <t xml:space="preserve">ALVENARIA DE VEDAÇÃO DE BLOCOS CERÂMICOS FURADOS NA VERTICAL DE 19X19X39 CM (ESPESSURA 19 CM) E ARGAMASSA DE ASSENTAMENTO COM PREPARO EM BETONEIRA. AF_12/2021</t>
  </si>
  <si>
    <t xml:space="preserve">ALVENARIA DE VEDAÇÃO DE BLOCOS CERÂMICOS FURADOS NA VERTICAL DE 19X19X39 CM (ESPESSURA 19 CM) E ARGAMASSA DE ASSENTAMENTO COM PREPARO MANUAL. AF_12/2021</t>
  </si>
  <si>
    <t xml:space="preserve">ALVENARIA DE VEDAÇÃO DE BLOCOS CERÂMICOS FURADOS NA HORIZONTAL DE 9X19X19 CM (ESPESSURA 9 CM) E ARGAMASSA DE ASSENTAMENTO COM PREPARO EM BETONEIRA. AF_12/2021</t>
  </si>
  <si>
    <t xml:space="preserve">ALVENARIA DE VEDAÇÃO DE BLOCOS CERÂMICOS FURADOS NA HORIZONTAL DE 9X19X19 CM (ESPESSURA 9 CM) E ARGAMASSA DE ASSENTAMENTO COM PREPARO MANUAL. AF_12/2021</t>
  </si>
  <si>
    <t xml:space="preserve">ALVENARIA DE VEDAÇÃO DE BLOCOS CERÂMICOS FURADOS NA HORIZONTAL DE 11,5X19X19 CM (ESPESSURA 11,5 CM) E ARGAMASSA DE ASSENTAMENTO COM PREPARO EM BETONEIRA. AF_12/2021</t>
  </si>
  <si>
    <t xml:space="preserve">ALVENARIA DE VEDAÇÃO DE BLOCOS CERÂMICOS FURADOS NA HORIZONTAL DE 11,5X19X19 CM (ESPESSURA 11,5 CM) E ARGAMASSA DE ASSENTAMENTO COM PREPARO MANUAL. AF_12/2021</t>
  </si>
  <si>
    <t xml:space="preserve">ALVENARIA DE VEDAÇÃO DE BLOCOS CERÂMICOS FURADOS NA HORIZONTAL DE 9X14X19 CM (ESPESSURA 9 CM) E ARGAMASSA DE ASSENTAMENTO COM PREPARO EM BETONEIRA. AF_12/2021</t>
  </si>
  <si>
    <t xml:space="preserve">ALVENARIA DE VEDAÇÃO DE BLOCOS CERÂMICOS FURADOS NA HORIZONTAL DE 9X14X19 CM (ESPESSURA 9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</si>
  <si>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</si>
  <si>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ALVENARIA DE VEDAÇÃO DE BLOCOS CERÂMICOS FURADOS NA HORIZONTAL DE 14X9X19 CM (ESPESSURA 14 CM, BLOCO DEITADO) E ARGAMASSA DE ASSENTAMENTO COM PREPARO MANUAL. AF_12/2021</t>
  </si>
  <si>
    <t xml:space="preserve">ALVENARIA DE VEDAÇÃO DE BLOCOS CERÂMICOS FURADOS NA HORIZONTAL DE 9X9X19 CM (ESPESSURA 9 CM) E ARGAMASSA DE ASSENTAMENTO COM PREPARO EM BETONEIRA. AF_12/2021</t>
  </si>
  <si>
    <t xml:space="preserve">ALVENARIA DE VEDAÇÃO DE BLOCOS CERÂMICOS FURADOS NA HORIZONTAL DE 9X9X19 CM (ESPESSURA 9 CM) E ARGAMASSA DE ASSENTAMENTO COM PREPARO MANUAL. AF_12/2021</t>
  </si>
  <si>
    <t xml:space="preserve">ALVENARIA DE VEDAÇÃO DE BLOCOS CERÂMICOS FURADOS NA HORIZONTAL DE 9X19X29 CM (ESPESSURA 9 CM) E ARGAMASSA DE ASSENTAMENTO COM PREPARO EM BETONEIRA. AF_12/2021</t>
  </si>
  <si>
    <t xml:space="preserve">ALVENARIA DE VEDAÇÃO DE BLOCOS CERÂMICOS FURADOS NA HORIZONTAL DE 9X19X29 CM (ESPESSURA 9 CM) E ARGAMASSA DE ASSENTAMENTO COM PREPARO MANUAL. AF_12/2021</t>
  </si>
  <si>
    <t xml:space="preserve">ALVENARIA ESTRUTURAL DE BLOCOS CERÂMICOS 14X19X39, (ESPESSURA DE 14 CM), UTILIZANDO PALHETA E ARGAMASSA DE ASSENTAMENTO COM PREPARO EM BETONEIRA. AF_03/2023</t>
  </si>
  <si>
    <t xml:space="preserve">ALVENARIA ESTRUTURAL DE BLOCOS CERÂMICOS 14X19X39, (ESPESSURA DE 14 CM), UTILIZANDO PALHETA E ARGAMASSA DE ASSENTAMENTO COM PREPARO MANUAL. AF_03/2023</t>
  </si>
  <si>
    <t xml:space="preserve">ALVENARIA ESTRUTURAL DE BLOCOS CERÂMICOS 14X19X29, (ESPESSURA DE 14 CM), UTILIZANDO PALHETA E ARGAMASSA DE ASSENTAMENTO COM PREPARO EM BETONEIRA. AF_03/2023</t>
  </si>
  <si>
    <t xml:space="preserve">ALVENARIA ESTRUTURAL DE BLOCOS CERÂMICOS 14X19X29, (ESPESSURA DE 14 CM), UTILIZANDO PALHETA E ARGAMASSA DE ASSENTAMENTO COM PREPARO MANUAL. AF_03/2023</t>
  </si>
  <si>
    <t xml:space="preserve">ALVENARIA ESTRUTURAL DE BLOCOS CERÂMICOS 14X19X39, (ESPESSURA DE 14 CM), UTILIZANDO COLHER DE PEDREIRO E ARGAMASSA DE ASSENTAMENTO COM PREPARO EM BETONEIRA. AF_03/2023</t>
  </si>
  <si>
    <t xml:space="preserve">ALVENARIA ESTRUTURAL DE BLOCOS CERÂMICOS 14X19X39, (ESPESSURA DE 14 CM), UTILIZANDO COLHER DE PEDREIRO E ARGAMASSA DE ASSENTAMENTO COM PREPARO MANUAL. AF_03/2023</t>
  </si>
  <si>
    <t xml:space="preserve">ALVENARIA ESTRUTURAL DE BLOCOS CERÂMICOS 14X19X29, (ESPESSURA DE 14 CM), UTILIZANDO COLHER DE PEDREIRO E ARGAMASSA DE ASSENTAMENTO COM PREPARO EM BETONEIRA. AF_03/2023</t>
  </si>
  <si>
    <t xml:space="preserve">ALVENARIA ESTRUTURAL DE BLOCOS CERÂMICOS 14X19X29, (ESPESSURA DE 14 CM), UTILIZANDO COLHER DE PEDREIRO E ARGAMASSA DE ASSENTAMENTO COM PREPARO MANUAL. AF_03/2023</t>
  </si>
  <si>
    <t xml:space="preserve">ALVENARIA DE VEDAÇÃO DE BLOCOS DE GESSO DE 7X50X66CM (ESPESSURA 7CM). AF_05/2020</t>
  </si>
  <si>
    <t xml:space="preserve">ALVENARIA DE VEDAÇÃO DE BLOCOS DE GESSO DE 10X50X66CM (ESPESSURA 10CM). AF_05/2020</t>
  </si>
  <si>
    <t xml:space="preserve">ALVENARIA DE VEDAÇÃO COM ELEMENTO VAZADO DE CERÂMICA (COBOGÓ) DE 7X20X20CM E ARGAMASSA DE ASSENTAMENTO COM PREPARO EM BETONEIRA. AF_05/2020</t>
  </si>
  <si>
    <t xml:space="preserve">ALVENARIA DE VEDAÇÃO DE BLOCOS VAZADOS DE CONCRETO DE 9X19X39 CM (ESPESSURA 9 CM) E ARGAMASSA DE ASSENTAMENTO COM PREPARO EM BETONEIRA. AF_12/2021</t>
  </si>
  <si>
    <t xml:space="preserve">ALVENARIA DE VEDAÇÃO DE BLOCOS VAZADOS DE CONCRETO DE 9X19X39 CM (ESPESSURA 9 CM) E ARGAMASSA DE ASSENTAMENTO COM PREPARO MANUAL. AF_12/2021</t>
  </si>
  <si>
    <t xml:space="preserve">ALVENARIA DE VEDAÇÃO DE BLOCOS VAZADOS DE CONCRETO DE 14X19X39 CM (ESPESSURA 14 CM)  E ARGAMASSA DE ASSENTAMENTO COM PREPARO EM BETONEIRA. AF_12/2021</t>
  </si>
  <si>
    <t xml:space="preserve">ALVENARIA DE VEDAÇÃO DE BLOCOS VAZADOS DE CONCRETO DE 14X19X39 CM (ESPESSURA 14 CM) E ARGAMASSA DE ASSENTAMENTO COM PREPARO MANUAL. AF_12/2021</t>
  </si>
  <si>
    <t xml:space="preserve">ALVENARIA DE VEDAÇÃO DE BLOCOS VAZADOS DE CONCRETO DE 19X19X39 CM (ESPESSURA 19 CM) E ARGAMASSA DE ASSENTAMENTO COM PREPARO EM BETONEIRA. AF_12/2021</t>
  </si>
  <si>
    <t xml:space="preserve">ALVENARIA DE VEDAÇÃO DE BLOCOS VAZADOS DE CONCRETO DE 19X19X39 CM (ESPESSURA 19 CM) E ARGAMASSA DE ASSENTAMENTO COM PREPARO MANUAL. AF_12/2021</t>
  </si>
  <si>
    <t xml:space="preserve">ALVENARIA DE VEDAÇÃO DE BLOCOS  VAZADOS DE CONCRETO APARENTE DE 9X19X39 CM (ESPESSURA 9 CM) E ARGAMASSA DE ASSENTAMENTO COM PREPARO EM BETONEIRA. AF_12/2021</t>
  </si>
  <si>
    <t xml:space="preserve">ALVENARIA DE VEDAÇÃO DE BLOCOS  VAZADOS DE CONCRETO APARENTE DE 9X19X39 CM (ESPESSURA 9 CM) E ARGAMASSA DE ASSENTAMENTO COM PREPARO MANUAL. AF_12/2021</t>
  </si>
  <si>
    <t xml:space="preserve">ALVENARIA DE VEDAÇÃO DE BLOCOS  VAZADOS DE CONCRETO APARENTE DE 14X19X39 CM (ESPESSURA 14 CM) E ARGAMASSA DE ASSENTAMENTO COM PREPARO EM BETONEIRA. AF_12/2021</t>
  </si>
  <si>
    <t xml:space="preserve">ALVENARIA DE VEDAÇÃO DE BLOCOS  VAZADOS DE CONCRETO APARENTE DE 14X19X39 CM (ESPESSURA 14 CM) E ARGAMASSA DE ASSENTAMENTO COM PREPARO MANUAL. AF_12/2021</t>
  </si>
  <si>
    <t xml:space="preserve">ALVENARIA DE VEDAÇÃO DE BLOCOS  VAZADOS DE CONCRETO APARENTE DE 19X19X39 CM (ESPESSURA 19 CM) E ARGAMASSA DE ASSENTAMENTO COM PREPARO EM BETONEIRA. AF_12/2021</t>
  </si>
  <si>
    <t xml:space="preserve">ALVENARIA DE VEDAÇÃO DE BLOCOS  VAZADOS DE CONCRETO APARENTE DE 19X19X39 CM (ESPESSURA 19 CM) E ARGAMASSA DE ASSENTAMENTO COM PREPARO MANUAL. AF_12/2021</t>
  </si>
  <si>
    <t xml:space="preserve">ALVENARIA DE VEDAÇÃO DE BLOCOS  VAZADOS DE CONCRETO DE 14X19X29 CM (ESPESSURA 14 CM) E ARGAMASSA DE ASSENTAMENTO COM PREPARO EM BETONEIRA. AF_12/2021</t>
  </si>
  <si>
    <t xml:space="preserve">ALVENARIA DE VEDAÇÃO DE BLOCOS  VAZADOS DE CONCRETO DE 14X19X29 CM (ESPESSURA 14 CM) E ARGAMASSA DE ASSENTAMENTO COM PREPARO MANUAL. AF_12/2021</t>
  </si>
  <si>
    <t xml:space="preserve">ALVENARIA DE BLOCOS DE CONCRETO ESTRUTURAL 14X19X39 CM (ESPESSURA 14 CM), FBK = 4,5 MPA, UTILIZANDO PALHETA. AF_10/2022</t>
  </si>
  <si>
    <t xml:space="preserve">ALVENARIA DE BLOCOS DE CONCRETO ESTRUTURAL 14X19X39 CM (ESPESSURA 14 CM), FBK = 14 MPA, UTILIZANDO PALHETA. AF_10/2022</t>
  </si>
  <si>
    <t xml:space="preserve">ALVENARIA DE BLOCOS DE CONCRETO ESTRUTURAL 14X19X29 CM (ESPESSURA 14 CM), FBK = 4,5 MPA, UTILIZANDO PALHETA. AF_10/2022</t>
  </si>
  <si>
    <t xml:space="preserve">ALVENARIA DE BLOCOS DE CONCRETO ESTRUTURAL 14X19X29 CM (ESPESSURA 14 CM), FBK = 14,0 MPA, UTILIZANDO PALHETA. AF_10/2022</t>
  </si>
  <si>
    <t xml:space="preserve">ALVENARIA DE BLOCOS DE CONCRETO ESTRUTURAL 14X19X39 CM (ESPESSURA 14 CM), FBK = 4,5 MPA, UTILIZANDO COLHER DE PEDREIRO. AF_10/2022</t>
  </si>
  <si>
    <t xml:space="preserve">ALVENARIA DE BLOCOS DE CONCRETO ESTRUTURAL 14X19X39 CM (ESPESSURA 14 CM), FBK = 14 MPA, UTILIZANDO COLHER DE PEDREIRO. AF_10/2022</t>
  </si>
  <si>
    <t xml:space="preserve">ALVENARIA DE BLOCOS DE CONCRETO ESTRUTURAL 14X19X29 CM (ESPESSURA 14 CM), FBK = 4,5 MPA, UTILIZANDO COLHER DE PEDREIRO. AF_10/2022</t>
  </si>
  <si>
    <t xml:space="preserve">ALVENARIA DE BLOCOS DE CONCRETO ESTRUTURAL 14X19X29 CM (ESPESSURA 14 CM), FBK = 14 MPA, UTILIZANDO COLHER DE PEDREIRO. AF_10/2022</t>
  </si>
  <si>
    <t xml:space="preserve">ALVENARIA DE VEDAÇÃO COM ELEMENTO VAZADO DE CONCRETO (COBOGÓ) DE 7X50X50CM E ARGAMASSA DE ASSENTAMENTO COM PREPARO EM BETONEIRA. AF_05/2020</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</si>
  <si>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</si>
  <si>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</si>
  <si>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PAREDE COM SISTEMA EM CHAPAS DE GESSO PARA DRYWALL, USO INTERNO, COM DUAS FACES SIMPLES E ESTRUTURA METÁLICA COM GUIAS SIMPLES, SEM VÃOS. AF_07/2023_PS</t>
  </si>
  <si>
    <t xml:space="preserve">PAREDE COM SISTEMA EM CHAPAS DE GESSO PARA DRYWALL, USO INTERNO, COM DUAS FACES SIMPLES E ESTRUTURA METÁLICA COM GUIAS SIMPLES PARA PAREDES COM ÁREA LÍQUIDA MAIOR OU IGUAL A 6 M2, COM VÃOS. AF_07/2023_PS</t>
  </si>
  <si>
    <t xml:space="preserve">PAREDE COM SISTEMA EM CHAPAS DE GESSO PARA DRYWALL, USO INTERNO, COM DUAS FACES SIMPLES E ESTRUTURA METÁLICA COM GUIAS DUPLAS, SEM VÃOS. AF_07/2023_PS</t>
  </si>
  <si>
    <t xml:space="preserve">PAREDE COM SISTEMA EM CHAPAS DE GESSO PARA DRYWALL, USO INTERNO, COM DUAS FACES SIMPLES E ESTRUTURA METÁLICA COM GUIAS DUPLAS PARA PAREDES COM ÁREA LÍQUIDA MAIOR OU IGUAL A 6 M2, COM VÃOS. AF_07/2023_PS</t>
  </si>
  <si>
    <t xml:space="preserve">PAREDE COM SISTEMA EM CHAPAS DE GESSO PARA DRYWALL, USO INTERNO, COM UMA FACE SIMPLES E OUTRA FACE DUPLA E ESTRUTURA METÁLICA COM GUIAS SIMPLES, SEM VÃOS. AF_07/2023_PS</t>
  </si>
  <si>
    <t xml:space="preserve">PAREDE COM SISTEMA EM CHAPAS DE GESSO PARA DRYWALL, USO INTERNO, COM UMA FACE SIMPLES E OUTRA FACE DUPLA E ESTRUTURA METÁLICA COM GUIAS SIMPLES PARA PAREDES COM ÁREA LÍQUIDA MAIOR OU IGUAL A 6 M2, COM VÃOS. AF_07/2023_PS</t>
  </si>
  <si>
    <t xml:space="preserve">PAREDE COM SISTEMA EM CHAPAS DE GESSO PARA DRYWALL, USO INTERNO COM UMA FACE SIMPLES E OUTRA FACE DUPLA E ESTRUTURA METÁLICA COM GUIAS DUPLAS, SEM VÃOS. AF_07/2023_PS</t>
  </si>
  <si>
    <t xml:space="preserve">PAREDE COM SISTEMA EM CHAPAS DE GESSO PARA DRYWALL, USO INTERNO, COM UMA FACE SIMPLES E OUTRA FACE DUPLA E   ESTRUTURA METÁLICA COM GUIAS DUPLAS PARA PAREDES COM ÁREA LÍQUIDA MAIOR OU IGUAL A 6 M2, COM VÃOS. AF_07/2023_PS</t>
  </si>
  <si>
    <t xml:space="preserve">PAREDE COM SISTEMA EM CHAPAS DE GESSO PARA DRYWALL, USO INTERNO, COM DUAS FACES DUPLAS E ESTRUTURA METÁLICA COM GUIAS SIMPLES, SEM VÃOS. AF_07/2023_PS</t>
  </si>
  <si>
    <t xml:space="preserve">PAREDE COM SISTEMA EM CHAPAS DE GESSO PARA DRYWALL, USO INTERNO, COM DUAS FACES DUPLAS E ESTRUTURA METÁLICA COM GUIAS SIMPLES PARA PAREDES COM ÁREA LÍQUIDA MAIOR OU IGUAL A 6 M2, COM VÃOS. AF_07/2023_PS</t>
  </si>
  <si>
    <t xml:space="preserve">PAREDE COM SISTEMA EM CHAPAS DE GESSO PARA DRYWALL, USO INTERNO COM DUAS FACES DUPLAS E ESTRUTURA METÁLICA COM GUIAS DUPLAS, SEM VÃOS. AF_07/2023_PS</t>
  </si>
  <si>
    <t xml:space="preserve">PAREDE COM SISTEMA EM CHAPAS DE GESSO PARA DRYWALL, USO INTERNO, COM DUAS FACES DUPLAS E ESTRUTURA METÁLICA COM GUIAS DUPLAS PARA PAREDES COM ÁREA LÍQUIDA MAIOR OU IGUAL A 6 M2, COM VÃOS. AF_07/2023_PS</t>
  </si>
  <si>
    <t xml:space="preserve">PAREDE COM SISTEMA EM CHAPAS DE GESSO PARA DRYWALL, USO INTERNO, COM UMA FACE SIMPLES E ESTRUTURA METÁLICA COM GUIAS SIMPLES, SEM VÃOS. AF_07/2023_PS</t>
  </si>
  <si>
    <t xml:space="preserve">PAREDE COM SISTEMA EM CHAPAS DE GESSO PARA DRYWALL, USO INTERNO, COM UMA FACE SIMPLES E ESTRUTURA METÁLICA COM GUIAS SIMPLES PARA PAREDES COM ÁREA LÍQUIDA MAIOR OU IGUAL A 6 M2, COM VÃOS. AF_07/2023_PS</t>
  </si>
  <si>
    <t xml:space="preserve">INSTALAÇÃO DE REFORÇO METÁLICO EM PAREDE DRYWALL. AF_07/2023</t>
  </si>
  <si>
    <t xml:space="preserve">INSTALAÇÃO DE REFORÇO DE MADEIRA EM PAREDE DRYWALL. AF_07/2023</t>
  </si>
  <si>
    <t xml:space="preserve">DIVISÓRIA FIXA EM VIDRO TEMPERADO 10 MM, SEM ABERTURA. AF_01/2021_PS</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</si>
  <si>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</si>
  <si>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</si>
  <si>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</si>
  <si>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</si>
  <si>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</si>
  <si>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</si>
  <si>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PAREDE COM SISTEMA EM CHAPAS DE GESSO PARA DRYWALL, USO INTERNO, COM DUAS FACES SIMPLES E ESTRUTURA METÁLICA COM GUIAS SIMPLES PARA PAREDES COM ÁREA LÍQUIDA MENOR QUE 6 M2, COM VÃOS. AF_07/2023_PS</t>
  </si>
  <si>
    <t xml:space="preserve">PAREDE COM SISTEMA EM CHAPAS DE GESSO PARA DRYWALL, USO INTERNO, COM DUAS FACES SIMPLES E ESTRUTURA METÁLICA COM GUIAS DUPLAS PARA PAREDES COM ÁREA LÍQUIDA MENOR QUE 6 M2, COM VÃOS. AF_07/2023_PS</t>
  </si>
  <si>
    <t xml:space="preserve">PAREDE COM SISTEMA EM CHAPAS DE GESSO PARA DRYWALL, USO INTERNO, COM UMA FACE SIMPLES E OUTRA FACE DUPLA E ESTRUTURA METÁLICA COM GUIAS SIMPLES PARA PAREDES COM ÁREA LÍQUIDA MENOR QUE 6 M2, COM VÃOS. AF_07/2023_PS</t>
  </si>
  <si>
    <t xml:space="preserve">PAREDE COM SISTEMA EM CHAPAS DE GESSO PARA DRYWALL, USO INTERNO, COM UMA FACE SIMPLES E OUTRA FACE DUPLA E ESTRUTURA METÁLICA COM GUIAS DUPLAS PARA PAREDES COM ÁREA LÍQUIDA MENOR QUE 6 M2, COM VÃOS. AF_07/2023_PS</t>
  </si>
  <si>
    <t xml:space="preserve">PAREDE COM SISTEMA EM CHAPAS DE GESSO PARA DRYWALL, USO INTERNO, COM DUAS FACES DUPLAS E ESTRUTURA METÁLICA COM GUIAS SIMPLES PARA PAREDES COM ÁREA LÍQUIDA MENOR QUE 6 M2, COM VÃOS. AF_07/2023_PS</t>
  </si>
  <si>
    <t xml:space="preserve">PAREDE COM SISTEMA EM CHAPAS DE GESSO PARA DRYWALL, USO INTERNO, COM DUAS FACES DUPLAS E ESTRUTURA METÁLICA COM GUIAS DUPLAS PARA PAREDES COM ÁREA LÍQUIDA MENOR QUE 6 M2, COM VÃOS. AF_07/2023_PS</t>
  </si>
  <si>
    <t xml:space="preserve">PAREDE COM SISTEMA EM CHAPAS DE GESSO PARA DRYWALL, USO INTERNO, COM UMA FACE SIMPLES E ESTRUTURA METÁLICA COM GUIAS SIMPLES PARA PAREDES COM ÁREA LÍQUIDA MENOR QUE 6 M2, COM VÃOS. AF_07/2023_PS</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</si>
  <si>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</si>
  <si>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</si>
  <si>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</si>
  <si>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RECOMPOSIÇÃO DE PAVIMENTOS EM PEDRA POLIÉDRICA, REJUNTAMENTO COM PÓ DE PEDRA, COM REAPROVEITAMENTO DAS PEDRAS POLIÉDRICAS PARA O FECHAMENTO DE VALAS - INCLUSO RETIRADA E COLOCAÇÃO DO MATERIAL. AF_12/2020</t>
  </si>
  <si>
    <t xml:space="preserve">RECOMPOSIÇÃO DE PAVIMENTO EM PEDRAS POLIÉDRICAS, REJUNTAMENTO COM ARGAMASSA, COM REAPROVEITAMENTO DAS PEDRAS POLIÉDRICAS, PARA O FECHAMENTO DE VALAS - INCLUSO RETIRADA E COLOCAÇÃO DO MATERIAL. AF_12/2020</t>
  </si>
  <si>
    <t xml:space="preserve">RECOMPOSIÇÃO DE PAVIMENTO EM PARALELEPÍPEDOS, REJUNTAMENTO COM PÓ DE PEDRA, COM REAPROVEITAMENTO DOS PARALELEPÍPEDOS, PARA O FECHAMENTO DE VALAS - INCLUSO RETIRADA E COLOCAÇÃO DO MATERIAL. AF_12/2020</t>
  </si>
  <si>
    <t xml:space="preserve">RECOMPOSIÇÃO DE PAVIMENTO EM PARALELEPÍPEDOS, REJUNTAMENTO COM ARGAMASSA, COM REAPROVEITAMENTO DOS PARALELEPÍPEDOS, PARA O FECHAMENTO DE VALAS - INCLUSO RETIRADA E COLOCAÇÃO DO MATERIAL. AF_12/2020</t>
  </si>
  <si>
    <t xml:space="preserve">RECOMPOSIÇÃO DE PAVIMENTO EM PISO INTERTRAVADO SEXTAVADO, COM REAPROVEITAMENTO DOS BLOCOS SEXTAVADO, PARA O FECHAMENTO DE VALAS - INCLUSO RETIRADA E COLOCAÇÃO DO MATERIAL. AF_12/2020</t>
  </si>
  <si>
    <t xml:space="preserve">RECOMPOSIÇÃO DE BASE E OU SUB-BASE PARA REMENDO PROFUNDO DE SOLOS DE COMPORTAMENTO LATERÍTICO (ARENOSO) - INCLUSO RETIRADA E COLOCAÇÃO DO MATERIAL. AF_12/2020</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</si>
  <si>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</si>
  <si>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</si>
  <si>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RECOMPOSIÇÃO DE BASE E OU SUB-BASE PARA REMENDO PROFUNDO DE SOLO COM CIMENTO (TEOR DE 6%) - INCLUSO RETIRADA E COLOCAÇÃO DO MATERIAL. AF_12/2020</t>
  </si>
  <si>
    <t xml:space="preserve">RECOMPOSIÇÃO DE BASE E OU SUB-BASE PARA REMENDO PROFUNDO DE SOLO COM CIMENTO (TEOR DE 8%) - INCLUSO RETIRADA E COLOCAÇÃO DO MATERIAL. AF_12/2020</t>
  </si>
  <si>
    <t xml:space="preserve">RECOMPOSIÇÃO DE BASE E OU SUB-BASE PARA REMENDO PROFUNDO DE SOLO BRITA (40/60) - INCLUSO RETIRADA E COLOCAÇÃO DO MATERIAL. AF_12/2020</t>
  </si>
  <si>
    <t xml:space="preserve">RECOMPOSIÇÃO DE BASE E OU SUB-BASE PARA REMENDO PROFUNDO DE SOLO BRITA (50/50) - INCLUSO RETIRADA E COLOCAÇÃO DO MATERIAL. AF_12/2020</t>
  </si>
  <si>
    <t xml:space="preserve">RECOMPOSIÇÃO DE BASE E OU SUB-BASE PARA REMENDO PROFUNDO DE SOLO BRITA (40/60) COM CIMENTO (TEOR DE 4%) - INCLUSO RETIRADA E COLOCAÇÃO DO MATERIAL. AF_12/2020</t>
  </si>
  <si>
    <t xml:space="preserve">RECOMPOSIÇÃO DE BASE E OU SUB-BASE PARA REMENDO PROFUNDO DE SOLO BRITA (40/60) COM CIMENTO (TEOR DE 6%) - INCLUSO RETIRADA E COLOCAÇÃO DO MATERIAL. AF_12/2020</t>
  </si>
  <si>
    <t xml:space="preserve">RECOMPOSIÇÃO DE BASE E OU SUB-BASE PARA REMENDO PROFUNDO DE SOLO BRITA (40/60) COM CIMENTO (TEOR DE 8%) - INCLUSO RETIRADA E COLOCAÇÃO DO MATERIAL. AF_12/2020</t>
  </si>
  <si>
    <t xml:space="preserve">RECOMPOSIÇÃO DE BASE E OU SUB-BASE PARA REMENDO PROFUNDO DE SOLO BRITA (50/50) COM CIMENTO (TEOR DE 4%) - INCLUSO RETIRADA E COLOCAÇÃO DO MATERIAL. AF_12/2020</t>
  </si>
  <si>
    <t xml:space="preserve">RECOMPOSIÇÃO DE BASE E OU SUB-BASE PARA REMENDO PROFUNDO DE SOLO BRITA (50/50) COM CIMENTO (TEOR DE 6%) - INCLUSO RETIRADA E COLOCAÇÃO DO MATERIAL. AF_12/2020</t>
  </si>
  <si>
    <t xml:space="preserve">RECOMPOSIÇÃO DE BASE E OU SUB-BASE PARA REMENDO PROFUNDO DE SOLO BRITA (50/50) COM CIMENTO (TEOR DE 8%) - INCLUSO RETIRADA E COLOCAÇÃO DO MATERIAL. AF_12/2020</t>
  </si>
  <si>
    <t xml:space="preserve">RECOMPOSIÇÃO DE BASE E OU SUB-BASE PARA REMENDO PROFUNDO DE BRITA GRADUADA SIMPLES - INCLUSO RETIRADA E COLOCAÇÃO DO MATERIAL. AF_12/2020</t>
  </si>
  <si>
    <t xml:space="preserve">RECOMPOSIÇÃO DE BASE E OU SUB-BASE PARA FECHAMENTO DE VALAS DE SOLOS DE COMPORTAMENTO LATERÍTICO (ARENOSO) - INCLUSO RETIRADA E COLOCAÇÃO DO MATERIAL. AF_12/2020</t>
  </si>
  <si>
    <t xml:space="preserve">RECOMPOSIÇÃO DE BASE E OU SUB-BASE PARA FECHAMENTO DE VALAS DE SOLO MELHORADO COM CIMENTO (TEOR DE 2%) - INCLUSO RETIRADA E COLOCAÇÃO DO MATERIAL. AF_12/2020</t>
  </si>
  <si>
    <t xml:space="preserve">RECOMPOSIÇÃO DE BASE E OU SUB-BASE PARA FECHAMENTO DE VALAS DE SOLO MELHORADO COM CIMENTO (TEOR DE 4%) - INCLUSO RETIRADA E COLOCAÇÃO DO MATERIAL. AF_12/2020</t>
  </si>
  <si>
    <t xml:space="preserve">RECOMPOSIÇÃO DE BASE E OU SUB-BASE PARA FECHAMENTO DE VALAS DE SOLO COM CIMENTO (TEOR DE 6%) - INCLUSO RETIRADA E COLOCAÇÃO DO MATERIAL. AF_12/2020</t>
  </si>
  <si>
    <t xml:space="preserve">RECOMPOSIÇÃO DE BASE E OU SUB-BASE PARA FECHAMENTO DE VALAS DE SOLO COM CIMENTO (TEOR DE 8%) - INCLUSO RETIRADA E COLOCAÇÃO DO MATERIAL. AF_12/2020</t>
  </si>
  <si>
    <t xml:space="preserve">RECOMPOSIÇÃO DE BASE E OU SUB-BASE PARA FECHAMENTO DE VALAS DE SOLO BRITA (40/60) - INCLUSO RETIRADA E COLOCAÇÃO DO MATERIAL. AF_12/2020</t>
  </si>
  <si>
    <t xml:space="preserve">RECOMPOSIÇÃO DE BASE E OU SUB-BASE PARA FECHAMENTO DE VALAS DE SOLO BRITA (50/50) - INCLUSO RETIRADA E COLOCAÇÃO DO MATERIAL. AF_12/2020</t>
  </si>
  <si>
    <t xml:space="preserve">RECOMPOSIÇÃO DE BASE E OU SUB-BASE PARA FECHAMENTO DE VALAS DE SOLO BRITA (40/60) COM CIMENTO (TEOR DE 4%) - INCLUSO RETIRADA E COLOCAÇÃO DO MATERIAL. AF_12/2020</t>
  </si>
  <si>
    <t xml:space="preserve">RECOMPOSIÇÃO DE BASE E OU SUB-BASE PARA FECHAMENTO DE VALAS DE SOLO BRITA (40/60) COM CIMENTO (TEOR DE 6%) - INCLUSO RETIRADA E COLOCAÇÃO DO MATERIAL. AF_12/2020</t>
  </si>
  <si>
    <t xml:space="preserve">RECOMPOSIÇÃO DE BASE E OU SUB-BASE PARA FECHAMENTO DE VALAS DE SOLO BRITA (40/60) COM CIMENTO (TEOR DE 8%) - INCLUSO RETIRADA E COLOCAÇÃO DO MATERIAL. AF_12/2020</t>
  </si>
  <si>
    <t xml:space="preserve">RECOMPOSIÇÃO DE BASE E OU SUB-BASE PARA FECHAMENTO DE VALAS DE SOLO BRITA (50/50) COM CIMENTO (TEOR DE 4%) - INCLUSO RETIRADA E COLOCAÇÃO DO MATERIAL. AF_12/2020</t>
  </si>
  <si>
    <t xml:space="preserve">RECOMPOSIÇÃO DE BASE E OU SUB-BASE PARA FECHAMENTO DE VALAS DE SOLO BRITA (50/50) COM CIMENTO (TEOR DE 6%) - INCLUSO RETIRADA E COLOCAÇÃO DO MATERIAL. AF_12/2020</t>
  </si>
  <si>
    <t xml:space="preserve">RECOMPOSIÇÃO DE BASE E OU SUB-BASE PARA FECHAMENTO DE VALAS DE SOLO BRITA (50/50) COM CIMENTO (TEOR DE 8%) - INCLUSO RETIRADA E COLOCAÇÃO DO MATERIAL. AF_12/2020</t>
  </si>
  <si>
    <t xml:space="preserve">RECOMPOSIÇÃO DE BASE E OU SUB-BASE PARA FECHAMENTO DE VALAS DE BRITA GRADUADA SIMPLES - INCLUSO RETIRADA E COLOCAÇÃO DO MATERIAL. AF_12/2020</t>
  </si>
  <si>
    <t xml:space="preserve">REASSENTAMENTO DE PARALELEPÍPEDOS, REJUNTAMENTO COM PÓ DE PEDRA, COM REAPROVEITAMENTO DOS PARALELEPÍPEDOS - INCLUSO RETIRADA E COLOCAÇÃO DO MATERIAL. AF_12/2020</t>
  </si>
  <si>
    <t xml:space="preserve">REASSENTAMENTO DE PARALELEPÍPEDOS, REJUNTAMENTO COM ARGAMASSA, COM REAPROVEITAMENTO DOS PARALELEPÍPEDOS - INCLUSO RETIRADA E COLOCAÇÃO DO MATERIAL. AF_12/2020</t>
  </si>
  <si>
    <t xml:space="preserve">REASSENTAMENTO DE PEDRAS POLIÉDRICAS, REJUNTAMENTO COM PÓ DE PEDRA, COM REAPROVEITAMENTO DAS PEDRAS POLIÉDRICAS - INCLUSO RETIRADA E COLOCAÇÃO DO MATERIAL.  AF_12/2020</t>
  </si>
  <si>
    <t xml:space="preserve">REASSENTAMENTO DE PEDRAS POLIÉDRICAS, REJUNTAMENTO COM ARGAMASSA, COM REAPROVEITAMENTO DAS PEDRAS POLIÉDRICAS - INCLUSO RETIRADA E COLOCAÇÃO DO MATERIAL. AF_12/2020</t>
  </si>
  <si>
    <t xml:space="preserve">REASSENTAMENTO DE BLOCOS PISOGRAMA PARA PISO INTERTRAVADO, COM REAPROVEITAMENTO DOS BLOCOS PISOGRAMA - INCLUSO RETIRADA E COLOCAÇÃO DO MATERIAL. AF_12/2020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</si>
  <si>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</si>
  <si>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</si>
  <si>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</si>
  <si>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REASSENTAMENTO DE BLOCOS SEXTAVADO PARA PISO INTERTRAVADO, ESPESSURA DE 10 CM, EM VIA/ESTACIONAMENTO, COM REAPROVEITAMENTO DOS BLOCOS SEXTAVADO - INCLUSO RETIRADA E COLOCAÇÃO DO MATERIAL. AF_12/2020</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</si>
  <si>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</si>
  <si>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</si>
  <si>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</si>
  <si>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</si>
  <si>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</si>
  <si>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REASSENTAMENTO DE BLOCOS 16 FACES PARA PISO INTERTRAVADO, ESPESSURA DE 4  CM, EM CALÇADA, COM REAPROVEITAMENTO DOS BLOCOS 16 FACES - INCLUSO RETIRADA E COLOCAÇÃO DO MATERIAL. AF_12/2020</t>
  </si>
  <si>
    <t xml:space="preserve">REASSENTAMENTO DE BLOCOS 16 FACES PARA PISO INTERTRAVADO, ESPESSURA DE 6 CM, EM CALÇADA, COM REAPROVEITAMENTO DOS BLOCOS 16 FACES - INCLUSO RETIRADA E COLOCAÇÃO DO MATERIAL. AF_12/2020</t>
  </si>
  <si>
    <t xml:space="preserve">REASSENTAMENTO DE BLOCOS 16 FACES PARA PISO INTERTRAVADO, ESPESSURA DE 6 CM, EM VIA/ESTACIONAMENTO, COM REAPROVEITAMENTO DOS BLOCOS 16 FACES - INCLUSO RETIRADA E COLOCAÇÃO DO MATERIAL. AF_12/2020</t>
  </si>
  <si>
    <t xml:space="preserve">REASSENTAMENTO DE BLOCOS 16 FACES PARA PISO INTERTRAVADO, ESPESSURA DE 8 CM, EM VIA/ESTACIONAMENTO, COM REAPROVEITAMENTO DOS BLOCOS 16 FACES - INCLUSO RETIRADA E COLOCAÇÃO DO MATERIAL. AF_12/2020</t>
  </si>
  <si>
    <t xml:space="preserve">REASSENTAMENTO DE BLOCOS 16 FACES PARA PISO INTERTRAVADO, ESPESSURA DE 10 CM, EM VIA/ESTACIONAMENTO, COM REAPROVEITAMENTO DOS BLOCOS 16 FACES - INCLUSO RETIRADA E COLOCAÇÃO DO MATERIAL. AF_12/2020</t>
  </si>
  <si>
    <t xml:space="preserve">RECOMPOSIÇÃO DE REVESTIMENTO EM CONCRETO ASFÁLTICO (AQUISIÇÃO EM USINA), PARA O FECHAMENTO DE VALAS - INCLUSO DEMOLIÇÃO DO PAVIMENTO. AF_12/2020</t>
  </si>
  <si>
    <t xml:space="preserve">RECOMPOSIÇÃO DE PAVIMENTO EM PISO INTERTRAVADO, COM REAPROVEITAMENTO DOS BLOCOS INTERTRAVADOS, PARA FECHAMENTO DE VALAS - INCLUSO RETIRADA E COLOCAÇÃO DO MATERIAL. AF_12/2020</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</si>
  <si>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</si>
  <si>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</si>
  <si>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</si>
  <si>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</si>
  <si>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</si>
  <si>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</si>
  <si>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</si>
  <si>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</si>
  <si>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</si>
  <si>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</si>
  <si>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</si>
  <si>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</si>
  <si>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</si>
  <si>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</si>
  <si>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</si>
  <si>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</si>
  <si>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</si>
  <si>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</si>
  <si>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</si>
  <si>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</si>
  <si>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</si>
  <si>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</si>
  <si>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</si>
  <si>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</si>
  <si>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</si>
  <si>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E COMPACTAÇÃO DE BASE E OU SUB BASE PARA PAVIMENTAÇÃO DE SOLO ESTABILIZADO GRANULOMETRICAMENTE SEM MISTURA DE SOLOS - EXCLUSIVE SOLO, ESCAVAÇÃO, CARGA E TRANSPORTE. AF_11/2023</t>
  </si>
  <si>
    <t xml:space="preserve">EXECUÇÃO DE PAVIMENTO EM PISO INTERTRAVADO, COM BLOCO PISOGRAMA DE 35 X 15 CM, ESPESSURA 6 CM. AF_10/2022</t>
  </si>
  <si>
    <t xml:space="preserve">EXECUÇÃO DE PAVIMENTO EM PISO INTERTRAVADO, COM BLOCO PISOGRAMA DE 35 X 15 CM, ESPESSURA 8 CM. AF_10/2022</t>
  </si>
  <si>
    <t xml:space="preserve">EXECUÇÃO DE PAVIMENTO EM PISO INTERTRAVADO, COM BLOCO SEXTAVADO DE 25 X 25 CM, ESPESSURA 6 CM. AF_10/2022</t>
  </si>
  <si>
    <t xml:space="preserve">EXECUÇÃO DE PAVIMENTO EM PISO INTERTRAVADO, COM BLOCO SEXTAVADO DE 25 X 25 CM, ESPESSURA 8 CM. AF_10/2022</t>
  </si>
  <si>
    <t xml:space="preserve">EXECUÇÃO DE PAVIMENTO EM PISO INTERTRAVADO, COM BLOCO SEXTAVADO DE 25 X 25 CM, ESPESSURA 10 CM. AF_10/2022</t>
  </si>
  <si>
    <t xml:space="preserve">EXECUÇÃO DE PASSEIO EM PISO INTERTRAVADO, COM BLOCO RETANGULAR COR NATURAL DE 20 X 10 CM, ESPESSURA 6 CM. AF_10/2022</t>
  </si>
  <si>
    <t xml:space="preserve">EXECUÇÃO DE PAVIMENTO EM PISO INTERTRAVADO, COM BLOCO RETANGULAR COR NATURAL DE 20 X 10 CM, ESPESSURA 6 CM. AF_10/2022</t>
  </si>
  <si>
    <t xml:space="preserve">EXECUÇÃO DE PAVIMENTO EM PISO INTERTRAVADO, COM BLOCO RETANGULAR COR NATURAL DE 20 X 10 CM, ESPESSURA 8 CM. AF_10/2022</t>
  </si>
  <si>
    <t xml:space="preserve">EXECUÇÃO DE PAVIMENTO EM PISO INTERTRAVADO, COM BLOCO RETANGULAR DE 20 X 10 CM, ESPESSURA 10 CM. AF_10/2022</t>
  </si>
  <si>
    <t xml:space="preserve">EXECUÇÃO DE PASSEIO EM PISO INTERTRAVADO, COM BLOCO 16 FACES DE 22 X 11 CM, ESPESSURA 6 CM. AF_10/2022</t>
  </si>
  <si>
    <t xml:space="preserve">EXECUÇÃO DE PAVIMENTO EM PISO INTERTRAVADO, COM BLOCO 16 FACES DE 22 X 11 CM, ESPESSURA 6 CM. AF_10/2022</t>
  </si>
  <si>
    <t xml:space="preserve">EXECUÇÃO DE PAVIMENTO EM PISO INTERTRAVADO, COM BLOCO 16 FACES DE 22 X 11 CM, ESPESSURA 8 CM. AF_10/2022</t>
  </si>
  <si>
    <t xml:space="preserve">EXECUÇÃO DE PAVIMENTO EM PISO INTERTRAVADO, COM BLOCO 16 FACES DE 22 X 11 CM, ESPESSURA 10 CM. AF_10/2022</t>
  </si>
  <si>
    <t xml:space="preserve">EXECUÇÃO DE PASSEIO EM PISO INTERTRAVADO, COM BLOCO RETANGULAR COLORIDO DE 20 X 10 CM, ESPESSURA 6 CM. AF_10/2022</t>
  </si>
  <si>
    <t xml:space="preserve">EXECUÇÃO DE PAVIMENTO EM PISO INTERTRAVADO, COM BLOCO RETANGULAR COLORIDO DE 20 X 10 CM, ESPESSURA 6 CM. AF_10/2022</t>
  </si>
  <si>
    <t xml:space="preserve">EXECUÇÃO DE PAVIMENTO EM PISO INTERTRAVADO, COM BLOCO RETANGULAR COLORIDO DE 20 X 10 CM, ESPESSURA 8 CM. AF_10/2022</t>
  </si>
  <si>
    <t xml:space="preserve">EXECUÇÃO DE PAVIMENTO DE CONCRETO SIMPLES (PCS), FCK = 40 MPA, ESPESSURA DE 15,0 CM. AF_04/2022</t>
  </si>
  <si>
    <t xml:space="preserve">EXECUÇÃO DE PAVIMENTO DE CONCRETO SIMPLES (PCS), FCK = 40 MPA, ESPESSURA DE 17,5 CM. AF_04/2022</t>
  </si>
  <si>
    <t xml:space="preserve">EXECUÇÃO DE PAVIMENTO DE CONCRETO SIMPLES (PCS), FCK = 40 MPA, ESPESSURA DE 20,0 CM. AF_04/2022</t>
  </si>
  <si>
    <t xml:space="preserve">EXECUÇÃO DE PAVIMENTO DE CONCRETO SIMPLES (PCS), FCK = 40 MPA, ESPESSURA DE 22,5 CM. AF_04/2022</t>
  </si>
  <si>
    <t xml:space="preserve">EXECUÇÃO DE PAVIMENTO DE CONCRETO SIMPLES (PCS), FCK = 40 MPA, ESPESSURA DE 25,0 CM. AF_04/2022</t>
  </si>
  <si>
    <t xml:space="preserve">EXECUÇÃO DE PAVIMENTO DE CONCRETO SIMPLES (PCS), FCK = 40 MPA, ESPESSURA DE 27,5 CM. AF_04/2022</t>
  </si>
  <si>
    <t xml:space="preserve">EXECUÇÃO DE PAVIMENTO DE CONCRETO ARMADO (PCA), FCK = 30 MPA, ESPESSURA DE 15,0 CM. AF_04/2022</t>
  </si>
  <si>
    <t xml:space="preserve">EXECUÇÃO DE PAVIMENTO DE CONCRETO ARMADO (PCA), FCK = 30 MPA, ESPESSURA DE 17,5 CM. AF_04/2022</t>
  </si>
  <si>
    <t xml:space="preserve">APLICAÇÃO DE LONA PLÁSTICA PARA EXECUÇÃO DE PAVIMENTOS DE CONCRETO. AF_04/2022</t>
  </si>
  <si>
    <t xml:space="preserve">EXECUÇÃO DE JUNTAS DE CONTRAÇÃO PARA PAVIMENTOS DE CONCRETO. AF_04/2022</t>
  </si>
  <si>
    <t xml:space="preserve">APLICAÇÃO DE GRAXA EM BARRAS DE TRANSFERÊNCIA PARA EXECUÇÃO DE PAVIMENTO DE CONCRETO. AF_04/2022</t>
  </si>
  <si>
    <t xml:space="preserve">BARRAS DE TRANSFERÊNCIA, AÇO CA-25 DE 16,0 MM, PARA EXECUÇÃO DE PAVIMENTO DE CONCRETO  FORNECIMENTO E INSTALAÇÃO. AF_04/2022</t>
  </si>
  <si>
    <t xml:space="preserve">BARRAS DE TRANSFERÊNCIA, AÇO CA-25 DE 20,0 MM, PARA EXECUÇÃO DE PAVIMENTO DE CONCRETO  FORNECIMENTO E INSTALAÇÃO. AF_04/2022</t>
  </si>
  <si>
    <t xml:space="preserve">BARRAS DE TRANSFERÊNCIA, AÇO CA-25 DE 25,0 MM, PARA EXECUÇÃO DE PAVIMENTO DE CONCRETO  FORNECIMENTO E INSTALAÇÃO. AF_04/2022</t>
  </si>
  <si>
    <t xml:space="preserve">BARRAS DE TRANSFERÊNCIA, AÇO CA-25 DE 32,0 MM, PARA EXECUÇÃO DE PAVIMENTO DE CONCRETO  FORNECIMENTO E INSTALAÇÃO. AF_04/2022</t>
  </si>
  <si>
    <t xml:space="preserve">BARRAS DE LIGAÇÃO, AÇO CA-50 DE 10 MM, PARA EXECUÇÃO DE PAVIMENTO DE CONCRETO  FORNECIMENTO E INSTALAÇÃO. AF_04/2022</t>
  </si>
  <si>
    <t xml:space="preserve">EXECUÇÃO DE PAVIMENTO EM PARALELEPÍPEDOS, REJUNTAMENTO COM PÓ DE PEDRA. AF_05/2020</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</si>
  <si>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</si>
  <si>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</si>
  <si>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ARGAMASSA TRAÇO 1:3 (CIMENTO E AREIA). AF_05/2020</t>
  </si>
  <si>
    <t xml:space="preserve">EXECUÇÃO DE PAVIMENTO DE CONCRETO SIMPLES (PCS), FCK = 35 MPA, ESPESSURA DE 15,0 CM. AF_04/2022</t>
  </si>
  <si>
    <t xml:space="preserve">EXECUÇÃO DE PAVIMENTO DE CONCRETO SIMPLES (PCS), FCK = 35 MPA, ESPESSURA DE 16,0 CM. AF_04/2022</t>
  </si>
  <si>
    <t xml:space="preserve">EXECUÇÃO DE PAVIMENTO DE CONCRETO SIMPLES (PCS), FCK = 40 MPA, ESPESSURA DE 16,0 CM. AF_04/2022</t>
  </si>
  <si>
    <t xml:space="preserve">EXECUÇÃO DE PAVIMENTO DE CONCRETO SIMPLES (PCS), FCK = 35 MPA, ESPESSURA DE 17,5 CM. AF_04/2022</t>
  </si>
  <si>
    <t xml:space="preserve">EXECUÇÃO PAVIMENTO DE CONCRETO SIMPLES (PCS), FCK = 35 MPA, ESPESSURA DE 20,0 CM. AF_04/2022</t>
  </si>
  <si>
    <t xml:space="preserve">EXECUÇÃO PAVIMENTO DE CONCRETO SIMPLES (PCS), FCK = 35 MPA, ESPESSURA DE 22,5 CM. AF_04/2022</t>
  </si>
  <si>
    <t xml:space="preserve">EXECUÇÃO DE PAVIMENTO DE CONCRETO SIMPLES (PCS), FCK = 35 MPA, ESPESSURA DE 25,0 CM. AF_04/2022</t>
  </si>
  <si>
    <t xml:space="preserve">EXECUÇÃO PAVIMENTO DE CONCRETO SIMPLES (PCS), FCK = 35 MPA, ESPESSURA DE 27,5 CM. AF_04/2022</t>
  </si>
  <si>
    <t xml:space="preserve">EXECUÇÃO DE PISO INDUSTRIAL DE CONCRETO ARMADO, FCK = 20 MPA, ESPESSURA DE 12,0 CM. AF_04/2022</t>
  </si>
  <si>
    <t xml:space="preserve">EXECUÇÃO DE PISO INDUSTRIAL DE CONCRETO ARMADO, FCK = 20 MPA, ESPESSURA DE 14,0 CM. AF_04/2022</t>
  </si>
  <si>
    <t xml:space="preserve">EXECUÇÃO DE PISO INDUSTRIAL DE CONCRETO ARMADO, FCK = 20 MPA, ESPESSURA DE 15,0 CM. AF_04/2022</t>
  </si>
  <si>
    <t xml:space="preserve">EXECUÇÃO DE PISO INDUSTRIAL DE CONCRETO ARMADO, FCK = 20 MPA, ESPESSURA DE 18,0 CM. AF_04/2022</t>
  </si>
  <si>
    <t xml:space="preserve">EXECUÇÃO DE PISO INDUSTRIAL DE CONCRETO ARMADO, FCK = 20 MPA, ESPESSURA DE 20,0 CM. AF_04/2022</t>
  </si>
  <si>
    <t xml:space="preserve">EXECUÇÃO DE PISO INDUSTRIAL DE CONCRETO ARMADO, FCK = 20 MPA, ESPESSURA DE 22,0 CM. AF_04/2022</t>
  </si>
  <si>
    <t xml:space="preserve">EXECUÇÃO DE PASSEIO EM PISO INTERTRAVADO, COM BLOCO RAQUETE  22 X 13,5 CM, ESPESSURA 6 CM. AF_10/2022</t>
  </si>
  <si>
    <t xml:space="preserve">EXECUÇÃO DE PAVIMENTO EM PISO INTERTRAVADO, COM BLOCO RAQUETE  22 X 13,5 CM, ESPESSURA 6 CM. AF_10/2022</t>
  </si>
  <si>
    <t xml:space="preserve">FORNECIMENTO E INSTALAÇÃO DE PLACA DE OBRA COM CHAPA GALVANIZADA E ESTRUTURA DE MADEIRA. AF_03/2022_PS</t>
  </si>
  <si>
    <t xml:space="preserve">FORNECIMENTO E INSTALAÇÃO DE SUPORTE DE MADEIRA  PARA PLACAS DE SINALIZAÇÃO, EM SOLO, COM H= DE 2,5 M E SEÇÃO DE 7,5 X 7,5 CM. AF_03/2022</t>
  </si>
  <si>
    <t xml:space="preserve">FORNECIMENTO E INSTALAÇÃO DE SUPORTE DE MADEIRA PARA PLACAS DE SINALIZAÇÃO, EM SOLO, COM H= DE 2,0 M E SEÇÃO DE 7,5 X 7,5 CM. AF_03/2022</t>
  </si>
  <si>
    <t xml:space="preserve">FORNECIMENTO E INSTALAÇÃO DE SUPORTE DE MADEIRA PARA PLACAS DE SINALIZAÇÃO EM CONCRETO, COM H= DE 2,5 M E SEÇÃO DE 7,5 X 7,5 CM. AF_03/2022</t>
  </si>
  <si>
    <t xml:space="preserve">FORNECIMENTO E INSTALAÇÃO DE SUPORTE DE MADEIRA PARA PLACAS DE SINALIZAÇÃO, EM BASE DE CONCRETO, COM H= DE 2,0 M E SEÇÃO DE 7,5 X 7,5 CM. AF_03/2022</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</si>
  <si>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</si>
  <si>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</si>
  <si>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</si>
  <si>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</si>
  <si>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</si>
  <si>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</si>
  <si>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APLICAÇÃO MANUAL DE FUNDO SELADOR ACRÍLICO EM PANOS COM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</si>
  <si>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</si>
  <si>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</si>
  <si>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</si>
  <si>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</si>
  <si>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</si>
  <si>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</si>
  <si>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</si>
  <si>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</si>
  <si>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</si>
  <si>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</si>
  <si>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</si>
  <si>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</si>
  <si>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</si>
  <si>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FUNDO SELADOR ACRÍLICO, APLICAÇÃO MANUAL EM TETO, UMA DEMÃO. AF_04/2023</t>
  </si>
  <si>
    <t xml:space="preserve">FUNDO SELADOR ACRÍLICO, APLICAÇÃO MANUAL EM PAREDE, UMA DEMÃO. AF_04/2023</t>
  </si>
  <si>
    <t xml:space="preserve">PINTURA LÁTEX ACRÍLICA PREMIUM, APLICAÇÃO MANUAL EM TETO, DUAS DEMÃOS. AF_04/2023</t>
  </si>
  <si>
    <t xml:space="preserve">PINTURA LÁTEX ACRÍLICA PREMIUM, APLICAÇÃO MANUAL EM PAREDES, DUAS DEMÃOS. AF_04/2023</t>
  </si>
  <si>
    <t xml:space="preserve">EMASSAMENTO COM MASSA LÁTEX, APLICAÇÃO EM TETO, UMA DEMÃO, LIXAMENTO MANUAL. AF_04/2023</t>
  </si>
  <si>
    <t xml:space="preserve">EMASSAMENTO COM MASSA LÁTEX, APLICAÇÃO EM PAREDE, UMA DEMÃO, LIXAMENTO MANUAL. AF_04/2023</t>
  </si>
  <si>
    <t xml:space="preserve">EMASSAMENTO COM MASSA LÁTEX, APLICAÇÃO EM TETO, DUAS DEMÃOS, LIXAMENTO MANUAL. AF_04/2023</t>
  </si>
  <si>
    <t xml:space="preserve">EMASSAMENTO COM MASSA LÁTEX, APLICAÇÃO EM PAREDE, DUAS DEMÃOS, LIXAMENTO MANUAL. AF_04/2023</t>
  </si>
  <si>
    <t xml:space="preserve">TEXTURA ACRÍLICA, APLICAÇÃO MANUAL EM PAREDE, UMA DEMÃO. AF_04/2023</t>
  </si>
  <si>
    <t xml:space="preserve">TEXTURA ACRÍLICA, APLICAÇÃO MANUAL EM TETO, UMA DEMÃO. AF_04/2023</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</si>
  <si>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</si>
  <si>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</si>
  <si>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</si>
  <si>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</si>
  <si>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</si>
  <si>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</si>
  <si>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</si>
  <si>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</si>
  <si>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</si>
  <si>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</si>
  <si>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</si>
  <si>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</si>
  <si>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</si>
  <si>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</si>
  <si>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</si>
  <si>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LÁTEX ACRÍLICA ECONÔMICA, APLICAÇÃO MANUAL EM TETO, DUAS DEMÃOS. AF_04/2023</t>
  </si>
  <si>
    <t xml:space="preserve">PINTURA LÁTEX ACRÍLICA STANDARD, APLICAÇÃO MANUAL EM TETO, DUAS DEMÃOS. AF_04/2023</t>
  </si>
  <si>
    <t xml:space="preserve">PINTURA LÁTEX ACRÍLICA ECONÔMICA, APLICAÇÃO MANUAL EM PAREDES, DUAS DEMÃOS. AF_04/2023</t>
  </si>
  <si>
    <t xml:space="preserve">PINTURA LÁTEX ACRÍLICA STANDARD, APLICAÇÃO MANUAL EM PAREDES, DUAS DEMÃOS. AF_04/2023</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</si>
  <si>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</si>
  <si>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</si>
  <si>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</si>
  <si>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</si>
  <si>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ACRÍLICA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</si>
  <si>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</si>
  <si>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</si>
  <si>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</si>
  <si>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</si>
  <si>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</si>
  <si>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</si>
  <si>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</si>
  <si>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</si>
  <si>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</si>
  <si>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</si>
  <si>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</si>
  <si>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</si>
  <si>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</si>
  <si>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</si>
  <si>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</si>
  <si>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</si>
  <si>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</si>
  <si>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</si>
  <si>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</si>
  <si>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</si>
  <si>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</si>
  <si>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</si>
  <si>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PINTURA IMUNIZANTE PARA MADEIRA, 2 DEMÃOS. AF_01/2021</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</si>
  <si>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</si>
  <si>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</si>
  <si>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</si>
  <si>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AF_01/2020_PE</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</si>
  <si>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</si>
  <si>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AF_01/2020_PE</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</si>
  <si>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</si>
  <si>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AF_01/2020_PE</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</si>
  <si>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</si>
  <si>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AF_01/2020_PE</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</si>
  <si>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</si>
  <si>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AF_01/2020_PE</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</si>
  <si>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</si>
  <si>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AF_01/2020_PE</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</si>
  <si>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</si>
  <si>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AF_01/2020_PE</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</si>
  <si>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</si>
  <si>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AF_01/2020_PE</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</si>
  <si>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</si>
  <si>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AF_01/2020_PE</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</si>
  <si>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</si>
  <si>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AF_01/2020_PE</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</si>
  <si>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</si>
  <si>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AF_01/2020_PE</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</si>
  <si>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</si>
  <si>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AF_01/2020_PE</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</si>
  <si>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</si>
  <si>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AF_01/2020_PE</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</si>
  <si>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</si>
  <si>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AF_01/2020_PE</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</si>
  <si>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</si>
  <si>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AF_01/2020_PE</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</si>
  <si>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</si>
  <si>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AF_01/2020_PE</t>
  </si>
  <si>
    <t xml:space="preserve">PINTURA COM TINTA ACRÍLICA DE ACABAMENTO APLICADA A ROLO OU PINCEL SOBRE SUPERFÍCIES METÁLICAS (EXCETO PERFIL) EXECUTADO EM OBRA (02 DEMÃOS). AF_01/2020</t>
  </si>
  <si>
    <t xml:space="preserve">PINTURA COM TINTA ALQUÍDICA DE ACABAMENTO (ESMALTE SINTÉTICO ACETINADO) PULVERIZADA SOBRE SUPERFÍCIES METÁLICAS (EXCETO PERFIL) EXECUTADO EM OBRA (02 DEMÃOS). AF_01/2020_PE</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</si>
  <si>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</si>
  <si>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AF_01/2020_PE</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</si>
  <si>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</si>
  <si>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AF_01/2020_PE</t>
  </si>
  <si>
    <t xml:space="preserve">PINTURA COM TINTA ALQUÍDICA DE ACABAMENTO (ESMALTE SINTÉTICO FOSCO) APLICADA A ROLO OU PINCEL SOBRE SUPERFÍCIES METÁLICAS (EXCETO PERFIL) EXECUTADO EM OBRA (02 DEMÃOS). AF_01/2020</t>
  </si>
  <si>
    <t xml:space="preserve">PREPARO DO PISO CIMENTADO PARA PINTURA - LIXAMENTO E LIMPEZA. AF_05/2021</t>
  </si>
  <si>
    <t xml:space="preserve">PINTURA HIDROFUGANTE COM SILICONE, APLICAÇÃO MANUAL, 2 DEMÃOS. AF_05/2021</t>
  </si>
  <si>
    <t xml:space="preserve">PINTURA DE PISO COM TINTA ACRÍLICA, APLICAÇÃO MANUAL, 2 DEMÃOS, INCLUSO FUNDO PREPARADOR. AF_05/2021</t>
  </si>
  <si>
    <t xml:space="preserve">PINTURA DE PISO COM TINTA ACRÍLICA, APLICAÇÃO MANUAL, 3 DEMÃOS, INCLUSO FUNDO PREPARADOR. AF_05/2021</t>
  </si>
  <si>
    <t xml:space="preserve">PINTURA DE PISO COM TINTA EPÓXI, APLICAÇÃO MANUAL, 2 DEMÃOS, INCLUSO PRIMER EPÓXI. AF_05/2021</t>
  </si>
  <si>
    <t xml:space="preserve">PINTURA DE RODAPÉ COM TINTA EPÓXI, APLICAÇÃO MANUAL, 2 DEMÃOS, INCLUSÃO PRIMER EPÓXI. AF_05/2021</t>
  </si>
  <si>
    <t xml:space="preserve">PINTURA DE RODAPÉ EM PEDRA DECORATIVA COM VERNIZ DE POLIURETANO, APLICAÇÃO MANUAL, 3 DEMÃOS. AF_05/2021</t>
  </si>
  <si>
    <t xml:space="preserve">PINTURA DE MEIO-FIO COM TINTA BRANCA A BASE DE CAL (CAIAÇÃO). AF_05/2021</t>
  </si>
  <si>
    <t xml:space="preserve">ENCERAMENTO DE PISO EM MADEIRA. AF_05/2021</t>
  </si>
  <si>
    <t xml:space="preserve">PINTURA DE DEMARCAÇÃO DE VAGA COM TINTA ACRÍLICA, E = 10 CM, APLICAÇÃO MANUAL. AF_05/2021</t>
  </si>
  <si>
    <t xml:space="preserve">PINTURA DE FAIXA DE PEDESTRE OU ZEBRADA COM TINTA ACRÍLICA, E  = 30 CM, APLICAÇÃO MANUAL. AF_05/2021</t>
  </si>
  <si>
    <t xml:space="preserve">PINTURA DE DEMARCAÇÃO DE QUADRA POLIESPORTIVA COM TINTA ACRÍLICA, E = 5 CM, APLICAÇÃO MANUAL. AF_05/2021</t>
  </si>
  <si>
    <t xml:space="preserve">PINTURA DE DEMARCAÇÃO DE QUADRA POLIESPORTIVA COM BORRACHA CLORADA, E = 5 CM, APLICAÇÃO MANUAL. AF_05/2021</t>
  </si>
  <si>
    <t xml:space="preserve">PINTURA DE DEMARCAÇÃO DE QUADRA POLIESPORTIVA COM TINTA EPÓXI, E = 5 CM, APLICAÇÃO MANUAL. AF_05/2021</t>
  </si>
  <si>
    <t xml:space="preserve">PINTURA DE DEMARCAÇÃO DE VAGA COM TINTA EPÓXI, E = 10 CM, APLICAÇÃO MANUAL. AF_05/2021</t>
  </si>
  <si>
    <t xml:space="preserve">PINTURA DE FAIXA DE PEDESTRE OU ZEBRADA COM TINTA EPÓXI, E  = 30 CM, APLICAÇÃO MANUAL. AF_05/2021</t>
  </si>
  <si>
    <t xml:space="preserve">PINTURA DE FAIXA DE PEDESTRE OU ZEBRADA TINTA RETRORREFLETIVA A BASE DE RESINA ACRÍLICA COM MICROESFERAS DE VIDRO, E = 30 CM, APLICAÇÃO MANUAL. AF_05/2021</t>
  </si>
  <si>
    <t xml:space="preserve">PINTURA DE EIXO VIÁRIO SOBRE ASFALTO COM TINTA RETRORREFLETIVA A BASE DE RESINA ACRÍLICA COM MICROESFERAS DE VIDRO, APLICAÇÃO MECÂNICA COM DEMARCADORA AUTOPROPELIDA. AF_05/2021</t>
  </si>
  <si>
    <t xml:space="preserve">PINTURA DE SÍMBOLOS E TEXTOS COM TINTA ACRÍLICA, DEMARCAÇÃO COM FITA ADESIVA E APLICAÇÃO COM ROLO. AF_05/2021</t>
  </si>
  <si>
    <t xml:space="preserve">PINTURA DE SINALIZAÇÃO VERTICAL DE SEGURANÇA, FAIXAS AMARELA E PRETA, APLICAÇÃO MANUAL, 2 DEMÃOS. AF_05/2021</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</si>
  <si>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</si>
  <si>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</si>
  <si>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EM TACO DE MADEIRA 7X42CM, FIXADO COM COLA BASE DE PVA. AF_09/2020</t>
  </si>
  <si>
    <t xml:space="preserve">ASSOALHO DE MADEIRA. AF_09/2020</t>
  </si>
  <si>
    <t xml:space="preserve">PISO EM TACO DE MADEIRA 7X21CM, FIXADO COM COLA BASE DE PVA. AF_09/2020</t>
  </si>
  <si>
    <t xml:space="preserve">REVESTIMENTO CERÂMICO PARA PISO COM PLACAS TIPO ESMALTADA EXTRA DE DIMENSÕES 35X35 CM APLICADA EM AMBIENTES DE ÁREA MENOR QUE 5 M2. AF_02/2023_PE</t>
  </si>
  <si>
    <t xml:space="preserve">REVESTIMENTO CERÂMICO PARA PISO COM PLACAS TIPO ESMALTADA EXTRA DE DIMENSÕES 35X35 CM APLICADA EM AMBIENTES DE ÁREA ENTRE 5 M2 E 10 M2. AF_02/2023_PE</t>
  </si>
  <si>
    <t xml:space="preserve">REVESTIMENTO CERÂMICO PARA PISO COM PLACAS TIPO ESMALTADA EXTRA DE DIMENSÕES 35X35 CM APLICADA EM AMBIENTES DE ÁREA MAIOR QUE 10 M2. AF_02/2023_PE</t>
  </si>
  <si>
    <t xml:space="preserve">REVESTIMENTO CERÂMICO PARA PISO COM PLACAS TIPO ESMALTADA EXTRA DE DIMENSÕES 45X45 CM APLICADA EM AMBIENTES DE ÁREA MENOR QUE 5 M2. AF_02/2023_PE</t>
  </si>
  <si>
    <t xml:space="preserve">REVESTIMENTO CERÂMICO PARA PISO COM PLACAS TIPO ESMALTADA EXTRA DE DIMENSÕES 45X45 CM APLICADA EM AMBIENTES DE ÁREA ENTRE 5 M2 E 10 M2. AF_02/2023_PE</t>
  </si>
  <si>
    <t xml:space="preserve">REVESTIMENTO CERÂMICO PARA PISO COM PLACAS TIPO ESMALTADA EXTRA DE DIMENSÕES 45X45 CM APLICADA EM AMBIENTES DE ÁREA MAIOR QUE 10 M2. AF_02/2023_PE</t>
  </si>
  <si>
    <t xml:space="preserve">REVESTIMENTO CERÂMICO PARA PISO COM PLACAS TIPO ESMALTADA EXTRA DE DIMENSÕES 60X60 CM APLICADA EM AMBIENTES DE ÁREA MENOR QUE 5 M2. AF_02/2023_PE</t>
  </si>
  <si>
    <t xml:space="preserve">REVESTIMENTO CERÂMICO PARA PISO COM PLACAS TIPO ESMALTADA EXTRA DE DIMENSÕES 60X60 CM APLICADA EM AMBIENTES DE ÁREA ENTRE 5 M2 E 10 M2. AF_02/2023_PE</t>
  </si>
  <si>
    <t xml:space="preserve">REVESTIMENTO CERÂMICO PARA PISO COM PLACAS TIPO ESMALTADA EXTRA DE DIMENSÕES 60X60 CM APLICADA EM AMBIENTES DE ÁREA MAIOR QUE 10 M2. AF_02/2023_PE</t>
  </si>
  <si>
    <t xml:space="preserve">REVESTIMENTO CERÂMICO PARA PISO COM PLACAS TIPO PORCELANATO DE DIMENSÕES 45X45 CM APLICADA EM AMBIENTES DE ÁREA MENOR QUE 5 M². AF_02/2023_PE</t>
  </si>
  <si>
    <t xml:space="preserve">REVESTIMENTO CERÂMICO PARA PISO COM PLACAS TIPO PORCELANATO DE DIMENSÕES 45X45 CM APLICADA EM AMBIENTES DE ÁREA ENTRE 5 M² E 10 M². AF_02/2023_PE</t>
  </si>
  <si>
    <t xml:space="preserve">REVESTIMENTO CERÂMICO PARA PISO COM PLACAS TIPO PORCELANATO DE DIMENSÕES 45X45 CM APLICADA EM AMBIENTES DE ÁREA MAIOR QUE 10 M². AF_02/2023_PE</t>
  </si>
  <si>
    <t xml:space="preserve">REVESTIMENTO CERÂMICO PARA PISO COM PLACAS TIPO PORCELANATO DE DIMENSÕES 60X60 CM APLICADA EM AMBIENTES DE ÁREA MENOR QUE 5 M². AF_02/2023_PE</t>
  </si>
  <si>
    <t xml:space="preserve">REVESTIMENTO CERÂMICO PARA PISO COM PLACAS TIPO PORCELANATO DE DIMENSÕES 60X60 CM APLICADA EM AMBIENTES DE ÁREA ENTRE 5 M² E 10 M². AF_02/2023_PE</t>
  </si>
  <si>
    <t xml:space="preserve">REVESTIMENTO CERÂMICO PARA PISO COM PLACAS TIPO PORCELANATO DE DIMENSÕES 60X60 CM APLICADA EM AMBIENTES DE ÁREA MAIOR QUE 10 M². AF_02/2023_PE</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</si>
  <si>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</si>
  <si>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</si>
  <si>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AF_02/2023_PE</t>
  </si>
  <si>
    <t xml:space="preserve">REVESTIMENTO CERÂMICO PARA PISO COM PLACAS TIPO ESMALTADA PADRÃO POPULAR DE DIMENSÕES 35X35 CM APLICADA EM AMBIENTES DE ÁREA ENTRE 5 M2 E 10 M2. AF_02/2023_PE</t>
  </si>
  <si>
    <t xml:space="preserve">REVESTIMENTO CERÂMICO PARA PISO COM PLACAS TIPO ESMALTADA PADRÃO POPULAR DE DIMENSÕES 35X35 CM APLICADA EM AMBIENTES DE ÁREA MAIOR QUE 10 M2. AF_02/2023_PE</t>
  </si>
  <si>
    <t xml:space="preserve">REVESTIMENTO CERÂMICO PARA PISO COM PLACAS TIPO ESMALTADA EXTRA DE DIMENSÕES 80X80 CM APLICADA EM AMBIENTES DE ÁREA MENOR QUE 5 M². AF_02/2023_PE</t>
  </si>
  <si>
    <t xml:space="preserve">REVESTIMENTO CERÂMICO PARA PISO COM PLACAS TIPO ESMALTADA EXTRA DE DIMENSÕES 80X80 CM APLICADA EM AMBIENTES DE ÁREA ENTRE 5 M² E 10 M². AF_02/2023_PE</t>
  </si>
  <si>
    <t xml:space="preserve">REVESTIMENTO CERÂMICO PARA PISO COM PLACAS TIPO ESMALTADA EXTRA DE DIMENSÕES 80X80 CM APLICADA EM AMBIENTES DE ÁREA MAIOR QUE 10 M². AF_02/2023_PE</t>
  </si>
  <si>
    <t xml:space="preserve">REVESTIMENTO CERÂMICO PARA PISO COM PLACAS TIPO PORCELANATO DE DIMENSÕES 80X80 CM APLICADA EM AMBIENTES DE ÁREA MENOR QUE 5 M². AF_02/2023_PE</t>
  </si>
  <si>
    <t xml:space="preserve">REVESTIMENTO CERÂMICO PARA PISO COM PLACAS TIPO PORCELANATO DE DIMENSÕES 80X80 CM APLICADA EM AMBIENTES DE ÁREA ENTRE 5 M² E 10 M². AF_02/2023_PE</t>
  </si>
  <si>
    <t xml:space="preserve">REVESTIMENTO CERÂMICO PARA PISO COM PLACAS TIPO PORCELANATO DE DIMENSÕES 80X80 CM APLICADA EM AMBIENTES DE ÁREA MAIOR QUE 10 M². AF_02/2023_PE</t>
  </si>
  <si>
    <t xml:space="preserve">REVESTIMENTO CERÂMICO PARA PISO COM PLACAS TIPO ESMALTADA EXTRA DE DIMENSÕES 35X35 CM APLICADA EM DIAGONAL EM AMBIENTES DE ÁREA MENOR QUE 5 M². AF_02/2023_PE</t>
  </si>
  <si>
    <t xml:space="preserve">REVESTIMENTO CERÂMICO PARA PISO COM PLACAS TIPO ESMALTADA PADRÃO POPULAR DE DIMENSÕES 35X35 CM APLICADA EM DIAGONAL EM AMBIENTES DE ÁREA MENOR QUE 5 M². AF_02/2023_PE</t>
  </si>
  <si>
    <t xml:space="preserve">REVESTIMENTO CERÂMICO PARA PISO COM PLACAS TIPO ESMALTADA EXTRA DE DIMENSÕES 35X35 CM APLICADA EM DIAGONAL EM AMBIENTES DE ÁREA ENTRE 5 M² E 10 M². AF_02/2023_PE</t>
  </si>
  <si>
    <t xml:space="preserve">REVESTIMENTO CERÂMICO PARA PISO COM PLACAS TIPO ESMALTADA PADRÃO POPULAR DE DIMENSÕES 35X35 CM APLICADA EM DIAGONAL EM AMBIENTES DE ÁREA ENTRE 5 M² E 10 M². AF_02/2023_PE</t>
  </si>
  <si>
    <t xml:space="preserve">REVESTIMENTO CERÂMICO PARA PISO COM PLACAS TIPO ESMALTADA EXTRA DE DIMENSÕES 35X35 CM APLICADA EM DIAGONAL EM AMBIENTES DE ÁREA MAIOR QUE 10 M². AF_02/2023_PE</t>
  </si>
  <si>
    <t xml:space="preserve">REVESTIMENTO CERÂMICO PARA PISO COM PLACAS TIPO ESMALTADA PADRÃO POPULAR DE DIMENSÕES 35X35 CM APLICADA EM DIAGONAL EM AMBIENTES DE ÁREA MAIOR QUE 10 M². AF_02/2023_PE</t>
  </si>
  <si>
    <t xml:space="preserve">REVESTIMENTO CERÂMICO PARA PISO COM PLACAS TIPO ESMALTADA EXTRA DE DIMENSÕES 45X45 CM APLICADA EM DIAGONAL EM AMBIENTES DE ÁREA MENOR QUE 5 M². AF_02/2023_PE</t>
  </si>
  <si>
    <t xml:space="preserve">REVESTIMENTO CERÂMICO PARA PISO COM PLACAS TIPO ESMALTADA EXTRA DE DIMENSÕES 45X45 CM APLICADA EM DIAGONAL EM AMBIENTES DE ÁREA ENTRE 5 M² E 10 M². AF_02/2023_PE</t>
  </si>
  <si>
    <t xml:space="preserve">REVESTIMENTO CERÂMICO PARA PISO COM PLACAS TIPO ESMALTADA EXTRA DE DIMENSÕES 45X45 CM APLICADA EM DIAGONAL EM AMBIENTES DE ÁREA MAIOR QUE 10 M². AF_02/2023_PE</t>
  </si>
  <si>
    <t xml:space="preserve">REVESTIMENTO CERÂMICO PARA PISO COM PLACAS TIPO PORCELANATO DE DIMENSÕES 45X45 CM APLICADA EM DIAGONAL EM AMBIENTES DE ÁREA MENOR QUE 5 M². AF_02/2023_PE</t>
  </si>
  <si>
    <t xml:space="preserve">REVESTIMENTO CERÂMICO PARA PISO COM PLACAS TIPO PORCELANATO DE DIMENSÕES 45X45 CM APLICADA EM DIAGONAL EM AMBIENTES DE ÁREA ENTRE 5 M² E 10 M². AF_02/2023_PE</t>
  </si>
  <si>
    <t xml:space="preserve">REVESTIMENTO CERÂMICO PARA PISO COM PLACAS TIPO PORCELANATO DE DIMENSÕES 45X45 CM APLICADA EM DIAGONAL EM AMBIENTES DE ÁREA MAIOR QUE 10 M². AF_02/2023_PE</t>
  </si>
  <si>
    <t xml:space="preserve">PISO EM GRANITO APLICADO EM AMBIENTES INTERNOS. AF_09/2020</t>
  </si>
  <si>
    <t xml:space="preserve">PISO EM MÁRMORE APLICADO EM AMBIENTES INTERNOS. AF_09/2020</t>
  </si>
  <si>
    <t xml:space="preserve">PISO ELEVADO COM ESTRUTURA EM AÇO, COMPOSTO POR PEDESTAIS E LONGARINAS. AF_09/2020</t>
  </si>
  <si>
    <t xml:space="preserve">PISO CIMENTADO, TRAÇO 1:3 (CIMENTO E AREIA), ACABAMENTO LISO, ESPESSURA 2,0 CM, PREPARO MECÂNICO DA ARGAMASSA. AF_09/2020</t>
  </si>
  <si>
    <t xml:space="preserve">PISO CIMENTADO, TRAÇO 1:3 (CIMENTO E AREIA), ACABAMENTO LISO, ESPESSURA 3,0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</si>
  <si>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</si>
  <si>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</si>
  <si>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</si>
  <si>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</si>
  <si>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RODAPÉ EM POLIESTIRENO, ALTURA 5 CM. AF_09/2020</t>
  </si>
  <si>
    <t xml:space="preserve">SOLEIRA EM GRANITO, LARGURA 15 CM, ESPESSURA 2,0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</si>
  <si>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</si>
  <si>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</si>
  <si>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</si>
  <si>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</si>
  <si>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</si>
  <si>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</si>
  <si>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PODOTÁTIL DE ALERTA OU DIRECIONAL, DE BORRACHA, ASSENTADO SOBRE ARGAMASSA. AF_05/2020</t>
  </si>
  <si>
    <t xml:space="preserve">PISO VINÍLICO SEMI-FLEXÍVEL EM PLACAS, PADRÃO LISO, ESPESSURA 3,2 MM, FIXADO COM COLA. AF_09/2020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</si>
  <si>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</si>
  <si>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</si>
  <si>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</si>
  <si>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</si>
  <si>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</si>
  <si>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</si>
  <si>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PISO EM GRANILITE, MARMORITE OU GRANITINA EM AMBIENTES INTERNOS, COM ESPESSURA DE 8 MM, INCLUSO MISTURA EM BETONEIRA, COLOCAÇÃO DAS JUNTAS, APLICAÇÃO DO PISO, 4 POLIMENTOS COM POLITRIZ, ESTUCAMENTO, SELADOR E CERA. AF_06/2022</t>
  </si>
  <si>
    <t xml:space="preserve">PISO EM GRANITO APLICADO EM CALÇADAS OU PISOS EXTERNOS. AF_05/2020</t>
  </si>
  <si>
    <t xml:space="preserve">PISO EM MÁRMORE APLICADO EM CALÇADAS OU PISOS EXTERNOS. AF_05/2020</t>
  </si>
  <si>
    <t xml:space="preserve">SOLEIRA EM MÁRMORE, LARGURA 15 CM, ESPESSURA 2,0 CM. AF_09/2020</t>
  </si>
  <si>
    <t xml:space="preserve">RODAPÉ EM MÁRMORE, ALTURA 7 CM. AF_09/2020</t>
  </si>
  <si>
    <t xml:space="preserve">RODAPÉ EM MADEIRA, ALTURA 7CM, FIXADO COM COLA. AF_09/2020</t>
  </si>
  <si>
    <t xml:space="preserve">RODAPÉ EM MADEIRA, ALTURA 7CM, FIXADO COM COLA E PARAFUSOS. AF_09/2020</t>
  </si>
  <si>
    <t xml:space="preserve">RODAPÉ CERÂMICO DE 7CM DE ALTURA COM PLACAS TIPO ESMALTADA EXTRA  DE DIMENSÕES 35X35CM. AF_02/2023</t>
  </si>
  <si>
    <t xml:space="preserve">RODAPÉ CERÂMICO DE 7CM DE ALTURA COM PLACAS TIPO ESMALTADA EXTRA DE DIMENSÕES 45X45CM. AF_02/2023</t>
  </si>
  <si>
    <t xml:space="preserve">RODAPÉ CERÂMICO DE 7CM DE ALTURA COM PLACAS TIPO ESMALTADA EXTRA DE DIMENSÕES 60X60CM. AF_02/2023</t>
  </si>
  <si>
    <t xml:space="preserve">RODAPÉ CERÂMICO DE 7CM DE ALTURA COM PLACAS TIPO ESMALTADA COMERCIAL DE DIMENSÕES 35X35CM (PADRAO POPULAR). AF_02/2023</t>
  </si>
  <si>
    <t xml:space="preserve">RODAPÉ EM ARDÓSIA ALTURA 10CM. AF_09/2020</t>
  </si>
  <si>
    <t xml:space="preserve">RODAPÉ EM MARMORITE, ALTURA 10CM. AF_09/2020</t>
  </si>
  <si>
    <t xml:space="preserve">EXECUÇÃO DE PASSEIO (CALÇADA) OU PISO DE CONCRETO COM CONCRETO MOLDADO IN LOCO, FEITO EM OBRA, ACABAMENTO CONVENCIONAL, NÃO ARMADO. AF_08/2022</t>
  </si>
  <si>
    <t xml:space="preserve">EXECUÇÃO DE PASSEIO (CALÇADA) OU PISO DE CONCRETO COM CONCRETO MOLDADO IN LOCO, USINADO C20, ACABAMENTO CONVENCIONAL, NÃO ARMADO. AF_08/2022</t>
  </si>
  <si>
    <t xml:space="preserve">EXECUÇÃO DE PASSEIO (CALÇADA) OU PISO DE CONCRETO COM CONCRETO MOLDADO IN LOCO, FEITO EM OBRA, ACABAMENTO CONVENCIONAL, ESPESSURA 6 CM, ARMADO. AF_08/2022</t>
  </si>
  <si>
    <t xml:space="preserve">EXECUÇÃO DE PASSEIO (CALÇADA) OU PISO DE CONCRETO COM CONCRETO MOLDADO IN LOCO, USINADO, ACABAMENTO CONVENCIONAL, ESPESSURA 6 CM, ARMADO. AF_08/2022</t>
  </si>
  <si>
    <t xml:space="preserve">EXECUÇÃO DE PASSEIO (CALÇADA) OU PISO DE CONCRETO COM CONCRETO MOLDADO IN LOCO, FEITO EM OBRA, ACABAMENTO CONVENCIONAL, ESPESSURA 8 CM, ARMADO. AF_08/2022</t>
  </si>
  <si>
    <t xml:space="preserve">EXECUÇÃO DE PASSEIO (CALÇADA) OU PISO DE CONCRETO COM CONCRETO MOLDADO IN LOCO, USINADO, ACABAMENTO CONVENCIONAL, ESPESSURA 8 CM, ARMADO. AF_08/2022</t>
  </si>
  <si>
    <t xml:space="preserve">PISO EM CONCRETO 20 MPA PREPARO MECÂNICO, ESPESSURA 7CM. AF_09/2020</t>
  </si>
  <si>
    <t xml:space="preserve">EXECUÇÃO DE PASSEIO (CALÇADA) OU PISO DE CONCRETO COM CONCRETO MOLDADO IN LOCO, USINADO C25, ACABAMENTO CONVENCIONAL, NÃO ARMADO. AF_03/2023</t>
  </si>
  <si>
    <t xml:space="preserve">PISO PODOTÁTIL DE ALERTA OU DIRECIONAL, DE CONCRETO, ASSENTADO SOBRE ARGAMASSA. AF_05/2023</t>
  </si>
  <si>
    <t xml:space="preserve">CONTRAPISO EM ARGAMASSA TRAÇO 1:4 (CIMENTO E AREIA), PREPARO MECÂNICO COM BETONEIRA 400 L, APLICADO EM ÁREAS SECAS SOBRE LAJE, ADERIDO, ACABAMENTO NÃO REFORÇADO, ESPESSURA 2CM. AF_07/2021</t>
  </si>
  <si>
    <t xml:space="preserve">CONTRAPISO EM ARGAMASSA TRAÇO 1:4 (CIMENTO E AREIA), PREPARO MANUAL, APLICADO EM ÁREAS SECAS SOBRE LAJE, ADERIDO, ACABAMENTO NÃO REFORÇADO, ESPESSURA 2CM. AF_07/2021</t>
  </si>
  <si>
    <t xml:space="preserve">CONTRAPISO EM ARGAMASSA PRONTA, PREPARO MECÂNICO COM MISTURADOR 300 KG, APLICADO EM ÁREAS SECAS SOBRE LAJE, ADERIDO, ACABAMENTO NÃO REFORÇADO, ESPESSURA 2CM. AF_07/2021</t>
  </si>
  <si>
    <t xml:space="preserve">CONTRAPISO EM ARGAMASSA PRONTA, PREPARO MANUAL, APLICADO EM ÁREAS SECAS SOBRE LAJE, ADERIDO, ACABAMENTO NÃO REFORÇADO, ESPESSURA 2CM. AF_07/2021</t>
  </si>
  <si>
    <t xml:space="preserve">CONTRAPISO EM ARGAMASSA TRAÇO 1:4 (CIMENTO E AREIA), PREPARO MECÂNICO COM BETONEIRA 400 L, APLICADO EM ÁREAS SECAS SOBRE LAJE, ADERIDO, ACABAMENTO NÃO REFORÇADO, ESPESSURA 3CM. AF_07/2021</t>
  </si>
  <si>
    <t xml:space="preserve">CONTRAPISO EM ARGAMASSA TRAÇO 1:4 (CIMENTO E AREIA), PREPARO MANUAL, APLICADO EM ÁREAS SECAS SOBRE LAJE, ADERIDO, ACABAMENTO NÃO REFORÇADO, ESPESSURA 3CM. AF_07/2021</t>
  </si>
  <si>
    <t xml:space="preserve">CONTRAPISO EM ARGAMASSA PRONTA, PREPARO MECÂNICO COM MISTURADOR 300 KG, APLICADO EM ÁREAS SECAS SOBRE LAJE, ADERIDO, ACABAMENTO NÃO REFORÇADO, ESPESSURA 3CM. AF_07/2021</t>
  </si>
  <si>
    <t xml:space="preserve">CONTRAPISO EM ARGAMASSA PRONTA, PREPARO MANUAL, APLICADO EM ÁREAS SECAS SOBRE LAJE, ADERIDO, ACABAMENTO NÃO REFORÇADO, ESPESSURA 3CM. AF_07/2021</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</si>
  <si>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</si>
  <si>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MANUAL, APLICADO EM ÁREAS SECAS SOBRE LAJE, ADERIDO, ACABAMENTO NÃO REFORÇADO, ESPESSURA 4CM. AF_07/2021</t>
  </si>
  <si>
    <t xml:space="preserve">CONTRAPISO EM ARGAMASSA PRONTA, PREPARO MECÂNICO COM MISTURADOR 300 KG, APLICADO EM ÁREAS SECAS SOBRE LAJE, ADERIDO, ACABAMENTO NÃO REFORÇADO, ESPESSURA 4CM. AF_07/2021</t>
  </si>
  <si>
    <t xml:space="preserve">CONTRAPISO EM ARGAMASSA PRONTA, PREPARO MANUAL, APLICADO EM ÁREAS SECAS SOBRE LAJE, ADERIDO, ACABAMENTO NÃO REFORÇADO, ESPESSURA 4CM. AF_07/2021</t>
  </si>
  <si>
    <t xml:space="preserve">CONTRAPISO EM ARGAMASSA TRAÇO 1:4 (CIMENTO E AREIA), PREPARO MECÂNICO COM BETONEIRA 400 L, APLICADO EM ÁREAS SECAS SOBRE LAJE, NÃO ADERIDO, ACABAMENTO NÃO REFORÇADO, ESPESSURA 4CM. AF_07/2021</t>
  </si>
  <si>
    <t xml:space="preserve">CONTRAPISO EM ARGAMASSA TRAÇO 1:4 (CIMENTO E AREIA), PREPARO MANUAL, APLICADO EM ÁREAS SECAS SOBRE LAJE, NÃO ADERIDO, ACABAMENTO NÃO REFORÇADO, ESPESSURA 4CM. AF_07/2021</t>
  </si>
  <si>
    <t xml:space="preserve">CONTRAPISO EM ARGAMASSA PRONTA, PREPARO MECÂNICO COM MISTURADOR 300 KG, APLICADO EM ÁREAS SECAS SOBRE LAJE, NÃO ADERIDO, ACABAMENTO NÃO REFORÇADO, ESPESSURA 4CM. AF_07/2021</t>
  </si>
  <si>
    <t xml:space="preserve">CONTRAPISO EM ARGAMASSA PRONTA, PREPARO MANUAL, APLICADO EM ÁREAS SECAS SOBRE LAJE, NÃO ADERIDO, ACABAMENTO NÃO REFORÇADO, ESPESSURA 4CM. AF_07/2021</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</si>
  <si>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</si>
  <si>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MANUAL, APLICADO EM ÁREAS SECAS SOBRE LAJE, NÃO ADERIDO, ACABAMENTO NÃO REFORÇADO, ESPESSURA 5CM. AF_07/2021</t>
  </si>
  <si>
    <t xml:space="preserve">CONTRAPISO EM ARGAMASSA PRONTA, PREPARO MECÂNICO COM MISTURADOR 300 KG, APLICADO EM ÁREAS SECAS SOBRE LAJE, NÃO ADERIDO, ESPESSURA 5CM. AF_07/2021</t>
  </si>
  <si>
    <t xml:space="preserve">CONTRAPISO EM ARGAMASSA PRONTA, PREPARO MANUAL, APLICADO EM ÁREAS SECAS SOBRE LAJE, NÃO ADERIDO, ACABAMENTO NÃO REFORÇADO, ESPESSURA 5CM. AF_07/2021</t>
  </si>
  <si>
    <t xml:space="preserve">CONTRAPISO EM ARGAMASSA TRAÇO 1:4 (CIMENTO E AREIA), PREPARO MECÂNICO COM BETONEIRA 400 L, APLICADO EM ÁREAS SECAS SOBRE LAJE, NÃO ADERIDO, ACABAMENTO NÃO REFORÇADO, ESPESSURA 6CM. AF_07/2021</t>
  </si>
  <si>
    <t xml:space="preserve">CONTRAPISO EM ARGAMASSA TRAÇO 1:4 (CIMENTO E AREIA), PREPARO MANUAL, APLICADO EM ÁREAS SECAS SOBRE LAJE, NÃO ADERIDO, ACABAMENTO NÃO REFORÇADO, ESPESSURA 6CM. AF_07/2021</t>
  </si>
  <si>
    <t xml:space="preserve">CONTRAPISO EM ARGAMASSA PRONTA, PREPARO MECÂNICO COM MISTURADOR 300 KG, APLICADO EM ÁREAS SECAS SOBRE LAJE, NÃO ADERIDO, ACABAMENTO NÃO REFORÇADO, ESPESSURA 6CM. AF_07/2021</t>
  </si>
  <si>
    <t xml:space="preserve">CONTRAPISO EM ARGAMASSA PRONTA, PREPARO MANUAL, APLICADO EM ÁREAS SECAS SOBRE LAJE, NÃO ADERIDO, ACABAMENTO NÃO REFORÇADO, ESPESSURA 6CM. AF_07/2021</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</si>
  <si>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</si>
  <si>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MANUAL, APLICADO EM ÁREAS MOLHADAS SOBRE LAJE, ADERIDO, ACABAMENTO NÃO REFORÇADO, ESPESSURA 2CM. AF_07/2021</t>
  </si>
  <si>
    <t xml:space="preserve">CONTRAPISO EM ARGAMASSA PRONTA, PREPARO MECÂNICO COM MISTURADOR 300 KG, APLICADO EM ÁREAS MOLHADAS SOBRE LAJE, ADERIDO, ACABAMENTO NÃO REFORÇADO, ESPESSURA 2CM. AF_07/2021</t>
  </si>
  <si>
    <t xml:space="preserve">CONTRAPISO EM ARGAMASSA PRONTA, PREPARO MANUAL, APLICADO EM ÁREAS MOLHADAS SOBRE LAJE, ADERIDO, ACABAMENTO NÃO REFORÇADO, ESPESSURA 2CM. AF_07/2021</t>
  </si>
  <si>
    <t xml:space="preserve">CONTRAPISO EM ARGAMASSA TRAÇO 1:4 (CIMENTO E AREIA), PREPARO MECÂNICO COM BETONEIRA 400 L, APLICADO EM ÁREAS MOLHADAS SOBRE LAJE, ADERIDO, ACABAMENTO NÃO REFORÇADO, ESPESSURA 3CM. AF_07/2021</t>
  </si>
  <si>
    <t xml:space="preserve">CONTRAPISO EM ARGAMASSA TRAÇO 1:4 (CIMENTO E AREIA), PREPARO MANUAL, APLICADO EM ÁREAS MOLHADAS SOBRE LAJE, ADERIDO, ACABAMENTO NÃO REFORÇADO, ESPESSURA 3CM. AF_07/2021</t>
  </si>
  <si>
    <t xml:space="preserve">CONTRAPISO EM ARGAMASSA PRONTA, PREPARO MECÂNICO COM MISTURADOR 300 KG, APLICADO EM ÁREAS MOLHADAS SOBRE LAJE, ADERIDO, ACABAMENTO NÃO REFORÇADO, ESPESSURA 3CM. AF_07/2021</t>
  </si>
  <si>
    <t xml:space="preserve">CONTRAPISO EM ARGAMASSA PRONTA, PREPARO MANUAL, APLICADO EM ÁREAS MOLHADAS SOBRE LAJE, ADERIDO, ACABAMENTO NÃO REFORÇADO, ESPESSURA 3CM. AF_07/2021</t>
  </si>
  <si>
    <t xml:space="preserve">CONTRAPISO EM ARGAMASSA TRAÇO 1:4 (CIMENTO E AREIA), PREPARO MECÂNICO COM BETONEIRA 400 L, APLICADO EM ÁREAS MOLHADAS SOBRE IMPERMEABILIZAÇÃO, ACABAMENTO NÃO REFORÇADO, ESPESSURA 3CM. AF_07/2021</t>
  </si>
  <si>
    <t xml:space="preserve">CONTRAPISO EM ARGAMASSA TRAÇO 1:4 (CIMENTO E AREIA), PREPARO MANUAL,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</si>
  <si>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3CM. AF_07/2021</t>
  </si>
  <si>
    <t xml:space="preserve">CONTRAPISO EM ARGAMASSA PRONTA, PREPARO MANUAL, APLICADO EM ÁREAS MOLHADAS SOBRE IMPERMEABILIZAÇÃO, ACABAMENTO NÃO REFORÇADO, ESPESSURA 3CM. AF_07/2021</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</si>
  <si>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</si>
  <si>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MANUAL, APLICADO EM ÁREAS MOLHADAS SOBRE IMPERMEABILIZAÇÃO, ACABAMENTO NÃO REFORÇADO, ESPESSURA 4CM. AF_07/2021</t>
  </si>
  <si>
    <t xml:space="preserve">CONTRAPISO EM ARGAMASSA PRONTA, PREPARO MECÂNICO COM MISTURADOR 300 KG, APLICADO EM ÁREAS MOLHADAS SOBRE IMPERMEABILIZAÇÃO, ACABAMENTO NÃO REFORÇADO, ESPESSURA 4CM. AF_07/2021</t>
  </si>
  <si>
    <t xml:space="preserve">CONTRAPISO EM ARGAMASSA PRONTA, PREPARO MANUAL, APLICADO EM ÁREAS MOLHADAS SOBRE IMPERMEABILIZAÇÃO, ACABAMENTO NÃO REFORÇADO, ESPESSURA 4CM. AF_07/2021</t>
  </si>
  <si>
    <t xml:space="preserve">CONTRAPISO COM ARGAMASSA AUTONIVELANTE, APLICADO SOBRE LAJE, NÃO ADERIDO, ESPESSURA 3CM. AF_07/2021</t>
  </si>
  <si>
    <t xml:space="preserve">CONTRAPISO COM ARGAMASSA AUTONIVELANTE, APLICADO SOBRE LAJE, NÃO ADERIDO, ESPESSURA 4CM. AF_07/2021</t>
  </si>
  <si>
    <t xml:space="preserve">CONTRAPISO COM ARGAMASSA AUTONIVELANTE, APLICADO SOBRE LAJE, NÃO ADERIDO, ESPESSURA 5CM.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</si>
  <si>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</si>
  <si>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</si>
  <si>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</si>
  <si>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CONTRAPISO ACÚSTICO EM ARGAMASSA TRAÇO 1:4 (CIMENTO E AREIA), PREPARO MECÂNICO COM BETONEIRA 400L, APLICADO EM ÁREAS SECAS, ACABAMENTO NÃO REFORÇADO, ESPESSURA 5CM. AF_07/2021</t>
  </si>
  <si>
    <t xml:space="preserve">CONTRAPISO ACÚSTICO EM ARGAMASSA TRAÇO 1:4 (CIMENTO E AREIA), PREPARO MANUAL, APLICADO EM ÁREAS SECAS, ACABAMENTO NÃO REFORÇADO, ESPESSURA 5CM. AF_07/2021</t>
  </si>
  <si>
    <t xml:space="preserve">CONTRAPISO ACÚSTICO EM ARGAMASSA PRONTA, PREPARO MECÂNICO COM MISTURADOR 300 KG, APLICADO EM ÁREAS SECAS, ACABAMENTO NÃO REFORÇADO, ESPESSURA 5CM. AF_07/2021</t>
  </si>
  <si>
    <t xml:space="preserve">CONTRAPISO ACÚSTICO EM ARGAMASSA PRONTA, PREPARO MANUAL, APLICADO EM ÁREAS SECAS, ACABAMENTO NÃO REFORÇADO, ESPESSURA 5CM. AF_07/2021</t>
  </si>
  <si>
    <t xml:space="preserve">CONTRAPISO ACÚSTICO EM ARGAMASSA TRAÇO 1:4 (CIMENTO E AREIA), PREPARO MECÂNICO COM BETONEIRA 400L, APLICADO EM ÁREAS SECAS, ACABAMENTO NÃO REFORÇADO, ESPESSURA 6CM. AF_07/2021</t>
  </si>
  <si>
    <t xml:space="preserve">CONTRAPISO ACÚSTICO EM ARGAMASSA TRAÇO 1:4 (CIMENTO E AREIA), PREPARO MANUAL, APLICADO EM ÁREAS SECAS, ACABAMENTO NÃO REFORÇADO, ESPESSURA 6CM. AF_07/2021</t>
  </si>
  <si>
    <t xml:space="preserve">CONTRAPISO ACÚSTICO EM ARGAMASSA PRONTA, PREPARO MECÂNICO COM MISTURADOR 300 KG, APLICADO EM ÁREAS SECAS, ACABAMENTO NÃO REFORÇADO, ESPESSURA 6CM. AF_07/2021</t>
  </si>
  <si>
    <t xml:space="preserve">CONTRAPISO ACÚSTICO EM ARGAMASSA PRONTA, PREPARO MANUAL, APLICADO EM ÁREAS SECA, ACABAMENTO NÃO REFORÇADO, ESPESSURA 6CM. AF_07/2021</t>
  </si>
  <si>
    <t xml:space="preserve">CONTRAPISO ACÚSTICO EM ARGAMASSA TRAÇO 1:4 (CIMENTO E AREIA), PREPARO MECÂNICO COM BETONEIRA 400L, APLICADO EM ÁREAS SECAS, ACABAMENTO NÃO REFORÇADO, ESPESSURA 7CM. AF_07/2021</t>
  </si>
  <si>
    <t xml:space="preserve">CONTRAPISO ACÚSTICO EM ARGAMASSA TRAÇO 1:4 (CIMENTO E AREIA), PREPARO MANUAL, APLICADO EM ÁREAS SECAS, ACABAMENTO NÃO REFORÇADO, ESPESSURA 7CM. AF_07/2021</t>
  </si>
  <si>
    <t xml:space="preserve">CONTRAPISO ACÚSTICO EM ARGAMASSA PRONTA, PREPARO MECÂNICO COM MISTURADOR 300 KG, APLICADO EM ÁREAS SECAS, ACABAMENTO NÃO REFORÇADO, ESPESSURA 7CM. AF_07/2021</t>
  </si>
  <si>
    <t xml:space="preserve">CONTRAPISO ACÚSTICO EM ARGAMASSA PRONTA, PREPARO MANUAL, APLICADO EM ÁREAS SECAS, ACABAMENTO NÃO REFORÇADO, ESPESSURA 7CM. AF_07/2021</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</si>
  <si>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</si>
  <si>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</si>
  <si>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</si>
  <si>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</si>
  <si>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REFORÇO SUPERFICIAL PARA CONTRAPISOS DE ARGAMASSA SEMI-SECA. AF_07/2021</t>
  </si>
  <si>
    <t xml:space="preserve">RODAPÉ BORRACHA LISO, ALTURA = 7CM, ESPESSURA = 2 MM, PARA ARGAMASSA. AF_09/2020</t>
  </si>
  <si>
    <t xml:space="preserve">CHAPISCO APLICADO EM ALVENARIAS E ESTRUTURAS DE CONCRETO INTERNAS, COM COLHER DE PEDREIRO.  ARGAMASSA TRAÇO 1:3 COM PREPARO MANUAL. AF_10/2022</t>
  </si>
  <si>
    <t xml:space="preserve">CHAPISCO APLICADO EM ALVENARIAS E ESTRUTURAS DE CONCRETO INTERNAS, COM COLHER DE PEDREIRO.  ARGAMASSA TRAÇO 1:3 COM PREPARO EM BETONEIRA 400L. AF_10/2022</t>
  </si>
  <si>
    <t xml:space="preserve">CHAPISCO APLICADO NO TETO OU EM ALVENARIA E ESTRUTURA, COM ROLO PARA TEXTURA ACRÍLICA. ARGAMASSA TRAÇO 1:4 E EMULSÃO POLIMÉRICA (ADESIVO) COM PREPARO MANUAL. AF_10/2022</t>
  </si>
  <si>
    <t xml:space="preserve">CHAPISCO APLICADO NO TETO OU EM ALVENARIA E ESTRUTURA, COM ROLO PARA TEXTURA ACRÍLICA. ARGAMASSA TRAÇO 1:4 E EMULSÃO POLIMÉRICA (ADESIVO) COM PREPARO EM BETONEIRA 400L. AF_10/2022</t>
  </si>
  <si>
    <t xml:space="preserve">CHAPISCO APLICADO NO TETO OU EM ALVENARIA E ESTRUTURA, COM ROLO PARA TEXTURA ACRÍLICA. ARGAMASSA INDUSTRIALIZADA COM PREPARO MANUAL. AF_10/2022</t>
  </si>
  <si>
    <t xml:space="preserve">CHAPISCO APLICADO NO TETO OU EM ALVENARIA E ESTRUTURA, COM ROLO PARA TEXTURA ACRÍLICA. ARGAMASSA INDUSTRIALIZADA COM PREPARO EM MISTURADOR 300 KG. AF_10/2022</t>
  </si>
  <si>
    <t xml:space="preserve">CHAPISCO APLICADO NO TETO OU EM ESTRUTURA, COM DESEMPENADEIRA DENTADA. ARGAMASSA INDUSTRIALIZADA COM PREPARO MANUAL. AF_10/2022</t>
  </si>
  <si>
    <t xml:space="preserve">CHAPISCO APLICADO NO TETO OU EM ESTRUTURA, COM DESEMPENADEIRA DENTADA. ARGAMASSA INDUSTRIALIZADA COM PREPARO EM MISTURADOR 300 KG. AF_10/2022</t>
  </si>
  <si>
    <t xml:space="preserve">CHAPISCO APLICADO EM ALVENARIA (SEM PRESENÇA DE VÃOS) E ESTRUTURAS DE CONCRETO DE FACHADA, COM ROLO PARA TEXTURA ACRÍLICA.  ARGAMASSA TRAÇO 1:4 E EMULSÃO POLIMÉRICA (ADESIVO) COM PREPARO MANUAL. AF_10/2022</t>
  </si>
  <si>
    <t xml:space="preserve">CHAPISCO APLICADO EM ALVENARIA (SEM PRESENÇA DE VÃOS) E ESTRUTURAS DE CONCRETO DE FACHADA, COM ROLO PARA TEXTURA ACRÍLICA.  ARGAMASSA TRAÇO 1:4 E EMULSÃO POLIMÉRICA (ADESIVO) COM PREPARO EM BETONEIRA 400L. AF_10/2022</t>
  </si>
  <si>
    <t xml:space="preserve">CHAPISCO APLICADO EM ALVENARIA (SEM PRESENÇA DE VÃOS) E ESTRUTURAS DE CONCRETO DE FACHADA, COM ROLO PARA TEXTURA ACRÍLICA. ARGAMASSA INDUSTRIALIZADA COM PREPARO MANUAL. AF_10/2022</t>
  </si>
  <si>
    <t xml:space="preserve">CHAPISCO APLICADO EM ALVENARIA (SEM PRESENÇA DE VÃOS) E ESTRUTURAS DE CONCRETO DE FACHADA, COM ROLO PARA TEXTURA ACRÍLICA.  ARGAMASSA INDUSTRIALIZADA COM PREPARO EM MISTURADOR 300 KG. AF_10/2022</t>
  </si>
  <si>
    <t xml:space="preserve">CHAPISCO APLICADO EM ALVENARIA (SEM PRESENÇA DE VÃOS) E ESTRUTURAS DE CONCRETO DE FACHADA, COM COLHER DE PEDREIRO.  ARGAMASSA TRAÇO 1:3 COM PREPARO MANUAL. AF_10/2022</t>
  </si>
  <si>
    <t xml:space="preserve">CHAPISCO APLICADO EM ALVENARIA (SEM PRESENÇA DE VÃOS) E ESTRUTURAS DE CONCRETO DE FACHADA, COM COLHER DE PEDREIRO.  ARGAMASSA TRAÇO 1:3 COM PREPARO EM BETONEIRA 400L. AF_10/2022</t>
  </si>
  <si>
    <t xml:space="preserve">CHAPISCO APLICADO EM ALVENARIA (SEM PRESENÇA DE VÃOS) E ESTRUTURAS DE CONCRETO DE FACHADA, COM EQUIPAMENTO DE PROJEÇÃO. ARGAMASSA TRAÇO 1:3 COM PREPARO MANUAL. AF_10/2022</t>
  </si>
  <si>
    <t xml:space="preserve">CHAPISCO APLICADO EM ALVENARIA (SEM PRESENÇA DE VÃOS) E ESTRUTURAS DE CONCRETO DE FACHADA, COM EQUIPAMENTO DE PROJEÇÃO.  ARGAMASSA TRAÇO 1:3 COM PREPARO EM BETONEIRA 400 L. AF_10/2022</t>
  </si>
  <si>
    <t xml:space="preserve">CHAPISCO APLICADO EM ALVENARIA (COM PRESENÇA DE VÃOS) E ESTRUTURAS DE CONCRETO DE FACHADA, COM ROLO PARA TEXTURA ACRÍLICA.  ARGAMASSA TRAÇO 1:4 E EMULSÃO POLIMÉRICA (ADESIVO) COM PREPARO MANUAL. AF_10/2022</t>
  </si>
  <si>
    <t xml:space="preserve">CHAPISCO APLICADO EM ALVENARIA (COM PRESENÇA DE VÃOS) E ESTRUTURAS DE CONCRETO DE FACHADA, COM ROLO PARA TEXTURA ACRÍLICA.  ARGAMASSA TRAÇO 1:4 E EMULSÃO POLIMÉRICA (ADESIVO) COM PREPARO EM BETONEIRA 400L. AF_10/2022</t>
  </si>
  <si>
    <t xml:space="preserve">CHAPISCO APLICADO EM ALVENARIA (COM PRESENÇA DE VÃOS) E ESTRUTURAS DE CONCRETO DE FACHADA, COM ROLO PARA TEXTURA ACRÍLICA.  ARGAMASSA INDUSTRIALIZADA COM PREPARO MANUAL. AF_10/2022</t>
  </si>
  <si>
    <t xml:space="preserve">CHAPISCO APLICADO EM ALVENARIA (COM PRESENÇA DE VÃOS) E ESTRUTURAS DE CONCRETO DE FACHADA, COM ROLO PARA TEXTURA ACRÍLICA.  ARGAMASSA INDUSTRIALIZADA COM PREPARO EM MISTURADOR 300 KG. AF_10/2022</t>
  </si>
  <si>
    <t xml:space="preserve">CHAPISCO APLICADO EM ALVENARIA (COM PRESENÇA DE VÃOS) E ESTRUTURAS DE CONCRETO DE FACHADA, COM COLHER DE PEDREIRO.  ARGAMASSA TRAÇO 1:3 COM PREPARO MANUAL. AF_10/2022</t>
  </si>
  <si>
    <t xml:space="preserve">CHAPISCO APLICADO EM ALVENARIA (COM PRESENÇA DE VÃOS) E ESTRUTURAS DE CONCRETO DE FACHADA, COM COLHER DE PEDREIRO.  ARGAMASSA TRAÇO 1:3 COM PREPARO EM BETONEIRA 400L. AF_10/2022</t>
  </si>
  <si>
    <t xml:space="preserve">CHAPISCO APLICADO EM ALVENARIA (COM PRESENÇA DE VÃOS) E ESTRUTURAS DE CONCRETO DE FACHADA, COM EQUIPAMENTO DE PROJEÇÃO.  ARGAMASSA TRAÇO 1:3 COM PREPARO MANUAL. AF_10/2022</t>
  </si>
  <si>
    <t xml:space="preserve">CHAPISCO APLICADO EM ALVENARIA (COM PRESENÇA DE VÃOS) E ESTRUTURAS DE CONCRETO DE FACHADA, COM EQUIPAMENTO DE PROJEÇÃO.  ARGAMASSA TRAÇO 1:3 COM PREPARO EM BETONEIRA 400 L. AF_10/2022</t>
  </si>
  <si>
    <t xml:space="preserve">CHAPISCO APLICADO SOMENTE NA ESTRUTURA DE CONCRETO DA FACHADA, COM DESEMPENADEIRA DENTADA. ARGAMASSA INDUSTRIALIZADA COM PREPARO MANUAL. AF_10/2022</t>
  </si>
  <si>
    <t xml:space="preserve">CHAPISCO APLICADO SOMENTE NA ESTRUTURA DE CONCRETO DA FACHADA, COM DESEMPENADEIRA DENTADA. ARGAMASSA INDUSTRIALIZADA COM PREPARO EM MISTURADOR 300 KG. AF_10/2022</t>
  </si>
  <si>
    <t xml:space="preserve">CHAPISCO APLICADO EM ALVENARIA E ESTRUTURAS DE CONCRETO INTERNAS, COM EQUIPAMENTO DE PROJEÇÃO.  ARGAMASSA TRAÇO 1:3 COM PREPARO MANUAL. AF_10/2022</t>
  </si>
  <si>
    <t xml:space="preserve">CHAPISCO APLICADO EM ALVENARIA E ESTRUTURAS DE CONCRETO INTERNAS, COM EQUIPAMENTO DE PROJEÇÃO.  ARGAMASSA TRAÇO 1:3 COM PREPARO EM BETONEIRA 400 L. AF_10/2022</t>
  </si>
  <si>
    <t xml:space="preserve">APLICAÇÃO MANUAL DE GESSO DESEMPENADO (SEM TALISCAS) EM TETO DE AMBIENTES DE ÁREA MAIOR QUE 10M², ESPESSURA DE 0,5CM. AF_03/2023</t>
  </si>
  <si>
    <t xml:space="preserve">APLICAÇÃO MANUAL DE GESSO DESEMPENADO (SEM TALISCAS) EM TETO DE AMBIENTES DE ÁREA ENTRE 5M² E 10M², ESPESSURA DE 0,5CM. AF_03/2023</t>
  </si>
  <si>
    <t xml:space="preserve">APLICAÇÃO MANUAL DE GESSO DESEMPENADO (SEM TALISCAS) EM TETO DE AMBIENTES DE ÁREA MENOR QUE 5M², ESPESSURA DE 0,5CM. AF_03/2023</t>
  </si>
  <si>
    <t xml:space="preserve">APLICAÇÃO MANUAL DE GESSO DESEMPENADO (SEM TALISCAS) EM TETO DE AMBIENTES DE ÁREA MAIOR QUE 10M², ESPESSURA DE 1,0CM. AF_03/2023</t>
  </si>
  <si>
    <t xml:space="preserve">APLICAÇÃO MANUAL DE GESSO DESEMPENADO (SEM TALISCAS) EM TETO DE AMBIENTES DE ÁREA ENTRE 5M² E 10M², ESPESSURA DE 1,0CM. AF_03/2023</t>
  </si>
  <si>
    <t xml:space="preserve">APLICAÇÃO MANUAL DE GESSO DESEMPENADO (SEM TALISCAS) EM TETO DE AMBIENTES DE ÁREA MENOR QUE 5M², ESPESSURA DE 1,0CM. AF_03/2023</t>
  </si>
  <si>
    <t xml:space="preserve">APLICAÇÃO MANUAL DE GESSO DESEMPENADO (SEM TALISCAS) EM PAREDES, ESPESSURA DE 0,5CM. AF_03/2023</t>
  </si>
  <si>
    <t xml:space="preserve">APLICAÇÃO MANUAL DE GESSO DESEMPENADO (SEM TALISCAS) EM PAREDES, ESPESSURA DE 1,0CM. AF_03/2023</t>
  </si>
  <si>
    <t xml:space="preserve">APLICAÇÃO MANUAL DE GESSO SARRAFEADO (COM TALISCAS) EM PAREDES, ESPESSURA DE 1,0CM. AF_03/2023</t>
  </si>
  <si>
    <t xml:space="preserve">APLICAÇÃO MANUAL DE GESSO SARRAFEADO (COM TALISCAS) EM PAREDES, ESPESSURA DE 1,5CM. AF_03/2023</t>
  </si>
  <si>
    <t xml:space="preserve">APLICAÇÃO DE GESSO PROJETADO COM EQUIPAMENTO DE PROJEÇÃO EM PAREDES, DESEMPENADO (SEM TALISCAS), ESPESSURA DE 0,5CM. AF_03/2023</t>
  </si>
  <si>
    <t xml:space="preserve">APLICAÇÃO DE GESSO PROJETADO COM EQUIPAMENTO DE PROJEÇÃO EM PAREDES, DESEMPENADO (SEM TALISCAS), ESPESSURA DE 1,0CM. AF_03/2023</t>
  </si>
  <si>
    <t xml:space="preserve">APLICAÇÃO DE GESSO PROJETADO COM EQUIPAMENTO DE PROJEÇÃO EM PAREDES, SARRAFEADO (COM TALISCAS), ESPESSURA DE 1,0CM. AF_03/2023</t>
  </si>
  <si>
    <t xml:space="preserve">APLICAÇÃO DE GESSO PROJETADO COM EQUIPAMENTO DE PROJEÇÃO EM PAREDES, SARRAFEADO (COM TALISCAS), ESPESSURA DE 1,5CM. AF_03/2023</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</si>
  <si>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</si>
  <si>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</si>
  <si>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</si>
  <si>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</si>
  <si>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</si>
  <si>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</si>
  <si>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</si>
  <si>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</si>
  <si>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</si>
  <si>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</si>
  <si>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</si>
  <si>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</si>
  <si>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</si>
  <si>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</si>
  <si>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</si>
  <si>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</si>
  <si>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</si>
  <si>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</si>
  <si>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</si>
  <si>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</si>
  <si>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</si>
  <si>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</si>
  <si>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</si>
  <si>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</si>
  <si>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AF_08/2022</t>
  </si>
  <si>
    <t xml:space="preserve">EMBOÇO OU MASSA ÚNICA EM ARGAMASSA TRAÇO 1:2:8, PREPARO MANUAL, APLICADA MANUALMENTE EM PANOS DE FACHADA COM PRESENÇA DE VÃOS, ESPESSURA DE 25 MM. AF_08/2022</t>
  </si>
  <si>
    <t xml:space="preserve">EMBOÇO OU MASSA ÚNICA EM ARGAMASSA INDUSTRIALIZADA, PREPARO MECÂNICO E APLICAÇÃO COM EQUIPAMENTO DE MISTURA E PROJEÇÃO DE 1,5 M3/H DE ARGAMASSA EM PANOS DE FACHADA COM PRESENÇA DE VÃOS, ESPESSURA DE 25 MM. AF_08/2022</t>
  </si>
  <si>
    <t xml:space="preserve">EMBOÇO OU MASSA ÚNICA EM ARGAMASSA TRAÇO 1:2:8, PREPARO MECÂNICO COM BETONEIRA 400 L, APLICADA MANUALMENTE EM PANOS DE FACHADA COM PRESENÇA DE VÃOS, ESPESSURA DE 35 MM. AF_08/2022</t>
  </si>
  <si>
    <t xml:space="preserve">EMBOÇO OU MASSA ÚNICA EM ARGAMASSA TRAÇO 1:2:8, PREPARO MANUAL, APLICADA MANUALMENTE EM PANOS DE FACHADA COM PRESENÇA DE VÃOS, ESPESSURA DE 35 MM. AF_08/2022</t>
  </si>
  <si>
    <t xml:space="preserve">EMBOÇO OU MASSA ÚNICA EM ARGAMASSA INDUSTRIALIZADA, PREPARO MECÂNICO E APLICAÇÃO COM EQUIPAMENTO DE MISTURA E PROJEÇÃO DE 1,5 M3/H DE ARGAMASSA EM PANOS DE FACHADA COM PRESENÇA DE VÃOS, ESPESSURA DE 35 MM. AF_08/2022</t>
  </si>
  <si>
    <t xml:space="preserve">EMBOÇO OU MASSA ÚNICA EM ARGAMASSA TRAÇO 1:2:8, PREPARO MECÂNICO COM BETONEIRA 400 L, APLICADA MANUALMENTE EM PANOS DE FACHADA COM PRESENÇA DE VÃOS, ESPESSURA DE 45 MM. AF_08/2022</t>
  </si>
  <si>
    <t xml:space="preserve">EMBOÇO OU MASSA ÚNICA EM ARGAMASSA TRAÇO 1:2:8, PREPARO MANUAL, APLICADA MANUALMENTE EM PANOS DE FACHADA COM PRESENÇA DE VÃOS, ESPESSURA DE 45 MM. AF_08/2022</t>
  </si>
  <si>
    <t xml:space="preserve">EMBOÇO OU MASSA ÚNICA EM ARGAMASSA INDUSTRIALIZADA, PREPARO MECÂNICO E APLICAÇÃO COM EQUIPAMENTO DE MISTURA E PROJEÇÃO DE 1,5 M3/H DE ARGAMASSA EM PANOS DE FACHADA COM PRESENÇA DE VÃOS, ESPESSURA DE 45 MM. AF_08/2022</t>
  </si>
  <si>
    <t xml:space="preserve">EMBOÇO OU MASSA ÚNICA EM ARGAMASSA TRAÇO 1:2:8, PREPARO MECÂNICO COM BETONEIRA 400 L, APLICADA MANUALMENTE EM PANOS DE FACHADA COM PRESENÇA DE VÃOS, ESPESSURA MAIOR OU IGUAL A 50 MM. AF_08/2022</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</si>
  <si>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</si>
  <si>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</si>
  <si>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EMBOÇO OU MASSA ÚNICA EM ARGAMASSA TRAÇO 1:2:8, PREPARO MECÂNICO COM BETONEIRA 400 L, APLICADA MANUALMENTE EM PANOS CEGOS DE FACHADA (SEM PRESENÇA DE VÃOS), ESPESSURA DE 25 MM. AF_08/2022</t>
  </si>
  <si>
    <t xml:space="preserve">EMBOÇO OU MASSA ÚNICA EM ARGAMASSA TRAÇO 1:2:8, PREPARO MANUAL, APLICADA MANUALMENTE EM PANOS CEGOS DE FACHADA (SEM PRESENÇA DE VÃOS), ESPESSURA DE 25 MM. AF_09/2022</t>
  </si>
  <si>
    <t xml:space="preserve">EMBOÇO OU MASSA ÚNICA EM ARGAMASSA INDUSTRIALIZADA, PREPARO MECÂNICO E APLICAÇÃO COM EQUIPAMENTO DE MISTURA E PROJEÇÃO DE 1,5 M3/H DE ARGAMASSA EM PANOS CEGOS DE FACHADA (SEM PRESENÇA DE VÃOS), ESPESSURA DE 25 MM. AF_08/2022</t>
  </si>
  <si>
    <t xml:space="preserve">EMBOÇO OU MASSA ÚNICA EM ARGAMASSA TRAÇO 1:2:8, PREPARO MECÂNICO COM BETONEIRA 400 L, APLICADA MANUALMENTE EM PANOS CEGOS DE FACHADA (SEM PRESENÇA DE VÃOS), ESPESSURA DE 35 MM. AF_08/2022</t>
  </si>
  <si>
    <t xml:space="preserve">EMBOÇO OU MASSA ÚNICA EM ARGAMASSA TRAÇO 1:2:8, PREPARO MANUAL, APLICADA MANUALMENTE EM PANOS CEGOS DE FACHADA (SEM PRESENÇA DE VÃOS), ESPESSURA DE 35 MM. AF_08/2022</t>
  </si>
  <si>
    <t xml:space="preserve">EMBOÇO OU MASSA ÚNICA EM ARGAMASSA INDUSTRIALIZADA, PREPARO MECÂNICO E APLICAÇÃO COM EQUIPAMENTO DE MISTURA E PROJEÇÃO DE 1,5 M3/H DE ARGAMASSA EM PANOS CEGOS DE FACHADA (SEM PRESENÇA DE VÃOS), ESPESSURA DE 35 MM. AF_08/2022</t>
  </si>
  <si>
    <t xml:space="preserve">EMBOÇO OU MASSA ÚNICA EM ARGAMASSA TRAÇO 1:2:8, PREPARO MECÂNICO COM BETONEIRA 400 L, APLICADA MANUALMENTE EM PANOS CEGOS DE FACHADA (SEM PRESENÇA DE VÃOS), ESPESSURA DE 45 MM. AF_08/2022</t>
  </si>
  <si>
    <t xml:space="preserve">EMBOÇO OU MASSA ÚNICA EM ARGAMASSA TRAÇO 1:2:8, PREPARO MANUAL, APLICADA MANUALMENTE EM PANOS CEGOS DE FACHADA (SEM PRESENÇA DE VÃOS), ESPESSURA DE 45 MM. AF_08/2022</t>
  </si>
  <si>
    <t xml:space="preserve">EMBOÇO OU MASSA ÚNICA EM ARGAMASSA INDUSTRIALIZADA, PREPARO MECÂNICO E APLICAÇÃO COM EQUIPAMENTO DE MISTURA E PROJEÇÃO DE 1,5 M3/H DE ARGAMASSA EM PANOS CEGOS DE FACHADA (SEM PRESENÇA DE VÃOS), ESPESSURA DE 45 MM. AF_08/2022</t>
  </si>
  <si>
    <t xml:space="preserve">EMBOÇO OU MASSA ÚNICA EM ARGAMASSA TRAÇO 1:2:8, PREPARO MECÂNICO COM BETONEIRA 400 L, APLICADA MANUALMENTE EM PANOS CEGOS DE FACHADA (SEM PRESENÇA DE VÃOS), ESPESSURA MAIOR OU IGUAL A 50 MM. AF_08/2022</t>
  </si>
  <si>
    <t xml:space="preserve">EMBOÇO OU MASSA ÚNICA EM ARGAMASSA TRAÇO 1:2:8, PREPARO MANUAL, APLICADA MANUALMENTE EM PANOS CEGOS DE FACHADA (SEM PRESENÇA DE VÃOS), ESPESSURA MAIOR OU IGUAL A 50 MM. AF_08/2022</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</si>
  <si>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</si>
  <si>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</si>
  <si>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EMBOÇO OU MASSA ÚNICA EM ARGAMASSA TRAÇO 1:2:8, PREPARO MANUAL, APLICADA MANUALMENTE EM SUPERFÍCIES EXTERNAS DA SACADA, ESPESSURA DE 25 MM, SEM USO DE TELA METÁLICA DE REFORÇO CONTRA FISSURAÇÃO. AF_08/2022</t>
  </si>
  <si>
    <t xml:space="preserve">EMBOÇO OU MASSA ÚNICA EM ARGAMASSA INDUSTRIALIZADA, PREPARO MECÂNICO E APLICAÇÃO COM EQUIPAMENTO DE MISTURA E PROJEÇÃO DE 1,5 M3/H EM SUPERFÍCIES EXTERNAS DA SACADA, ESPESSURA 25 MM, SEM USO DE TELA METÁLICA. AF_08/2022</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</si>
  <si>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</si>
  <si>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EMBOÇO OU MASSA ÚNICA EM ARGAMASSA TRAÇO 1:2:8, PREPARO MANUAL, APLICADA MANUALMENTE EM SUPERFÍCIES EXTERNAS DA SACADA, ESPESSURA DE 35 MM, SEM USO DE TELA METÁLICA DE REFORÇO CONTRA FISSURAÇÃO. AF_08/2022</t>
  </si>
  <si>
    <t xml:space="preserve">EMBOÇO OU MASSA ÚNICA EM ARGAMASSA INDUSTRIALIZADA, PREPARO MECÂNICO E APLICAÇÃO COM EQUIPAMENTO DE MISTURA E PROJEÇÃO DE 1,5 M3/H EM SUPERFÍCIES EXTERNAS DA SACADA, ESPESSURA 35 MM, SEM USO DE TELA METÁLICA. AF_08/2022</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</si>
  <si>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</si>
  <si>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EMBOÇO OU MASSA ÚNICA EM ARGAMASSA TRAÇO 1:2:8, PREPARO MANUAL, APLICADA MANUALMENTE EM SUPERFÍCIES EXTERNAS DA SACADA, ESPESSURA DE 45 MM, SEM USO DE TELA METÁLICA DE REFORÇO CONTRA FISSURAÇÃO. AF_08/2022</t>
  </si>
  <si>
    <t xml:space="preserve">EMBOÇO OU MASSA ÚNICA EM ARGAMASSA INDUSTRIALIZADA, PREPARO MECÂNICO E APLICAÇÃO COM EQUIPAMENTO DE MISTURA E PROJEÇÃO DE 1,5 M3/H EM SUPERFÍCIES EXTERNAS DA SACADA, ESPESSURA 45 MM, SEM USO DE TELA METÁLICA. AF_08/2022</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</si>
  <si>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</si>
  <si>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EMBOÇO OU MASSA ÚNICA EM ARGAMASSA TRAÇO 1:2:8, PREPARO MANUAL, APLICADA MANUALMENTE EM SUPERFÍCIES EXTERNAS DA SACADA, ESPESSURA MAIOR OU IGUAL A 50 MM, SEM USO DE TELA METÁLICA DE REFORÇO CONTRA FISSURAÇÃO. AF_08/2022</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</si>
  <si>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</si>
  <si>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EMBOÇO OU MASSA ÚNICA EM ARGAMASSA TRAÇO 1:2:8, PREPARO MECÂNICO COM BETONEIRA 400 L, APLICADA MANUALMENTE NAS PAREDES INTERNAS DA SACADA, ESPESSURA DE 25 MM, SEM USO DE TELA METÁLICA DE REFORÇO CONTRA FISSURAÇÃO. AF_08/2022</t>
  </si>
  <si>
    <t xml:space="preserve">EMBOÇO OU MASSA ÚNICA EM ARGAMASSA TRAÇO 1:2:8, PREPARO MANUAL, APLICADA MANUALMENTE NAS PAREDES INTERNAS DA SACADA, ESPESSURA DE 25 MM, SEM USO DE TELA METÁLICA DE REFORÇO CONTRA FISSURAÇÃO. AF_08/2022</t>
  </si>
  <si>
    <t xml:space="preserve">EMBOÇO OU MASSA ÚNICA EM ARGAMASSA INDUSTRIALIZADA, PREPARO MECÂNICO E APLICAÇÃO COM EQUIPAMENTO DE MISTURA E PROJEÇÃO DE 1,5 M3/H NAS PAREDES INTERNAS DA SACADA, ESPESSURA 25 MM, SEM USO DE TELA METÁLICA. AF_08/2022</t>
  </si>
  <si>
    <t xml:space="preserve">EMBOÇO OU MASSA ÚNICA EM ARGAMASSA TRAÇO 1:2:8, PREPARO MECÂNICO COM BETONEIRA 400 L, APLICADA MANUALMENTE NAS PAREDES INTERNAS DA SACADA, ESPESSURA DE 35 MM, SEM USO DE TELA METÁLICA DE REFORÇO CONTRA FISSURAÇÃO. AF_08/2022</t>
  </si>
  <si>
    <t xml:space="preserve">EMBOÇO OU MASSA ÚNICA EM ARGAMASSA TRAÇO 1:2:8, PREPARO MANUAL, APLICADA MANUALMENTE NAS PAREDES INTERNAS DA SACADA, ESPESSURA DE 35 MM, SEM USO DE TELA METÁLICA DE REFORÇO CONTRA FISSURAÇÃO. AF_08/2022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</si>
  <si>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</si>
  <si>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</si>
  <si>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</si>
  <si>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</si>
  <si>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</si>
  <si>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</si>
  <si>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</si>
  <si>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</si>
  <si>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</si>
  <si>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</si>
  <si>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</si>
  <si>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</si>
  <si>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</si>
  <si>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</si>
  <si>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</si>
  <si>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</si>
  <si>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</si>
  <si>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</si>
  <si>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</si>
  <si>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</si>
  <si>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</si>
  <si>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</si>
  <si>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</si>
  <si>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</si>
  <si>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</si>
  <si>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</si>
  <si>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</si>
  <si>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</si>
  <si>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</si>
  <si>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</si>
  <si>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</si>
  <si>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</si>
  <si>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</si>
  <si>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</si>
  <si>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EMBOÇO OU MASSA ÚNICA EM ARGAMASSA TRAÇO 1:2:8, PREPARO MECÂNICA COM BETONEIRA 400 L, APLICADA COM PROJETOR TIPO CANEQUINHA EM PANOS DE FACHADA COM PRESENÇA DE VÃOS, ESPESSURA DE 25 MM, ACESSO POR BALANCIM MANUAL. AF_08/2022</t>
  </si>
  <si>
    <t xml:space="preserve">EMBOÇO OU MASSA ÚNICA EM ARGAMASSA TRAÇO 1:2:8, PREPARO MECÂNICA COM BETONEIRA 400 L, APLICADA COM PROJETOR TIPO CANEQUINHA EM PANOS DE FACHADA COM PRESENÇA DE VÃOS, ESPESSURA DE 35 MM, ACESSO POR BALANCIM MANUAL. AF_08/2022</t>
  </si>
  <si>
    <t xml:space="preserve">EMBOÇO OU MASSA ÚNICA EM ARGAMASSA TRAÇO 1:2:8, PREPARO MECÂNICA COM BETONEIRA 400 L, APLICADA COM PROJETOR TIPO CANEQUINHA EM PANOS DE FACHADA COM PRESENÇA DE VÃOS, ESPESSURA DE 45 MM, ACESSO POR BALANCIM MANUAL. AF_08/2022</t>
  </si>
  <si>
    <t xml:space="preserve">EMBOÇO OU MASSA ÚNICA EM ARGAMASSA TRAÇO 1:2:8, PREPARO MECÂNICA COM BETONEIRA 400 L, APLICADA COM PROJETOR TIPO CANEQUINHA EM PANOS DE FACHADA COM PRESENÇA DE VÃOS, ESPESSURA DE 50 MM, ACESSO POR BALANCIM MANUAL. AF_08/2022</t>
  </si>
  <si>
    <t xml:space="preserve">EMBOÇO OU MASSA ÚNICA EM ARGAMASSA TRAÇO 1:2:8, PREPARO MECÂNICA COM BETONEIRA 400 L, APLICADA COM PROJETOR TIPO CANEQUINHA EM PANOS DE FACHADA SEM PRESENÇA DE VÃOS, ESPESSURA DE 25 MM, ACESSO POR BALANCIM MANUAL. AF_08/2022</t>
  </si>
  <si>
    <t xml:space="preserve">EMBOÇO OU MASSA ÚNICA EM ARGAMASSA TRAÇO 1:2:8, PREPARO MECÂNICA COM BETONEIRA 400 L, APLICADA COM PROJETOR TIPO CANEQUINHA EM PANOS DE FACHADA SEM PRESENÇA DE VÃOS, ESPESSURA DE 35 MM, ACESSO POR BALANCIM MANUAL. AF_08/2022</t>
  </si>
  <si>
    <t xml:space="preserve">EMBOÇO OU MASSA ÚNICA EM ARGAMASSA TRAÇO 1:2:8, PREPARO MECÂNICA COM BETONEIRA 400 L, APLICADA COM PROJETOR TIPO CANEQUINHA EM PANOS DE FACHADA SEM PRESENÇA DE VÃOS, ESPESSURA DE 45 MM, ACESSO POR BALANCIM MANUAL. AF_08/2022</t>
  </si>
  <si>
    <t xml:space="preserve">EMBOÇO OU MASSA ÚNICA EM ARGAMASSA TRAÇO 1:2:8, PREPARO MECÂNICA COM BETONEIRA 400 L, APLICADA COM PROJETOR TIPO CANEQUINHA EM PANOS DE FACHADA SEM PRESENÇA DE VÃOS, ESPESSURA DE 50 MM, ACESSO POR BALANCIM MANUAL. AF_08/2022</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</si>
  <si>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</si>
  <si>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</si>
  <si>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</si>
  <si>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</si>
  <si>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EMBOÇO OU MASSA ÚNICA EM ARGAMASSA TRAÇO 1:2:8, PREPARO MECÂNICA COM BETONEIRA 400 L, APLICADA COM PROJETOR TIPO CANEQUINHA EM SUPERFÍCIES INTERNAS DA SACADA, ESPESSURA DE 25 MM,  SEM USO DE TELA METÁLICA. AF_08/2022</t>
  </si>
  <si>
    <t xml:space="preserve">EMBOÇO OU MASSA ÚNICA EM ARGAMASSA TRAÇO 1:2:8, PREPARO MECÂNICA COM BETONEIRA 400 L, APLICADA COM PROJETOR TIPO CANEQUINHA EM SUPERFÍCIES INTERNAS DA SACADA, ESPESSURA DE 35 MM, SEM USO DE TELA METÁLICA. AF_08/2022</t>
  </si>
  <si>
    <t xml:space="preserve">EMBOÇO OU MASSA ÚNICA EM ARGAMASSA TRAÇO 1:2:8, PREPARO MECÂNICA COM BETONEIRA 400 L, APLICADA MANUALMENTE EM PANOS DE FACHADA COM PRESENÇA DE VÃOS, ESPESSURA DE 25 MM, ACESSO POR ANDAIME. AF_08/2022</t>
  </si>
  <si>
    <t xml:space="preserve">EMBOÇO OU MASSA ÚNICA EM ARGAMASSA TRAÇO 1:2:8, PREPARO MANUAL, APLICADA MANUALMENTE EM PANOS DE FACHADA COM PRESENÇA DE VÃOS, ESPESSURA DE 25 MM, ACESSO POR ANDAIME. AF_08/2022</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</si>
  <si>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</si>
  <si>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EMBOÇO OU MASSA ÚNICA EM ARGAMASSA TRAÇO 1:2:8, PREPARO MECÂNICA COM BETONEIRA 400 L, APLICADA COM PROJETOR TIPO CANEQUINHA EM PANOS DE FACHADA COM PRESENÇA DE VÃOS, ESPESSURA DE 25 MM, ACESSO POR ANDAIME. AF_08/2022</t>
  </si>
  <si>
    <t xml:space="preserve">EMBOÇO OU MASSA ÚNICA EM ARGAMASSA TRAÇO 1:2:8, PREPARO MECÂNICA COM BETONEIRA 400 L, APLICADA MANUALMENTE EM PANOS DE FACHADA COM PRESENÇA DE VÃOS, ESPESSURA DE 35 MM, ACESSO POR ANDAIME. AF_08/2022</t>
  </si>
  <si>
    <t xml:space="preserve">EMBOÇO OU MASSA ÚNICA EM ARGAMASSA TRAÇO 1:2:8, PREPARO MANUAL, APLICADA MANUALMENTE EM PANOS DE FACHADA COM PRESENÇA DE VÃOS, ESPESSURA DE 35 MM, ACESSO POR ANDAIME. AF_08/2022</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</si>
  <si>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</si>
  <si>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EMBOÇO OU MASSA ÚNICA EM ARGAMASSA TRAÇO 1:2:8, PREPARO MECÂNICA COM BETONEIRA 400 L, APLICADA COM PROJETOR TIPO CANEQUINHA EM PANOS DE FACHADA COM PRESENÇA DE VÃOS, ESPESSURA DE 35 MM, ACESSO POR ANDAIME. AF_08/2022</t>
  </si>
  <si>
    <t xml:space="preserve">EMBOÇO OU MASSA ÚNICA EM ARGAMASSA TRAÇO 1:2:8, PREPARO MECÂNICA COM BETONEIRA 400 L, APLICADA MANUALMENTE EM PANOS DE FACHADA COM PRESENÇA DE VÃOS, ESPESSURA DE 45 MM, ACESSO POR ANDAIME. AF_08/2022</t>
  </si>
  <si>
    <t xml:space="preserve">EMBOÇO OU MASSA ÚNICA EM ARGAMASSA TRAÇO 1:2:8, PREPARO MANUAL, APLICADA MANUALMENTE EM PANOS DE FACHADA COM PRESENÇA DE VÃOS, ESPESSURA DE 45 MM, ACESSO POR ANDAIME. AF_08/2022</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</si>
  <si>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</si>
  <si>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EMBOÇO OU MASSA ÚNICA EM ARGAMASSA TRAÇO 1:2:8, PREPARO MECÂNICA COM BETONEIRA 400 L, APLICADA COM PROJETOR TIPO CANEQUINHA EM PANOS DE FACHADA COM PRESENÇA DE VÃOS, ESPESSURA DE 45 MM, ACESSO POR ANDAIME. AF_08/2022</t>
  </si>
  <si>
    <t xml:space="preserve">EMBOÇO OU MASSA ÚNICA EM ARGAMASSA TRAÇO 1:2:8, PREPARO MECÂNICA COM BETONEIRA 400 L, APLICADA MANUALMENTE EM PANOS DE FACHADA COM PRESENÇA DE VÃOS, ESPESSURA DE 50 MM, ACESSO POR ANDAIME. AF_08/2022</t>
  </si>
  <si>
    <t xml:space="preserve">EMBOÇO OU MASSA ÚNICA EM ARGAMASSA TRAÇO 1:2:8, PREPARO MANUAL, APLICADA MANUALMENTE EM PANOS DE FACHADA COM PRESENÇA DE VÃOS, ESPESSURA DE 50 MM, ACESSO POR ANDAIME. AF_08/2022</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</si>
  <si>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</si>
  <si>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EMBOÇO OU MASSA ÚNICA EM ARGAMASSA TRAÇO 1:2:8, PREPARO MECÂNICA COM BETONEIRA 400 L, APLICADA COM PROJETOR TIPO CANEQUINHA EM PANOS DE FACHADA COM PRESENÇA DE VÃOS, ESPESSURA DE 50 MM, ACESSO POR ANDAIME. AF_08/2022</t>
  </si>
  <si>
    <t xml:space="preserve">EMBOÇO OU MASSA ÚNICA EM ARGAMASSA TRAÇO 1:2:8, PREPARO MECÂNICA COM BETONEIRA 400 L, APLICADA MANUALMENTE EM PANOS DE FACHADA SEM PRESENÇA DE VÃOS, ESPESSURA DE 25 MM, ACESSO POR ANDAIME. AF_08/2022</t>
  </si>
  <si>
    <t xml:space="preserve">EMBOÇO OU MASSA ÚNICA EM ARGAMASSA TRAÇO 1:2:8, PREPARO MANUAL, APLICADA MANUALMENTE EM PANOS DE FACHADA SEM PRESENÇA DE VÃOS, ESPESSURA DE 25 MM, ACESSO POR ANDAIME. AF_08/2022</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</si>
  <si>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</si>
  <si>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EMBOÇO OU MASSA ÚNICA EM ARGAMASSA TRAÇO 1:2:8, PREPARO MECÂNICA COM BETONEIRA 400 L, APLICADA COM PROJETOR TIPO CANEQUINHA EM PANOS DE FACHADA SEM PRESENÇA DE VÃOS, ESPESSURA DE 25 MM, ACESSO POR ANDAIME. AF_08/2022</t>
  </si>
  <si>
    <t xml:space="preserve">EMBOÇO OU MASSA ÚNICA EM ARGAMASSA TRAÇO 1:2:8, PREPARO MECÂNICA COM BETONEIRA 400 L, APLICADA MANUALMENTE EM PANOS DE FACHADA SEM PRESENÇA DE VÃOS, ESPESSURA DE 35 MM, ACESSO POR ANDAIME. AF_08/2022</t>
  </si>
  <si>
    <t xml:space="preserve">EMBOÇO OU MASSA ÚNICA EM ARGAMASSA TRAÇO 1:2:8, PREPARO MANUAL, APLICADA MANUALMENTE EM PANOS DE FACHADA SEM PRESENÇA DE VÃOS, ESPESSURA DE 35 MM, ACESSO POR ANDAIME. AF_08/2022</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</si>
  <si>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</si>
  <si>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EMBOÇO OU MASSA ÚNICA EM ARGAMASSA TRAÇO 1:2:8, PREPARO MECÂNICA COM BETONEIRA 400 L, APLICADA COM PROJETOR TIPO CANEQUINHA EM PANOS DE FACHADA SEM PRESENÇA DE VÃOS, ESPESSURA DE 35 MM, ACESSO POR ANDAIME. AF_08/2022</t>
  </si>
  <si>
    <t xml:space="preserve">EMBOÇO OU MASSA ÚNICA EM ARGAMASSA TRAÇO 1:2:8, PREPARO MECÂNICA COM BETONEIRA 400 L, APLICADA MANUALMENTE EM PANOS DE FACHADA SEM PRESENÇA DE VÃOS, ESPESSURA DE 45 MM, ACESSO POR ANDAIME. AF_08/2022</t>
  </si>
  <si>
    <t xml:space="preserve">EMBOÇO OU MASSA ÚNICA EM ARGAMASSA TRAÇO 1:2:8, PREPARO MANUAL, APLICADA MANUALMENTE EM PANOS DE FACHADA SEM PRESENÇA DE VÃOS, ESPESSURA DE 45 MM, ACESSO POR ANDAIME. AF_08/2022</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</si>
  <si>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</si>
  <si>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EMBOÇO OU MASSA ÚNICA EM ARGAMASSA TRAÇO 1:2:8, PREPARO MECÂNICA COM BETONEIRA 400 L, APLICADA COM PROJETOR TIPO CANEQUINHA EM PANOS DE FACHADA SEM PRESENÇA DE VÃOS, ESPESSURA DE 45 MM, ACESSO POR ANDAIME. AF_08/2022</t>
  </si>
  <si>
    <t xml:space="preserve">EMBOÇO OU MASSA ÚNICA EM ARGAMASSA TRAÇO 1:2:8, PREPARO MECÂNICA COM BETONEIRA 400 L, APLICADA MANUALMENTE EM PANOS DE FACHADA SEM PRESENÇA DE VÃOS, ESPESSURA DE 50 MM, ACESSO POR ANDAIME. AF_08/2022</t>
  </si>
  <si>
    <t xml:space="preserve">EMBOÇO OU MASSA ÚNICA EM ARGAMASSA TRAÇO 1:2:8, PREPARO MANUAL, APLICADA MANUALMENTE EM PANOS DE FACHADA SEM PRESENÇA DE VÃOS, ESPESSURA DE 50 MM, ACESSO POR ANDAIME. AF_08/2022</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</si>
  <si>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</si>
  <si>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EMBOÇO OU MASSA ÚNICA EM ARGAMASSA TRAÇO 1:2:8, PREPARO MECÂNICA COM BETONEIRA 400 L, APLICADA COM PROJETOR TIPO CANEQUINHA EM PANOS DE FACHADA SEM PRESENÇA DE VÃOS, ESPESSURA DE 50 MM, ACESSO POR ANDAIME. AF_08/2022</t>
  </si>
  <si>
    <t xml:space="preserve">EMBOÇO OU MASSA ÚNICA EM ARGAMASSA TRAÇO 1:2:8, PREPARO MECÂNICA COM BETONEIRA 400 L, APLICADA MANUALMENTE EM SUPERFÍCIES EXTERNAS DA SACADA, ESPESSURA DE 25 MM, ACESSO POR ANDAIME, SEM USO DE TELA METÁLICA. AF_08/2022</t>
  </si>
  <si>
    <t xml:space="preserve">EMBOÇO OU MASSA ÚNICA EM ARGAMASSA TRAÇO 1:2:8, PREPARO MANUAL, APLICADA MANUALMENTE EM SUPERFÍCIES EXTERNAS DA SACADA, ESPESSURA DE 25 MM, ACESSO POR ANDAIME, SEM USO DE TELA METÁLICA. AF_08/2022</t>
  </si>
  <si>
    <t xml:space="preserve">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</si>
  <si>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</si>
  <si>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EMBOÇO OU MASSA ÚNICA EM ARGAMASSA TRAÇO 1:2:8, PREPARO MECÂNICA COM BETONEIRA 400 L, APLICADA MANUALMENTE EM SUPERFÍCIES EXTERNAS DA SACADA, ESPESSURA DE 35 MM, ACESSO POR ANDAIME, SEM USO DE TELA METÁLICA. AF_08/2022</t>
  </si>
  <si>
    <t xml:space="preserve">EMBOÇO OU MASSA ÚNICA EM ARGAMASSA TRAÇO 1:2:8, PREPARO MANUAL, APLICADA MANUALMENTE EM SUPERFÍCIES EXTERNAS DA SACADA, ESPESSURA DE 35 MM, ACESSO POR ANDAIME, SEM USO DE TELA METÁLICA. AF_08/2022</t>
  </si>
  <si>
    <t xml:space="preserve">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</si>
  <si>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</si>
  <si>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EMBOÇO OU MASSA ÚNICA EM ARGAMASSA TRAÇO 1:2:8, PREPARO MECÂNICO COM BETONEIRA 400 L, APLICADA MANUALMENTE EM SUPERFÍCIES EXTERNAS DA SACADA, ESPESSURA DE 45 MM, ACESSO POR ANDAIME, SEM USO DE TELA METÁLICA. AF_08/2022</t>
  </si>
  <si>
    <t xml:space="preserve">EMBOÇO OU MASSA ÚNICA EM ARGAMASSA TRAÇO 1:2:8, PREPARO MANUAL, APLICADA MANUALMENTE EM SUPERFÍCIES EXTERNAS DA SACADA, ESPESSURA DE 45 MM, ACESSO POR ANDAIME, SEM USO DE TELA METÁLICA. AF_08/2022</t>
  </si>
  <si>
    <t xml:space="preserve">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</si>
  <si>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</si>
  <si>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EMBOÇO OU MASSA ÚNICA EM ARGAMASSA TRAÇO 1:2:8, PREPARO MECÂNICO COM BETONEIRA 400 L, APLICADA MANUALMENTE EM SUPERFÍCIES EXTERNAS DA SACADA, ESPESSURA DE 50 MM, ACESSO POR ANDAIME, SEM USO DE TELA METÁLICA. AF_08/2022</t>
  </si>
  <si>
    <t xml:space="preserve">EMBOÇO OU MASSA ÚNICA EM ARGAMASSA TRAÇO 1:2:8, PREPARO MANUAL, APLICADA MANUALMENTE EM SUPERFÍCIES EXTERNAS DA SACADA, ESPESSURA DE 50 MM, ACESSO POR ANDAIME, SEM USO DE TELA METÁLICA. AF_08/2022</t>
  </si>
  <si>
    <t xml:space="preserve">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</si>
  <si>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</si>
  <si>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APLICAÇÃO MANUAL DE GESSO DESEMPENADO (SEM TALISCAS) EM TETO DE AMBIENTES COM PAREDES EM PÉ DIREITO DUPLO E ÁREA MAIOR QUE 10M², ESPESSURA DE 0,5CM. AF_03/2023</t>
  </si>
  <si>
    <t xml:space="preserve">APLICAÇÃO MANUAL DE GESSO DESEMPENADO (SEM TALISCAS) EM TETO DE AMBIENTES COM PAREDES EM PÉ DIREITO DUPLO E ÁREA ENTRE 5M² E 10M², ESPESSURA DE 0,5CM. AF_03/2023</t>
  </si>
  <si>
    <t xml:space="preserve">APLICAÇÃO MANUAL DE GESSO DESEMPENADO (SEM TALISCAS) EM TETO DE AMBIENTES COM PAREDES EM PÉ DIREITO DUPLO E ÁREA MENOR QUE 5M², ESPESSURA DE 0,5CM. AF_03/2023</t>
  </si>
  <si>
    <t xml:space="preserve">APLICAÇÃO MANUAL DE GESSO DESEMPENADO (SEM TALISCAS) EM TETO DE AMBIENTES COM PAREDES EM PÉ DIREITO DUPLO E ÁREA MAIOR QUE 10M², ESPESSURA DE 1,0CM. AF_03/2023</t>
  </si>
  <si>
    <t xml:space="preserve">APLICAÇÃO MANUAL DE GESSO DESEMPENADO (SEM TALISCAS) EM TETO DE AMBIENTES COM PAREDES EM PÉ DIREITO DUPLO E ÁREA ENTRE 5M² E 10M², ESPESSURA DE 1,0CM. AF_03/2023</t>
  </si>
  <si>
    <t xml:space="preserve">APLICAÇÃO MANUAL DE GESSO DESEMPENADO (SEM TALISCAS) EM TETO DE AMBIENTES COM PAREDES EM PÉ DIREITO DUPLO E ÁREA MENOR QUE 5M², ESPESSURA DE 1,0CM. AF_03/2023</t>
  </si>
  <si>
    <t xml:space="preserve">APLICAÇÃO MANUAL DE GESSO DESEMPENADO (SEM TALISCAS) EM PAREDES COM PÉ DIREITO DUPLO, ESPESSURA DE 0,5CM. AF_03/2023</t>
  </si>
  <si>
    <t xml:space="preserve">APLICAÇÃO MANUAL DE GESSO DESEMPENADO (SEM TALISCAS) EM PAREDES COM PÉ DIREITO DUPLO, ESPESSURA DE 1,0CM. AF_03/2023</t>
  </si>
  <si>
    <t xml:space="preserve">APLICAÇÃO MANUAL DE GESSO SARRAFEADO (COM TALISCAS) EM PAREDES COM PÉ DIREITO DUPLO, ESPESSURA DE 1,0CM. AF_03/2023</t>
  </si>
  <si>
    <t xml:space="preserve">APLICAÇÃO MANUAL DE GESSO SARRAFEADO (COM TALISCAS) EM PAREDES COM PÉ DIREITO DUPLO, ESPESSURA DE 1,5CM. AF_03/2023</t>
  </si>
  <si>
    <t xml:space="preserve">REVESTIMENTO CERÂMICO PARA PAREDES EXTERNAS EM PASTILHAS DE PORCELANA 5 X 5 CM (PLACAS DE 30 X 30 CM), ALINHADAS A PRUMO. AF_02/2023</t>
  </si>
  <si>
    <t xml:space="preserve">REVESTIMENTO CERÂMICO PARA PAREDES EXTERNAS EM PASTILHAS DE PORCELANA 5 X 5 CM (PLACAS DE 30 X 30 CM), ALINHADAS A PRUMO, APLICADO EM SUPERFÍCIES INTERNAS DE SACADA. AF_02/2023</t>
  </si>
  <si>
    <t xml:space="preserve">REVESTIMENTO CERÂMICO PARA PAREDES INTERNAS COM PLACAS TIPO ESMALTADA EXTRA DE DIMENSÕES 20X20 CM APLICADAS NA ALTURA INTEIRA DAS PAREDES.  AF_02/2023_PE</t>
  </si>
  <si>
    <t xml:space="preserve">REVESTIMENTO CERÂMICO PARA PAREDES INTERNAS COM PLACAS TIPO ESMALTADA EXTRA DE DIMENSÕES 20X20 CM APLICADAS A MEIA ALTURA DAS PAREDES. AF_02/2023_PE</t>
  </si>
  <si>
    <t xml:space="preserve">REVESTIMENTO CERÂMICO PARA PAREDES INTERNAS COM PLACAS TIPO ESMALTADA EXTRA DE DIMENSÕES 25X35 CM APLICADAS NA ALTURA INTEIRA DAS PAREDES. AF_02/2023_PE</t>
  </si>
  <si>
    <t xml:space="preserve">REVESTIMENTO CERÂMICO PARA PAREDES INTERNAS COM PLACAS TIPO ESMALTADA EXTRA DE DIMENSÕES 25X35 CM APLICADAS A MEIA ALTURA DAS PAREDES. AF_02/2023_PE</t>
  </si>
  <si>
    <t xml:space="preserve">REVESTIMENTO CERÂMICO PARA PAREDES INTERNAS COM PLACAS TIPO ESMALTADA EXTRA  DE DIMENSÕES 33X45 CM APLICADAS NA ALTURA INTEIRA DAS PAREDES. AF_02/2023_PE</t>
  </si>
  <si>
    <t xml:space="preserve">REVESTIMENTO CERÂMICO PARA PAREDES INTERNAS COM PLACAS TIPO ESMALTADA EXTRA DE DIMENSÕES 33X45 CM APLICADAS A MEIA ALTURA DAS PAREDES. AF_02/2023_PE</t>
  </si>
  <si>
    <t xml:space="preserve">REVESTIMENTO CERÂMICO PARA PAREDES EXTERNAS EM PASTILHAS DE PORCELANA 2,5 X 2,5 CM (PLACAS DE 30 X 30 CM), ALINHADAS A PRUMO. AF_02/2023</t>
  </si>
  <si>
    <t xml:space="preserve">REVESTIMENTO CERÂMICO PARA PAREDES EXTERNAS EM PASTILHAS DE PORCELANA 2,5 X 2,5 CM (PLACAS DE 30 X 30 CM), ALINHADAS A PRUMO, APLICADO EM SUPERFÍCIES INTERNAS DE SACADA. AF_02/2023</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</si>
  <si>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</si>
  <si>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</si>
  <si>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NA ALTURA INTEIRA DAS PAREDES. AF_02/2023_PE</t>
  </si>
  <si>
    <t xml:space="preserve">REVESTIMENTO CERÂMICO PARA PAREDES INTERNAS COM PLACAS TIPO ESMALTADA PADRÃO POPULAR DE DIMENSÕES 20X20 CM, ARGAMASSA TIPO AC I, APLICADAS A MEIA ALTURA DAS PAREDES. AF_02/2023_PE</t>
  </si>
  <si>
    <t xml:space="preserve">REVESTIMENTO CERÂMICO PARA PAREDES INTERNAS COM PLACAS TIPO ESMALTADA PADRÃO POPULAR DE DIMENSÕES 20X20 CM, ARGAMASSA TIPO AC III, APLICADAS NA ALTURA INTEIRA DAS PAREDES.  AF_02/2023_PE</t>
  </si>
  <si>
    <t xml:space="preserve">REVESTIMENTO CERÂMICO PARA PAREDES INTERNAS COM PLACAS TIPO ESMALTADA PADRÃO POPULAR DE DIMENSÕES 20X20 CM, ARGAMASSA TIPO AC III, APLICADAS A MEIA ALTURA DAS PAREDES. AF_02/2023_PE</t>
  </si>
  <si>
    <t xml:space="preserve">REVESTIMENTO CERÂMICO PARA PAREDES INTERNAS COM PLACAS TIPO ESMALTADA EXTRA DE DIMENSÕES 60X60 CM APLICADAS NA ALTURA INTEIRA DAS PAREDES. AF_02/2023_PE</t>
  </si>
  <si>
    <t xml:space="preserve">REVESTIMENTO CERÂMICO PARA PAREDES INTERNAS COM PLACAS TIPO ESMALTADA EXTRA DE DIMENSÕES 60X60 CM APLICADAS A MEIA ALTURA DAS PAREDES. AF_02/2023_PE</t>
  </si>
  <si>
    <t xml:space="preserve">REVESTIMENTO CERÂMICO PARA PAREDES INTERNAS COM PLACAS TIPO ESMALTADA EXTRA DE DIMENSÕES 20X20 CM APLICADAS EM DIAGONAL, NA ALTURA INTEIRA DAS PAREDES. AF_02/2023_PE</t>
  </si>
  <si>
    <t xml:space="preserve">REVESTIMENTO CERÂMICO PARA PAREDES INTERNAS COM PLACAS TIPO ESMALTADA EXTRA DE DIMENSÕES 20X20 CM APLICADAS EM DIAGONAL, A MEIA ALTURA DAS PAREDES. AF_02/2023_PE</t>
  </si>
  <si>
    <t xml:space="preserve">REVESTIMENTO CERÂMICO PARA PAREDES INTERNAS COM PLACAS TIPO PASTILHA DE DIMENSÕES 5 X 5 CM (PLACAS DE 30 X 30 CM) CM APLICADAS NA ALTURA INTEIRA DAS PAREDES. AF_02/2023</t>
  </si>
  <si>
    <t xml:space="preserve">REVESTIMENTO CERÂMICO PARA PAREDES INTERNAS COM PLACAS TIPO PASTILHA DE DIMENSÕES 2,5 X 2,5 CM (PLACAS DE 30 X 30 CM) CM APLICADAS NA ALTURA INTEIRA DAS PAREDES. AF_02/2023</t>
  </si>
  <si>
    <t xml:space="preserve">REVESTIMENTO CERÂMICO PARA PAREDES INTERNAS COM PLACAS TIPO PASTILHA DE DIMENSÕES 5 X 5 CM (PLACAS DE 30 X 30 CM) CM APLICADAS A MEIA ALTURA DAS PAREDES. AF_02/2023</t>
  </si>
  <si>
    <t xml:space="preserve">REVESTIMENTO CERÂMICO PARA PAREDES INTERNAS COM PLACAS TIPO PASTILHA DE DIMENSÕES 2,5 X 2,5 CM (PLACAS DE 30 X 30 CM) CM APLICADAS A MEIA ALTURA DAS PAREDES. AF_02/2023</t>
  </si>
  <si>
    <t xml:space="preserve">RODAPÉ CERÂMICO DE 7CM DE ALTURA COM PLACAS TIPO ESMALTADA EXTRA DE DIMENSÕES 80X80CM. AF_02/2023</t>
  </si>
  <si>
    <t xml:space="preserve">CHAPIM SOBRE MUROS LINEARES, EM GRANITO OU MÁRMORE, L = 25 CM, ASSENTADO COM ARGAMASSA 1:6 COM ADITIVO. AF_11/2020</t>
  </si>
  <si>
    <t xml:space="preserve">CHAPIM (RUFO CAPA) EM AÇO GALVANIZADO, CORTE 33. AF_11/2020</t>
  </si>
  <si>
    <t xml:space="preserve">FORRO EM MADEIRA PINUS, PARA AMBIENTES RESIDENCIAIS, INCLUSIVE ESTRUTURA UNIDIRECIONAL DE FIXAÇÃO. AF_08/2023</t>
  </si>
  <si>
    <t xml:space="preserve">ACABAMENTOS PARA FORRO (RODA-FORRO EM MADEIRA PINUS). AF_08/2023</t>
  </si>
  <si>
    <t xml:space="preserve">FORRO EM MADEIRA PINUS, PARA AMBIENTES RESIDENCIAIS E COMERCIAIS, INCLUSIVE ESTRUTURA BIDIRECIONAL DE FIXAÇÃO. AF_08/2023</t>
  </si>
  <si>
    <t xml:space="preserve">FORRO EM PLACAS DE GESSO, PARA AMBIENTES RESIDENCIAIS. AF_08/2023_PS</t>
  </si>
  <si>
    <t xml:space="preserve">FORRO EM DRYWALL PARA AMBIENTES RESIDENCIAIS, INCLUSIVE ESTRUTURA UNIDIRECIONAL DE FIXAÇÃO. AF_08/2023_PS</t>
  </si>
  <si>
    <t xml:space="preserve">FORRO EM PLACAS DE GESSO, PARA AMBIENTES COMERCIAIS. AF_08/2023_PS</t>
  </si>
  <si>
    <t xml:space="preserve">FORRO EM DRYWALL, PARA AMBIENTES COMERCIAIS, INCLUSIVE ESTRUTURA BIRECIONAL DE FIXAÇÃO. AF_08/2023_PS</t>
  </si>
  <si>
    <t xml:space="preserve">ACABAMENTOS PARA FORRO (MOLDURA DE GESSO). AF_08/2023</t>
  </si>
  <si>
    <t xml:space="preserve">ACABAMENTOS PARA FORRO (MOLDURA EM DRYWALL, COM LARGURA DE 15 CM). AF_08/2023_PS</t>
  </si>
  <si>
    <t xml:space="preserve">ACABAMENTOS PARA FORRO (SANCA DE GESSO, MONTADA NA OBRA). AF_08/2023_PS</t>
  </si>
  <si>
    <t xml:space="preserve">FORRO EM RÉGUAS DE PVC, FRISADO, PARA AMBIENTES RESIDENCIAIS, INCLUSIVE ESTRUTURA UNIDIRECIONAL DE FIXAÇÃO. AF_08/2023_PS</t>
  </si>
  <si>
    <t xml:space="preserve">FORRO EM RÉGUAS DE PVC, FRISADO, PARA AMBIENTES COMERCIAIS, INCLUSIVE ESTRUTURA BIDIRECIONAL DE FIXAÇÃO. AF_08/2023_PS</t>
  </si>
  <si>
    <t xml:space="preserve">ACABAMENTOS PARA FORRO (RODA-FORRO EM PERFIL METÁLICO E PLÁSTICO). AF_08/2023</t>
  </si>
  <si>
    <t xml:space="preserve">FORRO EM RÉGUAS DE PVC, LISO, PARA AMBIENTES RESIDENCIAIS, INCLUSIVE ESTRUTURA UNIDIRECIONAL DE FIXAÇÃO. AF_08/2023_PS</t>
  </si>
  <si>
    <t xml:space="preserve">FORRO EM RÉGUAS DE PVC, LISO, PARA AMBIENTES COMERCIAIS, INCLUSIVE ESTRUTURA BIDIRECIONAL DE FIXAÇÃO. AF_08/2023_PS</t>
  </si>
  <si>
    <t xml:space="preserve">ESTUCAMENTO DE DENSIDADE BAIXA DE PANOS DE FACHADA DO SISTEMA DE PAREDES DE CONCRETO EM EDIFICAÇÕES DE MÚLTIPLOS PAVIMENTOS, ACESSO COM PLATAFORMA OU CADEIRINHA, UTILIZAÇÃO DE ARGAMASSA COLANTE. AF_10/2022</t>
  </si>
  <si>
    <t xml:space="preserve">ESTUCAMENTO DE DENSIDADE BAIXA DE PANOS DE FACHADA DO SISTEMA DE PAREDES DE CONCRETO EM UNIDADES HABITACIONAIS DE PAVIMENTO ÚNICO, UTILIZAÇÃO DE ARGAMASSA COLANTE. AF_10/2022</t>
  </si>
  <si>
    <t xml:space="preserve">ESTUCAMENTO DE DENSIDADE BAIXA NAS FACES INTERNAS DE PAREDES DO SISTEMA DE PAREDES DE CONCRETO, EM AMBIENTES COM ÁREA ENTRE 5 M² E 10 M², UTILIZAÇÃO DE ARGAMASSA COLANTE. AF_10/2022</t>
  </si>
  <si>
    <t xml:space="preserve">ESTUCAMENTO PARA QUALQUER REVESTIMENTO, EM TETO DO SISTEMA DE PAREDES DE CONCRETO, EM AMBIENTES COM ÁREA ENTRE 5 M² E 10 M², UTILIZAÇÃO DE ARGAMASSA COLANTE. AF_10/2022</t>
  </si>
  <si>
    <t xml:space="preserve">ESTUCAMENTO DE DENSIDADE ALTA NAS FACES INTERNAS DE PAREDES DO SISTEMA DE PAREDES DE CONCRETO, EM AMBIENTES COM ÁREA ENTRE 5 M² E 10 M², UTILIZAÇÃO DE ARGAMASSA COLANTE. AF_10/2022</t>
  </si>
  <si>
    <t xml:space="preserve">ESTUCAMENTO PARA QUALQUER REVESTIMENTO, EM TETO DO SISTEMA DE PAREDES DE CONCRETO, EM AMBIENTES COM ÁREA MAIOR QUE 10 M², UTILIZAÇÃO DE ARGAMASSA COLANTE. AF_10/2022</t>
  </si>
  <si>
    <t xml:space="preserve">ESTUCAMENTO PARA QUALQUER REVESTIMENTO, EM TETO DO SISTEMA DE PAREDES DE CONCRETO, EM AMBIENTES COM ÁREA MENOR QUE 5 M², UTILIZAÇÃO DE ARGAMASSA COLANTE. AF_10/2022</t>
  </si>
  <si>
    <t xml:space="preserve">ESTUCAMENTO DE DENSIDADE ALTA NAS FACES INTERNAS DE PAREDES DO SISTEMA DE PAREDES DE CONCRETO, EM AMBIENTES COM ÁREA MAIOR QUE 10 M², UTILIZAÇÃO DE ARGAMASSA COLANTE. AF_10/2022</t>
  </si>
  <si>
    <t xml:space="preserve">ESTUCAMENTO DE DENSIDADE ALTA NAS FACES INTERNAS DE PAREDES DO SISTEMA DE PAREDES DE CONCRETO, EM AMBIENTES COM ÁREA MENOR QUE 5 M², UTILIZAÇÃO DE ARGAMASSA COLANTE. AF_10/2022</t>
  </si>
  <si>
    <t xml:space="preserve">ESTUCAMENTO DE DENSIDADE BAIXA NAS FACES INTERNAS DE PAREDES DO SISTEMA DE PAREDES DE CONCRETO, EM AMBIENTES COM ÁREA MAIOR QUE 10 M², UTILIZAÇÃO DE ARGAMASSA COLANTE. AF_10/2022</t>
  </si>
  <si>
    <t xml:space="preserve">ESTUCAMENTO DE DENSIDADE BAIXA NAS FACES INTERNAS DE PAREDES DO SISTEMA DE PAREDES DE CONCRETO, EM AMBIENTES COM ÁREA MENOR QUE 5 M², UTILIZAÇÃO DE ARGAMASSA COLANTE. AF_10/2022</t>
  </si>
  <si>
    <t xml:space="preserve">ESTUCAMENTO DE DENSIDADE BAIXA DE PANOS DE FACHADA DO SISTEMA DE PAREDES DE CONCRETO EM EDIFICAÇÕES DE MÚLTIPLOS PAVIMENTOS, ACESSO COM BALANCIM, UTILIZAÇÃO DE ARGAMASSA COLANTE. AF_10/2022</t>
  </si>
  <si>
    <t xml:space="preserve">ESTUCAMENTO DE DENSIDADE BAIXA DE PANOS DE FACHADA DO SISTEMA DE PAREDES DE CONCRETO EM UNIDADES HABITACIONAIS DE DOIS PAVIMENTOS (SOBRADO), ACESSO COM ANDAIME FACHADEIRO, UTILIZAÇÃO DE ARGAMASSA COLANTE. AF_10/2022</t>
  </si>
  <si>
    <t xml:space="preserve">ESTUCAMENTO DE DENSIDADE BAIXA DE PANOS DE FACHADA DO SISTEMA DE PAREDES DE CONCRETO EM UNIDADES HABITACIONAIS DE DOIS PAVIMENTOS (SOBRADO), ACESSO COM PLATAFORMA, UTILIZAÇÃO DE ARGAMASSA COLANTE. AF_10/2022</t>
  </si>
  <si>
    <t xml:space="preserve">ESTUCAMENTO DE DENSIDADE ALTA DE PANOS DE FACHADA DO SISTEMA DE PAREDES DE CONCRETO EM EDIFICAÇÕES DE MÚLTIPLOS PAVIMENTOS, ACESSO COM PLATAFORMA OU CADEIRINHA, UTILIZAÇÃO DE ARGAMASSA COLANTE. AF_10/2022</t>
  </si>
  <si>
    <t xml:space="preserve">ESTUCAMENTO DE DENSIDADE ALTA DE PANOS DE FACHADA DO SISTEMA DE PAREDES DE CONCRETO EM EDIFICAÇÕES DE MÚLTIPLOS PAVIMENTOS, ACESSO COM BALANCIM, UTILIZAÇÃO DE ARGAMASSA COLANTE. AF_10/2022</t>
  </si>
  <si>
    <t xml:space="preserve">ESTUCAMENTO DE DENSIDADE ALTA DE PANOS DE FACHADA DO SISTEMA DE PAREDES DE CONCRETO EM UNIDADES HABITACIONAIS DE DOIS PAVIMENTOS (SOBRADO), ACESSO COM ANDAIME FACHADEIRO, UTILIZAÇÃO DE ARGAMASSA COLANTE. AF_10/2022</t>
  </si>
  <si>
    <t xml:space="preserve">ESTUCAMENTO DE DENSIDADE ALTA DE PANOS DE FACHADA DO SISTEMA DE PAREDES DE CONCRETO EM UNIDADES HABITACIONAIS DE DOIS PAVIMENTOS (SOBRADO), ACESSO COM PLATAFORMA, UTILIZAÇÃO DE ARGAMASSA COLANTE. AF_10/2022</t>
  </si>
  <si>
    <t xml:space="preserve">ESTUCAMENTO DE DENSIDADE ALTA DE PANOS DE FACHADA DO SISTEMA DE PAREDES DE CONCRETO EM UNIDADES HABITACIONAIS DE PAVIMENTO ÚNICO, UTILIZAÇÃO DE ARGAMASSA COLANTE. AF_10/2022</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</si>
  <si>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</si>
  <si>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</si>
  <si>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</si>
  <si>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</si>
  <si>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</si>
  <si>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</si>
  <si>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</si>
  <si>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</si>
  <si>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</si>
  <si>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</si>
  <si>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</si>
  <si>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</si>
  <si>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</si>
  <si>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</si>
  <si>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</si>
  <si>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</si>
  <si>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</si>
  <si>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</si>
  <si>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</si>
  <si>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</si>
  <si>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</si>
  <si>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</si>
  <si>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</si>
  <si>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</si>
  <si>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</si>
  <si>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</si>
  <si>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</si>
  <si>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</si>
  <si>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</si>
  <si>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</si>
  <si>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</si>
  <si>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</si>
  <si>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</si>
  <si>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</si>
  <si>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</si>
  <si>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</si>
  <si>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</si>
  <si>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</si>
  <si>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</si>
  <si>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</si>
  <si>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</si>
  <si>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</si>
  <si>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</si>
  <si>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</si>
  <si>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</si>
  <si>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</si>
  <si>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</si>
  <si>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</si>
  <si>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</si>
  <si>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</si>
  <si>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</si>
  <si>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</si>
  <si>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</si>
  <si>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</si>
  <si>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</si>
  <si>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</si>
  <si>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</si>
  <si>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</si>
  <si>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</si>
  <si>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</si>
  <si>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</si>
  <si>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</si>
  <si>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</si>
  <si>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</si>
  <si>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</si>
  <si>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</si>
  <si>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</si>
  <si>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</si>
  <si>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</si>
  <si>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</si>
  <si>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</si>
  <si>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</si>
  <si>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</si>
  <si>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</si>
  <si>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</si>
  <si>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</si>
  <si>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</si>
  <si>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</si>
  <si>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</si>
  <si>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</si>
  <si>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</si>
  <si>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</si>
  <si>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</si>
  <si>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</si>
  <si>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</si>
  <si>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</si>
  <si>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</si>
  <si>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</si>
  <si>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</si>
  <si>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</si>
  <si>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</si>
  <si>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</si>
  <si>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</si>
  <si>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</si>
  <si>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</si>
  <si>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</si>
  <si>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</si>
  <si>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</si>
  <si>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</si>
  <si>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</si>
  <si>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</si>
  <si>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</si>
  <si>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</si>
  <si>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</si>
  <si>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</si>
  <si>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</si>
  <si>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</si>
  <si>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</si>
  <si>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</si>
  <si>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</si>
  <si>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</si>
  <si>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</si>
  <si>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</si>
  <si>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</si>
  <si>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</si>
  <si>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</si>
  <si>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</si>
  <si>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</si>
  <si>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</si>
  <si>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</si>
  <si>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</si>
  <si>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</si>
  <si>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</si>
  <si>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</si>
  <si>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</si>
  <si>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</si>
  <si>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</si>
  <si>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</si>
  <si>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</si>
  <si>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</si>
  <si>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</si>
  <si>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</si>
  <si>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</si>
  <si>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</si>
  <si>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</si>
  <si>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</si>
  <si>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</si>
  <si>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</si>
  <si>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</si>
  <si>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</si>
  <si>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</si>
  <si>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</si>
  <si>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</si>
  <si>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</si>
  <si>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</si>
  <si>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</si>
  <si>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</si>
  <si>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</si>
  <si>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</si>
  <si>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</si>
  <si>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</si>
  <si>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</si>
  <si>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</si>
  <si>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</si>
  <si>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</si>
  <si>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</si>
  <si>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</si>
  <si>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</si>
  <si>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</si>
  <si>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M3XKM</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</si>
  <si>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</si>
  <si>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</si>
  <si>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</si>
  <si>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</si>
  <si>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</si>
  <si>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</si>
  <si>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</si>
  <si>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</si>
  <si>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</si>
  <si>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</si>
  <si>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</si>
  <si>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</si>
  <si>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</si>
  <si>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</si>
  <si>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</si>
  <si>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</si>
  <si>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</si>
  <si>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</si>
  <si>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</si>
  <si>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</si>
  <si>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</si>
  <si>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</si>
  <si>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</si>
  <si>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</si>
  <si>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</si>
  <si>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</si>
  <si>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</si>
  <si>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</si>
  <si>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</si>
  <si>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</si>
  <si>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</si>
  <si>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</si>
  <si>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</si>
  <si>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</si>
  <si>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</si>
  <si>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</si>
  <si>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</si>
  <si>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</si>
  <si>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</si>
  <si>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</si>
  <si>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</si>
  <si>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</si>
  <si>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</si>
  <si>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</si>
  <si>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</si>
  <si>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</si>
  <si>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</si>
  <si>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</si>
  <si>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</si>
  <si>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</si>
  <si>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</si>
  <si>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</si>
  <si>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</si>
  <si>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</si>
  <si>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</si>
  <si>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</si>
  <si>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</si>
  <si>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</si>
  <si>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</si>
  <si>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</si>
  <si>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</si>
  <si>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</si>
  <si>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</si>
  <si>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</si>
  <si>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</si>
  <si>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</si>
  <si>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</si>
  <si>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</si>
  <si>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</si>
  <si>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</si>
  <si>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</si>
  <si>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</si>
  <si>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</si>
  <si>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</si>
  <si>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</si>
  <si>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</si>
  <si>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</si>
  <si>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</si>
  <si>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</si>
  <si>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</si>
  <si>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</si>
  <si>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</si>
  <si>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</si>
  <si>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</si>
  <si>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</si>
  <si>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</si>
  <si>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DE PISO CERÂMICO OU PORCELANATO COM VASSOURA A SECO. AF_04/2019</t>
  </si>
  <si>
    <t xml:space="preserve">LIMPEZA DE PISO CERÂMICO OU PORCELANATO COM PANO ÚMIDO. AF_04/2019</t>
  </si>
  <si>
    <t xml:space="preserve">LIMPEZA DE PISO CERÂMICO OU PORCELANATO UTILIZANDO DETERGENTE NEUTRO E ESCOVAÇÃO MANUAL.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</si>
  <si>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</si>
  <si>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</si>
  <si>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DETERGENTE NEUTRO E ESCOVAÇÃO MANUAL. AF_04/2019</t>
  </si>
  <si>
    <t xml:space="preserve">LIMPEZA DE REVESTIMENTO CERÂMICO EM PAREDE UTILIZANDO ÁCIDO MURIÁTICO. AF_04/2019</t>
  </si>
  <si>
    <t xml:space="preserve">LIMPEZA DE PISO DE LADRILHO HIDRÁULICO COM PANO ÚMIDO. AF_04/2019</t>
  </si>
  <si>
    <t xml:space="preserve">LIMPEZA DE PISO DE MÁRMORE/GRANITO UTILIZANDO DETERGENTE NEUTRO E ESCOVAÇÃO MANUAL. AF_04/2019</t>
  </si>
  <si>
    <t xml:space="preserve">LIMPEZA DE CONTRAPISO COM VASSOURA A SECO. AF_04/2019</t>
  </si>
  <si>
    <t xml:space="preserve">LIMPEZA DE LADRILHO HIDRÁULICO EM PAREDE COM PANO ÚMIDO. AF_04/2019</t>
  </si>
  <si>
    <t xml:space="preserve">LIMPEZA DE MÁRMORE/GRANITO EM PAREDE UTILIZANDO DETERGENTE NEUTRO E ESCOVAÇÃO MANUAL. AF_04/2019</t>
  </si>
  <si>
    <t xml:space="preserve">LIMPEZA DE SUPERFÍCIE COM JATO DE ALTA PRESSÃO. AF_04/2019</t>
  </si>
  <si>
    <t xml:space="preserve">LIMPEZA DE PIA INOX COM BANCADA DE PEDRA, INCLUSIVE METAIS CORRESPONDENTES. AF_04/2019</t>
  </si>
  <si>
    <t xml:space="preserve">LIMPEZA DE TANQUE OU LAVATÓRIO DE LOUÇA ISOLADO, INCLUSIVE METAIS CORRESPONDENTES. AF_04/2019</t>
  </si>
  <si>
    <t xml:space="preserve">LIMPEZA DE LAVATÓRIO DE LOUÇA COM BANCADA DE PEDRA, INCLUSIVE METAIS CORRESPONDENTES. AF_04/2019</t>
  </si>
  <si>
    <t xml:space="preserve">LIMPEZA DE BACIA SANITÁRIA, BIDÊ OU MICTÓRIO EM LOUÇA, INCLUSIVE METAIS CORRESPONDENTES. AF_04/2019</t>
  </si>
  <si>
    <t xml:space="preserve">LIMPEZA DE BANCADA DE PEDRA (MÁRMORE OU GRANITO). AF_04/2019</t>
  </si>
  <si>
    <t xml:space="preserve">LIMPEZA DE JANELA INTEIRAMENTE DE VIDRO. AF_04/2019</t>
  </si>
  <si>
    <t xml:space="preserve">LIMPEZA DE JANELA DE VIDRO COM CAIXILHO EM AÇO/ALUMÍNIO/PVC. AF_04/2019</t>
  </si>
  <si>
    <t xml:space="preserve">LIMPEZA DE PORTA DE MADEIRA. AF_04/2019</t>
  </si>
  <si>
    <t xml:space="preserve">LIMPEZA DE PORTA INTEIRAMENTE DE VIDRO. AF_04/2019</t>
  </si>
  <si>
    <t xml:space="preserve">LIMPEZA DE PORTA EM AÇO/ALUMÍNIO. AF_04/2019</t>
  </si>
  <si>
    <t xml:space="preserve">LIMPEZA DE PORTA DE VIDRO COM CAIXILHO EM AÇO/ ALUMÍNIO/ PVC. AF_04/2019</t>
  </si>
  <si>
    <t xml:space="preserve">LIMPEZA DE FORRO REMOVÍVEL COM PANO ÚMIDO. AF_04/2019</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</si>
  <si>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</si>
  <si>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</si>
  <si>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</si>
  <si>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</si>
  <si>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</si>
  <si>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</si>
  <si>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</si>
  <si>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</si>
  <si>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</si>
  <si>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</si>
  <si>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</si>
  <si>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</si>
  <si>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</si>
  <si>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</si>
  <si>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</si>
  <si>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</si>
  <si>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</si>
  <si>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</si>
  <si>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</si>
  <si>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</si>
  <si>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</si>
  <si>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</si>
  <si>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</si>
  <si>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</si>
  <si>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</si>
  <si>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</si>
  <si>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DEMOLIÇÃO DE ALVENARIA DE BLOCO FURADO, DE FORMA MANUAL, COM REAPROVEITAMENTO. AF_09/2023</t>
  </si>
  <si>
    <t xml:space="preserve">DEMOLIÇÃO DE ALVENARIA DE BLOCO FURADO, DE FORMA MANUAL, SEM REAPROVEITAMENTO. AF_09/2023</t>
  </si>
  <si>
    <t xml:space="preserve">DEMOLIÇÃO DE ALVENARIA DE TIJOLO MACIÇO, DE FORMA MANUAL, COM REAPROVEITAMENTO. AF_09/2023</t>
  </si>
  <si>
    <t xml:space="preserve">DEMOLIÇÃO DE ALVENARIA DE TIJOLO MACIÇO, DE FORMA MANUAL, SEM REAPROVEITAMENTO. AF_09/2023</t>
  </si>
  <si>
    <t xml:space="preserve">DEMOLIÇÃO DE ALVENARIA PARA QUALQUER TIPO DE BLOCO, DE FORMA MECANIZADA, SEM REAPROVEITAMENTO. AF_09/2023</t>
  </si>
  <si>
    <t xml:space="preserve">DEMOLIÇÃO DE PILARES E VIGAS EM CONCRETO ARMADO, DE FORMA MANUAL, SEM REAPROVEITAMENTO. AF_09/2023</t>
  </si>
  <si>
    <t xml:space="preserve">DEMOLIÇÃO DE PILARES E VIGAS EM CONCRETO ARMADO, DE FORMA MECANIZADA COM MARTELETE, SEM REAPROVEITAMENTO. AF_09/2023</t>
  </si>
  <si>
    <t xml:space="preserve">DEMOLIÇÃO DE LAJES, EM CONCRETO ARMADO, DE FORMA MANUAL, SEM REAPROVEITAMENTO. AF_09/2023</t>
  </si>
  <si>
    <t xml:space="preserve">DEMOLIÇÃO DE LAJES, EM CONCRETO ARMADO, DE FORMA MECANIZADA COM MARTELETE, SEM REAPROVEITAMENTO. AF_09/2023</t>
  </si>
  <si>
    <t xml:space="preserve">DEMOLIÇÃO DE ARGAMASSAS, DE FORMA MANUAL, SEM REAPROVEITAMENTO. AF_09/2023</t>
  </si>
  <si>
    <t xml:space="preserve">DEMOLIÇÃO DE RODAPÉ CERÂMICO, DE FORMA MANUAL, SEM REAPROVEITAMENTO. AF_09/2023</t>
  </si>
  <si>
    <t xml:space="preserve">DEMOLIÇÃO DE REVESTIMENTO CERÂMICO, DE FORMA MANUAL, SEM REAPROVEITAMENTO. AF_09/2023</t>
  </si>
  <si>
    <t xml:space="preserve">DEMOLIÇÃO DE REVESTIMENTO CERÂMICO, DE FORMA MECANIZADA COM MARTELETE, SEM REAPROVEITAMENTO. AF_09/2023</t>
  </si>
  <si>
    <t xml:space="preserve">REMOÇÃO DE PISO DE BLOCO INTERTRAVADO OU DE PEDRA PORTUGUESA, DE FORMA MANUAL, COM REAPROVEITAMENTO. AF_09/2023</t>
  </si>
  <si>
    <t xml:space="preserve">DEMOLIÇÃO PARCIAL DE PAVIMENTO ASFÁLTICO, DE FORMA MECANIZADA, SEM REAPROVEITAMENTO. AF_09/2023</t>
  </si>
  <si>
    <t xml:space="preserve">REMOÇÃO DE TAPUME/ CHAPAS METÁLICAS E DE MADEIRA, DE FORMA MANUAL, SEM REAPROVEITAMENTO. AF_09/2023</t>
  </si>
  <si>
    <t xml:space="preserve">REMOÇÃO DE CHAPAS E PERFIS DE DRYWALL, DE FORMA MANUAL, SEM REAPROVEITAMENTO. AF_09/2023</t>
  </si>
  <si>
    <t xml:space="preserve">REMOÇÃO DE PLACAS E PILARETES DE CONCRETO, DE FORMA MANUAL, SEM REAPROVEITAMENTO. AF_09/2023</t>
  </si>
  <si>
    <t xml:space="preserve">REMOÇÃO DE FORROS DE DRYWALL, PVC E FIBROMINERAL, DE FORMA MANUAL, SEM REAPROVEITAMENTO. AF_09/2023</t>
  </si>
  <si>
    <t xml:space="preserve">REMOÇÃO DE FORRO DE GESSO, DE FORMA MANUAL, SEM REAPROVEITAMENTO. AF_09/2023</t>
  </si>
  <si>
    <t xml:space="preserve">REMOÇÃO DE TRAMA METÁLICA OU DE MADEIRA PARA FORRO, DE FORMA MANUAL, SEM REAPROVEITAMENTO. AF_09/2023</t>
  </si>
  <si>
    <t xml:space="preserve">REMOÇÃO DE PISO DE MADEIRA (ASSOALHO E BARROTE), DE FORMA MANUAL, SEM REAPROVEITAMENTO. AF_09/2023</t>
  </si>
  <si>
    <t xml:space="preserve">REMOÇÃO DE PORTAS, DE FORMA MANUAL, SEM REAPROVEITAMENTO. AF_09/2023</t>
  </si>
  <si>
    <t xml:space="preserve">REMOÇÃO DE JANELAS, DE FORMA MANUAL, SEM REAPROVEITAMENTO. AF_09/2023</t>
  </si>
  <si>
    <t xml:space="preserve">REMOÇÃO DE TELHAS DE FIBROCIMENTO METÁLICA E CERÂMICA, DE FORMA MANUAL, SEM REAPROVEITAMENTO. AF_09/2023</t>
  </si>
  <si>
    <t xml:space="preserve">REMOÇÃO DE PROTEÇÃO TÉRMICA PARA COBERTURA EM EPS, DE FORMA MANUAL, SEM REAPROVEITAMENTO. AF_09/2023</t>
  </si>
  <si>
    <t xml:space="preserve">REMOÇÃO DE TELHAS DE FIBROCIMENTO, METÁLICA E CERÂMICA, DE FORMA MECANIZADA, COM USO DE GUINDASTE, SEM REAPROVEITAMENTO. AF_09/2023</t>
  </si>
  <si>
    <t xml:space="preserve">REMOÇÃO DE TRAMA DE MADEIRA PARA COBERTURA, DE FORMA MANUAL, SEM REAPROVEITAMENTO. AF_09/2023</t>
  </si>
  <si>
    <t xml:space="preserve">REMOÇÃO DE TESOURAS DE MADEIRA, COM VÃO MENOR QUE 8M, DE FORMA MANUAL, SEM REAPROVEITAMENTO. AF_09/2023</t>
  </si>
  <si>
    <t xml:space="preserve">REMOÇÃO DE TESOURAS DE MADEIRA, COM VÃO MAIOR OU IGUAL A 8M, DE FORMA MANUAL, SEM REAPROVEITAMENTO. AF_09/2023</t>
  </si>
  <si>
    <t xml:space="preserve">REMOÇÃO DE TESOURAS DE MADEIRA, COM VÃO MENOR QUE 8M, DE FORMA MECANIZADA, COM REAPROVEITAMENTO. AF_09/2023</t>
  </si>
  <si>
    <t xml:space="preserve">REMOÇÃO DE TESOURAS DE MADEIRA, COM VÃO MAIOR OU IGUAL A 8M, DE FORMA MECANIZADA, COM REAPROVEITAMENTO. AF_09/2023</t>
  </si>
  <si>
    <t xml:space="preserve">REMOÇÃO DE TRAMA METÁLICA PARA COBERTURA, DE FORMA MANUAL, SEM REAPROVEITAMENTO. AF_09/2023</t>
  </si>
  <si>
    <t xml:space="preserve">REMOÇÃO DE TESOURAS METÁLICAS, COM VÃO MENOR QUE 8M, DE FORMA MANUAL, SEM REAPROVEITAMENTO. AF_09/2023</t>
  </si>
  <si>
    <t xml:space="preserve">REMOÇÃO DE TESOURAS METÁLICAS, COM VÃO MAIOR OU IGUAL A 8M, DE FORMA MANUAL, SEM REAPROVEITAMENTO. AF_09/2023</t>
  </si>
  <si>
    <t xml:space="preserve">REMOÇÃO DE TESOURAS METÁLICAS, COM VÃO MENOR QUE 8M, DE FORMA MECANIZADA, COM REAPROVEITAMENTO. AF_09/2023</t>
  </si>
  <si>
    <t xml:space="preserve">REMOÇÃO DE TESOURAS METÁLICAS, COM VÃO MAIOR OU IGUAL A 8M, DE FORMA MECANIZADA, COM REAPROVEITAMENTO. AF_09/2023</t>
  </si>
  <si>
    <t xml:space="preserve">REMOÇÃO DE INTERRUPTORES/TOMADAS ELÉTRICAS, DE FORMA MANUAL, SEM REAPROVEITAMENTO. AF_09/2023</t>
  </si>
  <si>
    <t xml:space="preserve">REMOÇÃO DE CABOS ELÉTRICOS, COM SEÇÃO DE 10 MM², FORMA MANUAL, SEM REAPROVEITAMENTO. AF_09/2023</t>
  </si>
  <si>
    <t xml:space="preserve">REMOÇÃO DE TUBULAÇÕES (TUBOS E CONEXÕES) DE ÁGUA FRIA, DE FORMA MANUAL, SEM REAPROVEITAMENTO. AF_09/2023</t>
  </si>
  <si>
    <t xml:space="preserve">REMOÇÃO DE LOUÇAS, DE FORMA MANUAL, SEM REAPROVEITAMENTO. AF_09/2023</t>
  </si>
  <si>
    <t xml:space="preserve">REMOÇÃO DE ACESSÓRIOS, DE FORMA MANUAL, SEM REAPROVEITAMENTO. AF_09/2023</t>
  </si>
  <si>
    <t xml:space="preserve">REMOÇÃO DE LUMINÁRIAS, DE FORMA MANUAL, SEM REAPROVEITAMENTO. AF_09/2023</t>
  </si>
  <si>
    <t xml:space="preserve">REMOÇÃO DE METAIS SANITÁRIOS, DE FORMA MANUAL, SEM REAPROVEITAMENTO. AF_09/2023</t>
  </si>
  <si>
    <t xml:space="preserve">DEMOLIÇÃO DE PISO DE CONCRETO SIMPLES, DE FORMA MANUAL, SEM REAPROVEITAMENTO. AF_09/2023</t>
  </si>
  <si>
    <t xml:space="preserve">DEMOLIÇÃO DE PISO DE CONCRETO SIMPLES, DE FORMA MECANIZADA COM MARTELETE, SEM REAPROVEITAMENTO. AF_09/2023</t>
  </si>
  <si>
    <t xml:space="preserve">DEMOLIÇÃO DE ARGAMASSAS, DE FORMA DE FORMA MECANIZADA COM MARTELETE, SEM REAPROVEITAMENTO. AF_09/2023</t>
  </si>
  <si>
    <t xml:space="preserve">REMOÇÃO DE CABOS ELÉTRICOS, COM SEÇÃO DE ATÉ 2,5 MM², DE FORMA MANUAL, SEM REAPROVEITAMENTO. AF_09/2023</t>
  </si>
  <si>
    <t xml:space="preserve">REMOÇÃO DE CABOS ELÉTRICOS, COM SEÇÃO MAIOR QUE 2,5 MM² E MENOR QUE 10 MM², DE FORMA MANUAL, SEM REAPROVEITAMENTO. AF_09/2023</t>
  </si>
  <si>
    <t xml:space="preserve">REMOÇÃO DE CABOS ELÉTRICOS, COM SEÇÃO DE 16 MM², FORMA MANUAL, SEM REAPROVEITAMENTO. AF_09/2023</t>
  </si>
  <si>
    <t xml:space="preserve">REMOÇÃO DE CABOS ELÉTRICOS, COM SEÇÃO DE 25 MM², FORMA MANUAL, SEM REAPROVEITAMENTO. AF_09/2023</t>
  </si>
  <si>
    <t xml:space="preserve">DEMOLIÇÃO DE GUIAS, SARJETAS OU SARJETÕES, DE FORMA MECANIZADA, SEM REAPROVEITAMENTO. AF_09/2023</t>
  </si>
  <si>
    <t xml:space="preserve">REMOÇAO DE GUIAS PRÉ-FABRICADAS DE CONCRETO, DE FORMA MECANIZADA, COM REAPROVEITAMENTO. AF_09/2023</t>
  </si>
  <si>
    <t xml:space="preserve">REMOÇÃO DE SUPORTE METÁLICO OU DE MADEIRA PARA PLACAS DE SINALIZAÇÃO VIÁRIA, DE FORMA MANUAL, SEM REAPROVEITAMENTO. AF_09/2023</t>
  </si>
  <si>
    <t xml:space="preserve">REMOÇÃO DE PLACAS DE SINALIZAÇÃO VIÁRIA, DE FORMA MANUAL, SEM REAPROVEITAMENTO. AF_09/2023</t>
  </si>
  <si>
    <t xml:space="preserve">REMOÇÃO DE CERCAS E MOURÕES, DE FORMA MANUAL, SEM REAPROVEITAMENTO. AF_09/2023</t>
  </si>
  <si>
    <t xml:space="preserve">REMOÇÃO DE ALAMBRADOS PARA QUADRAS POLIESPORTIVAS, ESTRUTURADO POR TUBOS DE AÇO GALVANIZADO, COM TELA DE ARAME GALVANIZADO, DE FORMA MANUAL, SEM REAPROVEITAMENTO. AF_09/2023</t>
  </si>
  <si>
    <t xml:space="preserve">REMOÇÃO DE TELA DE ARAME GALVANIZADO DE ALAMBRADOS PARA QUADRAS POLIESPORTIVAS, DE FORMA MANUAL, SEM REMOÇÃO DA ESTRUTURA DE SUSTENTAÇÃO, SEM REAPROVEITAMENTO. AF_09/2023</t>
  </si>
  <si>
    <t xml:space="preserve">REMOÇÃO CALHAS E RUFOS, DE FORMA MANUAL, SEM REAPROVEITAMENTO. AF_09/2023</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</si>
  <si>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</si>
  <si>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</si>
  <si>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</si>
  <si>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</si>
  <si>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</si>
  <si>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</si>
  <si>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</si>
  <si>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</si>
  <si>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</si>
  <si>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</si>
  <si>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</si>
  <si>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</si>
  <si>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</si>
  <si>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</si>
  <si>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</si>
  <si>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</si>
  <si>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</si>
  <si>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</si>
  <si>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</si>
  <si>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</si>
  <si>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</si>
  <si>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</si>
  <si>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</si>
  <si>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</si>
  <si>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</si>
  <si>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</si>
  <si>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</si>
  <si>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</si>
  <si>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</si>
  <si>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</si>
  <si>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</si>
  <si>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</si>
  <si>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</si>
  <si>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</si>
  <si>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TRANSPORTE COM CAMINHÃO BASCULANTE DE 6 M³, EM VIA URBANA PAVIMENTADA, DMT ATÉ 30 KM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</si>
  <si>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</si>
  <si>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</si>
  <si>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</si>
  <si>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</si>
  <si>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</si>
  <si>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</si>
  <si>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</si>
  <si>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</si>
  <si>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</si>
  <si>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</si>
  <si>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</si>
  <si>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</si>
  <si>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</si>
  <si>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</si>
  <si>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</si>
  <si>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</si>
  <si>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</si>
  <si>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</si>
  <si>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</si>
  <si>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</si>
  <si>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</si>
  <si>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</si>
  <si>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</si>
  <si>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</si>
  <si>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</si>
  <si>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</si>
  <si>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</si>
  <si>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</si>
  <si>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</si>
  <si>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6 M³ - CARGA COM PÁ CARREGADEIRA (CAÇAMBA DE 1,7 A 2,8 M³ / 128 HP) E DESCARGA LIVRE (UNIDADE: M3).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</si>
  <si>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</si>
  <si>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</si>
  <si>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</si>
  <si>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</si>
  <si>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</si>
  <si>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</si>
  <si>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</si>
  <si>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</si>
  <si>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</si>
  <si>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</si>
  <si>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 DE TUBOS PLÁSTICOS, DN MENOR OU IGUAL A 100 MM, EM CAMINHÃO CARROCERIA 9T. AF_07/2020</t>
  </si>
  <si>
    <t xml:space="preserve">T</t>
  </si>
  <si>
    <t xml:space="preserve">CARGA, MANOBRA E DESCARGA MANUAL DE TUBOS PLÁSTICOS, DN 200 MM, EM CAMINHÃO CARROCERIA 9T. AF_07/2020</t>
  </si>
  <si>
    <t xml:space="preserve">CARGA, MANOBRA E DESCARGA MANUAL DE TUBOS PLÁSTICOS, DN 150 MM, EM CAMINHÃO CARROCERIA 9T. AF_06/2021</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</si>
  <si>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</si>
  <si>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</si>
  <si>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</si>
  <si>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</si>
  <si>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</si>
  <si>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</si>
  <si>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</si>
  <si>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</si>
  <si>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</si>
  <si>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</si>
  <si>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</si>
  <si>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</si>
  <si>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</si>
  <si>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</si>
  <si>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</si>
  <si>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</si>
  <si>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</si>
  <si>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</si>
  <si>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</si>
  <si>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</si>
  <si>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</si>
  <si>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</si>
  <si>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</si>
  <si>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</si>
  <si>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</si>
  <si>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</si>
  <si>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</si>
  <si>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</si>
  <si>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</si>
  <si>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</si>
  <si>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</si>
  <si>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</si>
  <si>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</si>
  <si>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</si>
  <si>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</si>
  <si>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</si>
  <si>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</si>
  <si>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</si>
  <si>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</si>
  <si>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</si>
  <si>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</si>
  <si>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</si>
  <si>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</si>
  <si>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</si>
  <si>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</si>
  <si>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</si>
  <si>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</si>
  <si>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</si>
  <si>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</si>
  <si>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</si>
  <si>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</si>
  <si>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</si>
  <si>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</si>
  <si>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</si>
  <si>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</si>
  <si>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</si>
  <si>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</si>
  <si>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</si>
  <si>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</si>
  <si>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</si>
  <si>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</si>
  <si>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</si>
  <si>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</si>
  <si>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</si>
  <si>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</si>
  <si>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</si>
  <si>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</si>
  <si>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</si>
  <si>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</si>
  <si>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</si>
  <si>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</si>
  <si>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</si>
  <si>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</si>
  <si>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</si>
  <si>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</si>
  <si>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</si>
  <si>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</si>
  <si>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</si>
  <si>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</si>
  <si>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</si>
  <si>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</si>
  <si>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</si>
  <si>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</si>
  <si>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</si>
  <si>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</si>
  <si>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</si>
  <si>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</si>
  <si>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</si>
  <si>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</si>
  <si>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</si>
  <si>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</si>
  <si>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</si>
  <si>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</si>
  <si>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</si>
  <si>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EM PAVIMENTO CONCREGRAMA. AF_05/2018</t>
  </si>
  <si>
    <t xml:space="preserve">PLANTIO DE GRAMA BATATAIS EM PLACAS. AF_05/2018</t>
  </si>
  <si>
    <t xml:space="preserve">PLANTIO DE FORRAÇÃO. AF_05/2018</t>
  </si>
  <si>
    <t xml:space="preserve">PLANTIO DE GRAMA ESMERALDA OU SÃO CARLOS OU CURITIBANA, EM PLACAS. AF_05/2022</t>
  </si>
  <si>
    <t xml:space="preserve">INSTALAÇÃO DE ESQUI TRIPLO, EM TUBO DE AÇO CARBONO - EQUIPAMENTO DE GINÁSTICA PARA ACADEMIA AO AR LIVRE / ACADEMIA DA TERCEIRA IDADE - ATI, INSTALADO SOBRE PISO DE CONCRETO EXISTENTE. AF_10/2021</t>
  </si>
  <si>
    <t xml:space="preserve">INSTALAÇÃO DE MULTIEXERCITADOR COM SEIS FUNÇÕES, EM TUBO DE AÇO CARBONO - EQUIPAMENTO DE GINÁSTICA PARA ACADEMIA AO AR LIVRE / ACADEMIA DA TERCEIRA IDADE - ATI, INSTALADO SOBRE PISO DE CONCRETO EXISTENTE. AF_10/2021</t>
  </si>
  <si>
    <t xml:space="preserve">INSTALAÇÃO DE SIMULADOR DE CAMINHADA TRIPLO, EM TUBO DE AÇO CARBONO - EQUIPAMENTO DE GINÁSTICA PARA ACADEMIA AO AR LIVRE / ACADEMIA DA TERCEIRA IDADE - ATI, INSTALADO SOBRE PISO DE CONCRETO EXISTENTE. AF_10/2021</t>
  </si>
  <si>
    <t xml:space="preserve">INSTALAÇÃO DE SIMULADOR DE CAVALGADA TRIPLO, EM TUBO DE AÇO CARBONO - EQUIPAMENTO DE GINÁSTICA PARA ACADEMIA AO AR LIVRE / ACADEMIA DA TERCEIRA IDADE - ATI, INSTALADO SOBRE PISO DE CONCRETO EXISTENTE. AF_10/2021</t>
  </si>
  <si>
    <t xml:space="preserve">INSTALAÇÃO DE SIMULADOR DE REMO INDIVIDUAL, EM TUBO DE AÇO CARBONO - EQUIPAMENTO DE GINÁSTICA PARA ACADEMIA AO AR LIVRE / ACADEMIA DA TERCEIRA IDADE - ATI, INSTALADO SOBRE PISO DE CONCRETO EXISTENTE. AF_10/2021</t>
  </si>
  <si>
    <t xml:space="preserve">INSTALAÇÃO DE PRESSÃO DE PERNAS TRIPLO, EM TUBO DE AÇO CARBONO - EQUIPAMENTO DE GINÁSTICA PARA ACADEMIA AO AR LIVRE / ACADEMIA DA TERCEIRA IDADE - ATI, INSTALADO SOBRE SOLO. AF_10/2021</t>
  </si>
  <si>
    <t xml:space="preserve">INSTALAÇÃO DE ALONGADOR COM TRÊS ALTURAS, EM TUBO DE AÇO CARBONO - EQUIPAMENTO DE GINASTICA PARA ACADEMIA AO AR LIVRE / ACADEMIA DA TERCEIRA IDADE - ATI, INSTALADO SOBRE SOLO. AF_10/2021</t>
  </si>
  <si>
    <t xml:space="preserve">INSTALAÇÃO DE ROTAÇÃO DIAGONAL DUPLA, APARELHO TRIPLO, EM TUBO DE AÇO CARBONO - EQUIPAMENTO DE GINÁSTICA PARA ACADEMIA AO AR LIVRE / ACADEMIA DA TERCEIRA IDADE - ATI, INSTALADO SOBRE SOLO. AF_10/2021</t>
  </si>
  <si>
    <t xml:space="preserve">INSTALAÇÃO DE ROTAÇÃO VERTICAL DUPLO, EM TUBO DE AÇO CARBONO - EQUIPAMENTO DE GINÁSTICA PARA ACADEMIA AO AR LIVRE / ACADEMIA DA TERCEIRA IDADE - ATI, INSTALADO SOBRE SOLO. AF_10/2021</t>
  </si>
  <si>
    <t xml:space="preserve">INSTALAÇÃO DE SURF DUPLO, EM TUBO DE AÇO CARBONO - EQUIPAMENTO DE GINÁSTICA PARA ACADEMIA AO AR LIVRE / ACADEMIA DA TERCEIRA IDADE - ATI, INSTALADO SOBRE SOLO. AF_10/2021</t>
  </si>
  <si>
    <t xml:space="preserve">INSTALAÇÃO DE PLACA ORIENTATIVA SOBRE EXERCÍCIOS, 2,00M X 1,00M, EM TUBO DE AÇO CARBONO - PARA ACADEMIA AO AR LIVRE / ACADEMIA DA TERCEIRA IDADE - ATI, INSTALADO SOBRE SOLO. AF_10/2021</t>
  </si>
  <si>
    <t xml:space="preserve">INSTALAÇÃO DE PRESSÃO DE PERNAS TRIPLO, EM TUBO DE AÇO CARBONO - EQUIPAMENTO DE GINÁSTICA PARA ACADEMIA AO AR LIVRE / ACADEMIA DA TERCEIRA IDADE - ATI, INSTALADO SOBRE PISO DE CONCRETO EXISTENTE. AF_10/2021</t>
  </si>
  <si>
    <t xml:space="preserve">INSTALAÇÃO DE ALONGADOR COM TRÊS ALTURAS, EM TUBO DE AÇO CARBONO - EQUIPAMENTO DE GINÁSTICA PARA ACADEMIA AO AR LIVRE / ACADEMIA DA TERCEIRA IDADE - ATI, INSTALADO SOBRE PISO DE CONCRETO EXISTENTE. AF_10/2021</t>
  </si>
  <si>
    <t xml:space="preserve">INSTALAÇÃO DE ROTAÇÃO DIAGONAL DUPLA, APARELHO TRIPLO, EM TUBO DE AÇO CARBONO - EQUIPAMENTO DE GINÁSTICA PARA ACADEMIA AO AR LIVRE / ACADEMIA DA TERCEIRA IDADE - ATI, INSTALADO SOBRE PISO DE CONCRETO EXISTENTE. AF_10/2021</t>
  </si>
  <si>
    <t xml:space="preserve">INSTALAÇÃO DE ROTAÇÃO VERTICAL DUPLO, EM TUBO DE ACO CARBONO - EQUIPAMENTO DE GINASTICA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</si>
  <si>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</si>
  <si>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PISO DE CONCRETO EXISTENTE. AF_10/2021</t>
  </si>
  <si>
    <t xml:space="preserve">INSTALAÇÃO DE BANCO METÁLICO COM ENCOSTO, 1,60 M DE COMPRIMENTO, EM TUBO DE AÇO CARBONO COM PINTURA ELETROSTÁTICA, SOBRE PISO DE CONCRETO EXISTENTE. AF_11/2021</t>
  </si>
  <si>
    <t xml:space="preserve">INSTALAÇÃO DE LIXEIRA METÁLICA DUPLA, CAPACIDADE DE 60 L, EM TUBO DE AÇO CARBONO E CESTOS EM CHAPA DE AÇO COM PINTURA ELETROSTÁTICA, SOBRE PISO DE CONCRETO EXISTENTE. AF_11/2021</t>
  </si>
  <si>
    <t xml:space="preserve">INSTALAÇÃO DE LIXEIRA METÁLICA DUPLA, CAPACIDADE DE 60 L, EM TUBO DE AÇO CARBONO E CESTOS EM CHAPA DE AÇO COM PINTURA ELETROSTÁTICA, SOBRE SOLO. AF_11/2021</t>
  </si>
  <si>
    <t xml:space="preserve">INSTALAÇÃO DE PERGOLADO DE MADEIRA, EM MAÇARANDUBA, ANGELIM OU EQUIVALENTE DA REGIÃO, FIXADO COM CONCRETO SOBRE PISO DE CONCRETO EXISTENTE. AF_11/2021</t>
  </si>
  <si>
    <t xml:space="preserve">INSTALAÇÃO DE PERGOLADO DE MADEIRA, EM MAÇARANDUBA, ANGELIM OU EQUIVALENTE DA REGIÃO, FIXADO COM CONCRETO SOBRE SOLO. AF_11/2021</t>
  </si>
  <si>
    <t xml:space="preserve">PAR DE TABELAS DE BASQUETE DE COMPENSADO NAVAL, COM AROS E REDES - FORNECIMENTO E INSTALAÇÃO. AF_03/2022</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</si>
  <si>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</si>
  <si>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</si>
  <si>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</si>
  <si>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</si>
  <si>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</si>
  <si>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</si>
  <si>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</si>
  <si>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</si>
  <si>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</si>
  <si>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</si>
  <si>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</si>
  <si>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</si>
  <si>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</si>
  <si>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</si>
  <si>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</si>
  <si>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</si>
  <si>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</si>
  <si>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</si>
  <si>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</si>
  <si>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</si>
  <si>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</si>
  <si>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</si>
  <si>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</si>
  <si>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</si>
  <si>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</si>
  <si>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</si>
  <si>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</si>
  <si>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</si>
  <si>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</si>
  <si>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</si>
  <si>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</si>
  <si>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</si>
  <si>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</si>
  <si>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</si>
  <si>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</si>
  <si>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</si>
  <si>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</si>
  <si>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</si>
  <si>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</si>
  <si>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</si>
  <si>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</si>
  <si>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</si>
  <si>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</si>
  <si>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</si>
  <si>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</si>
  <si>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</si>
  <si>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</si>
  <si>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</si>
  <si>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</si>
  <si>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</si>
  <si>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VEÍCULO LEVE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</si>
  <si>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</si>
  <si>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</si>
  <si>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</si>
  <si>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</si>
  <si>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</si>
  <si>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</si>
  <si>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</si>
  <si>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</si>
  <si>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</si>
  <si>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</si>
  <si>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</si>
  <si>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</si>
  <si>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</si>
  <si>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</si>
  <si>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</si>
  <si>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</si>
  <si>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</si>
  <si>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</si>
  <si>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</si>
  <si>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</si>
  <si>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</si>
  <si>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</si>
  <si>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</si>
  <si>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</si>
  <si>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</si>
  <si>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</si>
  <si>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</si>
  <si>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</si>
  <si>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</si>
  <si>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</si>
  <si>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</si>
  <si>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</si>
  <si>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</si>
  <si>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</si>
  <si>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</si>
  <si>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</si>
  <si>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</si>
  <si>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</si>
  <si>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</si>
  <si>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</si>
  <si>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</si>
  <si>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</si>
  <si>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</si>
  <si>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</si>
  <si>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</si>
  <si>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</si>
  <si>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</si>
  <si>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</si>
  <si>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</si>
  <si>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SENIOR COM ENCARGOS COMPLEMENTARES</t>
  </si>
  <si>
    <t xml:space="preserve">MESTRE DE OBRAS COM ENCARGOS COMPLEMENTARES</t>
  </si>
  <si>
    <t xml:space="preserve">TOPOGRAFO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</si>
  <si>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</si>
  <si>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</si>
  <si>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</si>
  <si>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</si>
  <si>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</si>
  <si>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</si>
  <si>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</si>
  <si>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</si>
  <si>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</si>
  <si>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</si>
  <si>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</si>
  <si>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</si>
  <si>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</si>
  <si>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</si>
  <si>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</si>
  <si>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</si>
  <si>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</si>
  <si>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</si>
  <si>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</si>
  <si>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</si>
  <si>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</si>
  <si>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</si>
  <si>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</si>
  <si>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</si>
  <si>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</si>
  <si>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</si>
  <si>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</si>
  <si>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</si>
  <si>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</si>
  <si>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</si>
  <si>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</si>
  <si>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</si>
  <si>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</si>
  <si>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</si>
  <si>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</si>
  <si>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</si>
  <si>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</si>
  <si>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</si>
  <si>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</si>
  <si>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</si>
  <si>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</si>
  <si>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</si>
  <si>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</si>
  <si>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</si>
  <si>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</si>
  <si>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</si>
  <si>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</si>
  <si>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</si>
  <si>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</si>
  <si>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</si>
  <si>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</si>
  <si>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</si>
  <si>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</si>
  <si>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</si>
  <si>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</si>
  <si>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</si>
  <si>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</si>
  <si>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</si>
  <si>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</si>
  <si>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</si>
  <si>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</si>
  <si>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</si>
  <si>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</si>
  <si>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</si>
  <si>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</si>
  <si>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</si>
  <si>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</si>
  <si>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</si>
  <si>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</si>
  <si>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</si>
  <si>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</si>
  <si>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</si>
  <si>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</si>
  <si>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</si>
  <si>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</si>
  <si>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</si>
  <si>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</si>
  <si>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</si>
  <si>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</si>
  <si>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</si>
  <si>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</si>
  <si>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</si>
  <si>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</si>
  <si>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</si>
  <si>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</si>
  <si>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</si>
  <si>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</si>
  <si>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</si>
  <si>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</si>
  <si>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</si>
  <si>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</si>
  <si>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</si>
  <si>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</si>
  <si>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</si>
  <si>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</si>
  <si>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</si>
  <si>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</si>
  <si>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</si>
  <si>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</si>
  <si>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</si>
  <si>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</si>
  <si>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</si>
  <si>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</si>
  <si>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</si>
  <si>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</si>
  <si>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</si>
  <si>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</si>
  <si>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</si>
  <si>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</si>
  <si>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</si>
  <si>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</si>
  <si>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</si>
  <si>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</si>
  <si>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</si>
  <si>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</si>
  <si>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</si>
  <si>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</si>
  <si>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</si>
  <si>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</si>
  <si>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</si>
  <si>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AUXILIAR DE AZULEJISTA (ENCARGOS COMPLEMENTARES) - HORISTA</t>
  </si>
  <si>
    <t xml:space="preserve">CURSO DE CAPACITAÇÃO PARA MONTADOR DE ELETROELETRONICOS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</si>
  <si>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</si>
  <si>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</si>
  <si>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</si>
  <si>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</si>
  <si>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AUXILIAR DE AZULEJISTA COM ENCARGOS COMPLEMENTARES</t>
  </si>
  <si>
    <t xml:space="preserve">MONTADOR DE ELETROELETRÔNICOS COM ENCARGOS COMPLEMENTARES</t>
  </si>
  <si>
    <t xml:space="preserve">MECÂNICO DE REFRIGERAÇÃO COM ENCARGOS COMPLEMENTARES</t>
  </si>
  <si>
    <t xml:space="preserve">TÉCNICO EM SEGURANÇA DO TRABALHO COM ENCARGOS COMPLEMENTARES</t>
  </si>
  <si>
    <t xml:space="preserve">CURSO DE CAPACITAÇÃO PARA AUXILIAR DE ALMOXARIFE (ENCARGOS COMPLEMENTARES) - MENSALISTA</t>
  </si>
  <si>
    <t xml:space="preserve">CURSO DE CAPACITAÇÃO PARA TÉCNICO EM SEGURANÇA DO TRABALHO (ENCARGOS COMPLEMENTARES) - MENSALISTA</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</si>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</sst>
</file>

<file path=xl/styles.xml><?xml version="1.0" encoding="utf-8"?>
<styleSheet xmlns="http://schemas.openxmlformats.org/spreadsheetml/2006/main">
  <numFmts count="24">
    <numFmt numFmtId="164" formatCode="General"/>
    <numFmt numFmtId="165" formatCode="_-&quot;R$ &quot;* #,##0.00_-;&quot;-R$ &quot;* #,##0.00_-;_-&quot;R$ &quot;* \-??_-;_-@_-"/>
    <numFmt numFmtId="166" formatCode="&quot; R$ &quot;#,##0.00\ ;&quot;-R$ &quot;#,##0.00\ ;&quot; R$ -&quot;#\ ;@\ "/>
    <numFmt numFmtId="167" formatCode="#,##0.00\ ;&quot; (&quot;#,##0.00\);&quot; -&quot;#\ ;@\ "/>
    <numFmt numFmtId="168" formatCode="D/M/YYYY"/>
    <numFmt numFmtId="169" formatCode="MMM/YY"/>
    <numFmt numFmtId="170" formatCode="&quot;R$ &quot;#,##0.00"/>
    <numFmt numFmtId="171" formatCode="0.00"/>
    <numFmt numFmtId="172" formatCode="&quot;R$ &quot;#,##0.00"/>
    <numFmt numFmtId="173" formatCode="_-&quot;R$ &quot;* #,##0.00_-;&quot;-R$ &quot;* #,##0.00_-;_-&quot;R$ &quot;* \-??_-;_-@_-"/>
    <numFmt numFmtId="174" formatCode="0%"/>
    <numFmt numFmtId="175" formatCode="0.00%"/>
    <numFmt numFmtId="176" formatCode="00&quot; dias&quot;"/>
    <numFmt numFmtId="177" formatCode="_-* #,##0.00_-;\-* #,##0.00_-;_-* \-??_-;_-@_-"/>
    <numFmt numFmtId="178" formatCode="#,##0.00"/>
    <numFmt numFmtId="179" formatCode="&quot;MAT&quot;"/>
    <numFmt numFmtId="180" formatCode="D/M/YYYY"/>
    <numFmt numFmtId="181" formatCode="DD/MM/YY"/>
    <numFmt numFmtId="182" formatCode="&quot;ISS do MUNICIPIO: &quot;0%"/>
    <numFmt numFmtId="183" formatCode="&quot;AC+S+R+G = &quot;0.00%"/>
    <numFmt numFmtId="184" formatCode="&quot;DF = &quot;0.00%"/>
    <numFmt numFmtId="185" formatCode="&quot;L = &quot;0.00%"/>
    <numFmt numFmtId="186" formatCode="&quot; = &quot;0.00"/>
    <numFmt numFmtId="187" formatCode="&quot;BDI = &quot;0.00%"/>
  </numFmts>
  <fonts count="45">
    <font>
      <sz val="11"/>
      <color rgb="FF000000"/>
      <name val="Calibri"/>
      <family val="2"/>
      <charset val="1"/>
    </font>
    <font>
      <sz val="10"/>
      <name val="Arial"/>
      <family val="0"/>
    </font>
    <font>
      <sz val="10"/>
      <name val="Arial"/>
      <family val="0"/>
    </font>
    <font>
      <sz val="10"/>
      <name val="Arial"/>
      <family val="0"/>
    </font>
    <font>
      <sz val="10"/>
      <name val="Arial"/>
      <family val="2"/>
      <charset val="1"/>
    </font>
    <font>
      <sz val="11"/>
      <name val="Calibri"/>
      <family val="2"/>
      <charset val="1"/>
    </font>
    <font>
      <b val="true"/>
      <sz val="12"/>
      <color rgb="FF000000"/>
      <name val="Calibri"/>
      <family val="2"/>
      <charset val="1"/>
    </font>
    <font>
      <b val="true"/>
      <i val="true"/>
      <u val="single"/>
      <sz val="10"/>
      <color rgb="FF000000"/>
      <name val="Calibri"/>
      <family val="2"/>
      <charset val="1"/>
    </font>
    <font>
      <b val="true"/>
      <sz val="11"/>
      <color rgb="FF000000"/>
      <name val="Calibri"/>
      <family val="2"/>
      <charset val="1"/>
    </font>
    <font>
      <sz val="11"/>
      <color rgb="FFFF0000"/>
      <name val="Calibri"/>
      <family val="2"/>
      <charset val="1"/>
    </font>
    <font>
      <sz val="10"/>
      <color rgb="FF000000"/>
      <name val="Arial"/>
      <family val="2"/>
      <charset val="1"/>
    </font>
    <font>
      <sz val="11"/>
      <color rgb="FF000000"/>
      <name val="Arial"/>
      <family val="2"/>
      <charset val="1"/>
    </font>
    <font>
      <b val="true"/>
      <sz val="14"/>
      <color rgb="FF000000"/>
      <name val="Arial"/>
      <family val="2"/>
      <charset val="1"/>
    </font>
    <font>
      <b val="true"/>
      <sz val="12"/>
      <color rgb="FF000000"/>
      <name val="Arial"/>
      <family val="2"/>
      <charset val="1"/>
    </font>
    <font>
      <sz val="14"/>
      <color rgb="FF000000"/>
      <name val="Arial"/>
      <family val="2"/>
      <charset val="1"/>
    </font>
    <font>
      <sz val="12"/>
      <color rgb="FF000000"/>
      <name val="Arial"/>
      <family val="2"/>
      <charset val="1"/>
    </font>
    <font>
      <b val="true"/>
      <sz val="10"/>
      <color rgb="FF000000"/>
      <name val="Arial"/>
      <family val="2"/>
      <charset val="1"/>
    </font>
    <font>
      <b val="true"/>
      <sz val="11"/>
      <color rgb="FF000000"/>
      <name val="Arial"/>
      <family val="2"/>
      <charset val="1"/>
    </font>
    <font>
      <b val="true"/>
      <sz val="10"/>
      <color rgb="FF000000"/>
      <name val="Arial"/>
      <family val="0"/>
    </font>
    <font>
      <sz val="10"/>
      <color rgb="FF000000"/>
      <name val="Arial"/>
      <family val="0"/>
    </font>
    <font>
      <sz val="11"/>
      <name val="Arial"/>
      <family val="2"/>
      <charset val="1"/>
    </font>
    <font>
      <b val="true"/>
      <sz val="11"/>
      <name val="Arial"/>
      <family val="2"/>
      <charset val="1"/>
    </font>
    <font>
      <b val="true"/>
      <sz val="9"/>
      <color rgb="FF000000"/>
      <name val="Tahoma"/>
      <family val="2"/>
      <charset val="1"/>
    </font>
    <font>
      <sz val="9"/>
      <color rgb="FF000000"/>
      <name val="Tahoma"/>
      <family val="2"/>
      <charset val="1"/>
    </font>
    <font>
      <b val="true"/>
      <sz val="12"/>
      <name val="Arial"/>
      <family val="2"/>
      <charset val="1"/>
    </font>
    <font>
      <b val="true"/>
      <sz val="10"/>
      <name val="Arial"/>
      <family val="2"/>
      <charset val="1"/>
    </font>
    <font>
      <b val="true"/>
      <sz val="8"/>
      <color rgb="FF000000"/>
      <name val="Verdana"/>
      <family val="2"/>
      <charset val="1"/>
    </font>
    <font>
      <sz val="8"/>
      <color rgb="FF000000"/>
      <name val="Verdana"/>
      <family val="2"/>
      <charset val="1"/>
    </font>
    <font>
      <sz val="10"/>
      <color rgb="FF000000"/>
      <name val="Century Gothic"/>
      <family val="2"/>
      <charset val="1"/>
    </font>
    <font>
      <b val="true"/>
      <sz val="10"/>
      <color rgb="FF000000"/>
      <name val="Century Gothic"/>
      <family val="2"/>
      <charset val="1"/>
    </font>
    <font>
      <u val="single"/>
      <sz val="11"/>
      <color rgb="FF0563C1"/>
      <name val="Calibri"/>
      <family val="2"/>
      <charset val="1"/>
    </font>
    <font>
      <sz val="10"/>
      <name val="Arial"/>
      <family val="1"/>
      <charset val="1"/>
    </font>
    <font>
      <sz val="10"/>
      <name val="Century Gothic"/>
      <family val="2"/>
      <charset val="1"/>
    </font>
    <font>
      <sz val="9"/>
      <name val="Arial"/>
      <family val="2"/>
      <charset val="1"/>
    </font>
    <font>
      <i val="true"/>
      <sz val="10"/>
      <color rgb="FF000000"/>
      <name val="Arial"/>
      <family val="2"/>
      <charset val="1"/>
    </font>
    <font>
      <b val="true"/>
      <i val="true"/>
      <sz val="11"/>
      <color rgb="FF000000"/>
      <name val="Arial"/>
      <family val="2"/>
      <charset val="1"/>
    </font>
    <font>
      <sz val="8"/>
      <color rgb="FF000000"/>
      <name val="Arial"/>
      <family val="2"/>
      <charset val="1"/>
    </font>
    <font>
      <sz val="11"/>
      <color rgb="FF000000"/>
      <name val="Cambria Math"/>
      <family val="0"/>
    </font>
    <font>
      <sz val="11"/>
      <color rgb="FF000000"/>
      <name val="Calibri"/>
      <family val="0"/>
    </font>
    <font>
      <sz val="8"/>
      <name val="Verdana"/>
      <family val="2"/>
      <charset val="1"/>
    </font>
    <font>
      <b val="true"/>
      <sz val="14"/>
      <name val="Arial"/>
      <family val="2"/>
      <charset val="1"/>
    </font>
    <font>
      <b val="true"/>
      <sz val="8"/>
      <name val="Arial"/>
      <family val="2"/>
      <charset val="1"/>
    </font>
    <font>
      <b val="true"/>
      <sz val="8"/>
      <name val="Verdana"/>
      <family val="2"/>
      <charset val="1"/>
    </font>
    <font>
      <sz val="10"/>
      <name val="Courier New"/>
      <family val="0"/>
      <charset val="1"/>
    </font>
    <font>
      <sz val="10"/>
      <name val="Courier New"/>
      <family val="3"/>
      <charset val="1"/>
    </font>
  </fonts>
  <fills count="9">
    <fill>
      <patternFill patternType="none"/>
    </fill>
    <fill>
      <patternFill patternType="gray125"/>
    </fill>
    <fill>
      <patternFill patternType="solid">
        <fgColor rgb="FFFAC090"/>
        <bgColor rgb="FFCCCCCC"/>
      </patternFill>
    </fill>
    <fill>
      <patternFill patternType="solid">
        <fgColor rgb="FFD9D9D9"/>
        <bgColor rgb="FFCCCCCC"/>
      </patternFill>
    </fill>
    <fill>
      <patternFill patternType="solid">
        <fgColor rgb="FFFFFFFF"/>
        <bgColor rgb="FFE6E6FF"/>
      </patternFill>
    </fill>
    <fill>
      <patternFill patternType="solid">
        <fgColor rgb="FFE6E6E6"/>
        <bgColor rgb="FFE6E6FF"/>
      </patternFill>
    </fill>
    <fill>
      <patternFill patternType="solid">
        <fgColor rgb="FFE46C0A"/>
        <bgColor rgb="FFFF9900"/>
      </patternFill>
    </fill>
    <fill>
      <patternFill patternType="solid">
        <fgColor rgb="FFCCCCCC"/>
        <bgColor rgb="FFD9D9D9"/>
      </patternFill>
    </fill>
    <fill>
      <patternFill patternType="solid">
        <fgColor rgb="FFE6E6FF"/>
        <bgColor rgb="FFE6E6E6"/>
      </patternFill>
    </fill>
  </fills>
  <borders count="31">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thin"/>
      <bottom/>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top/>
      <bottom style="thin"/>
      <diagonal/>
    </border>
    <border diagonalUp="false" diagonalDown="false">
      <left/>
      <right/>
      <top style="hair"/>
      <bottom style="thin"/>
      <diagonal/>
    </border>
    <border diagonalUp="false" diagonalDown="false">
      <left/>
      <right style="thin"/>
      <top style="hair"/>
      <bottom style="thin"/>
      <diagonal/>
    </border>
    <border diagonalUp="false" diagonalDown="false">
      <left/>
      <right style="thin"/>
      <top style="thin"/>
      <bottom/>
      <diagonal/>
    </border>
    <border diagonalUp="false" diagonalDown="false">
      <left/>
      <right/>
      <top/>
      <bottom style="thin"/>
      <diagonal/>
    </border>
    <border diagonalUp="false" diagonalDown="false">
      <left/>
      <right style="thin"/>
      <top/>
      <bottom style="thin"/>
      <diagonal/>
    </border>
    <border diagonalUp="false" diagonalDown="false">
      <left style="hair"/>
      <right style="hair"/>
      <top style="hair"/>
      <bottom style="hair"/>
      <diagonal/>
    </border>
    <border diagonalUp="false" diagonalDown="false">
      <left style="thin">
        <color rgb="FFCCCCCC"/>
      </left>
      <right style="thin">
        <color rgb="FFCCCCCC"/>
      </right>
      <top style="thin">
        <color rgb="FFCCCCCC"/>
      </top>
      <bottom style="thin">
        <color rgb="FFCCCCCC"/>
      </bottom>
      <diagonal/>
    </border>
    <border diagonalUp="false" diagonalDown="false">
      <left style="hair"/>
      <right style="hair"/>
      <top style="hair"/>
      <bottom style="hair"/>
      <diagonal/>
    </border>
    <border diagonalUp="false" diagonalDown="false">
      <left style="thin"/>
      <right style="thin"/>
      <top/>
      <bottom/>
      <diagonal/>
    </border>
    <border diagonalUp="false" diagonalDown="false">
      <left style="thin"/>
      <right/>
      <top/>
      <bottom/>
      <diagonal/>
    </border>
    <border diagonalUp="false" diagonalDown="false">
      <left/>
      <right style="thin"/>
      <top/>
      <bottom/>
      <diagonal/>
    </border>
  </borders>
  <cellStyleXfs count="3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7"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4" fontId="0" fillId="0" borderId="0" applyFont="true" applyBorder="false" applyAlignment="true" applyProtection="false">
      <alignment horizontal="general" vertical="bottom" textRotation="0" wrapText="false" indent="0" shrinkToFit="false"/>
    </xf>
    <xf numFmtId="164" fontId="3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7" fontId="4" fillId="0" borderId="0" applyFont="true" applyBorder="false" applyAlignment="true" applyProtection="false">
      <alignment horizontal="general" vertical="bottom" textRotation="0" wrapText="false" indent="0" shrinkToFit="false"/>
    </xf>
    <xf numFmtId="167" fontId="4" fillId="0" borderId="0" applyFont="true" applyBorder="false" applyAlignment="true" applyProtection="false">
      <alignment horizontal="general" vertical="bottom" textRotation="0" wrapText="false" indent="0" shrinkToFit="false"/>
    </xf>
    <xf numFmtId="167" fontId="4" fillId="0" borderId="0" applyFont="true" applyBorder="false" applyAlignment="true" applyProtection="false">
      <alignment horizontal="general" vertical="bottom" textRotation="0" wrapText="false" indent="0" shrinkToFit="false"/>
    </xf>
  </cellStyleXfs>
  <cellXfs count="34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6" fillId="0" borderId="4"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7" fillId="0" borderId="5"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false" applyAlignment="true" applyProtection="false">
      <alignment horizontal="left" vertical="top"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8" fontId="8" fillId="0" borderId="0" xfId="0" applyFont="true" applyBorder="false" applyAlignment="true" applyProtection="false">
      <alignment horizontal="left" vertical="bottom" textRotation="0" wrapText="false" indent="0" shrinkToFit="false"/>
      <protection locked="true" hidden="false"/>
    </xf>
    <xf numFmtId="169" fontId="0" fillId="0" borderId="0" xfId="0" applyFont="true" applyBorder="false" applyAlignment="true" applyProtection="false">
      <alignment horizontal="left" vertical="bottom" textRotation="0" wrapText="false" indent="0" shrinkToFit="false"/>
      <protection locked="true" hidden="false"/>
    </xf>
    <xf numFmtId="164" fontId="9" fillId="0" borderId="6" xfId="0" applyFont="true" applyBorder="true" applyAlignment="true" applyProtection="false">
      <alignment horizontal="left" vertical="bottom" textRotation="0" wrapText="tru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tru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3" fillId="0" borderId="10" xfId="0" applyFont="true" applyBorder="true" applyAlignment="true" applyProtection="false">
      <alignment horizontal="center" vertical="center" textRotation="0" wrapText="false" indent="0" shrinkToFit="false"/>
      <protection locked="true" hidden="false"/>
    </xf>
    <xf numFmtId="170" fontId="14" fillId="0" borderId="1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15" fillId="0" borderId="10" xfId="0" applyFont="true" applyBorder="true" applyAlignment="true" applyProtection="false">
      <alignment horizontal="left" vertical="center" textRotation="0" wrapText="true" indent="0" shrinkToFit="false"/>
      <protection locked="true" hidden="false"/>
    </xf>
    <xf numFmtId="168" fontId="15" fillId="0" borderId="10" xfId="0" applyFont="true" applyBorder="true" applyAlignment="true" applyProtection="false">
      <alignment horizontal="center" vertical="center" textRotation="0" wrapText="false" indent="0" shrinkToFit="false"/>
      <protection locked="true" hidden="false"/>
    </xf>
    <xf numFmtId="170" fontId="15" fillId="0" borderId="10" xfId="0" applyFont="true" applyBorder="true" applyAlignment="true" applyProtection="false">
      <alignment horizontal="center" vertical="center" textRotation="0" wrapText="false" indent="0" shrinkToFit="false"/>
      <protection locked="true" hidden="false"/>
    </xf>
    <xf numFmtId="170" fontId="14" fillId="0" borderId="0" xfId="0" applyFont="true" applyBorder="false" applyAlignment="true" applyProtection="false">
      <alignment horizontal="general" vertical="center" textRotation="0" wrapText="false" indent="0" shrinkToFit="false"/>
      <protection locked="true" hidden="false"/>
    </xf>
    <xf numFmtId="164" fontId="16" fillId="0" borderId="10" xfId="0" applyFont="true" applyBorder="true" applyAlignment="true" applyProtection="false">
      <alignment horizontal="center" vertical="center" textRotation="0" wrapText="false" indent="0" shrinkToFit="false"/>
      <protection locked="true" hidden="false"/>
    </xf>
    <xf numFmtId="164" fontId="16" fillId="0" borderId="10" xfId="0" applyFont="true" applyBorder="true" applyAlignment="true" applyProtection="false">
      <alignment horizontal="center" vertical="center" textRotation="0" wrapText="true" indent="0" shrinkToFit="false"/>
      <protection locked="true" hidden="false"/>
    </xf>
    <xf numFmtId="171" fontId="16" fillId="0" borderId="10" xfId="0" applyFont="true" applyBorder="true" applyAlignment="true" applyProtection="false">
      <alignment horizontal="center" vertical="center" textRotation="0" wrapText="false" indent="0" shrinkToFit="false"/>
      <protection locked="true" hidden="false"/>
    </xf>
    <xf numFmtId="170" fontId="16" fillId="0" borderId="10"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0" borderId="10" xfId="0" applyFont="true" applyBorder="true" applyAlignment="true" applyProtection="false">
      <alignment horizontal="center" vertical="center" textRotation="0" wrapText="false" indent="0" shrinkToFit="false"/>
      <protection locked="true" hidden="false"/>
    </xf>
    <xf numFmtId="164" fontId="10" fillId="0" borderId="10" xfId="0" applyFont="true" applyBorder="true" applyAlignment="true" applyProtection="false">
      <alignment horizontal="center" vertical="center" textRotation="0" wrapText="false" indent="0" shrinkToFit="false"/>
      <protection locked="true" hidden="false"/>
    </xf>
    <xf numFmtId="164" fontId="10" fillId="0" borderId="10" xfId="0" applyFont="true" applyBorder="true" applyAlignment="true" applyProtection="false">
      <alignment horizontal="center" vertical="center" textRotation="0" wrapText="true" indent="0" shrinkToFit="false"/>
      <protection locked="true" hidden="false"/>
    </xf>
    <xf numFmtId="171" fontId="10" fillId="0" borderId="10" xfId="0" applyFont="true" applyBorder="true" applyAlignment="true" applyProtection="false">
      <alignment horizontal="center" vertical="center" textRotation="0" wrapText="false" indent="0" shrinkToFit="false"/>
      <protection locked="true" hidden="false"/>
    </xf>
    <xf numFmtId="170" fontId="10" fillId="0" borderId="10" xfId="0" applyFont="true" applyBorder="true" applyAlignment="true" applyProtection="false">
      <alignment horizontal="center" vertical="center" textRotation="0" wrapText="false" indent="0" shrinkToFit="false"/>
      <protection locked="true" hidden="false"/>
    </xf>
    <xf numFmtId="164" fontId="11" fillId="0" borderId="10" xfId="0" applyFont="true" applyBorder="true" applyAlignment="true" applyProtection="false">
      <alignment horizontal="general" vertical="center" textRotation="0" wrapText="false" indent="0" shrinkToFit="false"/>
      <protection locked="true" hidden="false"/>
    </xf>
    <xf numFmtId="164" fontId="10" fillId="0" borderId="10" xfId="0" applyFont="true" applyBorder="true" applyAlignment="false" applyProtection="false">
      <alignment horizontal="general" vertical="bottom" textRotation="0" wrapText="false" indent="0" shrinkToFit="false"/>
      <protection locked="true" hidden="false"/>
    </xf>
    <xf numFmtId="164" fontId="10" fillId="0" borderId="10" xfId="0" applyFont="true" applyBorder="true" applyAlignment="true" applyProtection="false">
      <alignment horizontal="general" vertical="bottom" textRotation="0" wrapText="true" indent="0" shrinkToFit="false"/>
      <protection locked="true" hidden="false"/>
    </xf>
    <xf numFmtId="164" fontId="10" fillId="0" borderId="10" xfId="0" applyFont="true" applyBorder="true" applyAlignment="true" applyProtection="false">
      <alignment horizontal="center" vertical="bottom" textRotation="0" wrapText="false" indent="0" shrinkToFit="false"/>
      <protection locked="true" hidden="false"/>
    </xf>
    <xf numFmtId="171" fontId="10" fillId="0" borderId="10" xfId="0" applyFont="true" applyBorder="true" applyAlignment="true" applyProtection="false">
      <alignment horizontal="center" vertical="bottom" textRotation="0" wrapText="false" indent="0" shrinkToFit="false"/>
      <protection locked="true" hidden="false"/>
    </xf>
    <xf numFmtId="172" fontId="10" fillId="0" borderId="10" xfId="0" applyFont="true" applyBorder="true" applyAlignment="true" applyProtection="false">
      <alignment horizontal="center" vertical="bottom" textRotation="0" wrapText="false" indent="0" shrinkToFit="false"/>
      <protection locked="true" hidden="false"/>
    </xf>
    <xf numFmtId="170" fontId="11" fillId="0" borderId="0" xfId="0" applyFont="true" applyBorder="false" applyAlignment="false" applyProtection="false">
      <alignment horizontal="general" vertical="bottom" textRotation="0" wrapText="false" indent="0" shrinkToFit="false"/>
      <protection locked="true" hidden="false"/>
    </xf>
    <xf numFmtId="173" fontId="11" fillId="0" borderId="0" xfId="17" applyFont="true" applyBorder="true" applyAlignment="false" applyProtection="true">
      <alignment horizontal="general" vertical="bottom" textRotation="0" wrapText="false" indent="0" shrinkToFit="false"/>
      <protection locked="true" hidden="false"/>
    </xf>
    <xf numFmtId="170" fontId="10" fillId="0" borderId="10" xfId="0" applyFont="true" applyBorder="true" applyAlignment="true" applyProtection="false">
      <alignment horizontal="center" vertical="bottom" textRotation="0" wrapText="false" indent="0" shrinkToFit="false"/>
      <protection locked="true" hidden="false"/>
    </xf>
    <xf numFmtId="175" fontId="0" fillId="0" borderId="0" xfId="19" applyFont="false" applyBorder="true" applyAlignment="false" applyProtection="true">
      <alignment horizontal="general" vertical="bottom" textRotation="0" wrapText="false" indent="0" shrinkToFit="false"/>
      <protection locked="true" hidden="false"/>
    </xf>
    <xf numFmtId="164" fontId="10" fillId="0" borderId="11" xfId="0" applyFont="true" applyBorder="true" applyAlignment="false" applyProtection="false">
      <alignment horizontal="general" vertical="bottom" textRotation="0" wrapText="false" indent="0" shrinkToFit="false"/>
      <protection locked="true" hidden="false"/>
    </xf>
    <xf numFmtId="164" fontId="10" fillId="0" borderId="12" xfId="0" applyFont="true" applyBorder="true" applyAlignment="false" applyProtection="false">
      <alignment horizontal="general" vertical="bottom" textRotation="0" wrapText="false" indent="0" shrinkToFit="false"/>
      <protection locked="true" hidden="false"/>
    </xf>
    <xf numFmtId="164" fontId="10" fillId="0" borderId="12" xfId="0" applyFont="true" applyBorder="true" applyAlignment="true" applyProtection="false">
      <alignment horizontal="general" vertical="bottom" textRotation="0" wrapText="true" indent="0" shrinkToFit="false"/>
      <protection locked="true" hidden="false"/>
    </xf>
    <xf numFmtId="164" fontId="10" fillId="0" borderId="12" xfId="0" applyFont="true" applyBorder="true" applyAlignment="true" applyProtection="false">
      <alignment horizontal="center" vertical="bottom" textRotation="0" wrapText="false" indent="0" shrinkToFit="false"/>
      <protection locked="true" hidden="false"/>
    </xf>
    <xf numFmtId="171" fontId="10" fillId="0" borderId="12" xfId="0" applyFont="true" applyBorder="true" applyAlignment="true" applyProtection="false">
      <alignment horizontal="center" vertical="bottom" textRotation="0" wrapText="false" indent="0" shrinkToFit="false"/>
      <protection locked="true" hidden="false"/>
    </xf>
    <xf numFmtId="170" fontId="10" fillId="0" borderId="12" xfId="0" applyFont="true" applyBorder="true" applyAlignment="true" applyProtection="false">
      <alignment horizontal="center" vertical="bottom" textRotation="0" wrapText="false" indent="0" shrinkToFit="false"/>
      <protection locked="true" hidden="false"/>
    </xf>
    <xf numFmtId="170" fontId="10" fillId="0" borderId="13" xfId="0" applyFont="true" applyBorder="true" applyAlignment="true" applyProtection="false">
      <alignment horizontal="center" vertical="bottom" textRotation="0" wrapText="false" indent="0" shrinkToFit="false"/>
      <protection locked="true" hidden="false"/>
    </xf>
    <xf numFmtId="170" fontId="16" fillId="0" borderId="11" xfId="0" applyFont="true" applyBorder="true" applyAlignment="true" applyProtection="false">
      <alignment horizontal="right" vertical="center" textRotation="0" wrapText="false" indent="0" shrinkToFit="false"/>
      <protection locked="true" hidden="false"/>
    </xf>
    <xf numFmtId="170" fontId="16" fillId="0" borderId="12" xfId="0" applyFont="true" applyBorder="true" applyAlignment="true" applyProtection="false">
      <alignment horizontal="right" vertical="center" textRotation="0" wrapText="false" indent="0" shrinkToFit="false"/>
      <protection locked="true" hidden="false"/>
    </xf>
    <xf numFmtId="170" fontId="16" fillId="0" borderId="13" xfId="0" applyFont="true" applyBorder="true" applyAlignment="true" applyProtection="false">
      <alignment horizontal="right" vertical="center" textRotation="0" wrapText="fals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70" fontId="17" fillId="0" borderId="0" xfId="0" applyFont="true" applyBorder="false" applyAlignment="true" applyProtection="false">
      <alignment horizontal="general" vertical="center" textRotation="0" wrapText="false" indent="0" shrinkToFit="false"/>
      <protection locked="true" hidden="false"/>
    </xf>
    <xf numFmtId="170" fontId="16" fillId="0" borderId="10" xfId="0" applyFont="true" applyBorder="true" applyAlignment="true" applyProtection="false">
      <alignment horizontal="right" vertical="center" textRotation="0" wrapText="false" indent="0" shrinkToFit="false"/>
      <protection locked="true" hidden="false"/>
    </xf>
    <xf numFmtId="175" fontId="16" fillId="0" borderId="10" xfId="0" applyFont="true" applyBorder="true" applyAlignment="true" applyProtection="false">
      <alignment horizontal="center" vertical="center" textRotation="0" wrapText="false" indent="0" shrinkToFit="false"/>
      <protection locked="true" hidden="false"/>
    </xf>
    <xf numFmtId="175" fontId="17" fillId="0" borderId="0" xfId="19" applyFont="true" applyBorder="true" applyAlignment="true" applyProtection="true">
      <alignment horizontal="general" vertical="center" textRotation="0" wrapText="false" indent="0" shrinkToFit="false"/>
      <protection locked="true" hidden="false"/>
    </xf>
    <xf numFmtId="170" fontId="16" fillId="0" borderId="11" xfId="0" applyFont="true" applyBorder="true" applyAlignment="true" applyProtection="false">
      <alignment horizontal="center" vertical="center" textRotation="0" wrapText="false" indent="0" shrinkToFit="false"/>
      <protection locked="true" hidden="false"/>
    </xf>
    <xf numFmtId="164" fontId="4" fillId="0" borderId="0" xfId="31" applyFont="false" applyBorder="true" applyAlignment="false" applyProtection="true">
      <alignment horizontal="general" vertical="bottom" textRotation="0" wrapText="false" indent="0" shrinkToFit="false"/>
      <protection locked="true" hidden="false"/>
    </xf>
    <xf numFmtId="164" fontId="20" fillId="0" borderId="0" xfId="31" applyFont="true" applyBorder="true" applyAlignment="false" applyProtection="true">
      <alignment horizontal="general" vertical="bottom" textRotation="0" wrapText="false" indent="0" shrinkToFit="false"/>
      <protection locked="true" hidden="false"/>
    </xf>
    <xf numFmtId="164" fontId="12" fillId="0" borderId="10" xfId="31" applyFont="true" applyBorder="true" applyAlignment="true" applyProtection="true">
      <alignment horizontal="center" vertical="center" textRotation="0" wrapText="true" indent="0" shrinkToFit="false"/>
      <protection locked="true" hidden="false"/>
    </xf>
    <xf numFmtId="164" fontId="13" fillId="0" borderId="10" xfId="31" applyFont="true" applyBorder="true" applyAlignment="true" applyProtection="true">
      <alignment horizontal="center" vertical="center" textRotation="0" wrapText="false" indent="0" shrinkToFit="false"/>
      <protection locked="true" hidden="false"/>
    </xf>
    <xf numFmtId="164" fontId="15" fillId="0" borderId="10" xfId="31" applyFont="true" applyBorder="true" applyAlignment="true" applyProtection="true">
      <alignment horizontal="center" vertical="center" textRotation="0" wrapText="true" indent="0" shrinkToFit="false"/>
      <protection locked="true" hidden="false"/>
    </xf>
    <xf numFmtId="168" fontId="15" fillId="0" borderId="10" xfId="31" applyFont="true" applyBorder="true" applyAlignment="true" applyProtection="true">
      <alignment horizontal="center" vertical="center"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15" fillId="0" borderId="10" xfId="31" applyFont="true" applyBorder="true" applyAlignment="true" applyProtection="true">
      <alignment horizontal="center" vertical="center" textRotation="0" wrapText="false" indent="0" shrinkToFit="false"/>
      <protection locked="true" hidden="false"/>
    </xf>
    <xf numFmtId="164" fontId="11" fillId="0" borderId="0" xfId="31" applyFont="true" applyBorder="true" applyAlignment="false" applyProtection="true">
      <alignment horizontal="general" vertical="bottom" textRotation="0" wrapText="false" indent="0" shrinkToFit="false"/>
      <protection locked="true" hidden="false"/>
    </xf>
    <xf numFmtId="164" fontId="17" fillId="0" borderId="0" xfId="31" applyFont="true" applyBorder="true" applyAlignment="false" applyProtection="true">
      <alignment horizontal="general" vertical="bottom" textRotation="0" wrapText="false" indent="0" shrinkToFit="false"/>
      <protection locked="true" hidden="false"/>
    </xf>
    <xf numFmtId="166" fontId="11" fillId="0" borderId="0" xfId="31" applyFont="true" applyBorder="true" applyAlignment="true" applyProtection="true">
      <alignment horizontal="center" vertical="bottom" textRotation="0" wrapText="false" indent="0" shrinkToFit="false"/>
      <protection locked="true" hidden="false"/>
    </xf>
    <xf numFmtId="175" fontId="11" fillId="0" borderId="0" xfId="31" applyFont="true" applyBorder="true" applyAlignment="true" applyProtection="true">
      <alignment horizontal="center" vertical="bottom" textRotation="0" wrapText="false" indent="0" shrinkToFit="false"/>
      <protection locked="true" hidden="false"/>
    </xf>
    <xf numFmtId="166" fontId="11" fillId="0" borderId="0" xfId="31" applyFont="true" applyBorder="true" applyAlignment="true" applyProtection="true">
      <alignment horizontal="center" vertical="center" textRotation="0" wrapText="false" indent="0" shrinkToFit="false"/>
      <protection locked="true" hidden="false"/>
    </xf>
    <xf numFmtId="166" fontId="11" fillId="0" borderId="0" xfId="31" applyFont="true" applyBorder="true" applyAlignment="false" applyProtection="true">
      <alignment horizontal="general" vertical="bottom" textRotation="0" wrapText="false" indent="0" shrinkToFit="false"/>
      <protection locked="true" hidden="false"/>
    </xf>
    <xf numFmtId="164" fontId="17" fillId="0" borderId="14" xfId="31" applyFont="true" applyBorder="true" applyAlignment="true" applyProtection="true">
      <alignment horizontal="center" vertical="center" textRotation="0" wrapText="false" indent="0" shrinkToFit="false"/>
      <protection locked="true" hidden="false"/>
    </xf>
    <xf numFmtId="164" fontId="17" fillId="0" borderId="14" xfId="31" applyFont="true" applyBorder="true" applyAlignment="true" applyProtection="true">
      <alignment horizontal="center" vertical="center" textRotation="0" wrapText="true" indent="0" shrinkToFit="false"/>
      <protection locked="true" hidden="false"/>
    </xf>
    <xf numFmtId="164" fontId="17" fillId="0" borderId="10" xfId="31" applyFont="true" applyBorder="true" applyAlignment="true" applyProtection="true">
      <alignment horizontal="center" vertical="center" textRotation="0" wrapText="false" indent="0" shrinkToFit="false"/>
      <protection locked="true" hidden="false"/>
    </xf>
    <xf numFmtId="164" fontId="17" fillId="0" borderId="0" xfId="31" applyFont="true" applyBorder="true" applyAlignment="true" applyProtection="true">
      <alignment horizontal="center" vertical="center" textRotation="0" wrapText="false" indent="0" shrinkToFit="false"/>
      <protection locked="true" hidden="false"/>
    </xf>
    <xf numFmtId="164" fontId="11" fillId="0" borderId="0" xfId="31" applyFont="true" applyBorder="true" applyAlignment="true" applyProtection="true">
      <alignment horizontal="center" vertical="bottom" textRotation="0" wrapText="false" indent="0" shrinkToFit="false"/>
      <protection locked="true" hidden="false"/>
    </xf>
    <xf numFmtId="164" fontId="11" fillId="0" borderId="0" xfId="31" applyFont="true" applyBorder="true" applyAlignment="true" applyProtection="true">
      <alignment horizontal="general" vertical="bottom" textRotation="0" wrapText="true" indent="0" shrinkToFit="false"/>
      <protection locked="true" hidden="false"/>
    </xf>
    <xf numFmtId="164" fontId="17" fillId="0" borderId="10" xfId="31" applyFont="true" applyBorder="true" applyAlignment="true" applyProtection="true">
      <alignment horizontal="center" vertical="center" textRotation="0" wrapText="true" indent="0" shrinkToFit="false"/>
      <protection locked="true" hidden="false"/>
    </xf>
    <xf numFmtId="164" fontId="11" fillId="0" borderId="0" xfId="31" applyFont="true" applyBorder="true" applyAlignment="true" applyProtection="true">
      <alignment horizontal="center" vertical="bottom" textRotation="0" wrapText="true" indent="0" shrinkToFit="false"/>
      <protection locked="true" hidden="false"/>
    </xf>
    <xf numFmtId="176" fontId="17" fillId="0" borderId="14" xfId="31" applyFont="true" applyBorder="true" applyAlignment="true" applyProtection="true">
      <alignment horizontal="center" vertical="center" textRotation="0" wrapText="true" indent="0" shrinkToFit="false"/>
      <protection locked="true" hidden="false"/>
    </xf>
    <xf numFmtId="164" fontId="17" fillId="0" borderId="15" xfId="31" applyFont="true" applyBorder="true" applyAlignment="true" applyProtection="true">
      <alignment horizontal="general" vertical="bottom" textRotation="0" wrapText="true" indent="0" shrinkToFit="false"/>
      <protection locked="true" hidden="false"/>
    </xf>
    <xf numFmtId="164" fontId="17" fillId="0" borderId="12" xfId="31" applyFont="true" applyBorder="true" applyAlignment="true" applyProtection="true">
      <alignment horizontal="general" vertical="bottom" textRotation="0" wrapText="true" indent="0" shrinkToFit="false"/>
      <protection locked="true" hidden="false"/>
    </xf>
    <xf numFmtId="166" fontId="11" fillId="0" borderId="12" xfId="31" applyFont="true" applyBorder="true" applyAlignment="true" applyProtection="true">
      <alignment horizontal="center" vertical="bottom" textRotation="0" wrapText="true" indent="0" shrinkToFit="false"/>
      <protection locked="true" hidden="false"/>
    </xf>
    <xf numFmtId="175" fontId="11" fillId="0" borderId="12" xfId="31" applyFont="true" applyBorder="true" applyAlignment="true" applyProtection="true">
      <alignment horizontal="center" vertical="bottom" textRotation="0" wrapText="true" indent="0" shrinkToFit="false"/>
      <protection locked="true" hidden="false"/>
    </xf>
    <xf numFmtId="166" fontId="11" fillId="0" borderId="16" xfId="31" applyFont="true" applyBorder="true" applyAlignment="true" applyProtection="true">
      <alignment horizontal="center" vertical="center" textRotation="0" wrapText="true" indent="0" shrinkToFit="false"/>
      <protection locked="true" hidden="false"/>
    </xf>
    <xf numFmtId="166" fontId="11" fillId="0" borderId="0" xfId="31" applyFont="true" applyBorder="true" applyAlignment="true" applyProtection="true">
      <alignment horizontal="center" vertical="bottom" textRotation="0" wrapText="true" indent="0" shrinkToFit="false"/>
      <protection locked="true" hidden="false"/>
    </xf>
    <xf numFmtId="166" fontId="11" fillId="0" borderId="0" xfId="31" applyFont="true" applyBorder="true" applyAlignment="true" applyProtection="true">
      <alignment horizontal="general" vertical="bottom" textRotation="0" wrapText="true" indent="0" shrinkToFit="false"/>
      <protection locked="true" hidden="false"/>
    </xf>
    <xf numFmtId="164" fontId="11" fillId="0" borderId="15" xfId="0" applyFont="true" applyBorder="true" applyAlignment="true" applyProtection="false">
      <alignment horizontal="general" vertical="center" textRotation="0" wrapText="false" indent="0" shrinkToFit="false"/>
      <protection locked="true" hidden="false"/>
    </xf>
    <xf numFmtId="164" fontId="17" fillId="0" borderId="17" xfId="31" applyFont="true" applyBorder="true" applyAlignment="false" applyProtection="true">
      <alignment horizontal="general" vertical="bottom" textRotation="0" wrapText="false" indent="0" shrinkToFit="false"/>
      <protection locked="true" hidden="false"/>
    </xf>
    <xf numFmtId="166" fontId="11" fillId="0" borderId="17" xfId="31" applyFont="true" applyBorder="true" applyAlignment="true" applyProtection="true">
      <alignment horizontal="center" vertical="bottom" textRotation="0" wrapText="false" indent="0" shrinkToFit="false"/>
      <protection locked="true" hidden="false"/>
    </xf>
    <xf numFmtId="175" fontId="11" fillId="0" borderId="17" xfId="31" applyFont="true" applyBorder="true" applyAlignment="true" applyProtection="true">
      <alignment horizontal="center" vertical="bottom" textRotation="0" wrapText="false" indent="0" shrinkToFit="false"/>
      <protection locked="true" hidden="false"/>
    </xf>
    <xf numFmtId="175" fontId="17" fillId="0" borderId="18" xfId="31" applyFont="true" applyBorder="true" applyAlignment="true" applyProtection="true">
      <alignment horizontal="center" vertical="bottom" textRotation="0" wrapText="false" indent="0" shrinkToFit="false"/>
      <protection locked="true" hidden="false"/>
    </xf>
    <xf numFmtId="175" fontId="20" fillId="2" borderId="10" xfId="31" applyFont="true" applyBorder="true" applyAlignment="true" applyProtection="true">
      <alignment horizontal="center" vertical="center" textRotation="0" wrapText="false" indent="0" shrinkToFit="false"/>
      <protection locked="true" hidden="false"/>
    </xf>
    <xf numFmtId="174" fontId="11" fillId="0" borderId="0" xfId="31" applyFont="true" applyBorder="true" applyAlignment="false" applyProtection="true">
      <alignment horizontal="general" vertical="bottom" textRotation="0" wrapText="false" indent="0" shrinkToFit="false"/>
      <protection locked="true" hidden="false"/>
    </xf>
    <xf numFmtId="164" fontId="11" fillId="0" borderId="19" xfId="0" applyFont="true" applyBorder="true" applyAlignment="true" applyProtection="false">
      <alignment horizontal="general" vertical="center" textRotation="0" wrapText="false" indent="0" shrinkToFit="false"/>
      <protection locked="true" hidden="false"/>
    </xf>
    <xf numFmtId="164" fontId="11" fillId="0" borderId="20" xfId="31" applyFont="true" applyBorder="true" applyAlignment="false" applyProtection="true">
      <alignment horizontal="general" vertical="bottom" textRotation="0" wrapText="false" indent="0" shrinkToFit="false"/>
      <protection locked="true" hidden="false"/>
    </xf>
    <xf numFmtId="166" fontId="11" fillId="0" borderId="20" xfId="31" applyFont="true" applyBorder="true" applyAlignment="true" applyProtection="true">
      <alignment horizontal="center" vertical="bottom" textRotation="0" wrapText="false" indent="0" shrinkToFit="false"/>
      <protection locked="true" hidden="false"/>
    </xf>
    <xf numFmtId="166" fontId="17" fillId="0" borderId="21" xfId="31" applyFont="true" applyBorder="true" applyAlignment="true" applyProtection="true">
      <alignment horizontal="center" vertical="bottom" textRotation="0" wrapText="false" indent="0" shrinkToFit="false"/>
      <protection locked="true" hidden="false"/>
    </xf>
    <xf numFmtId="170" fontId="20" fillId="0" borderId="10" xfId="31" applyFont="true" applyBorder="true" applyAlignment="true" applyProtection="true">
      <alignment horizontal="center" vertical="center" textRotation="0" wrapText="false" indent="0" shrinkToFit="false"/>
      <protection locked="true" hidden="false"/>
    </xf>
    <xf numFmtId="164" fontId="11" fillId="0" borderId="17" xfId="31" applyFont="true" applyBorder="true" applyAlignment="false" applyProtection="true">
      <alignment horizontal="general" vertical="bottom" textRotation="0" wrapText="false" indent="0" shrinkToFit="false"/>
      <protection locked="true" hidden="false"/>
    </xf>
    <xf numFmtId="175" fontId="20" fillId="0" borderId="10" xfId="31" applyFont="true" applyBorder="true" applyAlignment="true" applyProtection="true">
      <alignment horizontal="center" vertical="center" textRotation="0" wrapText="false" indent="0" shrinkToFit="false"/>
      <protection locked="true" hidden="false"/>
    </xf>
    <xf numFmtId="164" fontId="11" fillId="0" borderId="15" xfId="0" applyFont="true" applyBorder="true" applyAlignment="true" applyProtection="false">
      <alignment horizontal="right" vertical="center" textRotation="0" wrapText="false" indent="0" shrinkToFit="false"/>
      <protection locked="true" hidden="false"/>
    </xf>
    <xf numFmtId="164" fontId="11" fillId="0" borderId="19" xfId="0" applyFont="true" applyBorder="true" applyAlignment="true" applyProtection="false">
      <alignment horizontal="right" vertical="center" textRotation="0" wrapText="false" indent="0" shrinkToFit="false"/>
      <protection locked="true" hidden="false"/>
    </xf>
    <xf numFmtId="164" fontId="21" fillId="3" borderId="15" xfId="31" applyFont="true" applyBorder="true" applyAlignment="true" applyProtection="true">
      <alignment horizontal="left" vertical="bottom" textRotation="0" wrapText="false" indent="0" shrinkToFit="false"/>
      <protection locked="true" hidden="false"/>
    </xf>
    <xf numFmtId="166" fontId="11" fillId="3" borderId="16" xfId="31" applyFont="true" applyBorder="true" applyAlignment="true" applyProtection="true">
      <alignment horizontal="center" vertical="bottom" textRotation="0" wrapText="false" indent="0" shrinkToFit="false"/>
      <protection locked="true" hidden="false"/>
    </xf>
    <xf numFmtId="175" fontId="11" fillId="3" borderId="22" xfId="31" applyFont="true" applyBorder="true" applyAlignment="true" applyProtection="true">
      <alignment horizontal="center" vertical="bottom" textRotation="0" wrapText="false" indent="0" shrinkToFit="false"/>
      <protection locked="true" hidden="false"/>
    </xf>
    <xf numFmtId="175" fontId="17" fillId="3" borderId="12" xfId="31" applyFont="true" applyBorder="true" applyAlignment="true" applyProtection="true">
      <alignment horizontal="center" vertical="bottom" textRotation="0" wrapText="false" indent="0" shrinkToFit="false"/>
      <protection locked="true" hidden="false"/>
    </xf>
    <xf numFmtId="175" fontId="11" fillId="3" borderId="10" xfId="31" applyFont="true" applyBorder="true" applyAlignment="true" applyProtection="true">
      <alignment horizontal="center" vertical="center" textRotation="0" wrapText="false" indent="0" shrinkToFit="false"/>
      <protection locked="true" hidden="false"/>
    </xf>
    <xf numFmtId="174" fontId="11" fillId="0" borderId="0" xfId="19" applyFont="true" applyBorder="true" applyAlignment="true" applyProtection="true">
      <alignment horizontal="center" vertical="bottom" textRotation="0" wrapText="false" indent="0" shrinkToFit="false"/>
      <protection locked="true" hidden="false"/>
    </xf>
    <xf numFmtId="164" fontId="11" fillId="3" borderId="19" xfId="31" applyFont="true" applyBorder="true" applyAlignment="false" applyProtection="true">
      <alignment horizontal="general" vertical="bottom" textRotation="0" wrapText="false" indent="0" shrinkToFit="false"/>
      <protection locked="true" hidden="false"/>
    </xf>
    <xf numFmtId="164" fontId="11" fillId="3" borderId="23" xfId="31" applyFont="true" applyBorder="true" applyAlignment="false" applyProtection="true">
      <alignment horizontal="general" vertical="bottom" textRotation="0" wrapText="false" indent="0" shrinkToFit="false"/>
      <protection locked="true" hidden="false"/>
    </xf>
    <xf numFmtId="166" fontId="11" fillId="3" borderId="23" xfId="31" applyFont="true" applyBorder="true" applyAlignment="true" applyProtection="true">
      <alignment horizontal="center" vertical="bottom" textRotation="0" wrapText="false" indent="0" shrinkToFit="false"/>
      <protection locked="true" hidden="false"/>
    </xf>
    <xf numFmtId="166" fontId="11" fillId="3" borderId="24" xfId="31" applyFont="true" applyBorder="true" applyAlignment="true" applyProtection="true">
      <alignment horizontal="center" vertical="bottom" textRotation="0" wrapText="false" indent="0" shrinkToFit="false"/>
      <protection locked="true" hidden="false"/>
    </xf>
    <xf numFmtId="166" fontId="17" fillId="3" borderId="12" xfId="31" applyFont="true" applyBorder="true" applyAlignment="true" applyProtection="true">
      <alignment horizontal="center" vertical="bottom" textRotation="0" wrapText="false" indent="0" shrinkToFit="false"/>
      <protection locked="true" hidden="false"/>
    </xf>
    <xf numFmtId="170" fontId="11" fillId="3" borderId="10" xfId="31" applyFont="true" applyBorder="true" applyAlignment="true" applyProtection="true">
      <alignment horizontal="center" vertical="center" textRotation="0" wrapText="false" indent="0" shrinkToFit="false"/>
      <protection locked="true" hidden="false"/>
    </xf>
    <xf numFmtId="173" fontId="11" fillId="0" borderId="0" xfId="17" applyFont="true" applyBorder="true" applyAlignment="true" applyProtection="true">
      <alignment horizontal="center" vertical="bottom" textRotation="0" wrapText="false" indent="0" shrinkToFit="false"/>
      <protection locked="true" hidden="false"/>
    </xf>
    <xf numFmtId="166" fontId="17" fillId="0" borderId="0" xfId="31" applyFont="true" applyBorder="true" applyAlignment="true" applyProtection="true">
      <alignment horizontal="center" vertical="bottom" textRotation="0" wrapText="false" indent="0" shrinkToFit="false"/>
      <protection locked="true" hidden="false"/>
    </xf>
    <xf numFmtId="170" fontId="11" fillId="0" borderId="0" xfId="31" applyFont="true" applyBorder="true" applyAlignment="true" applyProtection="true">
      <alignment horizontal="center" vertical="center" textRotation="0" wrapText="false" indent="0" shrinkToFit="false"/>
      <protection locked="true" hidden="false"/>
    </xf>
    <xf numFmtId="164" fontId="4" fillId="0" borderId="0" xfId="31" applyFont="false" applyBorder="true" applyAlignment="true" applyProtection="true">
      <alignment horizontal="general" vertical="bottom" textRotation="0" wrapText="true" indent="0" shrinkToFit="false"/>
      <protection locked="true" hidden="false"/>
    </xf>
    <xf numFmtId="164" fontId="20" fillId="0" borderId="0" xfId="31" applyFont="true" applyBorder="true" applyAlignment="true" applyProtection="true">
      <alignment horizontal="general" vertical="bottom" textRotation="0" wrapText="true" indent="0" shrinkToFit="false"/>
      <protection locked="true" hidden="false"/>
    </xf>
    <xf numFmtId="164" fontId="24" fillId="0" borderId="10" xfId="31" applyFont="true" applyBorder="true" applyAlignment="true" applyProtection="true">
      <alignment horizontal="center" vertical="center" textRotation="0" wrapText="true" indent="0" shrinkToFit="false"/>
      <protection locked="true" hidden="false"/>
    </xf>
    <xf numFmtId="164" fontId="25" fillId="0" borderId="10" xfId="31" applyFont="true" applyBorder="true" applyAlignment="true" applyProtection="true">
      <alignment horizontal="center" vertical="center" textRotation="0" wrapText="true" indent="0" shrinkToFit="false"/>
      <protection locked="true" hidden="false"/>
    </xf>
    <xf numFmtId="164" fontId="4" fillId="0" borderId="10" xfId="31" applyFont="false" applyBorder="true" applyAlignment="true" applyProtection="true">
      <alignment horizontal="left" vertical="center" textRotation="0" wrapText="true" indent="0" shrinkToFit="false"/>
      <protection locked="true" hidden="false"/>
    </xf>
    <xf numFmtId="168" fontId="4" fillId="0" borderId="10" xfId="15" applyFont="true" applyBorder="tru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26" fillId="0" borderId="10" xfId="0" applyFont="true" applyBorder="true" applyAlignment="true" applyProtection="false">
      <alignment horizontal="left" vertical="center" textRotation="0" wrapText="false" indent="0" shrinkToFit="false"/>
      <protection locked="true" hidden="false"/>
    </xf>
    <xf numFmtId="164" fontId="26" fillId="0" borderId="11" xfId="0" applyFont="true" applyBorder="true" applyAlignment="true" applyProtection="false">
      <alignment horizontal="general" vertical="center" textRotation="0" wrapText="false" indent="0" shrinkToFit="false"/>
      <protection locked="true" hidden="false"/>
    </xf>
    <xf numFmtId="164" fontId="26" fillId="0" borderId="12" xfId="0" applyFont="true" applyBorder="true" applyAlignment="true" applyProtection="false">
      <alignment horizontal="general" vertical="center" textRotation="0" wrapText="false" indent="0" shrinkToFit="false"/>
      <protection locked="true" hidden="false"/>
    </xf>
    <xf numFmtId="164" fontId="27" fillId="4" borderId="11" xfId="0" applyFont="true" applyBorder="true" applyAlignment="true" applyProtection="false">
      <alignment horizontal="general" vertical="center" textRotation="0" wrapText="false" indent="0" shrinkToFit="false"/>
      <protection locked="true" hidden="false"/>
    </xf>
    <xf numFmtId="164" fontId="27" fillId="4" borderId="12" xfId="0" applyFont="true" applyBorder="true" applyAlignment="true" applyProtection="false">
      <alignment horizontal="general" vertical="center" textRotation="0" wrapText="false" indent="0" shrinkToFit="false"/>
      <protection locked="true" hidden="false"/>
    </xf>
    <xf numFmtId="164" fontId="27" fillId="5" borderId="10" xfId="0" applyFont="true" applyBorder="true" applyAlignment="true" applyProtection="false">
      <alignment horizontal="left" vertical="center" textRotation="0" wrapText="false" indent="0" shrinkToFit="false"/>
      <protection locked="true" hidden="false"/>
    </xf>
    <xf numFmtId="164" fontId="27" fillId="5" borderId="10" xfId="0" applyFont="true" applyBorder="true" applyAlignment="true" applyProtection="false">
      <alignment horizontal="left" vertical="center" textRotation="0" wrapText="true" indent="0" shrinkToFit="false"/>
      <protection locked="true" hidden="false"/>
    </xf>
    <xf numFmtId="164" fontId="27" fillId="5" borderId="10" xfId="0" applyFont="true" applyBorder="true" applyAlignment="true" applyProtection="false">
      <alignment horizontal="center" vertical="center" textRotation="0" wrapText="false" indent="0" shrinkToFit="false"/>
      <protection locked="true" hidden="false"/>
    </xf>
    <xf numFmtId="164" fontId="27" fillId="5" borderId="10" xfId="0" applyFont="true" applyBorder="true" applyAlignment="true" applyProtection="false">
      <alignment horizontal="right" vertical="center" textRotation="0" wrapText="false" indent="0" shrinkToFit="false"/>
      <protection locked="true" hidden="false"/>
    </xf>
    <xf numFmtId="164" fontId="27" fillId="0" borderId="10" xfId="0" applyFont="true" applyBorder="true" applyAlignment="true" applyProtection="false">
      <alignment horizontal="right" vertical="center" textRotation="0" wrapText="false" indent="0" shrinkToFit="false"/>
      <protection locked="true" hidden="false"/>
    </xf>
    <xf numFmtId="164" fontId="27" fillId="0" borderId="10" xfId="0" applyFont="true" applyBorder="true" applyAlignment="true" applyProtection="false">
      <alignment horizontal="left" vertical="center" textRotation="0" wrapText="true" indent="0" shrinkToFit="false"/>
      <protection locked="true" hidden="false"/>
    </xf>
    <xf numFmtId="164" fontId="27" fillId="0" borderId="10" xfId="0" applyFont="true" applyBorder="true" applyAlignment="true" applyProtection="false">
      <alignment horizontal="center" vertical="center" textRotation="0" wrapText="false" indent="0" shrinkToFit="false"/>
      <protection locked="true" hidden="false"/>
    </xf>
    <xf numFmtId="171" fontId="27" fillId="0" borderId="10" xfId="0" applyFont="true" applyBorder="true" applyAlignment="true" applyProtection="false">
      <alignment horizontal="right" vertical="center" textRotation="0" wrapText="false" indent="0" shrinkToFit="false"/>
      <protection locked="true" hidden="false"/>
    </xf>
    <xf numFmtId="164" fontId="27" fillId="4" borderId="12" xfId="0" applyFont="true" applyBorder="true" applyAlignment="true" applyProtection="false">
      <alignment horizontal="general" vertical="center" textRotation="0" wrapText="true" indent="0" shrinkToFit="false"/>
      <protection locked="true" hidden="false"/>
    </xf>
    <xf numFmtId="164" fontId="26" fillId="0" borderId="11" xfId="0" applyFont="true" applyBorder="true" applyAlignment="true" applyProtection="false">
      <alignment horizontal="general" vertical="center" textRotation="0" wrapText="true" indent="0" shrinkToFit="false"/>
      <protection locked="true" hidden="false"/>
    </xf>
    <xf numFmtId="178" fontId="27" fillId="5" borderId="10" xfId="0" applyFont="true" applyBorder="true" applyAlignment="true" applyProtection="false">
      <alignment horizontal="right" vertical="center" textRotation="0" wrapText="false" indent="0" shrinkToFit="false"/>
      <protection locked="true" hidden="false"/>
    </xf>
    <xf numFmtId="164" fontId="10" fillId="0" borderId="0" xfId="31" applyFont="true" applyBorder="true" applyAlignment="false" applyProtection="true">
      <alignment horizontal="general" vertical="bottom" textRotation="0" wrapText="false" indent="0" shrinkToFit="false"/>
      <protection locked="true" hidden="false"/>
    </xf>
    <xf numFmtId="168" fontId="4" fillId="0" borderId="10" xfId="31" applyFont="false" applyBorder="true" applyAlignment="true" applyProtection="true">
      <alignment horizontal="left" vertical="top" textRotation="0" wrapText="true" indent="0" shrinkToFit="false"/>
      <protection locked="true" hidden="false"/>
    </xf>
    <xf numFmtId="168" fontId="4" fillId="0" borderId="14" xfId="31" applyFont="false" applyBorder="true" applyAlignment="true" applyProtection="true">
      <alignment horizontal="center" vertical="top" textRotation="0" wrapText="true" indent="0" shrinkToFit="false"/>
      <protection locked="true" hidden="false"/>
    </xf>
    <xf numFmtId="168" fontId="10" fillId="0" borderId="0" xfId="31" applyFont="true" applyBorder="true" applyAlignment="false" applyProtection="true">
      <alignment horizontal="general" vertical="bottom" textRotation="0" wrapText="false" indent="0" shrinkToFit="false"/>
      <protection locked="true" hidden="false"/>
    </xf>
    <xf numFmtId="168" fontId="4" fillId="0" borderId="10" xfId="31" applyFont="false" applyBorder="true" applyAlignment="true" applyProtection="true">
      <alignment horizontal="center" vertical="center" textRotation="0" wrapText="true" indent="0" shrinkToFit="false"/>
      <protection locked="true" hidden="false"/>
    </xf>
    <xf numFmtId="164" fontId="4" fillId="0" borderId="0" xfId="31" applyFont="true" applyBorder="true" applyAlignment="true" applyProtection="true">
      <alignment horizontal="left" vertical="top" textRotation="0" wrapText="true" indent="0" shrinkToFit="false"/>
      <protection locked="true" hidden="false"/>
    </xf>
    <xf numFmtId="164" fontId="4" fillId="0" borderId="0" xfId="31" applyFont="false" applyBorder="true" applyAlignment="true" applyProtection="true">
      <alignment horizontal="center" vertical="center" textRotation="0" wrapText="true" indent="0" shrinkToFit="false"/>
      <protection locked="true" hidden="false"/>
    </xf>
    <xf numFmtId="164" fontId="4" fillId="0" borderId="0" xfId="31" applyFont="false" applyBorder="true" applyAlignment="true" applyProtection="true">
      <alignment horizontal="center" vertical="top" textRotation="0" wrapText="true" indent="0" shrinkToFit="false"/>
      <protection locked="true" hidden="false"/>
    </xf>
    <xf numFmtId="164" fontId="25" fillId="6" borderId="10" xfId="31" applyFont="true" applyBorder="true" applyAlignment="true" applyProtection="true">
      <alignment horizontal="center" vertical="center" textRotation="0" wrapText="false" indent="0" shrinkToFit="false"/>
      <protection locked="true" hidden="false"/>
    </xf>
    <xf numFmtId="164" fontId="10" fillId="0" borderId="0" xfId="31" applyFont="true" applyBorder="true" applyAlignment="true" applyProtection="true">
      <alignment horizontal="general" vertical="bottom" textRotation="0" wrapText="true" indent="0" shrinkToFit="false"/>
      <protection locked="true" hidden="false"/>
    </xf>
    <xf numFmtId="164" fontId="11" fillId="0" borderId="10" xfId="0" applyFont="true" applyBorder="true" applyAlignment="true" applyProtection="false">
      <alignment horizontal="center" vertical="center" textRotation="0" wrapText="true" indent="0" shrinkToFit="false"/>
      <protection locked="true" hidden="false"/>
    </xf>
    <xf numFmtId="164" fontId="10" fillId="0" borderId="25" xfId="31" applyFont="true" applyBorder="true" applyAlignment="true" applyProtection="true">
      <alignment horizontal="center" vertical="center" textRotation="0" wrapText="true" indent="0" shrinkToFit="false"/>
      <protection locked="true" hidden="false"/>
    </xf>
    <xf numFmtId="164" fontId="10" fillId="0" borderId="10" xfId="31" applyFont="true" applyBorder="true" applyAlignment="true" applyProtection="true">
      <alignment horizontal="left" vertical="center" textRotation="0" wrapText="true" indent="0" shrinkToFit="false"/>
      <protection locked="true" hidden="false"/>
    </xf>
    <xf numFmtId="164" fontId="10" fillId="0" borderId="10" xfId="31" applyFont="true" applyBorder="true" applyAlignment="true" applyProtection="true">
      <alignment horizontal="center" vertical="center" textRotation="0" wrapText="true" indent="0" shrinkToFit="false"/>
      <protection locked="true" hidden="false"/>
    </xf>
    <xf numFmtId="170" fontId="10" fillId="0" borderId="10" xfId="31" applyFont="true" applyBorder="true" applyAlignment="true" applyProtection="true">
      <alignment horizontal="center" vertical="center" textRotation="0" wrapText="true" indent="0" shrinkToFit="false"/>
      <protection locked="true" hidden="false"/>
    </xf>
    <xf numFmtId="164" fontId="25" fillId="3" borderId="10" xfId="31" applyFont="true" applyBorder="true" applyAlignment="true" applyProtection="true">
      <alignment horizontal="center" vertical="center" textRotation="0" wrapText="true" indent="0" shrinkToFit="false"/>
      <protection locked="true" hidden="false"/>
    </xf>
    <xf numFmtId="179" fontId="16" fillId="3" borderId="10" xfId="31" applyFont="true" applyBorder="true" applyAlignment="true" applyProtection="true">
      <alignment horizontal="center" vertical="center" textRotation="0" wrapText="false" indent="0" shrinkToFit="false"/>
      <protection locked="true" hidden="false"/>
    </xf>
    <xf numFmtId="164" fontId="16" fillId="3" borderId="10" xfId="31" applyFont="true" applyBorder="true" applyAlignment="true" applyProtection="true">
      <alignment horizontal="center" vertical="center" textRotation="0" wrapText="false" indent="0" shrinkToFit="false"/>
      <protection locked="true" hidden="false"/>
    </xf>
    <xf numFmtId="164" fontId="10" fillId="0" borderId="10" xfId="31" applyFont="true" applyBorder="true" applyAlignment="false" applyProtection="true">
      <alignment horizontal="general" vertical="bottom" textRotation="0" wrapText="false" indent="0" shrinkToFit="false"/>
      <protection locked="true" hidden="false"/>
    </xf>
    <xf numFmtId="164" fontId="10" fillId="0" borderId="10" xfId="31" applyFont="true" applyBorder="true" applyAlignment="true" applyProtection="true">
      <alignment horizontal="center" vertical="center" textRotation="0" wrapText="false" indent="0" shrinkToFit="false"/>
      <protection locked="true" hidden="false"/>
    </xf>
    <xf numFmtId="173" fontId="10" fillId="0" borderId="10" xfId="31" applyFont="true" applyBorder="true" applyAlignment="true" applyProtection="true">
      <alignment horizontal="center" vertical="center" textRotation="0" wrapText="false" indent="0" shrinkToFit="false"/>
      <protection locked="true" hidden="false"/>
    </xf>
    <xf numFmtId="170" fontId="10" fillId="0" borderId="10" xfId="31" applyFont="true" applyBorder="true" applyAlignment="true" applyProtection="true">
      <alignment horizontal="center" vertical="center" textRotation="0" wrapText="false" indent="0" shrinkToFit="false"/>
      <protection locked="true" hidden="false"/>
    </xf>
    <xf numFmtId="164" fontId="10" fillId="0" borderId="0" xfId="31" applyFont="true" applyBorder="true" applyAlignment="true" applyProtection="true">
      <alignment horizontal="general" vertical="center" textRotation="0" wrapText="false" indent="0" shrinkToFit="false"/>
      <protection locked="true" hidden="false"/>
    </xf>
    <xf numFmtId="164" fontId="10" fillId="0" borderId="0" xfId="31" applyFont="true" applyBorder="true" applyAlignment="true" applyProtection="true">
      <alignment horizontal="left" vertical="center" textRotation="0" wrapText="false" indent="0" shrinkToFit="false"/>
      <protection locked="true" hidden="false"/>
    </xf>
    <xf numFmtId="164" fontId="10" fillId="0" borderId="0" xfId="31" applyFont="true" applyBorder="true" applyAlignment="true" applyProtection="true">
      <alignment horizontal="center" vertical="bottom" textRotation="0" wrapText="false" indent="0" shrinkToFit="false"/>
      <protection locked="true" hidden="false"/>
    </xf>
    <xf numFmtId="164" fontId="10" fillId="0" borderId="0" xfId="31" applyFont="true" applyBorder="true" applyAlignment="true" applyProtection="true">
      <alignment horizontal="center" vertical="center" textRotation="0" wrapText="false" indent="0" shrinkToFit="false"/>
      <protection locked="true" hidden="false"/>
    </xf>
    <xf numFmtId="164" fontId="11" fillId="0" borderId="10" xfId="0" applyFont="true" applyBorder="true" applyAlignment="true" applyProtection="false">
      <alignment horizontal="center" vertical="center" textRotation="0" wrapText="false" indent="0" shrinkToFit="false"/>
      <protection locked="true" hidden="false"/>
    </xf>
    <xf numFmtId="164" fontId="10" fillId="0" borderId="10" xfId="31" applyFont="true" applyBorder="true" applyAlignment="true" applyProtection="true">
      <alignment horizontal="left" vertical="center" textRotation="0" wrapText="false" indent="0" shrinkToFit="false"/>
      <protection locked="true" hidden="false"/>
    </xf>
    <xf numFmtId="164" fontId="25" fillId="3" borderId="10" xfId="31" applyFont="true" applyBorder="true" applyAlignment="true" applyProtection="true">
      <alignment horizontal="center" vertical="center" textRotation="0" wrapText="false" indent="0" shrinkToFit="false"/>
      <protection locked="true" hidden="false"/>
    </xf>
    <xf numFmtId="164" fontId="16" fillId="0" borderId="0" xfId="31" applyFont="true" applyBorder="true" applyAlignment="true" applyProtection="true">
      <alignment horizontal="center" vertical="center" textRotation="0" wrapText="false" indent="0" shrinkToFit="false"/>
      <protection locked="true" hidden="false"/>
    </xf>
    <xf numFmtId="173" fontId="10" fillId="0" borderId="0" xfId="31" applyFont="true" applyBorder="true" applyAlignment="true" applyProtection="true">
      <alignment horizontal="center" vertical="center" textRotation="0" wrapText="false" indent="0" shrinkToFit="false"/>
      <protection locked="true" hidden="false"/>
    </xf>
    <xf numFmtId="170" fontId="10" fillId="0" borderId="0" xfId="31" applyFont="true" applyBorder="true" applyAlignment="true" applyProtection="true">
      <alignment horizontal="center" vertical="center" textRotation="0" wrapText="false" indent="0" shrinkToFit="false"/>
      <protection locked="true" hidden="false"/>
    </xf>
    <xf numFmtId="164" fontId="28" fillId="4" borderId="10" xfId="27" applyFont="true" applyBorder="true" applyAlignment="true" applyProtection="false">
      <alignment horizontal="center" vertical="center" textRotation="0" wrapText="true" indent="0" shrinkToFit="false"/>
      <protection locked="true" hidden="false"/>
    </xf>
    <xf numFmtId="164" fontId="10" fillId="0" borderId="10" xfId="31" applyFont="true" applyBorder="true" applyAlignment="true" applyProtection="true">
      <alignment horizontal="general" vertical="center" textRotation="0" wrapText="true" indent="0" shrinkToFit="false"/>
      <protection locked="true" hidden="false"/>
    </xf>
    <xf numFmtId="164" fontId="16" fillId="0" borderId="10" xfId="31" applyFont="true" applyBorder="true" applyAlignment="true" applyProtection="true">
      <alignment horizontal="center" vertical="center" textRotation="0" wrapText="true" indent="0" shrinkToFit="false"/>
      <protection locked="true" hidden="false"/>
    </xf>
    <xf numFmtId="180" fontId="16" fillId="0" borderId="10" xfId="31" applyFont="true" applyBorder="true" applyAlignment="true" applyProtection="true">
      <alignment horizontal="center" vertical="center" textRotation="0" wrapText="true" indent="0" shrinkToFit="false"/>
      <protection locked="true" hidden="false"/>
    </xf>
    <xf numFmtId="164" fontId="29" fillId="3" borderId="10" xfId="27" applyFont="true" applyBorder="true" applyAlignment="true" applyProtection="false">
      <alignment horizontal="center" vertical="center" textRotation="0" wrapText="false" indent="0" shrinkToFit="false"/>
      <protection locked="true" hidden="false"/>
    </xf>
    <xf numFmtId="164" fontId="30" fillId="0" borderId="10" xfId="20" applyFont="true" applyBorder="true" applyAlignment="true" applyProtection="true">
      <alignment horizontal="left" vertical="center" textRotation="0" wrapText="true" indent="0" shrinkToFit="false"/>
      <protection locked="true" hidden="false"/>
    </xf>
    <xf numFmtId="164" fontId="0" fillId="0" borderId="10" xfId="0" applyFont="true" applyBorder="true" applyAlignment="true" applyProtection="false">
      <alignment horizontal="general" vertical="bottom" textRotation="0" wrapText="true" indent="0" shrinkToFit="false"/>
      <protection locked="true" hidden="false"/>
    </xf>
    <xf numFmtId="164" fontId="28" fillId="4" borderId="10" xfId="28" applyFont="true" applyBorder="true" applyAlignment="true" applyProtection="false">
      <alignment horizontal="center" vertical="center" textRotation="0" wrapText="true" indent="0" shrinkToFit="false"/>
      <protection locked="true" hidden="false"/>
    </xf>
    <xf numFmtId="164" fontId="31" fillId="0" borderId="26" xfId="0" applyFont="true" applyBorder="true" applyAlignment="true" applyProtection="false">
      <alignment horizontal="left" vertical="center" textRotation="0" wrapText="true" indent="0" shrinkToFit="false"/>
      <protection locked="true" hidden="false"/>
    </xf>
    <xf numFmtId="164" fontId="29" fillId="3" borderId="10" xfId="28" applyFont="true" applyBorder="true" applyAlignment="true" applyProtection="false">
      <alignment horizontal="center" vertical="center" textRotation="0" wrapText="false" indent="0" shrinkToFit="false"/>
      <protection locked="true" hidden="false"/>
    </xf>
    <xf numFmtId="164" fontId="30" fillId="0" borderId="0" xfId="20" applyFont="false" applyBorder="true" applyAlignment="true" applyProtection="true">
      <alignment horizontal="center" vertical="center" textRotation="0" wrapText="false" indent="0" shrinkToFit="false"/>
      <protection locked="true" hidden="false"/>
    </xf>
    <xf numFmtId="172" fontId="10" fillId="0" borderId="10" xfId="31" applyFont="true" applyBorder="true" applyAlignment="true" applyProtection="true">
      <alignment horizontal="center" vertical="center" textRotation="0" wrapText="false" indent="0" shrinkToFit="false"/>
      <protection locked="true" hidden="false"/>
    </xf>
    <xf numFmtId="164" fontId="30" fillId="0" borderId="10" xfId="20" applyFont="false" applyBorder="true" applyAlignment="true" applyProtection="true">
      <alignment horizontal="center" vertical="center" textRotation="0" wrapText="true" indent="0" shrinkToFit="false"/>
      <protection locked="true" hidden="false"/>
    </xf>
    <xf numFmtId="164" fontId="0" fillId="0" borderId="10" xfId="25" applyFont="true" applyBorder="true" applyAlignment="true" applyProtection="false">
      <alignment horizontal="center" vertical="center" textRotation="0" wrapText="true" indent="0" shrinkToFit="false"/>
      <protection locked="true" hidden="false"/>
    </xf>
    <xf numFmtId="164" fontId="25" fillId="6" borderId="10" xfId="30" applyFont="true" applyBorder="true" applyAlignment="true" applyProtection="true">
      <alignment horizontal="center" vertical="center" textRotation="0" wrapText="false" indent="0" shrinkToFit="false"/>
      <protection locked="true" hidden="false"/>
    </xf>
    <xf numFmtId="164" fontId="4" fillId="0" borderId="27" xfId="26" applyFont="true" applyBorder="true" applyAlignment="true" applyProtection="false">
      <alignment horizontal="center" vertical="center" textRotation="0" wrapText="true" indent="0" shrinkToFit="false"/>
      <protection locked="true" hidden="false"/>
    </xf>
    <xf numFmtId="164" fontId="10" fillId="0" borderId="10" xfId="24" applyFont="true" applyBorder="true" applyAlignment="true" applyProtection="false">
      <alignment horizontal="left" vertical="center" textRotation="0" wrapText="true" indent="0" shrinkToFit="false"/>
      <protection locked="true" hidden="false"/>
    </xf>
    <xf numFmtId="164" fontId="10" fillId="0" borderId="10" xfId="24" applyFont="true" applyBorder="true" applyAlignment="true" applyProtection="false">
      <alignment horizontal="center" vertical="center" textRotation="0" wrapText="true" indent="0" shrinkToFit="false"/>
      <protection locked="true" hidden="false"/>
    </xf>
    <xf numFmtId="172" fontId="10" fillId="0" borderId="10" xfId="25" applyFont="true" applyBorder="true" applyAlignment="true" applyProtection="false">
      <alignment horizontal="center" vertical="center" textRotation="0" wrapText="true" indent="0" shrinkToFit="false"/>
      <protection locked="true" hidden="false"/>
    </xf>
    <xf numFmtId="164" fontId="25" fillId="3" borderId="10" xfId="24" applyFont="true" applyBorder="true" applyAlignment="true" applyProtection="false">
      <alignment horizontal="center" vertical="center" textRotation="0" wrapText="true" indent="0" shrinkToFit="false"/>
      <protection locked="true" hidden="false"/>
    </xf>
    <xf numFmtId="164" fontId="25" fillId="3" borderId="10" xfId="24" applyFont="true" applyBorder="true" applyAlignment="true" applyProtection="false">
      <alignment horizontal="center" vertical="bottom" textRotation="0" wrapText="true" indent="0" shrinkToFit="false"/>
      <protection locked="true" hidden="false"/>
    </xf>
    <xf numFmtId="179" fontId="16" fillId="3" borderId="10" xfId="25" applyFont="true" applyBorder="true" applyAlignment="true" applyProtection="false">
      <alignment horizontal="center" vertical="center" textRotation="0" wrapText="false" indent="0" shrinkToFit="false"/>
      <protection locked="true" hidden="false"/>
    </xf>
    <xf numFmtId="164" fontId="16" fillId="3" borderId="10" xfId="25" applyFont="true" applyBorder="true" applyAlignment="true" applyProtection="false">
      <alignment horizontal="center" vertical="center" textRotation="0" wrapText="false" indent="0" shrinkToFit="false"/>
      <protection locked="true" hidden="false"/>
    </xf>
    <xf numFmtId="164" fontId="10" fillId="0" borderId="10" xfId="24" applyFont="true" applyBorder="true" applyAlignment="false" applyProtection="false">
      <alignment horizontal="general" vertical="bottom" textRotation="0" wrapText="false" indent="0" shrinkToFit="false"/>
      <protection locked="true" hidden="false"/>
    </xf>
    <xf numFmtId="164" fontId="10" fillId="0" borderId="10" xfId="24" applyFont="true" applyBorder="true" applyAlignment="true" applyProtection="false">
      <alignment horizontal="center" vertical="center" textRotation="0" wrapText="false" indent="0" shrinkToFit="false"/>
      <protection locked="true" hidden="false"/>
    </xf>
    <xf numFmtId="164" fontId="10" fillId="0" borderId="10" xfId="30" applyFont="true" applyBorder="true" applyAlignment="true" applyProtection="true">
      <alignment horizontal="center" vertical="bottom" textRotation="0" wrapText="true" indent="0" shrinkToFit="false"/>
      <protection locked="true" hidden="false"/>
    </xf>
    <xf numFmtId="165" fontId="10" fillId="0" borderId="10" xfId="21" applyFont="true" applyBorder="true" applyAlignment="true" applyProtection="true">
      <alignment horizontal="center" vertical="center" textRotation="0" wrapText="false" indent="0" shrinkToFit="false"/>
      <protection locked="true" hidden="false"/>
    </xf>
    <xf numFmtId="172" fontId="4" fillId="0" borderId="10" xfId="22" applyFont="true" applyBorder="true" applyAlignment="true" applyProtection="false">
      <alignment horizontal="center" vertical="center" textRotation="0" wrapText="false" indent="0" shrinkToFit="false"/>
      <protection locked="true" hidden="false"/>
    </xf>
    <xf numFmtId="172" fontId="10" fillId="0" borderId="10" xfId="22" applyFont="true" applyBorder="true" applyAlignment="true" applyProtection="false">
      <alignment horizontal="center" vertical="center" textRotation="0" wrapText="false" indent="0" shrinkToFit="false"/>
      <protection locked="true" hidden="false"/>
    </xf>
    <xf numFmtId="164" fontId="10" fillId="0" borderId="10" xfId="25" applyFont="true" applyBorder="true" applyAlignment="true" applyProtection="false">
      <alignment horizontal="center" vertical="center" textRotation="0" wrapText="false" indent="0" shrinkToFit="false"/>
      <protection locked="true" hidden="false"/>
    </xf>
    <xf numFmtId="164" fontId="10" fillId="0" borderId="0" xfId="25" applyFont="true" applyBorder="false" applyAlignment="false" applyProtection="false">
      <alignment horizontal="general" vertical="bottom" textRotation="0" wrapText="false" indent="0" shrinkToFit="false"/>
      <protection locked="true" hidden="false"/>
    </xf>
    <xf numFmtId="164" fontId="4" fillId="0" borderId="10" xfId="26" applyFont="true" applyBorder="true" applyAlignment="true" applyProtection="false">
      <alignment horizontal="center" vertical="center" textRotation="0" wrapText="false" indent="0" shrinkToFit="false"/>
      <protection locked="true" hidden="false"/>
    </xf>
    <xf numFmtId="164" fontId="28" fillId="0" borderId="14" xfId="0" applyFont="true" applyBorder="true" applyAlignment="true" applyProtection="false">
      <alignment horizontal="left" vertical="bottom" textRotation="0" wrapText="true" indent="0" shrinkToFit="false"/>
      <protection locked="true" hidden="false"/>
    </xf>
    <xf numFmtId="164" fontId="10" fillId="0" borderId="12" xfId="24" applyFont="true" applyBorder="true" applyAlignment="true" applyProtection="false">
      <alignment horizontal="general" vertical="center" textRotation="0" wrapText="false" indent="0" shrinkToFit="false"/>
      <protection locked="true" hidden="false"/>
    </xf>
    <xf numFmtId="164" fontId="10" fillId="0" borderId="13" xfId="24" applyFont="true" applyBorder="true" applyAlignment="true" applyProtection="false">
      <alignment horizontal="general" vertical="center" textRotation="0" wrapText="false" indent="0" shrinkToFit="false"/>
      <protection locked="true" hidden="false"/>
    </xf>
    <xf numFmtId="172" fontId="10" fillId="0" borderId="10" xfId="25" applyFont="true" applyBorder="true" applyAlignment="true" applyProtection="false">
      <alignment horizontal="center" vertical="center" textRotation="0" wrapText="false" indent="0" shrinkToFit="false"/>
      <protection locked="true" hidden="false"/>
    </xf>
    <xf numFmtId="164" fontId="25" fillId="3" borderId="10" xfId="24" applyFont="true" applyBorder="true" applyAlignment="true" applyProtection="false">
      <alignment horizontal="center" vertical="center" textRotation="0" wrapText="false" indent="0" shrinkToFit="false"/>
      <protection locked="true" hidden="false"/>
    </xf>
    <xf numFmtId="164" fontId="10" fillId="0" borderId="10" xfId="24" applyFont="true" applyBorder="true" applyAlignment="true" applyProtection="false">
      <alignment horizontal="general" vertical="bottom" textRotation="0" wrapText="true" indent="0" shrinkToFit="false"/>
      <protection locked="true" hidden="false"/>
    </xf>
    <xf numFmtId="164" fontId="10" fillId="0" borderId="10" xfId="24" applyFont="true" applyBorder="true" applyAlignment="true" applyProtection="false">
      <alignment horizontal="center" vertical="bottom" textRotation="0" wrapText="true" indent="0" shrinkToFit="false"/>
      <protection locked="true" hidden="false"/>
    </xf>
    <xf numFmtId="172" fontId="4" fillId="0" borderId="14" xfId="22" applyFont="true" applyBorder="true" applyAlignment="true" applyProtection="false">
      <alignment horizontal="center" vertical="center" textRotation="0" wrapText="false" indent="0" shrinkToFit="false"/>
      <protection locked="true" hidden="false"/>
    </xf>
    <xf numFmtId="172" fontId="10" fillId="0" borderId="14" xfId="22" applyFont="true" applyBorder="true" applyAlignment="true" applyProtection="false">
      <alignment horizontal="center" vertical="center" textRotation="0" wrapText="false" indent="0" shrinkToFit="false"/>
      <protection locked="true" hidden="false"/>
    </xf>
    <xf numFmtId="164" fontId="10" fillId="0" borderId="14" xfId="25" applyFont="true" applyBorder="true" applyAlignment="true" applyProtection="false">
      <alignment horizontal="center" vertical="center" textRotation="0" wrapText="false" indent="0" shrinkToFit="false"/>
      <protection locked="true" hidden="false"/>
    </xf>
    <xf numFmtId="164" fontId="10" fillId="0" borderId="0" xfId="25" applyFont="true" applyBorder="false" applyAlignment="true" applyProtection="false">
      <alignment horizontal="general" vertical="bottom" textRotation="0" wrapText="true" indent="0" shrinkToFit="false"/>
      <protection locked="true" hidden="false"/>
    </xf>
    <xf numFmtId="164" fontId="10" fillId="0" borderId="25" xfId="30" applyFont="true" applyBorder="true" applyAlignment="true" applyProtection="true">
      <alignment horizontal="center" vertical="center" textRotation="0" wrapText="true" indent="0" shrinkToFit="false"/>
      <protection locked="true" hidden="false"/>
    </xf>
    <xf numFmtId="164" fontId="28" fillId="0" borderId="10" xfId="0" applyFont="true" applyBorder="true" applyAlignment="true" applyProtection="false">
      <alignment horizontal="left" vertical="bottom" textRotation="0" wrapText="true" indent="0" shrinkToFit="false"/>
      <protection locked="true" hidden="false"/>
    </xf>
    <xf numFmtId="164" fontId="10" fillId="0" borderId="10" xfId="30" applyFont="true" applyBorder="true" applyAlignment="true" applyProtection="true">
      <alignment horizontal="general" vertical="center" textRotation="0" wrapText="true" indent="0" shrinkToFit="false"/>
      <protection locked="true" hidden="false"/>
    </xf>
    <xf numFmtId="164" fontId="10" fillId="0" borderId="10" xfId="30" applyFont="true" applyBorder="true" applyAlignment="true" applyProtection="true">
      <alignment horizontal="center" vertical="center" textRotation="0" wrapText="true" indent="0" shrinkToFit="false"/>
      <protection locked="true" hidden="false"/>
    </xf>
    <xf numFmtId="170" fontId="10" fillId="0" borderId="10" xfId="30" applyFont="true" applyBorder="true" applyAlignment="true" applyProtection="true">
      <alignment horizontal="center" vertical="center" textRotation="0" wrapText="false" indent="0" shrinkToFit="false"/>
      <protection locked="true" hidden="false"/>
    </xf>
    <xf numFmtId="164" fontId="25" fillId="3" borderId="10" xfId="30" applyFont="true" applyBorder="true" applyAlignment="true" applyProtection="true">
      <alignment horizontal="center" vertical="center" textRotation="0" wrapText="true" indent="0" shrinkToFit="false"/>
      <protection locked="true" hidden="false"/>
    </xf>
    <xf numFmtId="164" fontId="25" fillId="3" borderId="10" xfId="30" applyFont="true" applyBorder="true" applyAlignment="true" applyProtection="true">
      <alignment horizontal="center" vertical="bottom" textRotation="0" wrapText="true" indent="0" shrinkToFit="false"/>
      <protection locked="true" hidden="false"/>
    </xf>
    <xf numFmtId="179" fontId="16" fillId="3" borderId="10" xfId="30" applyFont="true" applyBorder="true" applyAlignment="true" applyProtection="true">
      <alignment horizontal="center" vertical="center" textRotation="0" wrapText="false" indent="0" shrinkToFit="false"/>
      <protection locked="true" hidden="false"/>
    </xf>
    <xf numFmtId="164" fontId="16" fillId="3" borderId="10" xfId="30" applyFont="true" applyBorder="true" applyAlignment="true" applyProtection="true">
      <alignment horizontal="center" vertical="center" textRotation="0" wrapText="false" indent="0" shrinkToFit="false"/>
      <protection locked="true" hidden="false"/>
    </xf>
    <xf numFmtId="164" fontId="28" fillId="0" borderId="10" xfId="0" applyFont="true" applyBorder="true" applyAlignment="true" applyProtection="false">
      <alignment horizontal="center" vertical="center" textRotation="0" wrapText="true" indent="0" shrinkToFit="false"/>
      <protection locked="true" hidden="false"/>
    </xf>
    <xf numFmtId="164" fontId="32" fillId="0" borderId="10" xfId="0" applyFont="true" applyBorder="true" applyAlignment="true" applyProtection="false">
      <alignment horizontal="center" vertical="center" textRotation="0" wrapText="true" indent="0" shrinkToFit="false"/>
      <protection locked="true" hidden="false"/>
    </xf>
    <xf numFmtId="173" fontId="10" fillId="0" borderId="10" xfId="30" applyFont="true" applyBorder="true" applyAlignment="true" applyProtection="true">
      <alignment horizontal="center" vertical="center" textRotation="0" wrapText="true" indent="0" shrinkToFit="false"/>
      <protection locked="true" hidden="false"/>
    </xf>
    <xf numFmtId="165" fontId="32" fillId="0" borderId="10" xfId="21" applyFont="true" applyBorder="true" applyAlignment="true" applyProtection="true">
      <alignment horizontal="center" vertical="center" textRotation="0" wrapText="true" indent="0" shrinkToFit="false"/>
      <protection locked="true" hidden="false"/>
    </xf>
    <xf numFmtId="164" fontId="32" fillId="0" borderId="10" xfId="0" applyFont="true" applyBorder="true" applyAlignment="true" applyProtection="false">
      <alignment horizontal="left" vertical="center" textRotation="0" wrapText="true" indent="0" shrinkToFit="false"/>
      <protection locked="true" hidden="false"/>
    </xf>
    <xf numFmtId="164" fontId="10" fillId="0" borderId="0" xfId="31" applyFont="true" applyBorder="tru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bottom" textRotation="0" wrapText="true" indent="0" shrinkToFit="false"/>
      <protection locked="true" hidden="false"/>
    </xf>
    <xf numFmtId="173" fontId="10" fillId="0" borderId="0" xfId="31" applyFont="true" applyBorder="true" applyAlignment="true" applyProtection="true">
      <alignment horizontal="center" vertical="center" textRotation="0" wrapText="true" indent="0" shrinkToFit="false"/>
      <protection locked="true" hidden="false"/>
    </xf>
    <xf numFmtId="164" fontId="28" fillId="0" borderId="10" xfId="0" applyFont="true" applyBorder="true" applyAlignment="true" applyProtection="false">
      <alignment horizontal="left" vertical="center" textRotation="0" wrapText="true" indent="0" shrinkToFit="false"/>
      <protection locked="true" hidden="false"/>
    </xf>
    <xf numFmtId="164" fontId="33" fillId="0" borderId="10" xfId="23" applyFont="true" applyBorder="true" applyAlignment="true" applyProtection="false">
      <alignment horizontal="left" vertical="center" textRotation="0" wrapText="true" indent="0" shrinkToFit="false"/>
      <protection locked="true" hidden="false"/>
    </xf>
    <xf numFmtId="164" fontId="10" fillId="0" borderId="10" xfId="24" applyFont="true" applyBorder="true" applyAlignment="true" applyProtection="false">
      <alignment horizontal="left" vertical="center" textRotation="0" wrapText="false" indent="0" shrinkToFit="false"/>
      <protection locked="true" hidden="false"/>
    </xf>
    <xf numFmtId="164" fontId="10" fillId="0" borderId="10" xfId="0" applyFont="true" applyBorder="true" applyAlignment="true" applyProtection="false">
      <alignment horizontal="left" vertical="top" textRotation="0" wrapText="true" indent="0" shrinkToFit="false"/>
      <protection locked="true" hidden="false"/>
    </xf>
    <xf numFmtId="172" fontId="4" fillId="0" borderId="28" xfId="22" applyFont="true" applyBorder="true" applyAlignment="true" applyProtection="false">
      <alignment horizontal="center" vertical="center" textRotation="0" wrapText="false" indent="0" shrinkToFit="false"/>
      <protection locked="true" hidden="false"/>
    </xf>
    <xf numFmtId="172" fontId="10" fillId="0" borderId="28" xfId="22" applyFont="true" applyBorder="true" applyAlignment="true" applyProtection="false">
      <alignment horizontal="center" vertical="center" textRotation="0" wrapText="false" indent="0" shrinkToFit="false"/>
      <protection locked="true" hidden="false"/>
    </xf>
    <xf numFmtId="164" fontId="10" fillId="0" borderId="28" xfId="25" applyFont="true" applyBorder="true" applyAlignment="true" applyProtection="false">
      <alignment horizontal="center" vertical="center" textRotation="0" wrapText="false" indent="0" shrinkToFit="false"/>
      <protection locked="true" hidden="false"/>
    </xf>
    <xf numFmtId="164" fontId="10" fillId="0" borderId="11" xfId="24" applyFont="true" applyBorder="true" applyAlignment="true" applyProtection="false">
      <alignment horizontal="general" vertical="center" textRotation="0" wrapText="false" indent="0" shrinkToFit="false"/>
      <protection locked="true" hidden="false"/>
    </xf>
    <xf numFmtId="164" fontId="32" fillId="0" borderId="10" xfId="0" applyFont="true" applyBorder="true" applyAlignment="true" applyProtection="false">
      <alignment horizontal="left" vertical="bottom" textRotation="0" wrapText="true" indent="0" shrinkToFit="false"/>
      <protection locked="true" hidden="false"/>
    </xf>
    <xf numFmtId="170" fontId="10" fillId="0" borderId="14" xfId="30" applyFont="true" applyBorder="true" applyAlignment="true" applyProtection="true">
      <alignment horizontal="center" vertical="center" textRotation="0" wrapText="false" indent="0" shrinkToFit="false"/>
      <protection locked="true" hidden="false"/>
    </xf>
    <xf numFmtId="164" fontId="10" fillId="0" borderId="14" xfId="30" applyFont="true" applyBorder="true" applyAlignment="true" applyProtection="true">
      <alignment horizontal="center" vertical="center" textRotation="0" wrapText="false" indent="0" shrinkToFit="false"/>
      <protection locked="true" hidden="false"/>
    </xf>
    <xf numFmtId="181" fontId="10" fillId="0" borderId="25" xfId="29" applyFont="true" applyBorder="true" applyAlignment="true" applyProtection="true">
      <alignment horizontal="center" vertical="center" textRotation="0" wrapText="true" indent="0" shrinkToFit="false"/>
      <protection locked="true" hidden="false"/>
    </xf>
    <xf numFmtId="164" fontId="10" fillId="0" borderId="10" xfId="29" applyFont="true" applyBorder="true" applyAlignment="true" applyProtection="true">
      <alignment horizontal="center" vertical="center" textRotation="0" wrapText="false" indent="0" shrinkToFit="false"/>
      <protection locked="true" hidden="false"/>
    </xf>
    <xf numFmtId="164" fontId="10" fillId="0" borderId="10" xfId="29" applyFont="true" applyBorder="true" applyAlignment="true" applyProtection="true">
      <alignment horizontal="left" vertical="center" textRotation="0" wrapText="true" indent="0" shrinkToFit="false"/>
      <protection locked="true" hidden="false"/>
    </xf>
    <xf numFmtId="170" fontId="10" fillId="0" borderId="10" xfId="29" applyFont="true" applyBorder="true" applyAlignment="true" applyProtection="true">
      <alignment horizontal="center" vertical="center" textRotation="0" wrapText="false" indent="0" shrinkToFit="false"/>
      <protection locked="true" hidden="false"/>
    </xf>
    <xf numFmtId="164" fontId="25" fillId="3" borderId="10" xfId="29" applyFont="true" applyBorder="true" applyAlignment="true" applyProtection="true">
      <alignment horizontal="center" vertical="center" textRotation="0" wrapText="false" indent="0" shrinkToFit="false"/>
      <protection locked="true" hidden="false"/>
    </xf>
    <xf numFmtId="164" fontId="25" fillId="3" borderId="10" xfId="29" applyFont="true" applyBorder="true" applyAlignment="true" applyProtection="true">
      <alignment horizontal="center" vertical="center" textRotation="0" wrapText="true" indent="0" shrinkToFit="false"/>
      <protection locked="true" hidden="false"/>
    </xf>
    <xf numFmtId="179" fontId="16" fillId="3" borderId="10" xfId="29" applyFont="true" applyBorder="true" applyAlignment="true" applyProtection="true">
      <alignment horizontal="center" vertical="center" textRotation="0" wrapText="false" indent="0" shrinkToFit="false"/>
      <protection locked="true" hidden="false"/>
    </xf>
    <xf numFmtId="164" fontId="16" fillId="3" borderId="10" xfId="29" applyFont="true" applyBorder="true" applyAlignment="true" applyProtection="true">
      <alignment horizontal="center" vertical="center" textRotation="0" wrapText="false" indent="0" shrinkToFit="false"/>
      <protection locked="true" hidden="false"/>
    </xf>
    <xf numFmtId="164" fontId="10" fillId="0" borderId="10" xfId="29" applyFont="true" applyBorder="true" applyAlignment="false" applyProtection="true">
      <alignment horizontal="general" vertical="bottom" textRotation="0" wrapText="false" indent="0" shrinkToFit="false"/>
      <protection locked="true" hidden="false"/>
    </xf>
    <xf numFmtId="173" fontId="10" fillId="0" borderId="11" xfId="29" applyFont="true" applyBorder="true" applyAlignment="true" applyProtection="true">
      <alignment horizontal="center" vertical="center" textRotation="0" wrapText="false" indent="0" shrinkToFit="false"/>
      <protection locked="true" hidden="false"/>
    </xf>
    <xf numFmtId="164" fontId="0" fillId="0" borderId="0" xfId="31" applyFont="true" applyBorder="true" applyAlignment="false" applyProtection="true">
      <alignment horizontal="general" vertical="bottom" textRotation="0" wrapText="false" indent="0" shrinkToFit="false"/>
      <protection locked="true" hidden="false"/>
    </xf>
    <xf numFmtId="164" fontId="12" fillId="0" borderId="0" xfId="31" applyFont="true" applyBorder="true" applyAlignment="true" applyProtection="true">
      <alignment horizontal="center" vertical="bottom" textRotation="0" wrapText="false" indent="0" shrinkToFit="false"/>
      <protection locked="true" hidden="false"/>
    </xf>
    <xf numFmtId="164" fontId="15" fillId="0" borderId="0" xfId="31" applyFont="true" applyBorder="true" applyAlignment="true" applyProtection="true">
      <alignment horizontal="left" vertical="bottom" textRotation="0" wrapText="true" indent="0" shrinkToFit="false"/>
      <protection locked="true" hidden="false"/>
    </xf>
    <xf numFmtId="164" fontId="11" fillId="0" borderId="25" xfId="31" applyFont="true" applyBorder="true" applyAlignment="true" applyProtection="true">
      <alignment horizontal="center" vertical="bottom" textRotation="0" wrapText="false" indent="0" shrinkToFit="false"/>
      <protection locked="true" hidden="false"/>
    </xf>
    <xf numFmtId="164" fontId="11" fillId="0" borderId="25" xfId="31" applyFont="true" applyBorder="true" applyAlignment="false" applyProtection="true">
      <alignment horizontal="general" vertical="bottom" textRotation="0" wrapText="false" indent="0" shrinkToFit="false"/>
      <protection locked="true" hidden="false"/>
    </xf>
    <xf numFmtId="182" fontId="11" fillId="0" borderId="0" xfId="31" applyFont="true" applyBorder="true" applyAlignment="true" applyProtection="true">
      <alignment horizontal="left" vertical="bottom" textRotation="0" wrapText="false" indent="1" shrinkToFit="false"/>
      <protection locked="true" hidden="false"/>
    </xf>
    <xf numFmtId="164" fontId="17" fillId="7" borderId="25" xfId="31" applyFont="true" applyBorder="true" applyAlignment="true" applyProtection="true">
      <alignment horizontal="center" vertical="center" textRotation="0" wrapText="false" indent="0" shrinkToFit="false"/>
      <protection locked="true" hidden="false"/>
    </xf>
    <xf numFmtId="164" fontId="17" fillId="7" borderId="25" xfId="31" applyFont="true" applyBorder="true" applyAlignment="true" applyProtection="true">
      <alignment horizontal="center" vertical="center" textRotation="0" wrapText="true" indent="0" shrinkToFit="false"/>
      <protection locked="true" hidden="false"/>
    </xf>
    <xf numFmtId="164" fontId="11" fillId="0" borderId="25" xfId="31" applyFont="true" applyBorder="true" applyAlignment="true" applyProtection="true">
      <alignment horizontal="right" vertical="bottom" textRotation="0" wrapText="false" indent="0" shrinkToFit="false"/>
      <protection locked="true" hidden="false"/>
    </xf>
    <xf numFmtId="175" fontId="11" fillId="0" borderId="25" xfId="31" applyFont="true" applyBorder="true" applyAlignment="true" applyProtection="true">
      <alignment horizontal="center" vertical="bottom" textRotation="0" wrapText="false" indent="0" shrinkToFit="false"/>
      <protection locked="true" hidden="false"/>
    </xf>
    <xf numFmtId="175" fontId="11" fillId="0" borderId="0" xfId="31" applyFont="true" applyBorder="true" applyAlignment="true" applyProtection="true">
      <alignment horizontal="left" vertical="bottom" textRotation="0" wrapText="false" indent="0" shrinkToFit="false"/>
      <protection locked="true" hidden="false"/>
    </xf>
    <xf numFmtId="164" fontId="34" fillId="8" borderId="25" xfId="31" applyFont="true" applyBorder="true" applyAlignment="true" applyProtection="true">
      <alignment horizontal="right" vertical="bottom" textRotation="0" wrapText="false" indent="0" shrinkToFit="false"/>
      <protection locked="true" hidden="false"/>
    </xf>
    <xf numFmtId="183" fontId="11" fillId="8" borderId="25" xfId="31" applyFont="true" applyBorder="true" applyAlignment="true" applyProtection="true">
      <alignment horizontal="center" vertical="bottom" textRotation="0" wrapText="false" indent="0" shrinkToFit="false"/>
      <protection locked="true" hidden="false"/>
    </xf>
    <xf numFmtId="184" fontId="11" fillId="8" borderId="25" xfId="31" applyFont="true" applyBorder="true" applyAlignment="true" applyProtection="true">
      <alignment horizontal="center" vertical="bottom" textRotation="0" wrapText="false" indent="0" shrinkToFit="false"/>
      <protection locked="true" hidden="false"/>
    </xf>
    <xf numFmtId="185" fontId="11" fillId="8" borderId="25" xfId="31" applyFont="true" applyBorder="true" applyAlignment="true" applyProtection="true">
      <alignment horizontal="center" vertical="bottom" textRotation="0" wrapText="false" indent="0" shrinkToFit="false"/>
      <protection locked="true" hidden="false"/>
    </xf>
    <xf numFmtId="175" fontId="11" fillId="0" borderId="0" xfId="31" applyFont="true" applyBorder="true" applyAlignment="false" applyProtection="true">
      <alignment horizontal="general" vertical="bottom" textRotation="0" wrapText="false" indent="0" shrinkToFit="false"/>
      <protection locked="true" hidden="false"/>
    </xf>
    <xf numFmtId="164" fontId="17" fillId="7" borderId="25" xfId="31" applyFont="true" applyBorder="true" applyAlignment="true" applyProtection="true">
      <alignment horizontal="right" vertical="bottom" textRotation="0" wrapText="false" indent="0" shrinkToFit="false"/>
      <protection locked="true" hidden="false"/>
    </xf>
    <xf numFmtId="186" fontId="11" fillId="7" borderId="25" xfId="31" applyFont="true" applyBorder="true" applyAlignment="true" applyProtection="true">
      <alignment horizontal="center" vertical="bottom" textRotation="0" wrapText="false" indent="0" shrinkToFit="false"/>
      <protection locked="true" hidden="false"/>
    </xf>
    <xf numFmtId="186" fontId="35" fillId="7" borderId="25" xfId="31" applyFont="true" applyBorder="true" applyAlignment="true" applyProtection="true">
      <alignment horizontal="center" vertical="bottom" textRotation="0" wrapText="false" indent="0" shrinkToFit="false"/>
      <protection locked="true" hidden="false"/>
    </xf>
    <xf numFmtId="187" fontId="12" fillId="0" borderId="0" xfId="31" applyFont="true" applyBorder="true" applyAlignment="true" applyProtection="true">
      <alignment horizontal="center" vertical="bottom" textRotation="0" wrapText="false" indent="0" shrinkToFit="false"/>
      <protection locked="true" hidden="false"/>
    </xf>
    <xf numFmtId="175" fontId="11" fillId="0" borderId="25" xfId="31" applyFont="true" applyBorder="true" applyAlignment="false" applyProtection="true">
      <alignment horizontal="general" vertical="bottom" textRotation="0" wrapText="false" indent="0" shrinkToFit="false"/>
      <protection locked="true" hidden="false"/>
    </xf>
    <xf numFmtId="164" fontId="36" fillId="0" borderId="0" xfId="31" applyFont="true" applyBorder="true" applyAlignment="true" applyProtection="true">
      <alignment horizontal="left" vertical="bottom" textRotation="0" wrapText="true" indent="1" shrinkToFit="false"/>
      <protection locked="true" hidden="false"/>
    </xf>
    <xf numFmtId="168" fontId="10" fillId="0" borderId="10" xfId="31" applyFont="true" applyBorder="true" applyAlignment="true" applyProtection="true">
      <alignment horizontal="left" vertical="top" textRotation="0" wrapText="true" indent="0" shrinkToFit="false"/>
      <protection locked="true" hidden="false"/>
    </xf>
    <xf numFmtId="168" fontId="10" fillId="0" borderId="14" xfId="31" applyFont="true" applyBorder="true" applyAlignment="true" applyProtection="true">
      <alignment horizontal="center" vertical="top" textRotation="0" wrapText="true" indent="0" shrinkToFit="false"/>
      <protection locked="true" hidden="false"/>
    </xf>
    <xf numFmtId="168" fontId="10" fillId="0" borderId="10" xfId="31" applyFont="true" applyBorder="true" applyAlignment="true" applyProtection="true">
      <alignment horizontal="center" vertical="center" textRotation="0" wrapText="true" indent="0" shrinkToFit="false"/>
      <protection locked="tru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0" borderId="29" xfId="0" applyFont="false" applyBorder="true" applyAlignment="false" applyProtection="false">
      <alignment horizontal="general" vertical="bottom" textRotation="0" wrapText="false" indent="0" shrinkToFit="false"/>
      <protection locked="true" hidden="false"/>
    </xf>
    <xf numFmtId="164" fontId="0" fillId="0" borderId="30"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73" fontId="0" fillId="0" borderId="0" xfId="17" applyFont="true" applyBorder="true" applyAlignment="fals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3" fillId="0" borderId="10" xfId="0" applyFont="true" applyBorder="true" applyAlignment="true" applyProtection="false">
      <alignment horizontal="center" vertical="center" textRotation="0" wrapText="true" indent="0" shrinkToFit="false"/>
      <protection locked="true" hidden="false"/>
    </xf>
    <xf numFmtId="164" fontId="15" fillId="0" borderId="10" xfId="0" applyFont="true" applyBorder="true" applyAlignment="true" applyProtection="false">
      <alignment horizontal="center" vertical="center" textRotation="0" wrapText="true" indent="0" shrinkToFit="false"/>
      <protection locked="true" hidden="false"/>
    </xf>
    <xf numFmtId="173" fontId="14" fillId="0" borderId="0" xfId="0" applyFont="true" applyBorder="false" applyAlignment="true" applyProtection="false">
      <alignment horizontal="general" vertical="center" textRotation="0" wrapText="false" indent="0" shrinkToFit="false"/>
      <protection locked="true" hidden="false"/>
    </xf>
    <xf numFmtId="173" fontId="14" fillId="0" borderId="0" xfId="17" applyFont="true" applyBorder="true" applyAlignment="true" applyProtection="true">
      <alignment horizontal="general" vertical="center" textRotation="0" wrapText="false" indent="0" shrinkToFit="false"/>
      <protection locked="true" hidden="false"/>
    </xf>
    <xf numFmtId="164" fontId="16" fillId="3" borderId="10" xfId="0" applyFont="true" applyBorder="true" applyAlignment="true" applyProtection="false">
      <alignment horizontal="center" vertical="center" textRotation="0" wrapText="false" indent="0" shrinkToFit="false"/>
      <protection locked="true" hidden="false"/>
    </xf>
    <xf numFmtId="164" fontId="16" fillId="3" borderId="10" xfId="0" applyFont="true" applyBorder="true" applyAlignment="true" applyProtection="false">
      <alignment horizontal="center" vertical="center" textRotation="0" wrapText="true" indent="0" shrinkToFit="false"/>
      <protection locked="true" hidden="false"/>
    </xf>
    <xf numFmtId="171" fontId="16" fillId="3" borderId="10" xfId="0" applyFont="true" applyBorder="true" applyAlignment="true" applyProtection="false">
      <alignment horizontal="center" vertical="center" textRotation="0" wrapText="false" indent="0" shrinkToFit="false"/>
      <protection locked="true" hidden="false"/>
    </xf>
    <xf numFmtId="170" fontId="16" fillId="3" borderId="10" xfId="0" applyFont="true" applyBorder="true" applyAlignment="true" applyProtection="false">
      <alignment horizontal="center" vertical="center" textRotation="0" wrapText="true" indent="0" shrinkToFit="false"/>
      <protection locked="true" hidden="false"/>
    </xf>
    <xf numFmtId="170" fontId="16" fillId="3" borderId="10" xfId="0" applyFont="true" applyBorder="true" applyAlignment="true" applyProtection="false">
      <alignment horizontal="center" vertical="bottom" textRotation="0" wrapText="true" indent="0" shrinkToFit="false"/>
      <protection locked="true" hidden="false"/>
    </xf>
    <xf numFmtId="173" fontId="16" fillId="3" borderId="10" xfId="17" applyFont="true" applyBorder="true" applyAlignment="true" applyProtection="true">
      <alignment horizontal="center" vertical="center" textRotation="0" wrapText="false" indent="0" shrinkToFit="false"/>
      <protection locked="true" hidden="false"/>
    </xf>
    <xf numFmtId="164" fontId="16" fillId="3" borderId="10" xfId="0" applyFont="true" applyBorder="true" applyAlignment="true" applyProtection="false">
      <alignment horizontal="center" vertical="bottom" textRotation="0" wrapText="false" indent="0" shrinkToFit="false"/>
      <protection locked="true" hidden="false"/>
    </xf>
    <xf numFmtId="164" fontId="16" fillId="0" borderId="0" xfId="0" applyFont="true" applyBorder="false" applyAlignment="true" applyProtection="false">
      <alignment horizontal="center" vertical="center" textRotation="0" wrapText="true" indent="0" shrinkToFit="false"/>
      <protection locked="true" hidden="false"/>
    </xf>
    <xf numFmtId="164" fontId="4" fillId="0" borderId="10" xfId="0" applyFont="true" applyBorder="true" applyAlignment="true" applyProtection="false">
      <alignment horizontal="general" vertical="center" textRotation="0" wrapText="false" indent="0" shrinkToFit="false"/>
      <protection locked="true" hidden="false"/>
    </xf>
    <xf numFmtId="164" fontId="4" fillId="0" borderId="10" xfId="0" applyFont="true" applyBorder="true" applyAlignment="true" applyProtection="false">
      <alignment horizontal="left" vertical="center" textRotation="0" wrapText="true" indent="0" shrinkToFit="false"/>
      <protection locked="true" hidden="false"/>
    </xf>
    <xf numFmtId="164" fontId="4" fillId="0" borderId="10" xfId="0" applyFont="true" applyBorder="true" applyAlignment="true" applyProtection="false">
      <alignment horizontal="center" vertical="center" textRotation="0" wrapText="true" indent="0" shrinkToFit="false"/>
      <protection locked="true" hidden="false"/>
    </xf>
    <xf numFmtId="173" fontId="4" fillId="0" borderId="10" xfId="17" applyFont="true" applyBorder="true" applyAlignment="true" applyProtection="true">
      <alignment horizontal="left" vertical="center" textRotation="0" wrapText="true" indent="0" shrinkToFit="false"/>
      <protection locked="true" hidden="false"/>
    </xf>
    <xf numFmtId="175" fontId="5" fillId="0" borderId="10" xfId="19" applyFont="true" applyBorder="true" applyAlignment="true" applyProtection="true">
      <alignment horizontal="center" vertical="bottom" textRotation="0" wrapText="false" indent="0" shrinkToFit="false"/>
      <protection locked="true" hidden="false"/>
    </xf>
    <xf numFmtId="175" fontId="5" fillId="0" borderId="10" xfId="0" applyFont="true" applyBorder="true" applyAlignment="true" applyProtection="false">
      <alignment horizontal="center" vertical="bottom" textRotation="0" wrapText="false" indent="0" shrinkToFit="false"/>
      <protection locked="true" hidden="false"/>
    </xf>
    <xf numFmtId="164" fontId="10" fillId="0" borderId="10" xfId="0" applyFont="true" applyBorder="true" applyAlignment="true" applyProtection="false">
      <alignment horizontal="general" vertical="center" textRotation="0" wrapText="false" indent="0" shrinkToFit="false"/>
      <protection locked="true" hidden="false"/>
    </xf>
    <xf numFmtId="164" fontId="10" fillId="0" borderId="10" xfId="0" applyFont="true" applyBorder="true" applyAlignment="true" applyProtection="false">
      <alignment horizontal="left" vertical="center" textRotation="0" wrapText="true" indent="0" shrinkToFit="false"/>
      <protection locked="true" hidden="false"/>
    </xf>
    <xf numFmtId="173" fontId="10" fillId="0" borderId="10" xfId="17" applyFont="true" applyBorder="true" applyAlignment="true" applyProtection="true">
      <alignment horizontal="left" vertical="center" textRotation="0" wrapText="true" indent="0" shrinkToFit="false"/>
      <protection locked="true" hidden="false"/>
    </xf>
    <xf numFmtId="175" fontId="0" fillId="0" borderId="10" xfId="19" applyFont="true" applyBorder="true" applyAlignment="true" applyProtection="tru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20" fillId="0"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left"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73" fontId="20" fillId="0" borderId="0" xfId="0" applyFont="true" applyBorder="false" applyAlignment="true" applyProtection="false">
      <alignment horizontal="center" vertical="center" textRotation="0" wrapText="false" indent="0" shrinkToFit="false"/>
      <protection locked="true" hidden="false"/>
    </xf>
    <xf numFmtId="164" fontId="39" fillId="0" borderId="0" xfId="0" applyFont="true" applyBorder="false" applyAlignment="true" applyProtection="false">
      <alignment horizontal="center" vertical="center"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40" fillId="0" borderId="0" xfId="0" applyFont="true" applyBorder="false" applyAlignment="true" applyProtection="false">
      <alignment horizontal="left" vertical="center" textRotation="0" wrapText="false" indent="0" shrinkToFit="false"/>
      <protection locked="true" hidden="false"/>
    </xf>
    <xf numFmtId="164" fontId="41" fillId="0" borderId="14" xfId="0" applyFont="true" applyBorder="true" applyAlignment="true" applyProtection="false">
      <alignment horizontal="left" vertical="center" textRotation="0" wrapText="false" indent="0" shrinkToFit="false"/>
      <protection locked="true" hidden="false"/>
    </xf>
    <xf numFmtId="164" fontId="41" fillId="0" borderId="14" xfId="0" applyFont="true" applyBorder="true" applyAlignment="true" applyProtection="false">
      <alignment horizontal="left" vertical="center" textRotation="0" wrapText="true" indent="0" shrinkToFit="false"/>
      <protection locked="true" hidden="false"/>
    </xf>
    <xf numFmtId="164" fontId="41" fillId="0" borderId="14" xfId="0" applyFont="true" applyBorder="true" applyAlignment="true" applyProtection="false">
      <alignment horizontal="center" vertical="center" textRotation="0" wrapText="false" indent="0" shrinkToFit="false"/>
      <protection locked="true" hidden="false"/>
    </xf>
    <xf numFmtId="173" fontId="41" fillId="0" borderId="14" xfId="0" applyFont="true" applyBorder="true" applyAlignment="true" applyProtection="false">
      <alignment horizontal="center" vertical="center" textRotation="0" wrapText="false" indent="0" shrinkToFit="false"/>
      <protection locked="true" hidden="false"/>
    </xf>
    <xf numFmtId="164" fontId="42" fillId="0" borderId="14" xfId="0" applyFont="true" applyBorder="true" applyAlignment="true" applyProtection="false">
      <alignment horizontal="center" vertical="center" textRotation="0" wrapText="false" indent="0" shrinkToFit="false"/>
      <protection locked="true" hidden="false"/>
    </xf>
    <xf numFmtId="164" fontId="27" fillId="0" borderId="10" xfId="0" applyFont="true" applyBorder="true" applyAlignment="true" applyProtection="false">
      <alignment horizontal="left" vertical="center" textRotation="0" wrapText="false" indent="0" shrinkToFit="false"/>
      <protection locked="true" hidden="false"/>
    </xf>
    <xf numFmtId="178" fontId="27" fillId="0" borderId="10" xfId="0" applyFont="true" applyBorder="true" applyAlignment="true" applyProtection="false">
      <alignment horizontal="right" vertical="center" textRotation="0" wrapText="false" indent="0" shrinkToFit="false"/>
      <protection locked="true" hidden="false"/>
    </xf>
    <xf numFmtId="164" fontId="39" fillId="0" borderId="10" xfId="0" applyFont="true" applyBorder="true" applyAlignment="true" applyProtection="false">
      <alignment horizontal="center" vertical="center" textRotation="0" wrapText="false" indent="0" shrinkToFit="false"/>
      <protection locked="true" hidden="false"/>
    </xf>
    <xf numFmtId="171" fontId="39" fillId="0" borderId="10"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78" fontId="0" fillId="0" borderId="0" xfId="0" applyFont="false" applyBorder="false" applyAlignment="true" applyProtection="false">
      <alignment horizontal="right" vertical="bottom" textRotation="0" wrapText="false" indent="0" shrinkToFit="false"/>
      <protection locked="true" hidden="false"/>
    </xf>
    <xf numFmtId="164" fontId="43" fillId="0" borderId="0" xfId="0" applyFont="true" applyBorder="true" applyAlignment="true" applyProtection="false">
      <alignment horizontal="left" vertical="bottom" textRotation="0" wrapText="true" indent="0" shrinkToFit="false"/>
      <protection locked="true" hidden="false"/>
    </xf>
    <xf numFmtId="164" fontId="43" fillId="0" borderId="0" xfId="0" applyFont="true" applyBorder="false" applyAlignment="true" applyProtection="false">
      <alignment horizontal="left" vertical="bottom" textRotation="0" wrapText="false" indent="0" shrinkToFit="false"/>
      <protection locked="true" hidden="false"/>
    </xf>
    <xf numFmtId="164" fontId="44" fillId="0" borderId="0" xfId="0" applyFont="true" applyBorder="false" applyAlignment="true" applyProtection="false">
      <alignment horizontal="left" vertical="bottom" textRotation="0" wrapText="false" indent="0" shrinkToFit="false"/>
      <protection locked="true" hidden="false"/>
    </xf>
    <xf numFmtId="164" fontId="43" fillId="0" borderId="0" xfId="0" applyFont="true" applyBorder="false" applyAlignment="true" applyProtection="false">
      <alignment horizontal="right" vertical="bottom" textRotation="0" wrapText="false" indent="0" shrinkToFit="false"/>
      <protection locked="true" hidden="false"/>
    </xf>
    <xf numFmtId="178" fontId="43" fillId="0" borderId="0" xfId="0" applyFont="true" applyBorder="false" applyAlignment="true" applyProtection="false">
      <alignment horizontal="right" vertical="bottom" textRotation="0" wrapText="fals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Moeda 2 2" xfId="21" builtinId="53" customBuiltin="true"/>
    <cellStyle name="Moeda 3" xfId="22" builtinId="53" customBuiltin="true"/>
    <cellStyle name="Normal 112" xfId="23" builtinId="53" customBuiltin="true"/>
    <cellStyle name="Normal 2 2" xfId="24" builtinId="53" customBuiltin="true"/>
    <cellStyle name="Normal 3" xfId="25" builtinId="53" customBuiltin="true"/>
    <cellStyle name="Normal 4" xfId="26" builtinId="53" customBuiltin="true"/>
    <cellStyle name="Normal 6" xfId="27" builtinId="53" customBuiltin="true"/>
    <cellStyle name="Normal 6 3" xfId="28" builtinId="53" customBuiltin="true"/>
    <cellStyle name="Texto Explicativo 2" xfId="29" builtinId="53" customBuiltin="true"/>
    <cellStyle name="Texto Explicativo 3" xfId="30" builtinId="53" customBuiltin="true"/>
    <cellStyle name="Excel Built-in Explanatory Text" xfId="31" builtinId="53" customBuiltin="true"/>
    <cellStyle name="*unknown*" xfId="20" builtinId="8" customBuiltin="false"/>
  </cellStyles>
  <dxfs count="19">
    <dxf>
      <font>
        <b val="1"/>
        <i val="0"/>
      </font>
      <fill>
        <patternFill>
          <bgColor rgb="FFD9D9D9"/>
        </patternFill>
      </fill>
    </dxf>
    <dxf>
      <font>
        <color rgb="FFFFFFFF"/>
      </font>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b val="1"/>
        <i val="0"/>
      </font>
      <fill>
        <patternFill>
          <bgColor rgb="FFD9D9D9"/>
        </patternFill>
      </fill>
    </dxf>
    <dxf>
      <font>
        <b val="1"/>
        <i val="0"/>
      </font>
      <fill>
        <patternFill>
          <bgColor rgb="FFD9D9D9"/>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E6E6E6"/>
      <rgbColor rgb="FFE6E6FF"/>
      <rgbColor rgb="FF660066"/>
      <rgbColor rgb="FFFF8080"/>
      <rgbColor rgb="FF0563C1"/>
      <rgbColor rgb="FFD9D9D9"/>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AC090"/>
      <rgbColor rgb="FF3366FF"/>
      <rgbColor rgb="FF33CCCC"/>
      <rgbColor rgb="FF99CC00"/>
      <rgbColor rgb="FFFFCC00"/>
      <rgbColor rgb="FFFF9900"/>
      <rgbColor rgb="FFE46C0A"/>
      <rgbColor rgb="FF558ED5"/>
      <rgbColor rgb="FF969696"/>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4.xml.rels><?xml version="1.0" encoding="UTF-8"?>
<Relationships xmlns="http://schemas.openxmlformats.org/package/2006/relationships"><Relationship Id="rId1" Type="http://schemas.openxmlformats.org/officeDocument/2006/relationships/image" Target="../media/image2.gif"/><Relationship Id="rId2" Type="http://schemas.openxmlformats.org/officeDocument/2006/relationships/image" Target="../media/image3.gif"/><Relationship Id="rId3" Type="http://schemas.openxmlformats.org/officeDocument/2006/relationships/image" Target="../media/image4.gif"/><Relationship Id="rId4" Type="http://schemas.openxmlformats.org/officeDocument/2006/relationships/image" Target="../media/image5.gif"/><Relationship Id="rId5" Type="http://schemas.openxmlformats.org/officeDocument/2006/relationships/image" Target="../media/image6.gif"/><Relationship Id="rId6" Type="http://schemas.openxmlformats.org/officeDocument/2006/relationships/image" Target="../media/image7.gif"/><Relationship Id="rId7" Type="http://schemas.openxmlformats.org/officeDocument/2006/relationships/image" Target="../media/image8.gif"/><Relationship Id="rId8" Type="http://schemas.openxmlformats.org/officeDocument/2006/relationships/image" Target="../media/image9.gif"/><Relationship Id="rId9" Type="http://schemas.openxmlformats.org/officeDocument/2006/relationships/image" Target="../media/image10.gif"/><Relationship Id="rId10" Type="http://schemas.openxmlformats.org/officeDocument/2006/relationships/image" Target="../media/image11.gif"/><Relationship Id="rId11" Type="http://schemas.openxmlformats.org/officeDocument/2006/relationships/image" Target="../media/image12.gif"/><Relationship Id="rId12" Type="http://schemas.openxmlformats.org/officeDocument/2006/relationships/image" Target="../media/image13.gif"/><Relationship Id="rId13" Type="http://schemas.openxmlformats.org/officeDocument/2006/relationships/image" Target="../media/image14.gif"/><Relationship Id="rId14" Type="http://schemas.openxmlformats.org/officeDocument/2006/relationships/image" Target="../media/image15.gif"/><Relationship Id="rId15" Type="http://schemas.openxmlformats.org/officeDocument/2006/relationships/image" Target="../media/image16.gif"/><Relationship Id="rId16" Type="http://schemas.openxmlformats.org/officeDocument/2006/relationships/image" Target="../media/image17.gif"/><Relationship Id="rId17" Type="http://schemas.openxmlformats.org/officeDocument/2006/relationships/image" Target="../media/image18.gif"/><Relationship Id="rId18" Type="http://schemas.openxmlformats.org/officeDocument/2006/relationships/image" Target="../media/image19.gif"/><Relationship Id="rId19" Type="http://schemas.openxmlformats.org/officeDocument/2006/relationships/image" Target="../media/image20.gif"/><Relationship Id="rId20" Type="http://schemas.openxmlformats.org/officeDocument/2006/relationships/image" Target="../media/image21.gif"/><Relationship Id="rId21" Type="http://schemas.openxmlformats.org/officeDocument/2006/relationships/image" Target="../media/image22.gif"/><Relationship Id="rId22" Type="http://schemas.openxmlformats.org/officeDocument/2006/relationships/image" Target="../media/image23.gif"/><Relationship Id="rId23" Type="http://schemas.openxmlformats.org/officeDocument/2006/relationships/image" Target="../media/image24.gif"/><Relationship Id="rId24" Type="http://schemas.openxmlformats.org/officeDocument/2006/relationships/image" Target="../media/image25.gif"/><Relationship Id="rId25" Type="http://schemas.openxmlformats.org/officeDocument/2006/relationships/image" Target="../media/image26.gif"/><Relationship Id="rId26" Type="http://schemas.openxmlformats.org/officeDocument/2006/relationships/image" Target="../media/image27.gif"/><Relationship Id="rId27" Type="http://schemas.openxmlformats.org/officeDocument/2006/relationships/image" Target="../media/image28.gif"/><Relationship Id="rId28" Type="http://schemas.openxmlformats.org/officeDocument/2006/relationships/image" Target="../media/image29.gif"/><Relationship Id="rId29" Type="http://schemas.openxmlformats.org/officeDocument/2006/relationships/image" Target="../media/image30.gif"/><Relationship Id="rId30" Type="http://schemas.openxmlformats.org/officeDocument/2006/relationships/image" Target="../media/image31.gif"/><Relationship Id="rId31" Type="http://schemas.openxmlformats.org/officeDocument/2006/relationships/image" Target="../media/image32.gif"/><Relationship Id="rId32" Type="http://schemas.openxmlformats.org/officeDocument/2006/relationships/image" Target="../media/image33.gif"/><Relationship Id="rId33" Type="http://schemas.openxmlformats.org/officeDocument/2006/relationships/image" Target="../media/image34.gif"/><Relationship Id="rId34" Type="http://schemas.openxmlformats.org/officeDocument/2006/relationships/image" Target="../media/image35.gif"/><Relationship Id="rId35" Type="http://schemas.openxmlformats.org/officeDocument/2006/relationships/image" Target="../media/image36.gif"/><Relationship Id="rId36" Type="http://schemas.openxmlformats.org/officeDocument/2006/relationships/image" Target="../media/image37.gif"/><Relationship Id="rId37" Type="http://schemas.openxmlformats.org/officeDocument/2006/relationships/image" Target="../media/image38.gif"/><Relationship Id="rId38" Type="http://schemas.openxmlformats.org/officeDocument/2006/relationships/image" Target="../media/image39.gif"/><Relationship Id="rId39" Type="http://schemas.openxmlformats.org/officeDocument/2006/relationships/image" Target="../media/image40.gif"/><Relationship Id="rId40" Type="http://schemas.openxmlformats.org/officeDocument/2006/relationships/image" Target="../media/image41.gif"/><Relationship Id="rId41" Type="http://schemas.openxmlformats.org/officeDocument/2006/relationships/image" Target="../media/image42.gif"/><Relationship Id="rId42" Type="http://schemas.openxmlformats.org/officeDocument/2006/relationships/image" Target="../media/image43.gif"/><Relationship Id="rId43" Type="http://schemas.openxmlformats.org/officeDocument/2006/relationships/image" Target="../media/image44.gif"/><Relationship Id="rId44" Type="http://schemas.openxmlformats.org/officeDocument/2006/relationships/image" Target="../media/image45.gif"/><Relationship Id="rId45" Type="http://schemas.openxmlformats.org/officeDocument/2006/relationships/image" Target="../media/image46.gif"/><Relationship Id="rId46" Type="http://schemas.openxmlformats.org/officeDocument/2006/relationships/image" Target="../media/image47.gif"/><Relationship Id="rId47" Type="http://schemas.openxmlformats.org/officeDocument/2006/relationships/image" Target="../media/image48.gif"/><Relationship Id="rId48" Type="http://schemas.openxmlformats.org/officeDocument/2006/relationships/image" Target="../media/image49.gif"/><Relationship Id="rId49" Type="http://schemas.openxmlformats.org/officeDocument/2006/relationships/image" Target="../media/image50.gif"/><Relationship Id="rId50" Type="http://schemas.openxmlformats.org/officeDocument/2006/relationships/image" Target="../media/image51.gif"/><Relationship Id="rId51" Type="http://schemas.openxmlformats.org/officeDocument/2006/relationships/image" Target="../media/image52.gif"/><Relationship Id="rId52" Type="http://schemas.openxmlformats.org/officeDocument/2006/relationships/image" Target="../media/image53.gif"/><Relationship Id="rId53" Type="http://schemas.openxmlformats.org/officeDocument/2006/relationships/image" Target="../media/image54.gif"/><Relationship Id="rId54" Type="http://schemas.openxmlformats.org/officeDocument/2006/relationships/image" Target="../media/image55.gif"/><Relationship Id="rId55" Type="http://schemas.openxmlformats.org/officeDocument/2006/relationships/image" Target="../media/image56.gif"/><Relationship Id="rId56" Type="http://schemas.openxmlformats.org/officeDocument/2006/relationships/image" Target="../media/image57.gif"/><Relationship Id="rId57" Type="http://schemas.openxmlformats.org/officeDocument/2006/relationships/image" Target="../media/image58.gif"/><Relationship Id="rId58" Type="http://schemas.openxmlformats.org/officeDocument/2006/relationships/image" Target="../media/image59.gif"/><Relationship Id="rId59" Type="http://schemas.openxmlformats.org/officeDocument/2006/relationships/image" Target="../media/image60.gif"/><Relationship Id="rId60" Type="http://schemas.openxmlformats.org/officeDocument/2006/relationships/image" Target="../media/image61.gif"/><Relationship Id="rId61" Type="http://schemas.openxmlformats.org/officeDocument/2006/relationships/image" Target="../media/image62.gif"/><Relationship Id="rId62" Type="http://schemas.openxmlformats.org/officeDocument/2006/relationships/image" Target="../media/image63.gif"/><Relationship Id="rId63" Type="http://schemas.openxmlformats.org/officeDocument/2006/relationships/image" Target="../media/image64.gif"/><Relationship Id="rId64" Type="http://schemas.openxmlformats.org/officeDocument/2006/relationships/image" Target="../media/image65.gif"/><Relationship Id="rId65" Type="http://schemas.openxmlformats.org/officeDocument/2006/relationships/image" Target="../media/image66.gif"/><Relationship Id="rId66" Type="http://schemas.openxmlformats.org/officeDocument/2006/relationships/image" Target="../media/image67.gif"/><Relationship Id="rId67" Type="http://schemas.openxmlformats.org/officeDocument/2006/relationships/image" Target="../media/image68.gif"/><Relationship Id="rId68" Type="http://schemas.openxmlformats.org/officeDocument/2006/relationships/image" Target="../media/image69.gif"/><Relationship Id="rId69" Type="http://schemas.openxmlformats.org/officeDocument/2006/relationships/image" Target="../media/image70.gif"/><Relationship Id="rId70" Type="http://schemas.openxmlformats.org/officeDocument/2006/relationships/image" Target="../media/image71.gif"/><Relationship Id="rId71" Type="http://schemas.openxmlformats.org/officeDocument/2006/relationships/image" Target="../media/image72.gif"/><Relationship Id="rId72" Type="http://schemas.openxmlformats.org/officeDocument/2006/relationships/image" Target="../media/image73.gif"/><Relationship Id="rId73" Type="http://schemas.openxmlformats.org/officeDocument/2006/relationships/image" Target="../media/image74.gif"/><Relationship Id="rId74" Type="http://schemas.openxmlformats.org/officeDocument/2006/relationships/image" Target="../media/image75.gif"/><Relationship Id="rId75" Type="http://schemas.openxmlformats.org/officeDocument/2006/relationships/image" Target="../media/image76.gif"/><Relationship Id="rId76" Type="http://schemas.openxmlformats.org/officeDocument/2006/relationships/image" Target="../media/image77.gif"/><Relationship Id="rId77" Type="http://schemas.openxmlformats.org/officeDocument/2006/relationships/image" Target="../media/image78.gif"/><Relationship Id="rId78" Type="http://schemas.openxmlformats.org/officeDocument/2006/relationships/image" Target="../media/image79.gif"/><Relationship Id="rId79" Type="http://schemas.openxmlformats.org/officeDocument/2006/relationships/image" Target="../media/image80.gif"/><Relationship Id="rId80" Type="http://schemas.openxmlformats.org/officeDocument/2006/relationships/image" Target="../media/image81.gif"/><Relationship Id="rId81" Type="http://schemas.openxmlformats.org/officeDocument/2006/relationships/image" Target="../media/image82.gif"/><Relationship Id="rId82" Type="http://schemas.openxmlformats.org/officeDocument/2006/relationships/image" Target="../media/image83.gif"/><Relationship Id="rId83" Type="http://schemas.openxmlformats.org/officeDocument/2006/relationships/image" Target="../media/image84.gif"/><Relationship Id="rId84" Type="http://schemas.openxmlformats.org/officeDocument/2006/relationships/image" Target="../media/image85.gif"/><Relationship Id="rId85" Type="http://schemas.openxmlformats.org/officeDocument/2006/relationships/image" Target="../media/image86.gif"/><Relationship Id="rId86" Type="http://schemas.openxmlformats.org/officeDocument/2006/relationships/image" Target="../media/image87.gif"/><Relationship Id="rId87" Type="http://schemas.openxmlformats.org/officeDocument/2006/relationships/image" Target="../media/image88.gif"/><Relationship Id="rId88" Type="http://schemas.openxmlformats.org/officeDocument/2006/relationships/image" Target="../media/image89.gif"/><Relationship Id="rId89" Type="http://schemas.openxmlformats.org/officeDocument/2006/relationships/image" Target="../media/image90.gif"/><Relationship Id="rId90" Type="http://schemas.openxmlformats.org/officeDocument/2006/relationships/image" Target="../media/image91.gif"/><Relationship Id="rId91" Type="http://schemas.openxmlformats.org/officeDocument/2006/relationships/image" Target="../media/image92.gif"/><Relationship Id="rId92" Type="http://schemas.openxmlformats.org/officeDocument/2006/relationships/image" Target="../media/image93.gif"/><Relationship Id="rId93" Type="http://schemas.openxmlformats.org/officeDocument/2006/relationships/image" Target="../media/image94.gif"/><Relationship Id="rId94" Type="http://schemas.openxmlformats.org/officeDocument/2006/relationships/image" Target="../media/image95.gif"/><Relationship Id="rId95" Type="http://schemas.openxmlformats.org/officeDocument/2006/relationships/image" Target="../media/image96.gif"/><Relationship Id="rId96" Type="http://schemas.openxmlformats.org/officeDocument/2006/relationships/image" Target="../media/image97.gif"/><Relationship Id="rId97" Type="http://schemas.openxmlformats.org/officeDocument/2006/relationships/image" Target="../media/image98.gif"/><Relationship Id="rId98" Type="http://schemas.openxmlformats.org/officeDocument/2006/relationships/image" Target="../media/image99.gif"/><Relationship Id="rId99" Type="http://schemas.openxmlformats.org/officeDocument/2006/relationships/image" Target="../media/image100.gif"/><Relationship Id="rId100" Type="http://schemas.openxmlformats.org/officeDocument/2006/relationships/image" Target="../media/image101.gif"/><Relationship Id="rId101" Type="http://schemas.openxmlformats.org/officeDocument/2006/relationships/image" Target="../media/image102.gif"/><Relationship Id="rId102" Type="http://schemas.openxmlformats.org/officeDocument/2006/relationships/image" Target="../media/image103.gif"/><Relationship Id="rId103" Type="http://schemas.openxmlformats.org/officeDocument/2006/relationships/image" Target="../media/image104.gif"/><Relationship Id="rId104" Type="http://schemas.openxmlformats.org/officeDocument/2006/relationships/image" Target="../media/image105.gif"/><Relationship Id="rId105" Type="http://schemas.openxmlformats.org/officeDocument/2006/relationships/image" Target="../media/image106.gif"/><Relationship Id="rId106" Type="http://schemas.openxmlformats.org/officeDocument/2006/relationships/image" Target="../media/image107.gif"/><Relationship Id="rId107" Type="http://schemas.openxmlformats.org/officeDocument/2006/relationships/image" Target="../media/image108.gif"/><Relationship Id="rId108" Type="http://schemas.openxmlformats.org/officeDocument/2006/relationships/image" Target="../media/image109.gif"/><Relationship Id="rId109" Type="http://schemas.openxmlformats.org/officeDocument/2006/relationships/image" Target="../media/image110.gif"/><Relationship Id="rId110" Type="http://schemas.openxmlformats.org/officeDocument/2006/relationships/image" Target="../media/image111.gif"/><Relationship Id="rId111" Type="http://schemas.openxmlformats.org/officeDocument/2006/relationships/image" Target="../media/image112.gif"/><Relationship Id="rId112" Type="http://schemas.openxmlformats.org/officeDocument/2006/relationships/image" Target="../media/image113.gif"/><Relationship Id="rId113" Type="http://schemas.openxmlformats.org/officeDocument/2006/relationships/image" Target="../media/image114.gif"/><Relationship Id="rId114" Type="http://schemas.openxmlformats.org/officeDocument/2006/relationships/image" Target="../media/image115.gif"/><Relationship Id="rId115" Type="http://schemas.openxmlformats.org/officeDocument/2006/relationships/image" Target="../media/image116.gif"/><Relationship Id="rId116" Type="http://schemas.openxmlformats.org/officeDocument/2006/relationships/image" Target="../media/image117.gif"/><Relationship Id="rId117" Type="http://schemas.openxmlformats.org/officeDocument/2006/relationships/image" Target="../media/image118.gif"/><Relationship Id="rId118" Type="http://schemas.openxmlformats.org/officeDocument/2006/relationships/image" Target="../media/image119.gif"/><Relationship Id="rId119" Type="http://schemas.openxmlformats.org/officeDocument/2006/relationships/image" Target="../media/image120.gif"/><Relationship Id="rId120" Type="http://schemas.openxmlformats.org/officeDocument/2006/relationships/image" Target="../media/image121.gif"/><Relationship Id="rId121" Type="http://schemas.openxmlformats.org/officeDocument/2006/relationships/image" Target="../media/image122.gif"/><Relationship Id="rId122" Type="http://schemas.openxmlformats.org/officeDocument/2006/relationships/image" Target="../media/image123.gif"/><Relationship Id="rId123" Type="http://schemas.openxmlformats.org/officeDocument/2006/relationships/image" Target="../media/image124.gif"/><Relationship Id="rId124" Type="http://schemas.openxmlformats.org/officeDocument/2006/relationships/image" Target="../media/image125.gif"/><Relationship Id="rId125" Type="http://schemas.openxmlformats.org/officeDocument/2006/relationships/image" Target="../media/image126.gif"/><Relationship Id="rId126" Type="http://schemas.openxmlformats.org/officeDocument/2006/relationships/image" Target="../media/image127.gif"/><Relationship Id="rId127" Type="http://schemas.openxmlformats.org/officeDocument/2006/relationships/image" Target="../media/image128.gif"/><Relationship Id="rId128" Type="http://schemas.openxmlformats.org/officeDocument/2006/relationships/image" Target="../media/image129.gif"/><Relationship Id="rId129" Type="http://schemas.openxmlformats.org/officeDocument/2006/relationships/image" Target="../media/image130.gif"/><Relationship Id="rId130" Type="http://schemas.openxmlformats.org/officeDocument/2006/relationships/image" Target="../media/image131.gif"/><Relationship Id="rId131" Type="http://schemas.openxmlformats.org/officeDocument/2006/relationships/image" Target="../media/image132.gif"/><Relationship Id="rId132" Type="http://schemas.openxmlformats.org/officeDocument/2006/relationships/image" Target="../media/image133.gif"/><Relationship Id="rId133" Type="http://schemas.openxmlformats.org/officeDocument/2006/relationships/image" Target="../media/image134.gif"/><Relationship Id="rId134" Type="http://schemas.openxmlformats.org/officeDocument/2006/relationships/image" Target="../media/image135.gif"/><Relationship Id="rId135" Type="http://schemas.openxmlformats.org/officeDocument/2006/relationships/image" Target="../media/image136.gif"/><Relationship Id="rId136" Type="http://schemas.openxmlformats.org/officeDocument/2006/relationships/image" Target="../media/image137.gif"/><Relationship Id="rId137" Type="http://schemas.openxmlformats.org/officeDocument/2006/relationships/image" Target="../media/image138.gif"/><Relationship Id="rId138" Type="http://schemas.openxmlformats.org/officeDocument/2006/relationships/image" Target="../media/image139.gif"/><Relationship Id="rId139" Type="http://schemas.openxmlformats.org/officeDocument/2006/relationships/image" Target="../media/image140.gif"/><Relationship Id="rId140" Type="http://schemas.openxmlformats.org/officeDocument/2006/relationships/image" Target="../media/image141.gif"/><Relationship Id="rId141" Type="http://schemas.openxmlformats.org/officeDocument/2006/relationships/image" Target="../media/image142.gif"/><Relationship Id="rId142" Type="http://schemas.openxmlformats.org/officeDocument/2006/relationships/image" Target="../media/image143.gif"/><Relationship Id="rId143" Type="http://schemas.openxmlformats.org/officeDocument/2006/relationships/image" Target="../media/image144.gif"/><Relationship Id="rId144" Type="http://schemas.openxmlformats.org/officeDocument/2006/relationships/image" Target="../media/image145.gif"/><Relationship Id="rId145" Type="http://schemas.openxmlformats.org/officeDocument/2006/relationships/image" Target="../media/image146.gif"/><Relationship Id="rId146" Type="http://schemas.openxmlformats.org/officeDocument/2006/relationships/image" Target="../media/image147.gif"/><Relationship Id="rId147" Type="http://schemas.openxmlformats.org/officeDocument/2006/relationships/image" Target="../media/image148.gif"/><Relationship Id="rId148" Type="http://schemas.openxmlformats.org/officeDocument/2006/relationships/image" Target="../media/image149.gif"/><Relationship Id="rId149" Type="http://schemas.openxmlformats.org/officeDocument/2006/relationships/image" Target="../media/image150.gif"/><Relationship Id="rId150" Type="http://schemas.openxmlformats.org/officeDocument/2006/relationships/image" Target="../media/image151.gif"/><Relationship Id="rId151" Type="http://schemas.openxmlformats.org/officeDocument/2006/relationships/image" Target="../media/image152.gif"/><Relationship Id="rId152" Type="http://schemas.openxmlformats.org/officeDocument/2006/relationships/image" Target="../media/image153.gif"/><Relationship Id="rId153" Type="http://schemas.openxmlformats.org/officeDocument/2006/relationships/image" Target="../media/image154.gif"/><Relationship Id="rId154" Type="http://schemas.openxmlformats.org/officeDocument/2006/relationships/image" Target="../media/image155.gif"/><Relationship Id="rId155" Type="http://schemas.openxmlformats.org/officeDocument/2006/relationships/image" Target="../media/image156.gif"/><Relationship Id="rId156" Type="http://schemas.openxmlformats.org/officeDocument/2006/relationships/image" Target="../media/image157.gif"/><Relationship Id="rId157" Type="http://schemas.openxmlformats.org/officeDocument/2006/relationships/image" Target="../media/image158.gif"/><Relationship Id="rId158" Type="http://schemas.openxmlformats.org/officeDocument/2006/relationships/image" Target="../media/image159.gif"/><Relationship Id="rId159" Type="http://schemas.openxmlformats.org/officeDocument/2006/relationships/image" Target="../media/image160.gif"/><Relationship Id="rId160" Type="http://schemas.openxmlformats.org/officeDocument/2006/relationships/image" Target="../media/image161.gif"/><Relationship Id="rId161" Type="http://schemas.openxmlformats.org/officeDocument/2006/relationships/image" Target="../media/image162.gif"/><Relationship Id="rId162" Type="http://schemas.openxmlformats.org/officeDocument/2006/relationships/image" Target="../media/image163.gif"/><Relationship Id="rId163" Type="http://schemas.openxmlformats.org/officeDocument/2006/relationships/image" Target="../media/image164.gif"/><Relationship Id="rId164" Type="http://schemas.openxmlformats.org/officeDocument/2006/relationships/image" Target="../media/image165.gif"/><Relationship Id="rId165" Type="http://schemas.openxmlformats.org/officeDocument/2006/relationships/image" Target="../media/image166.gif"/><Relationship Id="rId166" Type="http://schemas.openxmlformats.org/officeDocument/2006/relationships/image" Target="../media/image167.gif"/><Relationship Id="rId167" Type="http://schemas.openxmlformats.org/officeDocument/2006/relationships/image" Target="../media/image168.gif"/><Relationship Id="rId168" Type="http://schemas.openxmlformats.org/officeDocument/2006/relationships/image" Target="../media/image169.gif"/><Relationship Id="rId169" Type="http://schemas.openxmlformats.org/officeDocument/2006/relationships/image" Target="../media/image170.gif"/><Relationship Id="rId170" Type="http://schemas.openxmlformats.org/officeDocument/2006/relationships/image" Target="../media/image171.gif"/><Relationship Id="rId171" Type="http://schemas.openxmlformats.org/officeDocument/2006/relationships/image" Target="../media/image172.gif"/><Relationship Id="rId172" Type="http://schemas.openxmlformats.org/officeDocument/2006/relationships/image" Target="../media/image173.gif"/><Relationship Id="rId173" Type="http://schemas.openxmlformats.org/officeDocument/2006/relationships/image" Target="../media/image174.gif"/><Relationship Id="rId174" Type="http://schemas.openxmlformats.org/officeDocument/2006/relationships/image" Target="../media/image175.gif"/><Relationship Id="rId175" Type="http://schemas.openxmlformats.org/officeDocument/2006/relationships/image" Target="../media/image176.gif"/><Relationship Id="rId176" Type="http://schemas.openxmlformats.org/officeDocument/2006/relationships/image" Target="../media/image177.gif"/><Relationship Id="rId177" Type="http://schemas.openxmlformats.org/officeDocument/2006/relationships/image" Target="../media/image178.gif"/><Relationship Id="rId178" Type="http://schemas.openxmlformats.org/officeDocument/2006/relationships/image" Target="../media/image179.gif"/><Relationship Id="rId179" Type="http://schemas.openxmlformats.org/officeDocument/2006/relationships/image" Target="../media/image180.gif"/><Relationship Id="rId180" Type="http://schemas.openxmlformats.org/officeDocument/2006/relationships/image" Target="../media/image181.gif"/><Relationship Id="rId181" Type="http://schemas.openxmlformats.org/officeDocument/2006/relationships/image" Target="../media/image182.gif"/><Relationship Id="rId182" Type="http://schemas.openxmlformats.org/officeDocument/2006/relationships/image" Target="../media/image183.gif"/><Relationship Id="rId183" Type="http://schemas.openxmlformats.org/officeDocument/2006/relationships/image" Target="../media/image184.gif"/><Relationship Id="rId184" Type="http://schemas.openxmlformats.org/officeDocument/2006/relationships/image" Target="../media/image185.gif"/><Relationship Id="rId185" Type="http://schemas.openxmlformats.org/officeDocument/2006/relationships/image" Target="../media/image186.gif"/><Relationship Id="rId186" Type="http://schemas.openxmlformats.org/officeDocument/2006/relationships/image" Target="../media/image187.gif"/><Relationship Id="rId187" Type="http://schemas.openxmlformats.org/officeDocument/2006/relationships/image" Target="../media/image188.gif"/><Relationship Id="rId188" Type="http://schemas.openxmlformats.org/officeDocument/2006/relationships/image" Target="../media/image189.gif"/><Relationship Id="rId189" Type="http://schemas.openxmlformats.org/officeDocument/2006/relationships/image" Target="../media/image190.gif"/><Relationship Id="rId190" Type="http://schemas.openxmlformats.org/officeDocument/2006/relationships/image" Target="../media/image191.gif"/><Relationship Id="rId191" Type="http://schemas.openxmlformats.org/officeDocument/2006/relationships/image" Target="../media/image192.gif"/><Relationship Id="rId192" Type="http://schemas.openxmlformats.org/officeDocument/2006/relationships/image" Target="../media/image193.gif"/><Relationship Id="rId193" Type="http://schemas.openxmlformats.org/officeDocument/2006/relationships/image" Target="../media/image194.gif"/><Relationship Id="rId194" Type="http://schemas.openxmlformats.org/officeDocument/2006/relationships/image" Target="../media/image195.gif"/><Relationship Id="rId195" Type="http://schemas.openxmlformats.org/officeDocument/2006/relationships/image" Target="../media/image196.gif"/><Relationship Id="rId196" Type="http://schemas.openxmlformats.org/officeDocument/2006/relationships/image" Target="../media/image197.gif"/><Relationship Id="rId197" Type="http://schemas.openxmlformats.org/officeDocument/2006/relationships/image" Target="../media/image198.gif"/><Relationship Id="rId198" Type="http://schemas.openxmlformats.org/officeDocument/2006/relationships/image" Target="../media/image199.gif"/><Relationship Id="rId199" Type="http://schemas.openxmlformats.org/officeDocument/2006/relationships/image" Target="../media/image200.gif"/><Relationship Id="rId200" Type="http://schemas.openxmlformats.org/officeDocument/2006/relationships/image" Target="../media/image201.gif"/><Relationship Id="rId201" Type="http://schemas.openxmlformats.org/officeDocument/2006/relationships/image" Target="../media/image202.gif"/><Relationship Id="rId202" Type="http://schemas.openxmlformats.org/officeDocument/2006/relationships/image" Target="../media/image203.gif"/><Relationship Id="rId203" Type="http://schemas.openxmlformats.org/officeDocument/2006/relationships/image" Target="../media/image204.gif"/><Relationship Id="rId204" Type="http://schemas.openxmlformats.org/officeDocument/2006/relationships/image" Target="../media/image205.gif"/><Relationship Id="rId205" Type="http://schemas.openxmlformats.org/officeDocument/2006/relationships/image" Target="../media/image206.gif"/><Relationship Id="rId206" Type="http://schemas.openxmlformats.org/officeDocument/2006/relationships/image" Target="../media/image207.gif"/><Relationship Id="rId207" Type="http://schemas.openxmlformats.org/officeDocument/2006/relationships/image" Target="../media/image208.gif"/><Relationship Id="rId208" Type="http://schemas.openxmlformats.org/officeDocument/2006/relationships/image" Target="../media/image209.gif"/><Relationship Id="rId209" Type="http://schemas.openxmlformats.org/officeDocument/2006/relationships/image" Target="../media/image210.gif"/><Relationship Id="rId210" Type="http://schemas.openxmlformats.org/officeDocument/2006/relationships/image" Target="../media/image211.gif"/><Relationship Id="rId211" Type="http://schemas.openxmlformats.org/officeDocument/2006/relationships/image" Target="../media/image212.gif"/><Relationship Id="rId212" Type="http://schemas.openxmlformats.org/officeDocument/2006/relationships/image" Target="../media/image213.gif"/><Relationship Id="rId213" Type="http://schemas.openxmlformats.org/officeDocument/2006/relationships/image" Target="../media/image214.gif"/><Relationship Id="rId214" Type="http://schemas.openxmlformats.org/officeDocument/2006/relationships/image" Target="../media/image215.gif"/><Relationship Id="rId215" Type="http://schemas.openxmlformats.org/officeDocument/2006/relationships/image" Target="../media/image216.gif"/><Relationship Id="rId216" Type="http://schemas.openxmlformats.org/officeDocument/2006/relationships/image" Target="../media/image217.gif"/><Relationship Id="rId217" Type="http://schemas.openxmlformats.org/officeDocument/2006/relationships/image" Target="../media/image218.gif"/><Relationship Id="rId218" Type="http://schemas.openxmlformats.org/officeDocument/2006/relationships/image" Target="../media/image219.gif"/><Relationship Id="rId219" Type="http://schemas.openxmlformats.org/officeDocument/2006/relationships/image" Target="../media/image220.gif"/><Relationship Id="rId220" Type="http://schemas.openxmlformats.org/officeDocument/2006/relationships/image" Target="../media/image221.gif"/><Relationship Id="rId221" Type="http://schemas.openxmlformats.org/officeDocument/2006/relationships/image" Target="../media/image222.gif"/><Relationship Id="rId222" Type="http://schemas.openxmlformats.org/officeDocument/2006/relationships/image" Target="../media/image223.gif"/><Relationship Id="rId223" Type="http://schemas.openxmlformats.org/officeDocument/2006/relationships/image" Target="../media/image224.gif"/><Relationship Id="rId224" Type="http://schemas.openxmlformats.org/officeDocument/2006/relationships/image" Target="../media/image225.gif"/><Relationship Id="rId225" Type="http://schemas.openxmlformats.org/officeDocument/2006/relationships/image" Target="../media/image226.gif"/><Relationship Id="rId226" Type="http://schemas.openxmlformats.org/officeDocument/2006/relationships/image" Target="../media/image227.gif"/><Relationship Id="rId227" Type="http://schemas.openxmlformats.org/officeDocument/2006/relationships/image" Target="../media/image228.gif"/><Relationship Id="rId228" Type="http://schemas.openxmlformats.org/officeDocument/2006/relationships/image" Target="../media/image229.gif"/><Relationship Id="rId229" Type="http://schemas.openxmlformats.org/officeDocument/2006/relationships/image" Target="../media/image230.gif"/><Relationship Id="rId230" Type="http://schemas.openxmlformats.org/officeDocument/2006/relationships/image" Target="../media/image231.gif"/><Relationship Id="rId231" Type="http://schemas.openxmlformats.org/officeDocument/2006/relationships/image" Target="../media/image232.gif"/><Relationship Id="rId232" Type="http://schemas.openxmlformats.org/officeDocument/2006/relationships/image" Target="../media/image233.gif"/><Relationship Id="rId233" Type="http://schemas.openxmlformats.org/officeDocument/2006/relationships/image" Target="../media/image234.gif"/><Relationship Id="rId234" Type="http://schemas.openxmlformats.org/officeDocument/2006/relationships/image" Target="../media/image235.gif"/><Relationship Id="rId235" Type="http://schemas.openxmlformats.org/officeDocument/2006/relationships/image" Target="../media/image236.gif"/><Relationship Id="rId236" Type="http://schemas.openxmlformats.org/officeDocument/2006/relationships/image" Target="../media/image237.gif"/><Relationship Id="rId237" Type="http://schemas.openxmlformats.org/officeDocument/2006/relationships/image" Target="../media/image238.gif"/><Relationship Id="rId238" Type="http://schemas.openxmlformats.org/officeDocument/2006/relationships/image" Target="../media/image239.gif"/><Relationship Id="rId239" Type="http://schemas.openxmlformats.org/officeDocument/2006/relationships/image" Target="../media/image240.gif"/><Relationship Id="rId240" Type="http://schemas.openxmlformats.org/officeDocument/2006/relationships/image" Target="../media/image241.gif"/><Relationship Id="rId241" Type="http://schemas.openxmlformats.org/officeDocument/2006/relationships/image" Target="../media/image242.gif"/><Relationship Id="rId242" Type="http://schemas.openxmlformats.org/officeDocument/2006/relationships/image" Target="../media/image243.gif"/><Relationship Id="rId243" Type="http://schemas.openxmlformats.org/officeDocument/2006/relationships/image" Target="../media/image244.gif"/><Relationship Id="rId244" Type="http://schemas.openxmlformats.org/officeDocument/2006/relationships/image" Target="../media/image245.gif"/><Relationship Id="rId245" Type="http://schemas.openxmlformats.org/officeDocument/2006/relationships/image" Target="../media/image246.gif"/><Relationship Id="rId246" Type="http://schemas.openxmlformats.org/officeDocument/2006/relationships/image" Target="../media/image247.gif"/><Relationship Id="rId247" Type="http://schemas.openxmlformats.org/officeDocument/2006/relationships/image" Target="../media/image248.gif"/><Relationship Id="rId248" Type="http://schemas.openxmlformats.org/officeDocument/2006/relationships/image" Target="../media/image249.gif"/><Relationship Id="rId249" Type="http://schemas.openxmlformats.org/officeDocument/2006/relationships/image" Target="../media/image250.gif"/><Relationship Id="rId250" Type="http://schemas.openxmlformats.org/officeDocument/2006/relationships/image" Target="../media/image251.gif"/><Relationship Id="rId251" Type="http://schemas.openxmlformats.org/officeDocument/2006/relationships/image" Target="../media/image252.gif"/><Relationship Id="rId252" Type="http://schemas.openxmlformats.org/officeDocument/2006/relationships/image" Target="../media/image253.gif"/><Relationship Id="rId253" Type="http://schemas.openxmlformats.org/officeDocument/2006/relationships/image" Target="../media/image254.gif"/><Relationship Id="rId254" Type="http://schemas.openxmlformats.org/officeDocument/2006/relationships/image" Target="../media/image255.gif"/><Relationship Id="rId255" Type="http://schemas.openxmlformats.org/officeDocument/2006/relationships/image" Target="../media/image256.gif"/><Relationship Id="rId256" Type="http://schemas.openxmlformats.org/officeDocument/2006/relationships/image" Target="../media/image257.gif"/><Relationship Id="rId257" Type="http://schemas.openxmlformats.org/officeDocument/2006/relationships/image" Target="../media/image258.gif"/><Relationship Id="rId258" Type="http://schemas.openxmlformats.org/officeDocument/2006/relationships/image" Target="../media/image259.gif"/><Relationship Id="rId259" Type="http://schemas.openxmlformats.org/officeDocument/2006/relationships/image" Target="../media/image260.gif"/><Relationship Id="rId260" Type="http://schemas.openxmlformats.org/officeDocument/2006/relationships/image" Target="../media/image261.gif"/><Relationship Id="rId261" Type="http://schemas.openxmlformats.org/officeDocument/2006/relationships/image" Target="../media/image262.gif"/><Relationship Id="rId262" Type="http://schemas.openxmlformats.org/officeDocument/2006/relationships/image" Target="../media/image263.gif"/><Relationship Id="rId263" Type="http://schemas.openxmlformats.org/officeDocument/2006/relationships/image" Target="../media/image264.gif"/><Relationship Id="rId264" Type="http://schemas.openxmlformats.org/officeDocument/2006/relationships/image" Target="../media/image265.gif"/><Relationship Id="rId265" Type="http://schemas.openxmlformats.org/officeDocument/2006/relationships/image" Target="../media/image266.gif"/><Relationship Id="rId266" Type="http://schemas.openxmlformats.org/officeDocument/2006/relationships/image" Target="../media/image267.gif"/><Relationship Id="rId267" Type="http://schemas.openxmlformats.org/officeDocument/2006/relationships/image" Target="../media/image268.gif"/><Relationship Id="rId268" Type="http://schemas.openxmlformats.org/officeDocument/2006/relationships/image" Target="../media/image269.gif"/><Relationship Id="rId269" Type="http://schemas.openxmlformats.org/officeDocument/2006/relationships/image" Target="../media/image270.gif"/><Relationship Id="rId270" Type="http://schemas.openxmlformats.org/officeDocument/2006/relationships/image" Target="../media/image271.gif"/><Relationship Id="rId271" Type="http://schemas.openxmlformats.org/officeDocument/2006/relationships/image" Target="../media/image272.gif"/><Relationship Id="rId272" Type="http://schemas.openxmlformats.org/officeDocument/2006/relationships/image" Target="../media/image273.gif"/><Relationship Id="rId273" Type="http://schemas.openxmlformats.org/officeDocument/2006/relationships/image" Target="../media/image274.gif"/><Relationship Id="rId274" Type="http://schemas.openxmlformats.org/officeDocument/2006/relationships/image" Target="../media/image275.gif"/><Relationship Id="rId275" Type="http://schemas.openxmlformats.org/officeDocument/2006/relationships/image" Target="../media/image276.gif"/><Relationship Id="rId276" Type="http://schemas.openxmlformats.org/officeDocument/2006/relationships/image" Target="../media/image277.gif"/><Relationship Id="rId277" Type="http://schemas.openxmlformats.org/officeDocument/2006/relationships/image" Target="../media/image278.gif"/><Relationship Id="rId278" Type="http://schemas.openxmlformats.org/officeDocument/2006/relationships/image" Target="../media/image279.gif"/><Relationship Id="rId279" Type="http://schemas.openxmlformats.org/officeDocument/2006/relationships/image" Target="../media/image280.gif"/><Relationship Id="rId280" Type="http://schemas.openxmlformats.org/officeDocument/2006/relationships/image" Target="../media/image281.gif"/><Relationship Id="rId281" Type="http://schemas.openxmlformats.org/officeDocument/2006/relationships/image" Target="../media/image282.gif"/><Relationship Id="rId282" Type="http://schemas.openxmlformats.org/officeDocument/2006/relationships/image" Target="../media/image283.gif"/><Relationship Id="rId283" Type="http://schemas.openxmlformats.org/officeDocument/2006/relationships/image" Target="../media/image284.gif"/><Relationship Id="rId284" Type="http://schemas.openxmlformats.org/officeDocument/2006/relationships/image" Target="../media/image285.gif"/><Relationship Id="rId285" Type="http://schemas.openxmlformats.org/officeDocument/2006/relationships/image" Target="../media/image286.gif"/><Relationship Id="rId286" Type="http://schemas.openxmlformats.org/officeDocument/2006/relationships/image" Target="../media/image287.gif"/><Relationship Id="rId287" Type="http://schemas.openxmlformats.org/officeDocument/2006/relationships/image" Target="../media/image288.gif"/><Relationship Id="rId288" Type="http://schemas.openxmlformats.org/officeDocument/2006/relationships/image" Target="../media/image289.gif"/><Relationship Id="rId289" Type="http://schemas.openxmlformats.org/officeDocument/2006/relationships/image" Target="../media/image290.gif"/><Relationship Id="rId290" Type="http://schemas.openxmlformats.org/officeDocument/2006/relationships/image" Target="../media/image291.gif"/><Relationship Id="rId291" Type="http://schemas.openxmlformats.org/officeDocument/2006/relationships/image" Target="../media/image292.gif"/><Relationship Id="rId292" Type="http://schemas.openxmlformats.org/officeDocument/2006/relationships/image" Target="../media/image293.gif"/><Relationship Id="rId293" Type="http://schemas.openxmlformats.org/officeDocument/2006/relationships/image" Target="../media/image294.gif"/><Relationship Id="rId294" Type="http://schemas.openxmlformats.org/officeDocument/2006/relationships/image" Target="../media/image295.gif"/><Relationship Id="rId295" Type="http://schemas.openxmlformats.org/officeDocument/2006/relationships/image" Target="../media/image296.gif"/><Relationship Id="rId296" Type="http://schemas.openxmlformats.org/officeDocument/2006/relationships/image" Target="../media/image297.gif"/><Relationship Id="rId297" Type="http://schemas.openxmlformats.org/officeDocument/2006/relationships/image" Target="../media/image298.gif"/><Relationship Id="rId298" Type="http://schemas.openxmlformats.org/officeDocument/2006/relationships/image" Target="../media/image299.gif"/><Relationship Id="rId299" Type="http://schemas.openxmlformats.org/officeDocument/2006/relationships/image" Target="../media/image300.gif"/><Relationship Id="rId300" Type="http://schemas.openxmlformats.org/officeDocument/2006/relationships/image" Target="../media/image301.gif"/><Relationship Id="rId301" Type="http://schemas.openxmlformats.org/officeDocument/2006/relationships/image" Target="../media/image302.gif"/><Relationship Id="rId302" Type="http://schemas.openxmlformats.org/officeDocument/2006/relationships/image" Target="../media/image303.gif"/><Relationship Id="rId303" Type="http://schemas.openxmlformats.org/officeDocument/2006/relationships/image" Target="../media/image304.gif"/><Relationship Id="rId304" Type="http://schemas.openxmlformats.org/officeDocument/2006/relationships/image" Target="../media/image305.gif"/><Relationship Id="rId305" Type="http://schemas.openxmlformats.org/officeDocument/2006/relationships/image" Target="../media/image306.gif"/><Relationship Id="rId306" Type="http://schemas.openxmlformats.org/officeDocument/2006/relationships/image" Target="../media/image307.gif"/><Relationship Id="rId307" Type="http://schemas.openxmlformats.org/officeDocument/2006/relationships/image" Target="../media/image308.gif"/><Relationship Id="rId308" Type="http://schemas.openxmlformats.org/officeDocument/2006/relationships/image" Target="../media/image309.gif"/><Relationship Id="rId309" Type="http://schemas.openxmlformats.org/officeDocument/2006/relationships/image" Target="../media/image310.gif"/><Relationship Id="rId310" Type="http://schemas.openxmlformats.org/officeDocument/2006/relationships/image" Target="../media/image311.gif"/><Relationship Id="rId311" Type="http://schemas.openxmlformats.org/officeDocument/2006/relationships/image" Target="../media/image312.gif"/><Relationship Id="rId312" Type="http://schemas.openxmlformats.org/officeDocument/2006/relationships/image" Target="../media/image313.gif"/><Relationship Id="rId313" Type="http://schemas.openxmlformats.org/officeDocument/2006/relationships/image" Target="../media/image314.gif"/><Relationship Id="rId314" Type="http://schemas.openxmlformats.org/officeDocument/2006/relationships/image" Target="../media/image315.gif"/><Relationship Id="rId315" Type="http://schemas.openxmlformats.org/officeDocument/2006/relationships/image" Target="../media/image316.gif"/><Relationship Id="rId316" Type="http://schemas.openxmlformats.org/officeDocument/2006/relationships/image" Target="../media/image317.gif"/><Relationship Id="rId317" Type="http://schemas.openxmlformats.org/officeDocument/2006/relationships/image" Target="../media/image318.gif"/><Relationship Id="rId318" Type="http://schemas.openxmlformats.org/officeDocument/2006/relationships/image" Target="../media/image319.gif"/><Relationship Id="rId319" Type="http://schemas.openxmlformats.org/officeDocument/2006/relationships/image" Target="../media/image320.gif"/><Relationship Id="rId320" Type="http://schemas.openxmlformats.org/officeDocument/2006/relationships/image" Target="../media/image321.gif"/><Relationship Id="rId321" Type="http://schemas.openxmlformats.org/officeDocument/2006/relationships/image" Target="../media/image322.gif"/><Relationship Id="rId322" Type="http://schemas.openxmlformats.org/officeDocument/2006/relationships/image" Target="../media/image323.gif"/><Relationship Id="rId323" Type="http://schemas.openxmlformats.org/officeDocument/2006/relationships/image" Target="../media/image324.gif"/><Relationship Id="rId324" Type="http://schemas.openxmlformats.org/officeDocument/2006/relationships/image" Target="../media/image325.gif"/><Relationship Id="rId325" Type="http://schemas.openxmlformats.org/officeDocument/2006/relationships/image" Target="../media/image326.gif"/><Relationship Id="rId326" Type="http://schemas.openxmlformats.org/officeDocument/2006/relationships/image" Target="../media/image327.gif"/><Relationship Id="rId327" Type="http://schemas.openxmlformats.org/officeDocument/2006/relationships/image" Target="../media/image328.gif"/><Relationship Id="rId328" Type="http://schemas.openxmlformats.org/officeDocument/2006/relationships/image" Target="../media/image329.gif"/><Relationship Id="rId329" Type="http://schemas.openxmlformats.org/officeDocument/2006/relationships/image" Target="../media/image330.gif"/><Relationship Id="rId330" Type="http://schemas.openxmlformats.org/officeDocument/2006/relationships/image" Target="../media/image331.gif"/><Relationship Id="rId331" Type="http://schemas.openxmlformats.org/officeDocument/2006/relationships/image" Target="../media/image332.gif"/><Relationship Id="rId332" Type="http://schemas.openxmlformats.org/officeDocument/2006/relationships/image" Target="../media/image333.gif"/><Relationship Id="rId333" Type="http://schemas.openxmlformats.org/officeDocument/2006/relationships/image" Target="../media/image334.gif"/><Relationship Id="rId334" Type="http://schemas.openxmlformats.org/officeDocument/2006/relationships/image" Target="../media/image335.gif"/><Relationship Id="rId335" Type="http://schemas.openxmlformats.org/officeDocument/2006/relationships/image" Target="../media/image336.gif"/><Relationship Id="rId336" Type="http://schemas.openxmlformats.org/officeDocument/2006/relationships/image" Target="../media/image337.gif"/><Relationship Id="rId337" Type="http://schemas.openxmlformats.org/officeDocument/2006/relationships/image" Target="../media/image338.gif"/><Relationship Id="rId338" Type="http://schemas.openxmlformats.org/officeDocument/2006/relationships/image" Target="../media/image339.gif"/><Relationship Id="rId339" Type="http://schemas.openxmlformats.org/officeDocument/2006/relationships/image" Target="../media/image340.gif"/><Relationship Id="rId340" Type="http://schemas.openxmlformats.org/officeDocument/2006/relationships/image" Target="../media/image341.gif"/><Relationship Id="rId341" Type="http://schemas.openxmlformats.org/officeDocument/2006/relationships/image" Target="../media/image342.gif"/><Relationship Id="rId342" Type="http://schemas.openxmlformats.org/officeDocument/2006/relationships/image" Target="../media/image343.gif"/><Relationship Id="rId343" Type="http://schemas.openxmlformats.org/officeDocument/2006/relationships/image" Target="../media/image344.gif"/><Relationship Id="rId344" Type="http://schemas.openxmlformats.org/officeDocument/2006/relationships/image" Target="../media/image345.gif"/><Relationship Id="rId345" Type="http://schemas.openxmlformats.org/officeDocument/2006/relationships/image" Target="../media/image346.gif"/><Relationship Id="rId346" Type="http://schemas.openxmlformats.org/officeDocument/2006/relationships/image" Target="../media/image347.gif"/><Relationship Id="rId347" Type="http://schemas.openxmlformats.org/officeDocument/2006/relationships/image" Target="../media/image348.gif"/><Relationship Id="rId348" Type="http://schemas.openxmlformats.org/officeDocument/2006/relationships/image" Target="../media/image349.gif"/><Relationship Id="rId349" Type="http://schemas.openxmlformats.org/officeDocument/2006/relationships/image" Target="../media/image350.gif"/><Relationship Id="rId350" Type="http://schemas.openxmlformats.org/officeDocument/2006/relationships/image" Target="../media/image351.gif"/><Relationship Id="rId351" Type="http://schemas.openxmlformats.org/officeDocument/2006/relationships/image" Target="../media/image352.gif"/><Relationship Id="rId352" Type="http://schemas.openxmlformats.org/officeDocument/2006/relationships/image" Target="../media/image353.gif"/><Relationship Id="rId353" Type="http://schemas.openxmlformats.org/officeDocument/2006/relationships/image" Target="../media/image354.gif"/><Relationship Id="rId354" Type="http://schemas.openxmlformats.org/officeDocument/2006/relationships/image" Target="../media/image355.gif"/><Relationship Id="rId355" Type="http://schemas.openxmlformats.org/officeDocument/2006/relationships/image" Target="../media/image356.gif"/><Relationship Id="rId356" Type="http://schemas.openxmlformats.org/officeDocument/2006/relationships/image" Target="../media/image357.gif"/><Relationship Id="rId357" Type="http://schemas.openxmlformats.org/officeDocument/2006/relationships/image" Target="../media/image358.gif"/><Relationship Id="rId358" Type="http://schemas.openxmlformats.org/officeDocument/2006/relationships/image" Target="../media/image359.gif"/><Relationship Id="rId359" Type="http://schemas.openxmlformats.org/officeDocument/2006/relationships/image" Target="../media/image360.gif"/><Relationship Id="rId360" Type="http://schemas.openxmlformats.org/officeDocument/2006/relationships/image" Target="../media/image361.gif"/><Relationship Id="rId361" Type="http://schemas.openxmlformats.org/officeDocument/2006/relationships/image" Target="../media/image362.gif"/><Relationship Id="rId362" Type="http://schemas.openxmlformats.org/officeDocument/2006/relationships/image" Target="../media/image363.gif"/><Relationship Id="rId363" Type="http://schemas.openxmlformats.org/officeDocument/2006/relationships/image" Target="../media/image364.gif"/><Relationship Id="rId364" Type="http://schemas.openxmlformats.org/officeDocument/2006/relationships/image" Target="../media/image365.gif"/><Relationship Id="rId365" Type="http://schemas.openxmlformats.org/officeDocument/2006/relationships/image" Target="../media/image366.gif"/><Relationship Id="rId366" Type="http://schemas.openxmlformats.org/officeDocument/2006/relationships/image" Target="../media/image367.gif"/><Relationship Id="rId367" Type="http://schemas.openxmlformats.org/officeDocument/2006/relationships/image" Target="../media/image368.gif"/><Relationship Id="rId368" Type="http://schemas.openxmlformats.org/officeDocument/2006/relationships/image" Target="../media/image369.gif"/><Relationship Id="rId369" Type="http://schemas.openxmlformats.org/officeDocument/2006/relationships/image" Target="../media/image370.gif"/><Relationship Id="rId370" Type="http://schemas.openxmlformats.org/officeDocument/2006/relationships/image" Target="../media/image371.gif"/><Relationship Id="rId371" Type="http://schemas.openxmlformats.org/officeDocument/2006/relationships/image" Target="../media/image372.gif"/><Relationship Id="rId372" Type="http://schemas.openxmlformats.org/officeDocument/2006/relationships/image" Target="../media/image373.gif"/><Relationship Id="rId373" Type="http://schemas.openxmlformats.org/officeDocument/2006/relationships/image" Target="../media/image374.gif"/><Relationship Id="rId374" Type="http://schemas.openxmlformats.org/officeDocument/2006/relationships/image" Target="../media/image375.gif"/><Relationship Id="rId375" Type="http://schemas.openxmlformats.org/officeDocument/2006/relationships/image" Target="../media/image376.gif"/><Relationship Id="rId376" Type="http://schemas.openxmlformats.org/officeDocument/2006/relationships/image" Target="../media/image377.gif"/><Relationship Id="rId377" Type="http://schemas.openxmlformats.org/officeDocument/2006/relationships/image" Target="../media/image378.gif"/><Relationship Id="rId378" Type="http://schemas.openxmlformats.org/officeDocument/2006/relationships/image" Target="../media/image379.gif"/><Relationship Id="rId379" Type="http://schemas.openxmlformats.org/officeDocument/2006/relationships/image" Target="../media/image380.gif"/><Relationship Id="rId380" Type="http://schemas.openxmlformats.org/officeDocument/2006/relationships/image" Target="../media/image381.gif"/><Relationship Id="rId381" Type="http://schemas.openxmlformats.org/officeDocument/2006/relationships/image" Target="../media/image382.gif"/><Relationship Id="rId382" Type="http://schemas.openxmlformats.org/officeDocument/2006/relationships/image" Target="../media/image383.gif"/><Relationship Id="rId383" Type="http://schemas.openxmlformats.org/officeDocument/2006/relationships/image" Target="../media/image384.gif"/><Relationship Id="rId384" Type="http://schemas.openxmlformats.org/officeDocument/2006/relationships/image" Target="../media/image385.gif"/><Relationship Id="rId385" Type="http://schemas.openxmlformats.org/officeDocument/2006/relationships/image" Target="../media/image386.gif"/><Relationship Id="rId386" Type="http://schemas.openxmlformats.org/officeDocument/2006/relationships/image" Target="../media/image387.gif"/><Relationship Id="rId387" Type="http://schemas.openxmlformats.org/officeDocument/2006/relationships/image" Target="../media/image388.gif"/><Relationship Id="rId388" Type="http://schemas.openxmlformats.org/officeDocument/2006/relationships/image" Target="../media/image389.gif"/><Relationship Id="rId389" Type="http://schemas.openxmlformats.org/officeDocument/2006/relationships/image" Target="../media/image390.gif"/><Relationship Id="rId390" Type="http://schemas.openxmlformats.org/officeDocument/2006/relationships/image" Target="../media/image391.gif"/><Relationship Id="rId391" Type="http://schemas.openxmlformats.org/officeDocument/2006/relationships/image" Target="../media/image392.gif"/><Relationship Id="rId392" Type="http://schemas.openxmlformats.org/officeDocument/2006/relationships/image" Target="../media/image393.gif"/><Relationship Id="rId393" Type="http://schemas.openxmlformats.org/officeDocument/2006/relationships/image" Target="../media/image394.gif"/><Relationship Id="rId394" Type="http://schemas.openxmlformats.org/officeDocument/2006/relationships/image" Target="../media/image395.gif"/><Relationship Id="rId395" Type="http://schemas.openxmlformats.org/officeDocument/2006/relationships/image" Target="../media/image396.gif"/><Relationship Id="rId396" Type="http://schemas.openxmlformats.org/officeDocument/2006/relationships/image" Target="../media/image397.gif"/><Relationship Id="rId397" Type="http://schemas.openxmlformats.org/officeDocument/2006/relationships/image" Target="../media/image398.gif"/><Relationship Id="rId398" Type="http://schemas.openxmlformats.org/officeDocument/2006/relationships/image" Target="../media/image399.gif"/><Relationship Id="rId399" Type="http://schemas.openxmlformats.org/officeDocument/2006/relationships/image" Target="../media/image400.gif"/><Relationship Id="rId400" Type="http://schemas.openxmlformats.org/officeDocument/2006/relationships/image" Target="../media/image401.gif"/><Relationship Id="rId401" Type="http://schemas.openxmlformats.org/officeDocument/2006/relationships/image" Target="../media/image402.gif"/><Relationship Id="rId402" Type="http://schemas.openxmlformats.org/officeDocument/2006/relationships/image" Target="../media/image403.gif"/><Relationship Id="rId403" Type="http://schemas.openxmlformats.org/officeDocument/2006/relationships/image" Target="../media/image404.gif"/><Relationship Id="rId404" Type="http://schemas.openxmlformats.org/officeDocument/2006/relationships/image" Target="../media/image405.gif"/><Relationship Id="rId405" Type="http://schemas.openxmlformats.org/officeDocument/2006/relationships/image" Target="../media/image406.gif"/><Relationship Id="rId406" Type="http://schemas.openxmlformats.org/officeDocument/2006/relationships/image" Target="../media/image407.gif"/><Relationship Id="rId407" Type="http://schemas.openxmlformats.org/officeDocument/2006/relationships/image" Target="../media/image408.gif"/><Relationship Id="rId408" Type="http://schemas.openxmlformats.org/officeDocument/2006/relationships/image" Target="../media/image409.gif"/><Relationship Id="rId409" Type="http://schemas.openxmlformats.org/officeDocument/2006/relationships/image" Target="../media/image410.gif"/><Relationship Id="rId410" Type="http://schemas.openxmlformats.org/officeDocument/2006/relationships/image" Target="../media/image411.gif"/><Relationship Id="rId411" Type="http://schemas.openxmlformats.org/officeDocument/2006/relationships/image" Target="../media/image412.gif"/><Relationship Id="rId412" Type="http://schemas.openxmlformats.org/officeDocument/2006/relationships/image" Target="../media/image413.gif"/><Relationship Id="rId413" Type="http://schemas.openxmlformats.org/officeDocument/2006/relationships/image" Target="../media/image414.gif"/><Relationship Id="rId414" Type="http://schemas.openxmlformats.org/officeDocument/2006/relationships/image" Target="../media/image415.gif"/><Relationship Id="rId415" Type="http://schemas.openxmlformats.org/officeDocument/2006/relationships/image" Target="../media/image416.gif"/><Relationship Id="rId416" Type="http://schemas.openxmlformats.org/officeDocument/2006/relationships/image" Target="../media/image417.gif"/><Relationship Id="rId417" Type="http://schemas.openxmlformats.org/officeDocument/2006/relationships/image" Target="../media/image418.gif"/><Relationship Id="rId418" Type="http://schemas.openxmlformats.org/officeDocument/2006/relationships/image" Target="../media/image419.gif"/><Relationship Id="rId419" Type="http://schemas.openxmlformats.org/officeDocument/2006/relationships/image" Target="../media/image420.gif"/><Relationship Id="rId420" Type="http://schemas.openxmlformats.org/officeDocument/2006/relationships/image" Target="../media/image421.gif"/><Relationship Id="rId421" Type="http://schemas.openxmlformats.org/officeDocument/2006/relationships/image" Target="../media/image422.gif"/><Relationship Id="rId422" Type="http://schemas.openxmlformats.org/officeDocument/2006/relationships/image" Target="../media/image423.gif"/><Relationship Id="rId423" Type="http://schemas.openxmlformats.org/officeDocument/2006/relationships/image" Target="../media/image424.gif"/><Relationship Id="rId424" Type="http://schemas.openxmlformats.org/officeDocument/2006/relationships/image" Target="../media/image425.gif"/><Relationship Id="rId425" Type="http://schemas.openxmlformats.org/officeDocument/2006/relationships/image" Target="../media/image426.gif"/><Relationship Id="rId426" Type="http://schemas.openxmlformats.org/officeDocument/2006/relationships/image" Target="../media/image427.gif"/><Relationship Id="rId427" Type="http://schemas.openxmlformats.org/officeDocument/2006/relationships/image" Target="../media/image428.gif"/><Relationship Id="rId428" Type="http://schemas.openxmlformats.org/officeDocument/2006/relationships/image" Target="../media/image429.gif"/><Relationship Id="rId429" Type="http://schemas.openxmlformats.org/officeDocument/2006/relationships/image" Target="../media/image430.gif"/><Relationship Id="rId430" Type="http://schemas.openxmlformats.org/officeDocument/2006/relationships/image" Target="../media/image431.gif"/><Relationship Id="rId431" Type="http://schemas.openxmlformats.org/officeDocument/2006/relationships/image" Target="../media/image432.gif"/><Relationship Id="rId432" Type="http://schemas.openxmlformats.org/officeDocument/2006/relationships/image" Target="../media/image433.gif"/><Relationship Id="rId433" Type="http://schemas.openxmlformats.org/officeDocument/2006/relationships/image" Target="../media/image434.gif"/><Relationship Id="rId434" Type="http://schemas.openxmlformats.org/officeDocument/2006/relationships/image" Target="../media/image435.gif"/><Relationship Id="rId435" Type="http://schemas.openxmlformats.org/officeDocument/2006/relationships/image" Target="../media/image436.gif"/><Relationship Id="rId436" Type="http://schemas.openxmlformats.org/officeDocument/2006/relationships/image" Target="../media/image437.gif"/><Relationship Id="rId437" Type="http://schemas.openxmlformats.org/officeDocument/2006/relationships/image" Target="../media/image438.gif"/><Relationship Id="rId438" Type="http://schemas.openxmlformats.org/officeDocument/2006/relationships/image" Target="../media/image439.gif"/><Relationship Id="rId439" Type="http://schemas.openxmlformats.org/officeDocument/2006/relationships/image" Target="../media/image440.gif"/><Relationship Id="rId440" Type="http://schemas.openxmlformats.org/officeDocument/2006/relationships/image" Target="../media/image441.gif"/><Relationship Id="rId441" Type="http://schemas.openxmlformats.org/officeDocument/2006/relationships/image" Target="../media/image442.gif"/><Relationship Id="rId442" Type="http://schemas.openxmlformats.org/officeDocument/2006/relationships/image" Target="../media/image443.gif"/><Relationship Id="rId443" Type="http://schemas.openxmlformats.org/officeDocument/2006/relationships/image" Target="../media/image444.gif"/><Relationship Id="rId444" Type="http://schemas.openxmlformats.org/officeDocument/2006/relationships/image" Target="../media/image445.gif"/><Relationship Id="rId445" Type="http://schemas.openxmlformats.org/officeDocument/2006/relationships/image" Target="../media/image446.gif"/><Relationship Id="rId446" Type="http://schemas.openxmlformats.org/officeDocument/2006/relationships/image" Target="../media/image447.gif"/><Relationship Id="rId447" Type="http://schemas.openxmlformats.org/officeDocument/2006/relationships/image" Target="../media/image448.gif"/><Relationship Id="rId448" Type="http://schemas.openxmlformats.org/officeDocument/2006/relationships/image" Target="../media/image449.gif"/><Relationship Id="rId449" Type="http://schemas.openxmlformats.org/officeDocument/2006/relationships/image" Target="../media/image450.gif"/><Relationship Id="rId450" Type="http://schemas.openxmlformats.org/officeDocument/2006/relationships/image" Target="../media/image451.gif"/><Relationship Id="rId451" Type="http://schemas.openxmlformats.org/officeDocument/2006/relationships/image" Target="../media/image452.gif"/><Relationship Id="rId452" Type="http://schemas.openxmlformats.org/officeDocument/2006/relationships/image" Target="../media/image453.gif"/><Relationship Id="rId453" Type="http://schemas.openxmlformats.org/officeDocument/2006/relationships/image" Target="../media/image454.gif"/><Relationship Id="rId454" Type="http://schemas.openxmlformats.org/officeDocument/2006/relationships/image" Target="../media/image455.gif"/><Relationship Id="rId455" Type="http://schemas.openxmlformats.org/officeDocument/2006/relationships/image" Target="../media/image456.gif"/><Relationship Id="rId456" Type="http://schemas.openxmlformats.org/officeDocument/2006/relationships/image" Target="../media/image457.gif"/><Relationship Id="rId457" Type="http://schemas.openxmlformats.org/officeDocument/2006/relationships/image" Target="../media/image458.gif"/><Relationship Id="rId458" Type="http://schemas.openxmlformats.org/officeDocument/2006/relationships/image" Target="../media/image459.gif"/><Relationship Id="rId459" Type="http://schemas.openxmlformats.org/officeDocument/2006/relationships/image" Target="../media/image460.gif"/><Relationship Id="rId460" Type="http://schemas.openxmlformats.org/officeDocument/2006/relationships/image" Target="../media/image461.gif"/><Relationship Id="rId461" Type="http://schemas.openxmlformats.org/officeDocument/2006/relationships/image" Target="../media/image462.gif"/><Relationship Id="rId462" Type="http://schemas.openxmlformats.org/officeDocument/2006/relationships/image" Target="../media/image463.gif"/><Relationship Id="rId463" Type="http://schemas.openxmlformats.org/officeDocument/2006/relationships/image" Target="../media/image464.gif"/><Relationship Id="rId464" Type="http://schemas.openxmlformats.org/officeDocument/2006/relationships/image" Target="../media/image465.gif"/><Relationship Id="rId465" Type="http://schemas.openxmlformats.org/officeDocument/2006/relationships/image" Target="../media/image466.gif"/><Relationship Id="rId466" Type="http://schemas.openxmlformats.org/officeDocument/2006/relationships/image" Target="../media/image467.gif"/><Relationship Id="rId467" Type="http://schemas.openxmlformats.org/officeDocument/2006/relationships/image" Target="../media/image468.gif"/><Relationship Id="rId468" Type="http://schemas.openxmlformats.org/officeDocument/2006/relationships/image" Target="../media/image469.gif"/><Relationship Id="rId469" Type="http://schemas.openxmlformats.org/officeDocument/2006/relationships/image" Target="../media/image470.gif"/><Relationship Id="rId470" Type="http://schemas.openxmlformats.org/officeDocument/2006/relationships/image" Target="../media/image471.gif"/><Relationship Id="rId471" Type="http://schemas.openxmlformats.org/officeDocument/2006/relationships/image" Target="../media/image472.gif"/><Relationship Id="rId472" Type="http://schemas.openxmlformats.org/officeDocument/2006/relationships/image" Target="../media/image473.gif"/><Relationship Id="rId473" Type="http://schemas.openxmlformats.org/officeDocument/2006/relationships/image" Target="../media/image474.gif"/><Relationship Id="rId474" Type="http://schemas.openxmlformats.org/officeDocument/2006/relationships/image" Target="../media/image475.gif"/><Relationship Id="rId475" Type="http://schemas.openxmlformats.org/officeDocument/2006/relationships/image" Target="../media/image476.gif"/><Relationship Id="rId476" Type="http://schemas.openxmlformats.org/officeDocument/2006/relationships/image" Target="../media/image477.gif"/><Relationship Id="rId477" Type="http://schemas.openxmlformats.org/officeDocument/2006/relationships/image" Target="../media/image478.gif"/><Relationship Id="rId478" Type="http://schemas.openxmlformats.org/officeDocument/2006/relationships/image" Target="../media/image479.gif"/><Relationship Id="rId479" Type="http://schemas.openxmlformats.org/officeDocument/2006/relationships/image" Target="../media/image480.gif"/><Relationship Id="rId480" Type="http://schemas.openxmlformats.org/officeDocument/2006/relationships/image" Target="../media/image481.gif"/><Relationship Id="rId481" Type="http://schemas.openxmlformats.org/officeDocument/2006/relationships/image" Target="../media/image482.gif"/><Relationship Id="rId482" Type="http://schemas.openxmlformats.org/officeDocument/2006/relationships/image" Target="../media/image483.gif"/><Relationship Id="rId483" Type="http://schemas.openxmlformats.org/officeDocument/2006/relationships/image" Target="../media/image484.gif"/><Relationship Id="rId484" Type="http://schemas.openxmlformats.org/officeDocument/2006/relationships/image" Target="../media/image485.gif"/><Relationship Id="rId485" Type="http://schemas.openxmlformats.org/officeDocument/2006/relationships/image" Target="../media/image486.gif"/><Relationship Id="rId486" Type="http://schemas.openxmlformats.org/officeDocument/2006/relationships/image" Target="../media/image487.gif"/><Relationship Id="rId487" Type="http://schemas.openxmlformats.org/officeDocument/2006/relationships/image" Target="../media/image488.gif"/><Relationship Id="rId488" Type="http://schemas.openxmlformats.org/officeDocument/2006/relationships/image" Target="../media/image489.gif"/><Relationship Id="rId489" Type="http://schemas.openxmlformats.org/officeDocument/2006/relationships/image" Target="../media/image490.gif"/><Relationship Id="rId490" Type="http://schemas.openxmlformats.org/officeDocument/2006/relationships/image" Target="../media/image491.gif"/><Relationship Id="rId491" Type="http://schemas.openxmlformats.org/officeDocument/2006/relationships/image" Target="../media/image492.gif"/><Relationship Id="rId492" Type="http://schemas.openxmlformats.org/officeDocument/2006/relationships/image" Target="../media/image493.gif"/><Relationship Id="rId493" Type="http://schemas.openxmlformats.org/officeDocument/2006/relationships/image" Target="../media/image494.gif"/><Relationship Id="rId494" Type="http://schemas.openxmlformats.org/officeDocument/2006/relationships/image" Target="../media/image495.gif"/><Relationship Id="rId495" Type="http://schemas.openxmlformats.org/officeDocument/2006/relationships/image" Target="../media/image496.gif"/><Relationship Id="rId496" Type="http://schemas.openxmlformats.org/officeDocument/2006/relationships/image" Target="../media/image497.gif"/><Relationship Id="rId497" Type="http://schemas.openxmlformats.org/officeDocument/2006/relationships/image" Target="../media/image498.gif"/><Relationship Id="rId498" Type="http://schemas.openxmlformats.org/officeDocument/2006/relationships/image" Target="../media/image499.gif"/><Relationship Id="rId499" Type="http://schemas.openxmlformats.org/officeDocument/2006/relationships/image" Target="../media/image500.gif"/><Relationship Id="rId500" Type="http://schemas.openxmlformats.org/officeDocument/2006/relationships/image" Target="../media/image501.gif"/><Relationship Id="rId501" Type="http://schemas.openxmlformats.org/officeDocument/2006/relationships/image" Target="../media/image502.gif"/><Relationship Id="rId502" Type="http://schemas.openxmlformats.org/officeDocument/2006/relationships/image" Target="../media/image503.gif"/><Relationship Id="rId503" Type="http://schemas.openxmlformats.org/officeDocument/2006/relationships/image" Target="../media/image504.gif"/><Relationship Id="rId504" Type="http://schemas.openxmlformats.org/officeDocument/2006/relationships/image" Target="../media/image505.gif"/><Relationship Id="rId505" Type="http://schemas.openxmlformats.org/officeDocument/2006/relationships/image" Target="../media/image506.gif"/><Relationship Id="rId506" Type="http://schemas.openxmlformats.org/officeDocument/2006/relationships/image" Target="../media/image507.gif"/><Relationship Id="rId507" Type="http://schemas.openxmlformats.org/officeDocument/2006/relationships/image" Target="../media/image508.gif"/><Relationship Id="rId508" Type="http://schemas.openxmlformats.org/officeDocument/2006/relationships/image" Target="../media/image509.gif"/><Relationship Id="rId509" Type="http://schemas.openxmlformats.org/officeDocument/2006/relationships/image" Target="../media/image510.gif"/><Relationship Id="rId510" Type="http://schemas.openxmlformats.org/officeDocument/2006/relationships/image" Target="../media/image511.gif"/><Relationship Id="rId511" Type="http://schemas.openxmlformats.org/officeDocument/2006/relationships/image" Target="../media/image512.gif"/><Relationship Id="rId512" Type="http://schemas.openxmlformats.org/officeDocument/2006/relationships/image" Target="../media/image513.gif"/><Relationship Id="rId513" Type="http://schemas.openxmlformats.org/officeDocument/2006/relationships/image" Target="../media/image514.gif"/><Relationship Id="rId514" Type="http://schemas.openxmlformats.org/officeDocument/2006/relationships/image" Target="../media/image515.gif"/><Relationship Id="rId515" Type="http://schemas.openxmlformats.org/officeDocument/2006/relationships/image" Target="../media/image516.gif"/><Relationship Id="rId516" Type="http://schemas.openxmlformats.org/officeDocument/2006/relationships/image" Target="../media/image517.gif"/><Relationship Id="rId517" Type="http://schemas.openxmlformats.org/officeDocument/2006/relationships/image" Target="../media/image518.gif"/><Relationship Id="rId518" Type="http://schemas.openxmlformats.org/officeDocument/2006/relationships/image" Target="../media/image519.gif"/><Relationship Id="rId519" Type="http://schemas.openxmlformats.org/officeDocument/2006/relationships/image" Target="../media/image520.gif"/><Relationship Id="rId520" Type="http://schemas.openxmlformats.org/officeDocument/2006/relationships/image" Target="../media/image521.gif"/><Relationship Id="rId521" Type="http://schemas.openxmlformats.org/officeDocument/2006/relationships/image" Target="../media/image522.gif"/><Relationship Id="rId522" Type="http://schemas.openxmlformats.org/officeDocument/2006/relationships/image" Target="../media/image523.gif"/><Relationship Id="rId523" Type="http://schemas.openxmlformats.org/officeDocument/2006/relationships/image" Target="../media/image524.gif"/><Relationship Id="rId524" Type="http://schemas.openxmlformats.org/officeDocument/2006/relationships/image" Target="../media/image525.gif"/><Relationship Id="rId525" Type="http://schemas.openxmlformats.org/officeDocument/2006/relationships/image" Target="../media/image526.gif"/><Relationship Id="rId526" Type="http://schemas.openxmlformats.org/officeDocument/2006/relationships/image" Target="../media/image527.gif"/><Relationship Id="rId527" Type="http://schemas.openxmlformats.org/officeDocument/2006/relationships/image" Target="../media/image528.gif"/><Relationship Id="rId528" Type="http://schemas.openxmlformats.org/officeDocument/2006/relationships/image" Target="../media/image529.gif"/><Relationship Id="rId529" Type="http://schemas.openxmlformats.org/officeDocument/2006/relationships/image" Target="../media/image530.gif"/><Relationship Id="rId530" Type="http://schemas.openxmlformats.org/officeDocument/2006/relationships/image" Target="../media/image531.gif"/><Relationship Id="rId531" Type="http://schemas.openxmlformats.org/officeDocument/2006/relationships/image" Target="../media/image532.gif"/><Relationship Id="rId532" Type="http://schemas.openxmlformats.org/officeDocument/2006/relationships/image" Target="../media/image533.gif"/><Relationship Id="rId533" Type="http://schemas.openxmlformats.org/officeDocument/2006/relationships/image" Target="../media/image534.gif"/><Relationship Id="rId534" Type="http://schemas.openxmlformats.org/officeDocument/2006/relationships/image" Target="../media/image535.gif"/><Relationship Id="rId535" Type="http://schemas.openxmlformats.org/officeDocument/2006/relationships/image" Target="../media/image536.gif"/><Relationship Id="rId536" Type="http://schemas.openxmlformats.org/officeDocument/2006/relationships/image" Target="../media/image537.gif"/><Relationship Id="rId537" Type="http://schemas.openxmlformats.org/officeDocument/2006/relationships/image" Target="../media/image538.gif"/><Relationship Id="rId538" Type="http://schemas.openxmlformats.org/officeDocument/2006/relationships/image" Target="../media/image539.gif"/><Relationship Id="rId539" Type="http://schemas.openxmlformats.org/officeDocument/2006/relationships/image" Target="../media/image540.gif"/><Relationship Id="rId540" Type="http://schemas.openxmlformats.org/officeDocument/2006/relationships/image" Target="../media/image541.gif"/><Relationship Id="rId541" Type="http://schemas.openxmlformats.org/officeDocument/2006/relationships/image" Target="../media/image542.gif"/><Relationship Id="rId542" Type="http://schemas.openxmlformats.org/officeDocument/2006/relationships/image" Target="../media/image543.gif"/><Relationship Id="rId543" Type="http://schemas.openxmlformats.org/officeDocument/2006/relationships/image" Target="../media/image544.gif"/><Relationship Id="rId544" Type="http://schemas.openxmlformats.org/officeDocument/2006/relationships/image" Target="../media/image545.gif"/><Relationship Id="rId545" Type="http://schemas.openxmlformats.org/officeDocument/2006/relationships/image" Target="../media/image546.gif"/><Relationship Id="rId546" Type="http://schemas.openxmlformats.org/officeDocument/2006/relationships/image" Target="../media/image547.gif"/><Relationship Id="rId547" Type="http://schemas.openxmlformats.org/officeDocument/2006/relationships/image" Target="../media/image548.gif"/><Relationship Id="rId548" Type="http://schemas.openxmlformats.org/officeDocument/2006/relationships/image" Target="../media/image549.gif"/><Relationship Id="rId549" Type="http://schemas.openxmlformats.org/officeDocument/2006/relationships/image" Target="../media/image550.gif"/><Relationship Id="rId550" Type="http://schemas.openxmlformats.org/officeDocument/2006/relationships/image" Target="../media/image551.gif"/><Relationship Id="rId551" Type="http://schemas.openxmlformats.org/officeDocument/2006/relationships/image" Target="../media/image552.gif"/><Relationship Id="rId552" Type="http://schemas.openxmlformats.org/officeDocument/2006/relationships/image" Target="../media/image553.gif"/><Relationship Id="rId553" Type="http://schemas.openxmlformats.org/officeDocument/2006/relationships/image" Target="../media/image554.gif"/><Relationship Id="rId554" Type="http://schemas.openxmlformats.org/officeDocument/2006/relationships/image" Target="../media/image555.gif"/><Relationship Id="rId555" Type="http://schemas.openxmlformats.org/officeDocument/2006/relationships/image" Target="../media/image556.gif"/><Relationship Id="rId556" Type="http://schemas.openxmlformats.org/officeDocument/2006/relationships/image" Target="../media/image557.gif"/><Relationship Id="rId557" Type="http://schemas.openxmlformats.org/officeDocument/2006/relationships/image" Target="../media/image558.gif"/><Relationship Id="rId558" Type="http://schemas.openxmlformats.org/officeDocument/2006/relationships/image" Target="../media/image559.gif"/><Relationship Id="rId559" Type="http://schemas.openxmlformats.org/officeDocument/2006/relationships/image" Target="../media/image560.gif"/><Relationship Id="rId560" Type="http://schemas.openxmlformats.org/officeDocument/2006/relationships/image" Target="../media/image561.gif"/><Relationship Id="rId561" Type="http://schemas.openxmlformats.org/officeDocument/2006/relationships/image" Target="../media/image562.gif"/><Relationship Id="rId562" Type="http://schemas.openxmlformats.org/officeDocument/2006/relationships/image" Target="../media/image563.gif"/><Relationship Id="rId563" Type="http://schemas.openxmlformats.org/officeDocument/2006/relationships/image" Target="../media/image564.gif"/><Relationship Id="rId564" Type="http://schemas.openxmlformats.org/officeDocument/2006/relationships/image" Target="../media/image565.gif"/><Relationship Id="rId565" Type="http://schemas.openxmlformats.org/officeDocument/2006/relationships/image" Target="../media/image566.gif"/><Relationship Id="rId566" Type="http://schemas.openxmlformats.org/officeDocument/2006/relationships/image" Target="../media/image567.gif"/><Relationship Id="rId567" Type="http://schemas.openxmlformats.org/officeDocument/2006/relationships/image" Target="../media/image568.gif"/><Relationship Id="rId568" Type="http://schemas.openxmlformats.org/officeDocument/2006/relationships/image" Target="../media/image569.gif"/><Relationship Id="rId569" Type="http://schemas.openxmlformats.org/officeDocument/2006/relationships/image" Target="../media/image570.gif"/><Relationship Id="rId570" Type="http://schemas.openxmlformats.org/officeDocument/2006/relationships/image" Target="../media/image571.gif"/><Relationship Id="rId571" Type="http://schemas.openxmlformats.org/officeDocument/2006/relationships/image" Target="../media/image572.gif"/><Relationship Id="rId572" Type="http://schemas.openxmlformats.org/officeDocument/2006/relationships/image" Target="../media/image573.gif"/><Relationship Id="rId573" Type="http://schemas.openxmlformats.org/officeDocument/2006/relationships/image" Target="../media/image574.gif"/><Relationship Id="rId574" Type="http://schemas.openxmlformats.org/officeDocument/2006/relationships/image" Target="../media/image575.gif"/><Relationship Id="rId575" Type="http://schemas.openxmlformats.org/officeDocument/2006/relationships/image" Target="../media/image576.gif"/><Relationship Id="rId576" Type="http://schemas.openxmlformats.org/officeDocument/2006/relationships/image" Target="../media/image577.gif"/><Relationship Id="rId577" Type="http://schemas.openxmlformats.org/officeDocument/2006/relationships/image" Target="../media/image578.gif"/><Relationship Id="rId578" Type="http://schemas.openxmlformats.org/officeDocument/2006/relationships/image" Target="../media/image579.gif"/><Relationship Id="rId579" Type="http://schemas.openxmlformats.org/officeDocument/2006/relationships/image" Target="../media/image580.gif"/><Relationship Id="rId580" Type="http://schemas.openxmlformats.org/officeDocument/2006/relationships/image" Target="../media/image581.gif"/><Relationship Id="rId581" Type="http://schemas.openxmlformats.org/officeDocument/2006/relationships/image" Target="../media/image582.gif"/><Relationship Id="rId582" Type="http://schemas.openxmlformats.org/officeDocument/2006/relationships/image" Target="../media/image583.gif"/><Relationship Id="rId583" Type="http://schemas.openxmlformats.org/officeDocument/2006/relationships/image" Target="../media/image584.gif"/><Relationship Id="rId584" Type="http://schemas.openxmlformats.org/officeDocument/2006/relationships/image" Target="../media/image585.gif"/><Relationship Id="rId585" Type="http://schemas.openxmlformats.org/officeDocument/2006/relationships/image" Target="../media/image586.gif"/><Relationship Id="rId586" Type="http://schemas.openxmlformats.org/officeDocument/2006/relationships/image" Target="../media/image587.gif"/><Relationship Id="rId587" Type="http://schemas.openxmlformats.org/officeDocument/2006/relationships/image" Target="../media/image588.gif"/><Relationship Id="rId588" Type="http://schemas.openxmlformats.org/officeDocument/2006/relationships/image" Target="../media/image589.gif"/><Relationship Id="rId589" Type="http://schemas.openxmlformats.org/officeDocument/2006/relationships/image" Target="../media/image590.gif"/><Relationship Id="rId590" Type="http://schemas.openxmlformats.org/officeDocument/2006/relationships/image" Target="../media/image591.gif"/><Relationship Id="rId591" Type="http://schemas.openxmlformats.org/officeDocument/2006/relationships/image" Target="../media/image592.gif"/><Relationship Id="rId592" Type="http://schemas.openxmlformats.org/officeDocument/2006/relationships/image" Target="../media/image593.gif"/><Relationship Id="rId593" Type="http://schemas.openxmlformats.org/officeDocument/2006/relationships/image" Target="../media/image594.gif"/><Relationship Id="rId594" Type="http://schemas.openxmlformats.org/officeDocument/2006/relationships/image" Target="../media/image595.gif"/><Relationship Id="rId595" Type="http://schemas.openxmlformats.org/officeDocument/2006/relationships/image" Target="../media/image596.gif"/><Relationship Id="rId596" Type="http://schemas.openxmlformats.org/officeDocument/2006/relationships/image" Target="../media/image597.gif"/><Relationship Id="rId597" Type="http://schemas.openxmlformats.org/officeDocument/2006/relationships/image" Target="../media/image598.gif"/><Relationship Id="rId598" Type="http://schemas.openxmlformats.org/officeDocument/2006/relationships/image" Target="../media/image599.gif"/><Relationship Id="rId599" Type="http://schemas.openxmlformats.org/officeDocument/2006/relationships/image" Target="../media/image600.gif"/><Relationship Id="rId600" Type="http://schemas.openxmlformats.org/officeDocument/2006/relationships/image" Target="../media/image601.gif"/><Relationship Id="rId601" Type="http://schemas.openxmlformats.org/officeDocument/2006/relationships/image" Target="../media/image602.gif"/><Relationship Id="rId602" Type="http://schemas.openxmlformats.org/officeDocument/2006/relationships/image" Target="../media/image603.gif"/><Relationship Id="rId603" Type="http://schemas.openxmlformats.org/officeDocument/2006/relationships/image" Target="../media/image604.gif"/><Relationship Id="rId604" Type="http://schemas.openxmlformats.org/officeDocument/2006/relationships/image" Target="../media/image605.gif"/><Relationship Id="rId605" Type="http://schemas.openxmlformats.org/officeDocument/2006/relationships/image" Target="../media/image606.gif"/><Relationship Id="rId606" Type="http://schemas.openxmlformats.org/officeDocument/2006/relationships/image" Target="../media/image607.gif"/><Relationship Id="rId607" Type="http://schemas.openxmlformats.org/officeDocument/2006/relationships/image" Target="../media/image608.gif"/><Relationship Id="rId608" Type="http://schemas.openxmlformats.org/officeDocument/2006/relationships/image" Target="../media/image609.gif"/><Relationship Id="rId609" Type="http://schemas.openxmlformats.org/officeDocument/2006/relationships/image" Target="../media/image610.gif"/><Relationship Id="rId610" Type="http://schemas.openxmlformats.org/officeDocument/2006/relationships/image" Target="../media/image611.gif"/><Relationship Id="rId611" Type="http://schemas.openxmlformats.org/officeDocument/2006/relationships/image" Target="../media/image612.gif"/><Relationship Id="rId612" Type="http://schemas.openxmlformats.org/officeDocument/2006/relationships/image" Target="../media/image613.gif"/><Relationship Id="rId613" Type="http://schemas.openxmlformats.org/officeDocument/2006/relationships/image" Target="../media/image614.gif"/><Relationship Id="rId614" Type="http://schemas.openxmlformats.org/officeDocument/2006/relationships/image" Target="../media/image615.gif"/><Relationship Id="rId615" Type="http://schemas.openxmlformats.org/officeDocument/2006/relationships/image" Target="../media/image616.gif"/><Relationship Id="rId616" Type="http://schemas.openxmlformats.org/officeDocument/2006/relationships/image" Target="../media/image617.gif"/><Relationship Id="rId617" Type="http://schemas.openxmlformats.org/officeDocument/2006/relationships/image" Target="../media/image618.gif"/><Relationship Id="rId618" Type="http://schemas.openxmlformats.org/officeDocument/2006/relationships/image" Target="../media/image619.gif"/><Relationship Id="rId619" Type="http://schemas.openxmlformats.org/officeDocument/2006/relationships/image" Target="../media/image620.gif"/><Relationship Id="rId620" Type="http://schemas.openxmlformats.org/officeDocument/2006/relationships/image" Target="../media/image621.gif"/><Relationship Id="rId621" Type="http://schemas.openxmlformats.org/officeDocument/2006/relationships/image" Target="../media/image622.gif"/><Relationship Id="rId622" Type="http://schemas.openxmlformats.org/officeDocument/2006/relationships/image" Target="../media/image623.gif"/><Relationship Id="rId623" Type="http://schemas.openxmlformats.org/officeDocument/2006/relationships/image" Target="../media/image624.gif"/><Relationship Id="rId624" Type="http://schemas.openxmlformats.org/officeDocument/2006/relationships/image" Target="../media/image625.gif"/><Relationship Id="rId625" Type="http://schemas.openxmlformats.org/officeDocument/2006/relationships/image" Target="../media/image626.gif"/><Relationship Id="rId626" Type="http://schemas.openxmlformats.org/officeDocument/2006/relationships/image" Target="../media/image627.gif"/><Relationship Id="rId627" Type="http://schemas.openxmlformats.org/officeDocument/2006/relationships/image" Target="../media/image628.gif"/><Relationship Id="rId628" Type="http://schemas.openxmlformats.org/officeDocument/2006/relationships/image" Target="../media/image629.gif"/><Relationship Id="rId629" Type="http://schemas.openxmlformats.org/officeDocument/2006/relationships/image" Target="../media/image630.gif"/><Relationship Id="rId630" Type="http://schemas.openxmlformats.org/officeDocument/2006/relationships/image" Target="../media/image631.gif"/><Relationship Id="rId631" Type="http://schemas.openxmlformats.org/officeDocument/2006/relationships/image" Target="../media/image632.gif"/><Relationship Id="rId632" Type="http://schemas.openxmlformats.org/officeDocument/2006/relationships/image" Target="../media/image633.gif"/><Relationship Id="rId633" Type="http://schemas.openxmlformats.org/officeDocument/2006/relationships/image" Target="../media/image634.gif"/><Relationship Id="rId634" Type="http://schemas.openxmlformats.org/officeDocument/2006/relationships/image" Target="../media/image635.gif"/><Relationship Id="rId635" Type="http://schemas.openxmlformats.org/officeDocument/2006/relationships/image" Target="../media/image636.gif"/><Relationship Id="rId636" Type="http://schemas.openxmlformats.org/officeDocument/2006/relationships/image" Target="../media/image637.gif"/><Relationship Id="rId637" Type="http://schemas.openxmlformats.org/officeDocument/2006/relationships/image" Target="../media/image638.gif"/><Relationship Id="rId638" Type="http://schemas.openxmlformats.org/officeDocument/2006/relationships/image" Target="../media/image639.gif"/><Relationship Id="rId639" Type="http://schemas.openxmlformats.org/officeDocument/2006/relationships/image" Target="../media/image640.gif"/><Relationship Id="rId640" Type="http://schemas.openxmlformats.org/officeDocument/2006/relationships/image" Target="../media/image641.gif"/><Relationship Id="rId641" Type="http://schemas.openxmlformats.org/officeDocument/2006/relationships/image" Target="../media/image642.gif"/><Relationship Id="rId642" Type="http://schemas.openxmlformats.org/officeDocument/2006/relationships/image" Target="../media/image643.gif"/><Relationship Id="rId643" Type="http://schemas.openxmlformats.org/officeDocument/2006/relationships/image" Target="../media/image644.gif"/><Relationship Id="rId644" Type="http://schemas.openxmlformats.org/officeDocument/2006/relationships/image" Target="../media/image645.gif"/><Relationship Id="rId645" Type="http://schemas.openxmlformats.org/officeDocument/2006/relationships/image" Target="../media/image646.gif"/><Relationship Id="rId646" Type="http://schemas.openxmlformats.org/officeDocument/2006/relationships/image" Target="../media/image647.gif"/><Relationship Id="rId647" Type="http://schemas.openxmlformats.org/officeDocument/2006/relationships/image" Target="../media/image648.gif"/><Relationship Id="rId648" Type="http://schemas.openxmlformats.org/officeDocument/2006/relationships/image" Target="../media/image649.gif"/><Relationship Id="rId649" Type="http://schemas.openxmlformats.org/officeDocument/2006/relationships/image" Target="../media/image650.gif"/><Relationship Id="rId650" Type="http://schemas.openxmlformats.org/officeDocument/2006/relationships/image" Target="../media/image651.gif"/><Relationship Id="rId651" Type="http://schemas.openxmlformats.org/officeDocument/2006/relationships/image" Target="../media/image652.gif"/><Relationship Id="rId652" Type="http://schemas.openxmlformats.org/officeDocument/2006/relationships/image" Target="../media/image653.gif"/><Relationship Id="rId653" Type="http://schemas.openxmlformats.org/officeDocument/2006/relationships/image" Target="../media/image654.gif"/><Relationship Id="rId654" Type="http://schemas.openxmlformats.org/officeDocument/2006/relationships/image" Target="../media/image655.gif"/><Relationship Id="rId655" Type="http://schemas.openxmlformats.org/officeDocument/2006/relationships/image" Target="../media/image656.gif"/><Relationship Id="rId656" Type="http://schemas.openxmlformats.org/officeDocument/2006/relationships/image" Target="../media/image657.gif"/><Relationship Id="rId657" Type="http://schemas.openxmlformats.org/officeDocument/2006/relationships/image" Target="../media/image658.gif"/><Relationship Id="rId658" Type="http://schemas.openxmlformats.org/officeDocument/2006/relationships/image" Target="../media/image659.gif"/><Relationship Id="rId659" Type="http://schemas.openxmlformats.org/officeDocument/2006/relationships/image" Target="../media/image660.gif"/><Relationship Id="rId660" Type="http://schemas.openxmlformats.org/officeDocument/2006/relationships/image" Target="../media/image661.gif"/><Relationship Id="rId661" Type="http://schemas.openxmlformats.org/officeDocument/2006/relationships/image" Target="../media/image662.gif"/><Relationship Id="rId662" Type="http://schemas.openxmlformats.org/officeDocument/2006/relationships/image" Target="../media/image663.gif"/><Relationship Id="rId663" Type="http://schemas.openxmlformats.org/officeDocument/2006/relationships/image" Target="../media/image664.gif"/><Relationship Id="rId664" Type="http://schemas.openxmlformats.org/officeDocument/2006/relationships/image" Target="../media/image665.gif"/><Relationship Id="rId665" Type="http://schemas.openxmlformats.org/officeDocument/2006/relationships/image" Target="../media/image666.gif"/><Relationship Id="rId666" Type="http://schemas.openxmlformats.org/officeDocument/2006/relationships/image" Target="../media/image667.gif"/><Relationship Id="rId667" Type="http://schemas.openxmlformats.org/officeDocument/2006/relationships/image" Target="../media/image668.gif"/><Relationship Id="rId668" Type="http://schemas.openxmlformats.org/officeDocument/2006/relationships/image" Target="../media/image669.gif"/><Relationship Id="rId669" Type="http://schemas.openxmlformats.org/officeDocument/2006/relationships/image" Target="../media/image670.gif"/><Relationship Id="rId670" Type="http://schemas.openxmlformats.org/officeDocument/2006/relationships/image" Target="../media/image671.gif"/><Relationship Id="rId671" Type="http://schemas.openxmlformats.org/officeDocument/2006/relationships/image" Target="../media/image672.gif"/><Relationship Id="rId672" Type="http://schemas.openxmlformats.org/officeDocument/2006/relationships/image" Target="../media/image673.gif"/><Relationship Id="rId673" Type="http://schemas.openxmlformats.org/officeDocument/2006/relationships/image" Target="../media/image674.gif"/><Relationship Id="rId674" Type="http://schemas.openxmlformats.org/officeDocument/2006/relationships/image" Target="../media/image675.gif"/><Relationship Id="rId675" Type="http://schemas.openxmlformats.org/officeDocument/2006/relationships/image" Target="../media/image676.gif"/><Relationship Id="rId676" Type="http://schemas.openxmlformats.org/officeDocument/2006/relationships/image" Target="../media/image677.gif"/><Relationship Id="rId677" Type="http://schemas.openxmlformats.org/officeDocument/2006/relationships/image" Target="../media/image678.gif"/><Relationship Id="rId678" Type="http://schemas.openxmlformats.org/officeDocument/2006/relationships/image" Target="../media/image679.gif"/><Relationship Id="rId679" Type="http://schemas.openxmlformats.org/officeDocument/2006/relationships/image" Target="../media/image680.gif"/><Relationship Id="rId680" Type="http://schemas.openxmlformats.org/officeDocument/2006/relationships/image" Target="../media/image681.gif"/><Relationship Id="rId681" Type="http://schemas.openxmlformats.org/officeDocument/2006/relationships/image" Target="../media/image682.gif"/><Relationship Id="rId682" Type="http://schemas.openxmlformats.org/officeDocument/2006/relationships/image" Target="../media/image683.gif"/><Relationship Id="rId683" Type="http://schemas.openxmlformats.org/officeDocument/2006/relationships/image" Target="../media/image684.gif"/><Relationship Id="rId684" Type="http://schemas.openxmlformats.org/officeDocument/2006/relationships/image" Target="../media/image685.gif"/><Relationship Id="rId685" Type="http://schemas.openxmlformats.org/officeDocument/2006/relationships/image" Target="../media/image686.gif"/><Relationship Id="rId686" Type="http://schemas.openxmlformats.org/officeDocument/2006/relationships/image" Target="../media/image687.gif"/><Relationship Id="rId687" Type="http://schemas.openxmlformats.org/officeDocument/2006/relationships/image" Target="../media/image688.gif"/><Relationship Id="rId688" Type="http://schemas.openxmlformats.org/officeDocument/2006/relationships/image" Target="../media/image689.gif"/><Relationship Id="rId689" Type="http://schemas.openxmlformats.org/officeDocument/2006/relationships/image" Target="../media/image690.gif"/><Relationship Id="rId690" Type="http://schemas.openxmlformats.org/officeDocument/2006/relationships/image" Target="../media/image691.gif"/><Relationship Id="rId691" Type="http://schemas.openxmlformats.org/officeDocument/2006/relationships/image" Target="../media/image692.gif"/><Relationship Id="rId692" Type="http://schemas.openxmlformats.org/officeDocument/2006/relationships/image" Target="../media/image693.gif"/><Relationship Id="rId693" Type="http://schemas.openxmlformats.org/officeDocument/2006/relationships/image" Target="../media/image694.gif"/><Relationship Id="rId694" Type="http://schemas.openxmlformats.org/officeDocument/2006/relationships/image" Target="../media/image695.gif"/><Relationship Id="rId695" Type="http://schemas.openxmlformats.org/officeDocument/2006/relationships/image" Target="../media/image696.gif"/><Relationship Id="rId696" Type="http://schemas.openxmlformats.org/officeDocument/2006/relationships/image" Target="../media/image697.gif"/><Relationship Id="rId697" Type="http://schemas.openxmlformats.org/officeDocument/2006/relationships/image" Target="../media/image698.gif"/><Relationship Id="rId698" Type="http://schemas.openxmlformats.org/officeDocument/2006/relationships/image" Target="../media/image699.gif"/><Relationship Id="rId699" Type="http://schemas.openxmlformats.org/officeDocument/2006/relationships/image" Target="../media/image700.gif"/><Relationship Id="rId700" Type="http://schemas.openxmlformats.org/officeDocument/2006/relationships/image" Target="../media/image701.gif"/><Relationship Id="rId701" Type="http://schemas.openxmlformats.org/officeDocument/2006/relationships/image" Target="../media/image702.gif"/><Relationship Id="rId702" Type="http://schemas.openxmlformats.org/officeDocument/2006/relationships/image" Target="../media/image703.gif"/><Relationship Id="rId703" Type="http://schemas.openxmlformats.org/officeDocument/2006/relationships/image" Target="../media/image704.gif"/><Relationship Id="rId704" Type="http://schemas.openxmlformats.org/officeDocument/2006/relationships/image" Target="../media/image705.gif"/><Relationship Id="rId705" Type="http://schemas.openxmlformats.org/officeDocument/2006/relationships/image" Target="../media/image706.gif"/><Relationship Id="rId706" Type="http://schemas.openxmlformats.org/officeDocument/2006/relationships/image" Target="../media/image707.gif"/><Relationship Id="rId707" Type="http://schemas.openxmlformats.org/officeDocument/2006/relationships/image" Target="../media/image708.gif"/><Relationship Id="rId708" Type="http://schemas.openxmlformats.org/officeDocument/2006/relationships/image" Target="../media/image709.gif"/><Relationship Id="rId709" Type="http://schemas.openxmlformats.org/officeDocument/2006/relationships/image" Target="../media/image710.gif"/><Relationship Id="rId710" Type="http://schemas.openxmlformats.org/officeDocument/2006/relationships/image" Target="../media/image711.gif"/><Relationship Id="rId711" Type="http://schemas.openxmlformats.org/officeDocument/2006/relationships/image" Target="../media/image712.gif"/><Relationship Id="rId712" Type="http://schemas.openxmlformats.org/officeDocument/2006/relationships/image" Target="../media/image713.gif"/><Relationship Id="rId713" Type="http://schemas.openxmlformats.org/officeDocument/2006/relationships/image" Target="../media/image714.gif"/><Relationship Id="rId714" Type="http://schemas.openxmlformats.org/officeDocument/2006/relationships/image" Target="../media/image715.gif"/><Relationship Id="rId715" Type="http://schemas.openxmlformats.org/officeDocument/2006/relationships/image" Target="../media/image716.gif"/><Relationship Id="rId716" Type="http://schemas.openxmlformats.org/officeDocument/2006/relationships/image" Target="../media/image717.gif"/><Relationship Id="rId717" Type="http://schemas.openxmlformats.org/officeDocument/2006/relationships/image" Target="../media/image718.gif"/><Relationship Id="rId718" Type="http://schemas.openxmlformats.org/officeDocument/2006/relationships/image" Target="../media/image719.gif"/><Relationship Id="rId719" Type="http://schemas.openxmlformats.org/officeDocument/2006/relationships/image" Target="../media/image720.gif"/><Relationship Id="rId720" Type="http://schemas.openxmlformats.org/officeDocument/2006/relationships/image" Target="../media/image721.gif"/><Relationship Id="rId721" Type="http://schemas.openxmlformats.org/officeDocument/2006/relationships/image" Target="../media/image722.gif"/><Relationship Id="rId722" Type="http://schemas.openxmlformats.org/officeDocument/2006/relationships/image" Target="../media/image723.gif"/><Relationship Id="rId723" Type="http://schemas.openxmlformats.org/officeDocument/2006/relationships/image" Target="../media/image724.gif"/><Relationship Id="rId724" Type="http://schemas.openxmlformats.org/officeDocument/2006/relationships/image" Target="../media/image725.gif"/><Relationship Id="rId725" Type="http://schemas.openxmlformats.org/officeDocument/2006/relationships/image" Target="../media/image726.gif"/><Relationship Id="rId726" Type="http://schemas.openxmlformats.org/officeDocument/2006/relationships/image" Target="../media/image727.gif"/><Relationship Id="rId727" Type="http://schemas.openxmlformats.org/officeDocument/2006/relationships/image" Target="../media/image728.gif"/><Relationship Id="rId728" Type="http://schemas.openxmlformats.org/officeDocument/2006/relationships/image" Target="../media/image729.gif"/><Relationship Id="rId729" Type="http://schemas.openxmlformats.org/officeDocument/2006/relationships/image" Target="../media/image730.gif"/><Relationship Id="rId730" Type="http://schemas.openxmlformats.org/officeDocument/2006/relationships/image" Target="../media/image731.gif"/><Relationship Id="rId731" Type="http://schemas.openxmlformats.org/officeDocument/2006/relationships/image" Target="../media/image732.gif"/><Relationship Id="rId732" Type="http://schemas.openxmlformats.org/officeDocument/2006/relationships/image" Target="../media/image733.gif"/><Relationship Id="rId733" Type="http://schemas.openxmlformats.org/officeDocument/2006/relationships/image" Target="../media/image734.gif"/><Relationship Id="rId734" Type="http://schemas.openxmlformats.org/officeDocument/2006/relationships/image" Target="../media/image735.gif"/><Relationship Id="rId735" Type="http://schemas.openxmlformats.org/officeDocument/2006/relationships/image" Target="../media/image736.gif"/><Relationship Id="rId736" Type="http://schemas.openxmlformats.org/officeDocument/2006/relationships/image" Target="../media/image737.gif"/><Relationship Id="rId737" Type="http://schemas.openxmlformats.org/officeDocument/2006/relationships/image" Target="../media/image738.gif"/><Relationship Id="rId738" Type="http://schemas.openxmlformats.org/officeDocument/2006/relationships/image" Target="../media/image739.gif"/><Relationship Id="rId739" Type="http://schemas.openxmlformats.org/officeDocument/2006/relationships/image" Target="../media/image740.gif"/><Relationship Id="rId740" Type="http://schemas.openxmlformats.org/officeDocument/2006/relationships/image" Target="../media/image741.gif"/><Relationship Id="rId741" Type="http://schemas.openxmlformats.org/officeDocument/2006/relationships/image" Target="../media/image742.gif"/><Relationship Id="rId742" Type="http://schemas.openxmlformats.org/officeDocument/2006/relationships/image" Target="../media/image743.gif"/><Relationship Id="rId743" Type="http://schemas.openxmlformats.org/officeDocument/2006/relationships/image" Target="../media/image744.gif"/><Relationship Id="rId744" Type="http://schemas.openxmlformats.org/officeDocument/2006/relationships/image" Target="../media/image745.gif"/><Relationship Id="rId745" Type="http://schemas.openxmlformats.org/officeDocument/2006/relationships/image" Target="../media/image746.gif"/><Relationship Id="rId746" Type="http://schemas.openxmlformats.org/officeDocument/2006/relationships/image" Target="../media/image747.gif"/><Relationship Id="rId747" Type="http://schemas.openxmlformats.org/officeDocument/2006/relationships/image" Target="../media/image748.gif"/><Relationship Id="rId748" Type="http://schemas.openxmlformats.org/officeDocument/2006/relationships/image" Target="../media/image749.gif"/><Relationship Id="rId749" Type="http://schemas.openxmlformats.org/officeDocument/2006/relationships/image" Target="../media/image750.gif"/><Relationship Id="rId750" Type="http://schemas.openxmlformats.org/officeDocument/2006/relationships/image" Target="../media/image751.gif"/><Relationship Id="rId751" Type="http://schemas.openxmlformats.org/officeDocument/2006/relationships/image" Target="../media/image752.gif"/><Relationship Id="rId752" Type="http://schemas.openxmlformats.org/officeDocument/2006/relationships/image" Target="../media/image753.gif"/><Relationship Id="rId753" Type="http://schemas.openxmlformats.org/officeDocument/2006/relationships/image" Target="../media/image754.gif"/><Relationship Id="rId754" Type="http://schemas.openxmlformats.org/officeDocument/2006/relationships/image" Target="../media/image755.gif"/><Relationship Id="rId755" Type="http://schemas.openxmlformats.org/officeDocument/2006/relationships/image" Target="../media/image756.gif"/><Relationship Id="rId756" Type="http://schemas.openxmlformats.org/officeDocument/2006/relationships/image" Target="../media/image757.gif"/><Relationship Id="rId757" Type="http://schemas.openxmlformats.org/officeDocument/2006/relationships/image" Target="../media/image758.gif"/><Relationship Id="rId758" Type="http://schemas.openxmlformats.org/officeDocument/2006/relationships/image" Target="../media/image759.gif"/><Relationship Id="rId759" Type="http://schemas.openxmlformats.org/officeDocument/2006/relationships/image" Target="../media/image760.gif"/><Relationship Id="rId760" Type="http://schemas.openxmlformats.org/officeDocument/2006/relationships/image" Target="../media/image761.gif"/><Relationship Id="rId761" Type="http://schemas.openxmlformats.org/officeDocument/2006/relationships/image" Target="../media/image762.gif"/><Relationship Id="rId762" Type="http://schemas.openxmlformats.org/officeDocument/2006/relationships/image" Target="../media/image763.gif"/><Relationship Id="rId763" Type="http://schemas.openxmlformats.org/officeDocument/2006/relationships/image" Target="../media/image764.gif"/><Relationship Id="rId764" Type="http://schemas.openxmlformats.org/officeDocument/2006/relationships/image" Target="../media/image765.gif"/><Relationship Id="rId765" Type="http://schemas.openxmlformats.org/officeDocument/2006/relationships/image" Target="../media/image766.gif"/><Relationship Id="rId766" Type="http://schemas.openxmlformats.org/officeDocument/2006/relationships/image" Target="../media/image767.gif"/><Relationship Id="rId767" Type="http://schemas.openxmlformats.org/officeDocument/2006/relationships/image" Target="../media/image768.gif"/><Relationship Id="rId768" Type="http://schemas.openxmlformats.org/officeDocument/2006/relationships/image" Target="../media/image769.gif"/><Relationship Id="rId769" Type="http://schemas.openxmlformats.org/officeDocument/2006/relationships/image" Target="../media/image770.gif"/><Relationship Id="rId770" Type="http://schemas.openxmlformats.org/officeDocument/2006/relationships/image" Target="../media/image771.gif"/><Relationship Id="rId771" Type="http://schemas.openxmlformats.org/officeDocument/2006/relationships/image" Target="../media/image772.gif"/><Relationship Id="rId772" Type="http://schemas.openxmlformats.org/officeDocument/2006/relationships/image" Target="../media/image773.gif"/><Relationship Id="rId773" Type="http://schemas.openxmlformats.org/officeDocument/2006/relationships/image" Target="../media/image774.gif"/><Relationship Id="rId774" Type="http://schemas.openxmlformats.org/officeDocument/2006/relationships/image" Target="../media/image775.gif"/><Relationship Id="rId775" Type="http://schemas.openxmlformats.org/officeDocument/2006/relationships/image" Target="../media/image776.gif"/><Relationship Id="rId776" Type="http://schemas.openxmlformats.org/officeDocument/2006/relationships/image" Target="../media/image777.gif"/><Relationship Id="rId777" Type="http://schemas.openxmlformats.org/officeDocument/2006/relationships/image" Target="../media/image778.gif"/><Relationship Id="rId778" Type="http://schemas.openxmlformats.org/officeDocument/2006/relationships/image" Target="../media/image779.gif"/><Relationship Id="rId779" Type="http://schemas.openxmlformats.org/officeDocument/2006/relationships/image" Target="../media/image780.gif"/><Relationship Id="rId780" Type="http://schemas.openxmlformats.org/officeDocument/2006/relationships/image" Target="../media/image781.gif"/><Relationship Id="rId781" Type="http://schemas.openxmlformats.org/officeDocument/2006/relationships/image" Target="../media/image782.gif"/><Relationship Id="rId782" Type="http://schemas.openxmlformats.org/officeDocument/2006/relationships/image" Target="../media/image783.gif"/><Relationship Id="rId783" Type="http://schemas.openxmlformats.org/officeDocument/2006/relationships/image" Target="../media/image784.gif"/><Relationship Id="rId784" Type="http://schemas.openxmlformats.org/officeDocument/2006/relationships/image" Target="../media/image785.gif"/><Relationship Id="rId785" Type="http://schemas.openxmlformats.org/officeDocument/2006/relationships/image" Target="../media/image786.gif"/><Relationship Id="rId786" Type="http://schemas.openxmlformats.org/officeDocument/2006/relationships/image" Target="../media/image787.gif"/><Relationship Id="rId787" Type="http://schemas.openxmlformats.org/officeDocument/2006/relationships/image" Target="../media/image788.gif"/><Relationship Id="rId788" Type="http://schemas.openxmlformats.org/officeDocument/2006/relationships/image" Target="../media/image789.gif"/><Relationship Id="rId789" Type="http://schemas.openxmlformats.org/officeDocument/2006/relationships/image" Target="../media/image790.gif"/><Relationship Id="rId790" Type="http://schemas.openxmlformats.org/officeDocument/2006/relationships/image" Target="../media/image791.gif"/><Relationship Id="rId791" Type="http://schemas.openxmlformats.org/officeDocument/2006/relationships/image" Target="../media/image792.gif"/><Relationship Id="rId792" Type="http://schemas.openxmlformats.org/officeDocument/2006/relationships/image" Target="../media/image793.gif"/><Relationship Id="rId793" Type="http://schemas.openxmlformats.org/officeDocument/2006/relationships/image" Target="../media/image794.gif"/><Relationship Id="rId794" Type="http://schemas.openxmlformats.org/officeDocument/2006/relationships/image" Target="../media/image795.gif"/><Relationship Id="rId795" Type="http://schemas.openxmlformats.org/officeDocument/2006/relationships/image" Target="../media/image796.gif"/><Relationship Id="rId796" Type="http://schemas.openxmlformats.org/officeDocument/2006/relationships/image" Target="../media/image797.gif"/><Relationship Id="rId797" Type="http://schemas.openxmlformats.org/officeDocument/2006/relationships/image" Target="../media/image798.gif"/><Relationship Id="rId798" Type="http://schemas.openxmlformats.org/officeDocument/2006/relationships/image" Target="../media/image799.gif"/><Relationship Id="rId799" Type="http://schemas.openxmlformats.org/officeDocument/2006/relationships/image" Target="../media/image800.gif"/><Relationship Id="rId800" Type="http://schemas.openxmlformats.org/officeDocument/2006/relationships/image" Target="../media/image801.gif"/><Relationship Id="rId801" Type="http://schemas.openxmlformats.org/officeDocument/2006/relationships/image" Target="../media/image802.gif"/><Relationship Id="rId802" Type="http://schemas.openxmlformats.org/officeDocument/2006/relationships/image" Target="../media/image803.gif"/><Relationship Id="rId803" Type="http://schemas.openxmlformats.org/officeDocument/2006/relationships/image" Target="../media/image804.gif"/><Relationship Id="rId804" Type="http://schemas.openxmlformats.org/officeDocument/2006/relationships/image" Target="../media/image805.gif"/><Relationship Id="rId805" Type="http://schemas.openxmlformats.org/officeDocument/2006/relationships/image" Target="../media/image806.gif"/><Relationship Id="rId806" Type="http://schemas.openxmlformats.org/officeDocument/2006/relationships/image" Target="../media/image807.gif"/><Relationship Id="rId807" Type="http://schemas.openxmlformats.org/officeDocument/2006/relationships/image" Target="../media/image808.gif"/><Relationship Id="rId808" Type="http://schemas.openxmlformats.org/officeDocument/2006/relationships/image" Target="../media/image809.gif"/><Relationship Id="rId809" Type="http://schemas.openxmlformats.org/officeDocument/2006/relationships/image" Target="../media/image810.gif"/><Relationship Id="rId810" Type="http://schemas.openxmlformats.org/officeDocument/2006/relationships/image" Target="../media/image811.gif"/><Relationship Id="rId811" Type="http://schemas.openxmlformats.org/officeDocument/2006/relationships/image" Target="../media/image812.gif"/><Relationship Id="rId812" Type="http://schemas.openxmlformats.org/officeDocument/2006/relationships/image" Target="../media/image813.gif"/><Relationship Id="rId813" Type="http://schemas.openxmlformats.org/officeDocument/2006/relationships/image" Target="../media/image814.gif"/><Relationship Id="rId814" Type="http://schemas.openxmlformats.org/officeDocument/2006/relationships/image" Target="../media/image815.gif"/><Relationship Id="rId815" Type="http://schemas.openxmlformats.org/officeDocument/2006/relationships/image" Target="../media/image816.gif"/><Relationship Id="rId816" Type="http://schemas.openxmlformats.org/officeDocument/2006/relationships/image" Target="../media/image817.gif"/><Relationship Id="rId817" Type="http://schemas.openxmlformats.org/officeDocument/2006/relationships/image" Target="../media/image818.gif"/><Relationship Id="rId818" Type="http://schemas.openxmlformats.org/officeDocument/2006/relationships/image" Target="../media/image819.gif"/><Relationship Id="rId819" Type="http://schemas.openxmlformats.org/officeDocument/2006/relationships/image" Target="../media/image820.gif"/><Relationship Id="rId820" Type="http://schemas.openxmlformats.org/officeDocument/2006/relationships/image" Target="../media/image821.gif"/><Relationship Id="rId821" Type="http://schemas.openxmlformats.org/officeDocument/2006/relationships/image" Target="../media/image822.gif"/><Relationship Id="rId822" Type="http://schemas.openxmlformats.org/officeDocument/2006/relationships/image" Target="../media/image823.gif"/><Relationship Id="rId823" Type="http://schemas.openxmlformats.org/officeDocument/2006/relationships/image" Target="../media/image824.gif"/><Relationship Id="rId824" Type="http://schemas.openxmlformats.org/officeDocument/2006/relationships/image" Target="../media/image825.gif"/><Relationship Id="rId825" Type="http://schemas.openxmlformats.org/officeDocument/2006/relationships/image" Target="../media/image826.gif"/><Relationship Id="rId826" Type="http://schemas.openxmlformats.org/officeDocument/2006/relationships/image" Target="../media/image827.gif"/><Relationship Id="rId827" Type="http://schemas.openxmlformats.org/officeDocument/2006/relationships/image" Target="../media/image828.gif"/><Relationship Id="rId828" Type="http://schemas.openxmlformats.org/officeDocument/2006/relationships/image" Target="../media/image829.gif"/><Relationship Id="rId829" Type="http://schemas.openxmlformats.org/officeDocument/2006/relationships/image" Target="../media/image830.gif"/><Relationship Id="rId830" Type="http://schemas.openxmlformats.org/officeDocument/2006/relationships/image" Target="../media/image831.gif"/><Relationship Id="rId831" Type="http://schemas.openxmlformats.org/officeDocument/2006/relationships/image" Target="../media/image832.gif"/><Relationship Id="rId832" Type="http://schemas.openxmlformats.org/officeDocument/2006/relationships/image" Target="../media/image833.gif"/><Relationship Id="rId833" Type="http://schemas.openxmlformats.org/officeDocument/2006/relationships/image" Target="../media/image834.gif"/><Relationship Id="rId834" Type="http://schemas.openxmlformats.org/officeDocument/2006/relationships/image" Target="../media/image835.gif"/><Relationship Id="rId835" Type="http://schemas.openxmlformats.org/officeDocument/2006/relationships/image" Target="../media/image836.gif"/><Relationship Id="rId836" Type="http://schemas.openxmlformats.org/officeDocument/2006/relationships/image" Target="../media/image837.gif"/><Relationship Id="rId837" Type="http://schemas.openxmlformats.org/officeDocument/2006/relationships/image" Target="../media/image838.gif"/><Relationship Id="rId838" Type="http://schemas.openxmlformats.org/officeDocument/2006/relationships/image" Target="../media/image839.gif"/><Relationship Id="rId839" Type="http://schemas.openxmlformats.org/officeDocument/2006/relationships/image" Target="../media/image840.gif"/><Relationship Id="rId840" Type="http://schemas.openxmlformats.org/officeDocument/2006/relationships/image" Target="../media/image841.gif"/><Relationship Id="rId841" Type="http://schemas.openxmlformats.org/officeDocument/2006/relationships/image" Target="../media/image842.gif"/><Relationship Id="rId842" Type="http://schemas.openxmlformats.org/officeDocument/2006/relationships/image" Target="../media/image843.gif"/><Relationship Id="rId843" Type="http://schemas.openxmlformats.org/officeDocument/2006/relationships/image" Target="../media/image844.gif"/><Relationship Id="rId844" Type="http://schemas.openxmlformats.org/officeDocument/2006/relationships/image" Target="../media/image845.gif"/><Relationship Id="rId845" Type="http://schemas.openxmlformats.org/officeDocument/2006/relationships/image" Target="../media/image846.gif"/><Relationship Id="rId846" Type="http://schemas.openxmlformats.org/officeDocument/2006/relationships/image" Target="../media/image847.gif"/><Relationship Id="rId847" Type="http://schemas.openxmlformats.org/officeDocument/2006/relationships/image" Target="../media/image848.gif"/><Relationship Id="rId848" Type="http://schemas.openxmlformats.org/officeDocument/2006/relationships/image" Target="../media/image849.gif"/><Relationship Id="rId849" Type="http://schemas.openxmlformats.org/officeDocument/2006/relationships/image" Target="../media/image850.gif"/><Relationship Id="rId850" Type="http://schemas.openxmlformats.org/officeDocument/2006/relationships/image" Target="../media/image851.gif"/><Relationship Id="rId851" Type="http://schemas.openxmlformats.org/officeDocument/2006/relationships/image" Target="../media/image852.gif"/><Relationship Id="rId852" Type="http://schemas.openxmlformats.org/officeDocument/2006/relationships/image" Target="../media/image853.gif"/><Relationship Id="rId853" Type="http://schemas.openxmlformats.org/officeDocument/2006/relationships/image" Target="../media/image854.gif"/><Relationship Id="rId854" Type="http://schemas.openxmlformats.org/officeDocument/2006/relationships/image" Target="../media/image855.gif"/><Relationship Id="rId855" Type="http://schemas.openxmlformats.org/officeDocument/2006/relationships/image" Target="../media/image856.gif"/><Relationship Id="rId856" Type="http://schemas.openxmlformats.org/officeDocument/2006/relationships/image" Target="../media/image857.gif"/><Relationship Id="rId857" Type="http://schemas.openxmlformats.org/officeDocument/2006/relationships/image" Target="../media/image858.gif"/><Relationship Id="rId858" Type="http://schemas.openxmlformats.org/officeDocument/2006/relationships/image" Target="../media/image859.gif"/><Relationship Id="rId859" Type="http://schemas.openxmlformats.org/officeDocument/2006/relationships/image" Target="../media/image860.gif"/><Relationship Id="rId860" Type="http://schemas.openxmlformats.org/officeDocument/2006/relationships/image" Target="../media/image861.gif"/><Relationship Id="rId861" Type="http://schemas.openxmlformats.org/officeDocument/2006/relationships/image" Target="../media/image862.gif"/><Relationship Id="rId862" Type="http://schemas.openxmlformats.org/officeDocument/2006/relationships/image" Target="../media/image863.gif"/><Relationship Id="rId863" Type="http://schemas.openxmlformats.org/officeDocument/2006/relationships/image" Target="../media/image864.gif"/><Relationship Id="rId864" Type="http://schemas.openxmlformats.org/officeDocument/2006/relationships/image" Target="../media/image865.gif"/><Relationship Id="rId865" Type="http://schemas.openxmlformats.org/officeDocument/2006/relationships/image" Target="../media/image866.gif"/><Relationship Id="rId866" Type="http://schemas.openxmlformats.org/officeDocument/2006/relationships/image" Target="../media/image867.gif"/><Relationship Id="rId867" Type="http://schemas.openxmlformats.org/officeDocument/2006/relationships/image" Target="../media/image868.gif"/><Relationship Id="rId868" Type="http://schemas.openxmlformats.org/officeDocument/2006/relationships/image" Target="../media/image869.gif"/><Relationship Id="rId869" Type="http://schemas.openxmlformats.org/officeDocument/2006/relationships/image" Target="../media/image870.gif"/><Relationship Id="rId870" Type="http://schemas.openxmlformats.org/officeDocument/2006/relationships/image" Target="../media/image871.gif"/><Relationship Id="rId871" Type="http://schemas.openxmlformats.org/officeDocument/2006/relationships/image" Target="../media/image872.gif"/><Relationship Id="rId872" Type="http://schemas.openxmlformats.org/officeDocument/2006/relationships/image" Target="../media/image873.gif"/><Relationship Id="rId873" Type="http://schemas.openxmlformats.org/officeDocument/2006/relationships/image" Target="../media/image874.gif"/><Relationship Id="rId874" Type="http://schemas.openxmlformats.org/officeDocument/2006/relationships/image" Target="../media/image875.gif"/><Relationship Id="rId875" Type="http://schemas.openxmlformats.org/officeDocument/2006/relationships/image" Target="../media/image876.gif"/><Relationship Id="rId876" Type="http://schemas.openxmlformats.org/officeDocument/2006/relationships/image" Target="../media/image877.gif"/><Relationship Id="rId877" Type="http://schemas.openxmlformats.org/officeDocument/2006/relationships/image" Target="../media/image878.gif"/><Relationship Id="rId878" Type="http://schemas.openxmlformats.org/officeDocument/2006/relationships/image" Target="../media/image879.gif"/><Relationship Id="rId879" Type="http://schemas.openxmlformats.org/officeDocument/2006/relationships/image" Target="../media/image880.gif"/><Relationship Id="rId880" Type="http://schemas.openxmlformats.org/officeDocument/2006/relationships/image" Target="../media/image881.gif"/><Relationship Id="rId881" Type="http://schemas.openxmlformats.org/officeDocument/2006/relationships/image" Target="../media/image882.gif"/><Relationship Id="rId882" Type="http://schemas.openxmlformats.org/officeDocument/2006/relationships/image" Target="../media/image883.gif"/><Relationship Id="rId883" Type="http://schemas.openxmlformats.org/officeDocument/2006/relationships/image" Target="../media/image884.gif"/><Relationship Id="rId884" Type="http://schemas.openxmlformats.org/officeDocument/2006/relationships/image" Target="../media/image885.gif"/><Relationship Id="rId885" Type="http://schemas.openxmlformats.org/officeDocument/2006/relationships/image" Target="../media/image886.gif"/><Relationship Id="rId886" Type="http://schemas.openxmlformats.org/officeDocument/2006/relationships/image" Target="../media/image887.gif"/><Relationship Id="rId887" Type="http://schemas.openxmlformats.org/officeDocument/2006/relationships/image" Target="../media/image888.gif"/><Relationship Id="rId888" Type="http://schemas.openxmlformats.org/officeDocument/2006/relationships/image" Target="../media/image889.gif"/><Relationship Id="rId889" Type="http://schemas.openxmlformats.org/officeDocument/2006/relationships/image" Target="../media/image890.gif"/><Relationship Id="rId890" Type="http://schemas.openxmlformats.org/officeDocument/2006/relationships/image" Target="../media/image891.gif"/><Relationship Id="rId891" Type="http://schemas.openxmlformats.org/officeDocument/2006/relationships/image" Target="../media/image892.gif"/><Relationship Id="rId892" Type="http://schemas.openxmlformats.org/officeDocument/2006/relationships/image" Target="../media/image893.gif"/><Relationship Id="rId893" Type="http://schemas.openxmlformats.org/officeDocument/2006/relationships/image" Target="../media/image894.gif"/><Relationship Id="rId894" Type="http://schemas.openxmlformats.org/officeDocument/2006/relationships/image" Target="../media/image895.gif"/><Relationship Id="rId895" Type="http://schemas.openxmlformats.org/officeDocument/2006/relationships/image" Target="../media/image896.gif"/><Relationship Id="rId896" Type="http://schemas.openxmlformats.org/officeDocument/2006/relationships/image" Target="../media/image897.gif"/><Relationship Id="rId897" Type="http://schemas.openxmlformats.org/officeDocument/2006/relationships/image" Target="../media/image898.gif"/><Relationship Id="rId898" Type="http://schemas.openxmlformats.org/officeDocument/2006/relationships/image" Target="../media/image899.gif"/><Relationship Id="rId899" Type="http://schemas.openxmlformats.org/officeDocument/2006/relationships/image" Target="../media/image900.gif"/><Relationship Id="rId900" Type="http://schemas.openxmlformats.org/officeDocument/2006/relationships/image" Target="../media/image901.gif"/><Relationship Id="rId901" Type="http://schemas.openxmlformats.org/officeDocument/2006/relationships/image" Target="../media/image902.gif"/><Relationship Id="rId902" Type="http://schemas.openxmlformats.org/officeDocument/2006/relationships/image" Target="../media/image903.gif"/><Relationship Id="rId903" Type="http://schemas.openxmlformats.org/officeDocument/2006/relationships/image" Target="../media/image904.gif"/><Relationship Id="rId904" Type="http://schemas.openxmlformats.org/officeDocument/2006/relationships/image" Target="../media/image905.gif"/><Relationship Id="rId905" Type="http://schemas.openxmlformats.org/officeDocument/2006/relationships/image" Target="../media/image906.gif"/><Relationship Id="rId906" Type="http://schemas.openxmlformats.org/officeDocument/2006/relationships/image" Target="../media/image907.gif"/><Relationship Id="rId907" Type="http://schemas.openxmlformats.org/officeDocument/2006/relationships/image" Target="../media/image908.gif"/><Relationship Id="rId908" Type="http://schemas.openxmlformats.org/officeDocument/2006/relationships/image" Target="../media/image909.gif"/><Relationship Id="rId909" Type="http://schemas.openxmlformats.org/officeDocument/2006/relationships/image" Target="../media/image910.gif"/><Relationship Id="rId910" Type="http://schemas.openxmlformats.org/officeDocument/2006/relationships/image" Target="../media/image911.gif"/><Relationship Id="rId911" Type="http://schemas.openxmlformats.org/officeDocument/2006/relationships/image" Target="../media/image912.gif"/><Relationship Id="rId912" Type="http://schemas.openxmlformats.org/officeDocument/2006/relationships/image" Target="../media/image913.gif"/><Relationship Id="rId913" Type="http://schemas.openxmlformats.org/officeDocument/2006/relationships/image" Target="../media/image914.gif"/><Relationship Id="rId914" Type="http://schemas.openxmlformats.org/officeDocument/2006/relationships/image" Target="../media/image915.gif"/><Relationship Id="rId915" Type="http://schemas.openxmlformats.org/officeDocument/2006/relationships/image" Target="../media/image916.gif"/><Relationship Id="rId916" Type="http://schemas.openxmlformats.org/officeDocument/2006/relationships/image" Target="../media/image917.gif"/><Relationship Id="rId917" Type="http://schemas.openxmlformats.org/officeDocument/2006/relationships/image" Target="../media/image918.gif"/><Relationship Id="rId918" Type="http://schemas.openxmlformats.org/officeDocument/2006/relationships/image" Target="../media/image919.gif"/><Relationship Id="rId919" Type="http://schemas.openxmlformats.org/officeDocument/2006/relationships/image" Target="../media/image920.gif"/><Relationship Id="rId920" Type="http://schemas.openxmlformats.org/officeDocument/2006/relationships/image" Target="../media/image921.gif"/><Relationship Id="rId921" Type="http://schemas.openxmlformats.org/officeDocument/2006/relationships/image" Target="../media/image922.gif"/><Relationship Id="rId922" Type="http://schemas.openxmlformats.org/officeDocument/2006/relationships/image" Target="../media/image923.gif"/><Relationship Id="rId923" Type="http://schemas.openxmlformats.org/officeDocument/2006/relationships/image" Target="../media/image924.gif"/><Relationship Id="rId924" Type="http://schemas.openxmlformats.org/officeDocument/2006/relationships/image" Target="../media/image925.gif"/><Relationship Id="rId925" Type="http://schemas.openxmlformats.org/officeDocument/2006/relationships/image" Target="../media/image926.gif"/><Relationship Id="rId926" Type="http://schemas.openxmlformats.org/officeDocument/2006/relationships/image" Target="../media/image927.gif"/><Relationship Id="rId927" Type="http://schemas.openxmlformats.org/officeDocument/2006/relationships/image" Target="../media/image928.gif"/><Relationship Id="rId928" Type="http://schemas.openxmlformats.org/officeDocument/2006/relationships/image" Target="../media/image929.gif"/><Relationship Id="rId929" Type="http://schemas.openxmlformats.org/officeDocument/2006/relationships/image" Target="../media/image930.gif"/><Relationship Id="rId930" Type="http://schemas.openxmlformats.org/officeDocument/2006/relationships/image" Target="../media/image931.gif"/><Relationship Id="rId931" Type="http://schemas.openxmlformats.org/officeDocument/2006/relationships/image" Target="../media/image932.gif"/><Relationship Id="rId932" Type="http://schemas.openxmlformats.org/officeDocument/2006/relationships/image" Target="../media/image933.gif"/><Relationship Id="rId933" Type="http://schemas.openxmlformats.org/officeDocument/2006/relationships/image" Target="../media/image934.gif"/><Relationship Id="rId934" Type="http://schemas.openxmlformats.org/officeDocument/2006/relationships/image" Target="../media/image935.gif"/><Relationship Id="rId935" Type="http://schemas.openxmlformats.org/officeDocument/2006/relationships/image" Target="../media/image936.gif"/><Relationship Id="rId936" Type="http://schemas.openxmlformats.org/officeDocument/2006/relationships/image" Target="../media/image937.gif"/><Relationship Id="rId937" Type="http://schemas.openxmlformats.org/officeDocument/2006/relationships/image" Target="../media/image938.gif"/><Relationship Id="rId938" Type="http://schemas.openxmlformats.org/officeDocument/2006/relationships/image" Target="../media/image939.gif"/><Relationship Id="rId939" Type="http://schemas.openxmlformats.org/officeDocument/2006/relationships/image" Target="../media/image940.gif"/><Relationship Id="rId940" Type="http://schemas.openxmlformats.org/officeDocument/2006/relationships/image" Target="../media/image941.gif"/><Relationship Id="rId941" Type="http://schemas.openxmlformats.org/officeDocument/2006/relationships/image" Target="../media/image942.gif"/><Relationship Id="rId942" Type="http://schemas.openxmlformats.org/officeDocument/2006/relationships/image" Target="../media/image943.gif"/><Relationship Id="rId943" Type="http://schemas.openxmlformats.org/officeDocument/2006/relationships/image" Target="../media/image944.gif"/><Relationship Id="rId944" Type="http://schemas.openxmlformats.org/officeDocument/2006/relationships/image" Target="../media/image945.gif"/><Relationship Id="rId945" Type="http://schemas.openxmlformats.org/officeDocument/2006/relationships/image" Target="../media/image946.gif"/><Relationship Id="rId946" Type="http://schemas.openxmlformats.org/officeDocument/2006/relationships/image" Target="../media/image947.gif"/><Relationship Id="rId947" Type="http://schemas.openxmlformats.org/officeDocument/2006/relationships/image" Target="../media/image948.gif"/><Relationship Id="rId948" Type="http://schemas.openxmlformats.org/officeDocument/2006/relationships/image" Target="../media/image949.gif"/><Relationship Id="rId949" Type="http://schemas.openxmlformats.org/officeDocument/2006/relationships/image" Target="../media/image950.gif"/><Relationship Id="rId950" Type="http://schemas.openxmlformats.org/officeDocument/2006/relationships/image" Target="../media/image951.gif"/><Relationship Id="rId951" Type="http://schemas.openxmlformats.org/officeDocument/2006/relationships/image" Target="../media/image952.gif"/><Relationship Id="rId952" Type="http://schemas.openxmlformats.org/officeDocument/2006/relationships/image" Target="../media/image953.gif"/><Relationship Id="rId953" Type="http://schemas.openxmlformats.org/officeDocument/2006/relationships/image" Target="../media/image954.gif"/><Relationship Id="rId954" Type="http://schemas.openxmlformats.org/officeDocument/2006/relationships/image" Target="../media/image955.gif"/><Relationship Id="rId955" Type="http://schemas.openxmlformats.org/officeDocument/2006/relationships/image" Target="../media/image956.gif"/><Relationship Id="rId956" Type="http://schemas.openxmlformats.org/officeDocument/2006/relationships/image" Target="../media/image957.gif"/><Relationship Id="rId957" Type="http://schemas.openxmlformats.org/officeDocument/2006/relationships/image" Target="../media/image958.gif"/><Relationship Id="rId958" Type="http://schemas.openxmlformats.org/officeDocument/2006/relationships/image" Target="../media/image959.gif"/><Relationship Id="rId959" Type="http://schemas.openxmlformats.org/officeDocument/2006/relationships/image" Target="../media/image960.gif"/><Relationship Id="rId960" Type="http://schemas.openxmlformats.org/officeDocument/2006/relationships/image" Target="../media/image961.gif"/><Relationship Id="rId961" Type="http://schemas.openxmlformats.org/officeDocument/2006/relationships/image" Target="../media/image962.gif"/><Relationship Id="rId962" Type="http://schemas.openxmlformats.org/officeDocument/2006/relationships/image" Target="../media/image963.gif"/><Relationship Id="rId963" Type="http://schemas.openxmlformats.org/officeDocument/2006/relationships/image" Target="../media/image964.gif"/><Relationship Id="rId964" Type="http://schemas.openxmlformats.org/officeDocument/2006/relationships/image" Target="../media/image965.gif"/><Relationship Id="rId965" Type="http://schemas.openxmlformats.org/officeDocument/2006/relationships/image" Target="../media/image966.gif"/><Relationship Id="rId966" Type="http://schemas.openxmlformats.org/officeDocument/2006/relationships/image" Target="../media/image967.gif"/><Relationship Id="rId967" Type="http://schemas.openxmlformats.org/officeDocument/2006/relationships/image" Target="../media/image968.gif"/><Relationship Id="rId968" Type="http://schemas.openxmlformats.org/officeDocument/2006/relationships/image" Target="../media/image969.gif"/><Relationship Id="rId969" Type="http://schemas.openxmlformats.org/officeDocument/2006/relationships/image" Target="../media/image970.gif"/><Relationship Id="rId970" Type="http://schemas.openxmlformats.org/officeDocument/2006/relationships/image" Target="../media/image971.gif"/><Relationship Id="rId971" Type="http://schemas.openxmlformats.org/officeDocument/2006/relationships/image" Target="../media/image972.gif"/><Relationship Id="rId972" Type="http://schemas.openxmlformats.org/officeDocument/2006/relationships/image" Target="../media/image973.gif"/><Relationship Id="rId973" Type="http://schemas.openxmlformats.org/officeDocument/2006/relationships/image" Target="../media/image974.gif"/><Relationship Id="rId974" Type="http://schemas.openxmlformats.org/officeDocument/2006/relationships/image" Target="../media/image975.gif"/><Relationship Id="rId975" Type="http://schemas.openxmlformats.org/officeDocument/2006/relationships/image" Target="../media/image976.gif"/><Relationship Id="rId976" Type="http://schemas.openxmlformats.org/officeDocument/2006/relationships/image" Target="../media/image977.gif"/><Relationship Id="rId977" Type="http://schemas.openxmlformats.org/officeDocument/2006/relationships/image" Target="../media/image978.gif"/><Relationship Id="rId978" Type="http://schemas.openxmlformats.org/officeDocument/2006/relationships/image" Target="../media/image979.gif"/><Relationship Id="rId979" Type="http://schemas.openxmlformats.org/officeDocument/2006/relationships/image" Target="../media/image980.gif"/><Relationship Id="rId980" Type="http://schemas.openxmlformats.org/officeDocument/2006/relationships/image" Target="../media/image981.gif"/><Relationship Id="rId981" Type="http://schemas.openxmlformats.org/officeDocument/2006/relationships/image" Target="../media/image982.gif"/><Relationship Id="rId982" Type="http://schemas.openxmlformats.org/officeDocument/2006/relationships/image" Target="../media/image983.gif"/><Relationship Id="rId983" Type="http://schemas.openxmlformats.org/officeDocument/2006/relationships/image" Target="../media/image984.gif"/><Relationship Id="rId984" Type="http://schemas.openxmlformats.org/officeDocument/2006/relationships/image" Target="../media/image985.gif"/><Relationship Id="rId985" Type="http://schemas.openxmlformats.org/officeDocument/2006/relationships/image" Target="../media/image986.gif"/><Relationship Id="rId986" Type="http://schemas.openxmlformats.org/officeDocument/2006/relationships/image" Target="../media/image987.gif"/><Relationship Id="rId987" Type="http://schemas.openxmlformats.org/officeDocument/2006/relationships/image" Target="../media/image988.gif"/><Relationship Id="rId988" Type="http://schemas.openxmlformats.org/officeDocument/2006/relationships/image" Target="../media/image989.gif"/><Relationship Id="rId989" Type="http://schemas.openxmlformats.org/officeDocument/2006/relationships/image" Target="../media/image990.gif"/><Relationship Id="rId990" Type="http://schemas.openxmlformats.org/officeDocument/2006/relationships/image" Target="../media/image991.gif"/><Relationship Id="rId991" Type="http://schemas.openxmlformats.org/officeDocument/2006/relationships/image" Target="../media/image992.gif"/><Relationship Id="rId992" Type="http://schemas.openxmlformats.org/officeDocument/2006/relationships/image" Target="../media/image993.gif"/><Relationship Id="rId993" Type="http://schemas.openxmlformats.org/officeDocument/2006/relationships/image" Target="../media/image994.gif"/><Relationship Id="rId994" Type="http://schemas.openxmlformats.org/officeDocument/2006/relationships/image" Target="../media/image995.gif"/><Relationship Id="rId995" Type="http://schemas.openxmlformats.org/officeDocument/2006/relationships/image" Target="../media/image996.gif"/><Relationship Id="rId996" Type="http://schemas.openxmlformats.org/officeDocument/2006/relationships/image" Target="../media/image997.gif"/><Relationship Id="rId997" Type="http://schemas.openxmlformats.org/officeDocument/2006/relationships/image" Target="../media/image998.gif"/><Relationship Id="rId998" Type="http://schemas.openxmlformats.org/officeDocument/2006/relationships/image" Target="../media/image999.gif"/><Relationship Id="rId999" Type="http://schemas.openxmlformats.org/officeDocument/2006/relationships/image" Target="../media/image1000.gif"/><Relationship Id="rId1000" Type="http://schemas.openxmlformats.org/officeDocument/2006/relationships/image" Target="../media/image1001.gif"/><Relationship Id="rId1001" Type="http://schemas.openxmlformats.org/officeDocument/2006/relationships/image" Target="../media/image1002.gif"/><Relationship Id="rId1002" Type="http://schemas.openxmlformats.org/officeDocument/2006/relationships/image" Target="../media/image1003.gif"/><Relationship Id="rId1003" Type="http://schemas.openxmlformats.org/officeDocument/2006/relationships/image" Target="../media/image1004.gif"/><Relationship Id="rId1004" Type="http://schemas.openxmlformats.org/officeDocument/2006/relationships/image" Target="../media/image1005.gif"/><Relationship Id="rId1005" Type="http://schemas.openxmlformats.org/officeDocument/2006/relationships/image" Target="../media/image1006.gif"/><Relationship Id="rId1006" Type="http://schemas.openxmlformats.org/officeDocument/2006/relationships/image" Target="../media/image1007.gif"/><Relationship Id="rId1007" Type="http://schemas.openxmlformats.org/officeDocument/2006/relationships/image" Target="../media/image1008.gif"/><Relationship Id="rId1008" Type="http://schemas.openxmlformats.org/officeDocument/2006/relationships/image" Target="../media/image1009.gif"/><Relationship Id="rId1009" Type="http://schemas.openxmlformats.org/officeDocument/2006/relationships/image" Target="../media/image1010.gif"/><Relationship Id="rId1010" Type="http://schemas.openxmlformats.org/officeDocument/2006/relationships/image" Target="../media/image1011.gif"/><Relationship Id="rId1011" Type="http://schemas.openxmlformats.org/officeDocument/2006/relationships/image" Target="../media/image1012.gif"/><Relationship Id="rId1012" Type="http://schemas.openxmlformats.org/officeDocument/2006/relationships/image" Target="../media/image1013.gif"/><Relationship Id="rId1013" Type="http://schemas.openxmlformats.org/officeDocument/2006/relationships/image" Target="../media/image1014.gif"/><Relationship Id="rId1014" Type="http://schemas.openxmlformats.org/officeDocument/2006/relationships/image" Target="../media/image1015.gif"/><Relationship Id="rId1015" Type="http://schemas.openxmlformats.org/officeDocument/2006/relationships/image" Target="../media/image1016.gif"/><Relationship Id="rId1016" Type="http://schemas.openxmlformats.org/officeDocument/2006/relationships/image" Target="../media/image1017.gif"/><Relationship Id="rId1017" Type="http://schemas.openxmlformats.org/officeDocument/2006/relationships/image" Target="../media/image1018.gif"/><Relationship Id="rId1018" Type="http://schemas.openxmlformats.org/officeDocument/2006/relationships/image" Target="../media/image1019.gif"/><Relationship Id="rId1019" Type="http://schemas.openxmlformats.org/officeDocument/2006/relationships/image" Target="../media/image1020.gif"/><Relationship Id="rId1020" Type="http://schemas.openxmlformats.org/officeDocument/2006/relationships/image" Target="../media/image1021.gif"/><Relationship Id="rId1021" Type="http://schemas.openxmlformats.org/officeDocument/2006/relationships/image" Target="../media/image1022.gif"/><Relationship Id="rId1022" Type="http://schemas.openxmlformats.org/officeDocument/2006/relationships/image" Target="../media/image1023.gif"/><Relationship Id="rId1023" Type="http://schemas.openxmlformats.org/officeDocument/2006/relationships/image" Target="../media/image1024.gif"/><Relationship Id="rId1024" Type="http://schemas.openxmlformats.org/officeDocument/2006/relationships/image" Target="../media/image1025.gif"/><Relationship Id="rId1025" Type="http://schemas.openxmlformats.org/officeDocument/2006/relationships/image" Target="../media/image1026.gif"/><Relationship Id="rId1026" Type="http://schemas.openxmlformats.org/officeDocument/2006/relationships/image" Target="../media/image1027.gif"/><Relationship Id="rId1027" Type="http://schemas.openxmlformats.org/officeDocument/2006/relationships/image" Target="../media/image1028.gif"/><Relationship Id="rId1028" Type="http://schemas.openxmlformats.org/officeDocument/2006/relationships/image" Target="../media/image1029.gif"/><Relationship Id="rId1029" Type="http://schemas.openxmlformats.org/officeDocument/2006/relationships/image" Target="../media/image1030.gif"/><Relationship Id="rId1030" Type="http://schemas.openxmlformats.org/officeDocument/2006/relationships/image" Target="../media/image1031.gif"/><Relationship Id="rId1031" Type="http://schemas.openxmlformats.org/officeDocument/2006/relationships/image" Target="../media/image1032.gif"/><Relationship Id="rId1032" Type="http://schemas.openxmlformats.org/officeDocument/2006/relationships/image" Target="../media/image1033.gif"/><Relationship Id="rId1033" Type="http://schemas.openxmlformats.org/officeDocument/2006/relationships/image" Target="../media/image1034.gif"/><Relationship Id="rId1034" Type="http://schemas.openxmlformats.org/officeDocument/2006/relationships/image" Target="../media/image1035.gif"/><Relationship Id="rId1035" Type="http://schemas.openxmlformats.org/officeDocument/2006/relationships/image" Target="../media/image1036.gif"/><Relationship Id="rId1036" Type="http://schemas.openxmlformats.org/officeDocument/2006/relationships/image" Target="../media/image1037.gif"/><Relationship Id="rId1037" Type="http://schemas.openxmlformats.org/officeDocument/2006/relationships/image" Target="../media/image1038.gif"/><Relationship Id="rId1038" Type="http://schemas.openxmlformats.org/officeDocument/2006/relationships/image" Target="../media/image1039.gif"/><Relationship Id="rId1039" Type="http://schemas.openxmlformats.org/officeDocument/2006/relationships/image" Target="../media/image1040.gif"/><Relationship Id="rId1040" Type="http://schemas.openxmlformats.org/officeDocument/2006/relationships/image" Target="../media/image1041.gif"/><Relationship Id="rId1041" Type="http://schemas.openxmlformats.org/officeDocument/2006/relationships/image" Target="../media/image1042.gif"/><Relationship Id="rId1042" Type="http://schemas.openxmlformats.org/officeDocument/2006/relationships/image" Target="../media/image1043.gif"/><Relationship Id="rId1043" Type="http://schemas.openxmlformats.org/officeDocument/2006/relationships/image" Target="../media/image1044.gif"/><Relationship Id="rId1044" Type="http://schemas.openxmlformats.org/officeDocument/2006/relationships/image" Target="../media/image1045.gif"/><Relationship Id="rId1045" Type="http://schemas.openxmlformats.org/officeDocument/2006/relationships/image" Target="../media/image1046.gif"/><Relationship Id="rId1046" Type="http://schemas.openxmlformats.org/officeDocument/2006/relationships/image" Target="../media/image1047.gif"/><Relationship Id="rId1047" Type="http://schemas.openxmlformats.org/officeDocument/2006/relationships/image" Target="../media/image1048.gif"/><Relationship Id="rId1048" Type="http://schemas.openxmlformats.org/officeDocument/2006/relationships/image" Target="../media/image1049.gif"/><Relationship Id="rId1049" Type="http://schemas.openxmlformats.org/officeDocument/2006/relationships/image" Target="../media/image1050.gif"/><Relationship Id="rId1050" Type="http://schemas.openxmlformats.org/officeDocument/2006/relationships/image" Target="../media/image1051.gif"/><Relationship Id="rId1051" Type="http://schemas.openxmlformats.org/officeDocument/2006/relationships/image" Target="../media/image1052.gif"/><Relationship Id="rId1052" Type="http://schemas.openxmlformats.org/officeDocument/2006/relationships/image" Target="../media/image1053.gif"/><Relationship Id="rId1053" Type="http://schemas.openxmlformats.org/officeDocument/2006/relationships/image" Target="../media/image1054.gif"/><Relationship Id="rId1054" Type="http://schemas.openxmlformats.org/officeDocument/2006/relationships/image" Target="../media/image1055.gif"/><Relationship Id="rId1055" Type="http://schemas.openxmlformats.org/officeDocument/2006/relationships/image" Target="../media/image1056.gif"/><Relationship Id="rId1056" Type="http://schemas.openxmlformats.org/officeDocument/2006/relationships/image" Target="../media/image1057.gif"/><Relationship Id="rId1057" Type="http://schemas.openxmlformats.org/officeDocument/2006/relationships/image" Target="../media/image1058.gif"/><Relationship Id="rId1058" Type="http://schemas.openxmlformats.org/officeDocument/2006/relationships/image" Target="../media/image1059.gif"/><Relationship Id="rId1059" Type="http://schemas.openxmlformats.org/officeDocument/2006/relationships/image" Target="../media/image1060.gif"/><Relationship Id="rId1060" Type="http://schemas.openxmlformats.org/officeDocument/2006/relationships/image" Target="../media/image1061.gif"/><Relationship Id="rId1061" Type="http://schemas.openxmlformats.org/officeDocument/2006/relationships/image" Target="../media/image1062.gif"/><Relationship Id="rId1062" Type="http://schemas.openxmlformats.org/officeDocument/2006/relationships/image" Target="../media/image1063.gif"/><Relationship Id="rId1063" Type="http://schemas.openxmlformats.org/officeDocument/2006/relationships/image" Target="../media/image1064.gif"/><Relationship Id="rId1064" Type="http://schemas.openxmlformats.org/officeDocument/2006/relationships/image" Target="../media/image1065.gif"/><Relationship Id="rId1065" Type="http://schemas.openxmlformats.org/officeDocument/2006/relationships/image" Target="../media/image1066.gif"/><Relationship Id="rId1066" Type="http://schemas.openxmlformats.org/officeDocument/2006/relationships/image" Target="../media/image1067.gif"/><Relationship Id="rId1067" Type="http://schemas.openxmlformats.org/officeDocument/2006/relationships/image" Target="../media/image1068.gif"/><Relationship Id="rId1068" Type="http://schemas.openxmlformats.org/officeDocument/2006/relationships/image" Target="../media/image1069.gif"/><Relationship Id="rId1069" Type="http://schemas.openxmlformats.org/officeDocument/2006/relationships/image" Target="../media/image1070.gif"/><Relationship Id="rId1070" Type="http://schemas.openxmlformats.org/officeDocument/2006/relationships/image" Target="../media/image1071.gif"/><Relationship Id="rId1071" Type="http://schemas.openxmlformats.org/officeDocument/2006/relationships/image" Target="../media/image1072.gif"/><Relationship Id="rId1072" Type="http://schemas.openxmlformats.org/officeDocument/2006/relationships/image" Target="../media/image1073.gif"/><Relationship Id="rId1073" Type="http://schemas.openxmlformats.org/officeDocument/2006/relationships/image" Target="../media/image1074.gif"/><Relationship Id="rId1074" Type="http://schemas.openxmlformats.org/officeDocument/2006/relationships/image" Target="../media/image1075.gif"/><Relationship Id="rId1075" Type="http://schemas.openxmlformats.org/officeDocument/2006/relationships/image" Target="../media/image1076.gif"/><Relationship Id="rId1076" Type="http://schemas.openxmlformats.org/officeDocument/2006/relationships/image" Target="../media/image1077.gif"/><Relationship Id="rId1077" Type="http://schemas.openxmlformats.org/officeDocument/2006/relationships/image" Target="../media/image1078.gif"/><Relationship Id="rId1078" Type="http://schemas.openxmlformats.org/officeDocument/2006/relationships/image" Target="../media/image1079.gif"/><Relationship Id="rId1079" Type="http://schemas.openxmlformats.org/officeDocument/2006/relationships/image" Target="../media/image1080.gif"/><Relationship Id="rId1080" Type="http://schemas.openxmlformats.org/officeDocument/2006/relationships/image" Target="../media/image1081.gif"/><Relationship Id="rId1081" Type="http://schemas.openxmlformats.org/officeDocument/2006/relationships/image" Target="../media/image1082.gif"/><Relationship Id="rId1082" Type="http://schemas.openxmlformats.org/officeDocument/2006/relationships/image" Target="../media/image1083.gif"/><Relationship Id="rId1083" Type="http://schemas.openxmlformats.org/officeDocument/2006/relationships/image" Target="../media/image1084.gif"/><Relationship Id="rId1084" Type="http://schemas.openxmlformats.org/officeDocument/2006/relationships/image" Target="../media/image1085.gif"/><Relationship Id="rId1085" Type="http://schemas.openxmlformats.org/officeDocument/2006/relationships/image" Target="../media/image1086.gif"/><Relationship Id="rId1086" Type="http://schemas.openxmlformats.org/officeDocument/2006/relationships/image" Target="../media/image1087.gif"/><Relationship Id="rId1087" Type="http://schemas.openxmlformats.org/officeDocument/2006/relationships/image" Target="../media/image1088.gif"/><Relationship Id="rId1088" Type="http://schemas.openxmlformats.org/officeDocument/2006/relationships/image" Target="../media/image1089.gif"/><Relationship Id="rId1089" Type="http://schemas.openxmlformats.org/officeDocument/2006/relationships/image" Target="../media/image1090.gif"/><Relationship Id="rId1090" Type="http://schemas.openxmlformats.org/officeDocument/2006/relationships/image" Target="../media/image1091.gif"/><Relationship Id="rId1091" Type="http://schemas.openxmlformats.org/officeDocument/2006/relationships/image" Target="../media/image1092.gif"/><Relationship Id="rId1092" Type="http://schemas.openxmlformats.org/officeDocument/2006/relationships/image" Target="../media/image1093.gif"/><Relationship Id="rId1093" Type="http://schemas.openxmlformats.org/officeDocument/2006/relationships/image" Target="../media/image1094.gif"/><Relationship Id="rId1094" Type="http://schemas.openxmlformats.org/officeDocument/2006/relationships/image" Target="../media/image1095.gif"/><Relationship Id="rId1095" Type="http://schemas.openxmlformats.org/officeDocument/2006/relationships/image" Target="../media/image1096.gif"/><Relationship Id="rId1096" Type="http://schemas.openxmlformats.org/officeDocument/2006/relationships/image" Target="../media/image1097.gif"/><Relationship Id="rId1097" Type="http://schemas.openxmlformats.org/officeDocument/2006/relationships/image" Target="../media/image1098.gif"/><Relationship Id="rId1098" Type="http://schemas.openxmlformats.org/officeDocument/2006/relationships/image" Target="../media/image1099.gif"/><Relationship Id="rId1099" Type="http://schemas.openxmlformats.org/officeDocument/2006/relationships/image" Target="../media/image1100.gif"/><Relationship Id="rId1100" Type="http://schemas.openxmlformats.org/officeDocument/2006/relationships/image" Target="../media/image1101.gif"/><Relationship Id="rId1101" Type="http://schemas.openxmlformats.org/officeDocument/2006/relationships/image" Target="../media/image1102.gif"/><Relationship Id="rId1102" Type="http://schemas.openxmlformats.org/officeDocument/2006/relationships/image" Target="../media/image1103.gif"/><Relationship Id="rId1103" Type="http://schemas.openxmlformats.org/officeDocument/2006/relationships/image" Target="../media/image1104.gif"/><Relationship Id="rId1104" Type="http://schemas.openxmlformats.org/officeDocument/2006/relationships/image" Target="../media/image1105.gif"/><Relationship Id="rId1105" Type="http://schemas.openxmlformats.org/officeDocument/2006/relationships/image" Target="../media/image1106.gif"/><Relationship Id="rId1106" Type="http://schemas.openxmlformats.org/officeDocument/2006/relationships/image" Target="../media/image1107.gif"/><Relationship Id="rId1107" Type="http://schemas.openxmlformats.org/officeDocument/2006/relationships/image" Target="../media/image1108.gif"/><Relationship Id="rId1108" Type="http://schemas.openxmlformats.org/officeDocument/2006/relationships/image" Target="../media/image1109.gif"/><Relationship Id="rId1109" Type="http://schemas.openxmlformats.org/officeDocument/2006/relationships/image" Target="../media/image1110.gif"/><Relationship Id="rId1110" Type="http://schemas.openxmlformats.org/officeDocument/2006/relationships/image" Target="../media/image1111.gif"/><Relationship Id="rId1111" Type="http://schemas.openxmlformats.org/officeDocument/2006/relationships/image" Target="../media/image1112.gif"/><Relationship Id="rId1112" Type="http://schemas.openxmlformats.org/officeDocument/2006/relationships/image" Target="../media/image1113.gif"/><Relationship Id="rId1113" Type="http://schemas.openxmlformats.org/officeDocument/2006/relationships/image" Target="../media/image1114.gif"/><Relationship Id="rId1114" Type="http://schemas.openxmlformats.org/officeDocument/2006/relationships/image" Target="../media/image1115.gif"/><Relationship Id="rId1115" Type="http://schemas.openxmlformats.org/officeDocument/2006/relationships/image" Target="../media/image1116.gif"/><Relationship Id="rId1116" Type="http://schemas.openxmlformats.org/officeDocument/2006/relationships/image" Target="../media/image1117.gif"/><Relationship Id="rId1117" Type="http://schemas.openxmlformats.org/officeDocument/2006/relationships/image" Target="../media/image1118.gif"/><Relationship Id="rId1118" Type="http://schemas.openxmlformats.org/officeDocument/2006/relationships/image" Target="../media/image1119.gif"/><Relationship Id="rId1119" Type="http://schemas.openxmlformats.org/officeDocument/2006/relationships/image" Target="../media/image1120.gif"/><Relationship Id="rId1120" Type="http://schemas.openxmlformats.org/officeDocument/2006/relationships/image" Target="../media/image1121.gif"/><Relationship Id="rId1121" Type="http://schemas.openxmlformats.org/officeDocument/2006/relationships/image" Target="../media/image1122.gif"/><Relationship Id="rId1122" Type="http://schemas.openxmlformats.org/officeDocument/2006/relationships/image" Target="../media/image1123.gif"/><Relationship Id="rId1123" Type="http://schemas.openxmlformats.org/officeDocument/2006/relationships/image" Target="../media/image1124.gif"/><Relationship Id="rId1124" Type="http://schemas.openxmlformats.org/officeDocument/2006/relationships/image" Target="../media/image1125.gif"/><Relationship Id="rId1125" Type="http://schemas.openxmlformats.org/officeDocument/2006/relationships/image" Target="../media/image1126.gif"/><Relationship Id="rId1126" Type="http://schemas.openxmlformats.org/officeDocument/2006/relationships/image" Target="../media/image1127.gif"/><Relationship Id="rId1127" Type="http://schemas.openxmlformats.org/officeDocument/2006/relationships/image" Target="../media/image1128.gif"/><Relationship Id="rId1128" Type="http://schemas.openxmlformats.org/officeDocument/2006/relationships/image" Target="../media/image1129.gif"/><Relationship Id="rId1129" Type="http://schemas.openxmlformats.org/officeDocument/2006/relationships/image" Target="../media/image1130.gif"/><Relationship Id="rId1130" Type="http://schemas.openxmlformats.org/officeDocument/2006/relationships/image" Target="../media/image1131.gif"/><Relationship Id="rId1131" Type="http://schemas.openxmlformats.org/officeDocument/2006/relationships/image" Target="../media/image1132.gif"/><Relationship Id="rId1132" Type="http://schemas.openxmlformats.org/officeDocument/2006/relationships/image" Target="../media/image1133.gif"/><Relationship Id="rId1133" Type="http://schemas.openxmlformats.org/officeDocument/2006/relationships/image" Target="../media/image1134.gif"/><Relationship Id="rId1134" Type="http://schemas.openxmlformats.org/officeDocument/2006/relationships/image" Target="../media/image1135.gif"/><Relationship Id="rId1135" Type="http://schemas.openxmlformats.org/officeDocument/2006/relationships/image" Target="../media/image1136.gif"/><Relationship Id="rId1136" Type="http://schemas.openxmlformats.org/officeDocument/2006/relationships/image" Target="../media/image1137.gif"/><Relationship Id="rId1137" Type="http://schemas.openxmlformats.org/officeDocument/2006/relationships/image" Target="../media/image1138.gif"/><Relationship Id="rId1138" Type="http://schemas.openxmlformats.org/officeDocument/2006/relationships/image" Target="../media/image1139.gif"/><Relationship Id="rId1139" Type="http://schemas.openxmlformats.org/officeDocument/2006/relationships/image" Target="../media/image1140.gif"/><Relationship Id="rId1140" Type="http://schemas.openxmlformats.org/officeDocument/2006/relationships/image" Target="../media/image1141.gif"/><Relationship Id="rId1141" Type="http://schemas.openxmlformats.org/officeDocument/2006/relationships/image" Target="../media/image1142.gif"/><Relationship Id="rId1142" Type="http://schemas.openxmlformats.org/officeDocument/2006/relationships/image" Target="../media/image1143.gif"/><Relationship Id="rId1143" Type="http://schemas.openxmlformats.org/officeDocument/2006/relationships/image" Target="../media/image1144.gif"/><Relationship Id="rId1144" Type="http://schemas.openxmlformats.org/officeDocument/2006/relationships/image" Target="../media/image1145.gif"/><Relationship Id="rId1145" Type="http://schemas.openxmlformats.org/officeDocument/2006/relationships/image" Target="../media/image1146.gif"/><Relationship Id="rId1146" Type="http://schemas.openxmlformats.org/officeDocument/2006/relationships/image" Target="../media/image1147.gif"/><Relationship Id="rId1147" Type="http://schemas.openxmlformats.org/officeDocument/2006/relationships/image" Target="../media/image1148.gif"/><Relationship Id="rId1148" Type="http://schemas.openxmlformats.org/officeDocument/2006/relationships/image" Target="../media/image1149.gif"/><Relationship Id="rId1149" Type="http://schemas.openxmlformats.org/officeDocument/2006/relationships/image" Target="../media/image1150.gif"/><Relationship Id="rId1150" Type="http://schemas.openxmlformats.org/officeDocument/2006/relationships/image" Target="../media/image1151.gif"/><Relationship Id="rId1151" Type="http://schemas.openxmlformats.org/officeDocument/2006/relationships/image" Target="../media/image1152.gif"/><Relationship Id="rId1152" Type="http://schemas.openxmlformats.org/officeDocument/2006/relationships/image" Target="../media/image1153.gif"/><Relationship Id="rId1153" Type="http://schemas.openxmlformats.org/officeDocument/2006/relationships/image" Target="../media/image1154.gif"/><Relationship Id="rId1154" Type="http://schemas.openxmlformats.org/officeDocument/2006/relationships/image" Target="../media/image1155.gif"/><Relationship Id="rId1155" Type="http://schemas.openxmlformats.org/officeDocument/2006/relationships/image" Target="../media/image1156.gif"/><Relationship Id="rId1156" Type="http://schemas.openxmlformats.org/officeDocument/2006/relationships/image" Target="../media/image1157.gif"/><Relationship Id="rId1157" Type="http://schemas.openxmlformats.org/officeDocument/2006/relationships/image" Target="../media/image1158.gif"/><Relationship Id="rId1158" Type="http://schemas.openxmlformats.org/officeDocument/2006/relationships/image" Target="../media/image1159.gif"/><Relationship Id="rId1159" Type="http://schemas.openxmlformats.org/officeDocument/2006/relationships/image" Target="../media/image1160.gif"/><Relationship Id="rId1160" Type="http://schemas.openxmlformats.org/officeDocument/2006/relationships/image" Target="../media/image1161.gif"/><Relationship Id="rId1161" Type="http://schemas.openxmlformats.org/officeDocument/2006/relationships/image" Target="../media/image1162.gif"/><Relationship Id="rId1162" Type="http://schemas.openxmlformats.org/officeDocument/2006/relationships/image" Target="../media/image1163.gif"/><Relationship Id="rId1163" Type="http://schemas.openxmlformats.org/officeDocument/2006/relationships/image" Target="../media/image1164.gif"/><Relationship Id="rId1164" Type="http://schemas.openxmlformats.org/officeDocument/2006/relationships/image" Target="../media/image1165.gif"/><Relationship Id="rId1165" Type="http://schemas.openxmlformats.org/officeDocument/2006/relationships/image" Target="../media/image1166.gif"/><Relationship Id="rId1166" Type="http://schemas.openxmlformats.org/officeDocument/2006/relationships/image" Target="../media/image1167.gif"/><Relationship Id="rId1167" Type="http://schemas.openxmlformats.org/officeDocument/2006/relationships/image" Target="../media/image1168.gif"/><Relationship Id="rId1168" Type="http://schemas.openxmlformats.org/officeDocument/2006/relationships/image" Target="../media/image1169.gif"/><Relationship Id="rId1169" Type="http://schemas.openxmlformats.org/officeDocument/2006/relationships/image" Target="../media/image1170.gif"/><Relationship Id="rId1170" Type="http://schemas.openxmlformats.org/officeDocument/2006/relationships/image" Target="../media/image1171.gif"/><Relationship Id="rId1171" Type="http://schemas.openxmlformats.org/officeDocument/2006/relationships/image" Target="../media/image1172.gif"/><Relationship Id="rId1172" Type="http://schemas.openxmlformats.org/officeDocument/2006/relationships/image" Target="../media/image1173.gif"/><Relationship Id="rId1173" Type="http://schemas.openxmlformats.org/officeDocument/2006/relationships/image" Target="../media/image1174.gif"/><Relationship Id="rId1174" Type="http://schemas.openxmlformats.org/officeDocument/2006/relationships/image" Target="../media/image1175.gif"/><Relationship Id="rId1175" Type="http://schemas.openxmlformats.org/officeDocument/2006/relationships/image" Target="../media/image1176.gif"/><Relationship Id="rId1176" Type="http://schemas.openxmlformats.org/officeDocument/2006/relationships/image" Target="../media/image1177.gif"/><Relationship Id="rId1177" Type="http://schemas.openxmlformats.org/officeDocument/2006/relationships/image" Target="../media/image1178.gif"/><Relationship Id="rId1178" Type="http://schemas.openxmlformats.org/officeDocument/2006/relationships/image" Target="../media/image1179.gif"/><Relationship Id="rId1179" Type="http://schemas.openxmlformats.org/officeDocument/2006/relationships/image" Target="../media/image1180.gif"/><Relationship Id="rId1180" Type="http://schemas.openxmlformats.org/officeDocument/2006/relationships/image" Target="../media/image1181.gif"/><Relationship Id="rId1181" Type="http://schemas.openxmlformats.org/officeDocument/2006/relationships/image" Target="../media/image1182.gif"/><Relationship Id="rId1182" Type="http://schemas.openxmlformats.org/officeDocument/2006/relationships/image" Target="../media/image1183.gif"/><Relationship Id="rId1183" Type="http://schemas.openxmlformats.org/officeDocument/2006/relationships/image" Target="../media/image1184.gif"/><Relationship Id="rId1184" Type="http://schemas.openxmlformats.org/officeDocument/2006/relationships/image" Target="../media/image1185.gif"/><Relationship Id="rId1185" Type="http://schemas.openxmlformats.org/officeDocument/2006/relationships/image" Target="../media/image1186.gif"/><Relationship Id="rId1186" Type="http://schemas.openxmlformats.org/officeDocument/2006/relationships/image" Target="../media/image1187.gif"/><Relationship Id="rId1187" Type="http://schemas.openxmlformats.org/officeDocument/2006/relationships/image" Target="../media/image1188.gif"/><Relationship Id="rId1188" Type="http://schemas.openxmlformats.org/officeDocument/2006/relationships/image" Target="../media/image1189.gif"/><Relationship Id="rId1189" Type="http://schemas.openxmlformats.org/officeDocument/2006/relationships/image" Target="../media/image1190.gif"/><Relationship Id="rId1190" Type="http://schemas.openxmlformats.org/officeDocument/2006/relationships/image" Target="../media/image1191.gif"/><Relationship Id="rId1191" Type="http://schemas.openxmlformats.org/officeDocument/2006/relationships/image" Target="../media/image1192.gif"/><Relationship Id="rId1192" Type="http://schemas.openxmlformats.org/officeDocument/2006/relationships/image" Target="../media/image1193.gif"/><Relationship Id="rId1193" Type="http://schemas.openxmlformats.org/officeDocument/2006/relationships/image" Target="../media/image1194.gif"/><Relationship Id="rId1194" Type="http://schemas.openxmlformats.org/officeDocument/2006/relationships/image" Target="../media/image1195.gif"/><Relationship Id="rId1195" Type="http://schemas.openxmlformats.org/officeDocument/2006/relationships/image" Target="../media/image1196.gif"/><Relationship Id="rId1196" Type="http://schemas.openxmlformats.org/officeDocument/2006/relationships/image" Target="../media/image1197.gif"/><Relationship Id="rId1197" Type="http://schemas.openxmlformats.org/officeDocument/2006/relationships/image" Target="../media/image1198.gif"/><Relationship Id="rId1198" Type="http://schemas.openxmlformats.org/officeDocument/2006/relationships/image" Target="../media/image1199.gif"/><Relationship Id="rId1199" Type="http://schemas.openxmlformats.org/officeDocument/2006/relationships/image" Target="../media/image1200.gif"/><Relationship Id="rId1200" Type="http://schemas.openxmlformats.org/officeDocument/2006/relationships/image" Target="../media/image1201.gif"/><Relationship Id="rId1201" Type="http://schemas.openxmlformats.org/officeDocument/2006/relationships/image" Target="../media/image1202.gif"/><Relationship Id="rId1202" Type="http://schemas.openxmlformats.org/officeDocument/2006/relationships/image" Target="../media/image1203.gif"/><Relationship Id="rId1203" Type="http://schemas.openxmlformats.org/officeDocument/2006/relationships/image" Target="../media/image1204.gif"/><Relationship Id="rId1204" Type="http://schemas.openxmlformats.org/officeDocument/2006/relationships/image" Target="../media/image1205.gif"/><Relationship Id="rId1205" Type="http://schemas.openxmlformats.org/officeDocument/2006/relationships/image" Target="../media/image1206.gif"/><Relationship Id="rId1206" Type="http://schemas.openxmlformats.org/officeDocument/2006/relationships/image" Target="../media/image1207.gif"/><Relationship Id="rId1207" Type="http://schemas.openxmlformats.org/officeDocument/2006/relationships/image" Target="../media/image1208.gif"/><Relationship Id="rId1208" Type="http://schemas.openxmlformats.org/officeDocument/2006/relationships/image" Target="../media/image1209.gif"/><Relationship Id="rId1209" Type="http://schemas.openxmlformats.org/officeDocument/2006/relationships/image" Target="../media/image1210.gif"/><Relationship Id="rId1210" Type="http://schemas.openxmlformats.org/officeDocument/2006/relationships/image" Target="../media/image1211.gif"/><Relationship Id="rId1211" Type="http://schemas.openxmlformats.org/officeDocument/2006/relationships/image" Target="../media/image1212.gif"/><Relationship Id="rId1212" Type="http://schemas.openxmlformats.org/officeDocument/2006/relationships/image" Target="../media/image1213.gif"/><Relationship Id="rId1213" Type="http://schemas.openxmlformats.org/officeDocument/2006/relationships/image" Target="../media/image1214.gif"/><Relationship Id="rId1214" Type="http://schemas.openxmlformats.org/officeDocument/2006/relationships/image" Target="../media/image1215.gif"/><Relationship Id="rId1215" Type="http://schemas.openxmlformats.org/officeDocument/2006/relationships/image" Target="../media/image1216.gif"/><Relationship Id="rId1216" Type="http://schemas.openxmlformats.org/officeDocument/2006/relationships/image" Target="../media/image1217.gif"/><Relationship Id="rId1217" Type="http://schemas.openxmlformats.org/officeDocument/2006/relationships/image" Target="../media/image1218.gif"/><Relationship Id="rId1218" Type="http://schemas.openxmlformats.org/officeDocument/2006/relationships/image" Target="../media/image1219.gif"/><Relationship Id="rId1219" Type="http://schemas.openxmlformats.org/officeDocument/2006/relationships/image" Target="../media/image1220.gif"/><Relationship Id="rId1220" Type="http://schemas.openxmlformats.org/officeDocument/2006/relationships/image" Target="../media/image1221.gif"/><Relationship Id="rId1221" Type="http://schemas.openxmlformats.org/officeDocument/2006/relationships/image" Target="../media/image1222.gif"/><Relationship Id="rId1222" Type="http://schemas.openxmlformats.org/officeDocument/2006/relationships/image" Target="../media/image1223.gif"/><Relationship Id="rId1223" Type="http://schemas.openxmlformats.org/officeDocument/2006/relationships/image" Target="../media/image1224.gif"/><Relationship Id="rId1224" Type="http://schemas.openxmlformats.org/officeDocument/2006/relationships/image" Target="../media/image1225.gif"/><Relationship Id="rId1225" Type="http://schemas.openxmlformats.org/officeDocument/2006/relationships/image" Target="../media/image1226.gif"/><Relationship Id="rId1226" Type="http://schemas.openxmlformats.org/officeDocument/2006/relationships/image" Target="../media/image1227.gif"/><Relationship Id="rId1227" Type="http://schemas.openxmlformats.org/officeDocument/2006/relationships/image" Target="../media/image1228.gif"/><Relationship Id="rId1228" Type="http://schemas.openxmlformats.org/officeDocument/2006/relationships/image" Target="../media/image1229.gif"/><Relationship Id="rId1229" Type="http://schemas.openxmlformats.org/officeDocument/2006/relationships/image" Target="../media/image1230.gif"/><Relationship Id="rId1230" Type="http://schemas.openxmlformats.org/officeDocument/2006/relationships/image" Target="../media/image1231.gif"/><Relationship Id="rId1231" Type="http://schemas.openxmlformats.org/officeDocument/2006/relationships/image" Target="../media/image1232.gif"/><Relationship Id="rId1232" Type="http://schemas.openxmlformats.org/officeDocument/2006/relationships/image" Target="../media/image1233.gif"/><Relationship Id="rId1233" Type="http://schemas.openxmlformats.org/officeDocument/2006/relationships/image" Target="../media/image1234.gif"/><Relationship Id="rId1234" Type="http://schemas.openxmlformats.org/officeDocument/2006/relationships/image" Target="../media/image1235.gif"/><Relationship Id="rId1235" Type="http://schemas.openxmlformats.org/officeDocument/2006/relationships/image" Target="../media/image1236.gif"/><Relationship Id="rId1236" Type="http://schemas.openxmlformats.org/officeDocument/2006/relationships/image" Target="../media/image1237.gif"/><Relationship Id="rId1237" Type="http://schemas.openxmlformats.org/officeDocument/2006/relationships/image" Target="../media/image1238.gif"/><Relationship Id="rId1238" Type="http://schemas.openxmlformats.org/officeDocument/2006/relationships/image" Target="../media/image1239.gif"/><Relationship Id="rId1239" Type="http://schemas.openxmlformats.org/officeDocument/2006/relationships/image" Target="../media/image1240.gif"/><Relationship Id="rId1240" Type="http://schemas.openxmlformats.org/officeDocument/2006/relationships/image" Target="../media/image1241.gif"/><Relationship Id="rId1241" Type="http://schemas.openxmlformats.org/officeDocument/2006/relationships/image" Target="../media/image1242.gif"/><Relationship Id="rId1242" Type="http://schemas.openxmlformats.org/officeDocument/2006/relationships/image" Target="../media/image1243.gif"/><Relationship Id="rId1243" Type="http://schemas.openxmlformats.org/officeDocument/2006/relationships/image" Target="../media/image1244.gif"/><Relationship Id="rId1244" Type="http://schemas.openxmlformats.org/officeDocument/2006/relationships/image" Target="../media/image1245.gif"/><Relationship Id="rId1245" Type="http://schemas.openxmlformats.org/officeDocument/2006/relationships/image" Target="../media/image1246.gif"/><Relationship Id="rId1246" Type="http://schemas.openxmlformats.org/officeDocument/2006/relationships/image" Target="../media/image1247.gif"/><Relationship Id="rId1247" Type="http://schemas.openxmlformats.org/officeDocument/2006/relationships/image" Target="../media/image1248.gif"/><Relationship Id="rId1248" Type="http://schemas.openxmlformats.org/officeDocument/2006/relationships/image" Target="../media/image1249.gif"/><Relationship Id="rId1249" Type="http://schemas.openxmlformats.org/officeDocument/2006/relationships/image" Target="../media/image1250.gif"/><Relationship Id="rId1250" Type="http://schemas.openxmlformats.org/officeDocument/2006/relationships/image" Target="../media/image1251.gif"/><Relationship Id="rId1251" Type="http://schemas.openxmlformats.org/officeDocument/2006/relationships/image" Target="../media/image1252.gif"/><Relationship Id="rId1252" Type="http://schemas.openxmlformats.org/officeDocument/2006/relationships/image" Target="../media/image1253.gif"/><Relationship Id="rId1253" Type="http://schemas.openxmlformats.org/officeDocument/2006/relationships/image" Target="../media/image1254.gif"/><Relationship Id="rId1254" Type="http://schemas.openxmlformats.org/officeDocument/2006/relationships/image" Target="../media/image1255.gif"/><Relationship Id="rId1255" Type="http://schemas.openxmlformats.org/officeDocument/2006/relationships/image" Target="../media/image1256.gif"/><Relationship Id="rId1256" Type="http://schemas.openxmlformats.org/officeDocument/2006/relationships/image" Target="../media/image1257.gif"/><Relationship Id="rId1257" Type="http://schemas.openxmlformats.org/officeDocument/2006/relationships/image" Target="../media/image1258.gif"/><Relationship Id="rId1258" Type="http://schemas.openxmlformats.org/officeDocument/2006/relationships/image" Target="../media/image1259.gif"/><Relationship Id="rId1259" Type="http://schemas.openxmlformats.org/officeDocument/2006/relationships/image" Target="../media/image1260.gif"/><Relationship Id="rId1260" Type="http://schemas.openxmlformats.org/officeDocument/2006/relationships/image" Target="../media/image1261.gif"/><Relationship Id="rId1261" Type="http://schemas.openxmlformats.org/officeDocument/2006/relationships/image" Target="../media/image1262.gif"/><Relationship Id="rId1262" Type="http://schemas.openxmlformats.org/officeDocument/2006/relationships/image" Target="../media/image1263.gif"/><Relationship Id="rId1263" Type="http://schemas.openxmlformats.org/officeDocument/2006/relationships/image" Target="../media/image1264.gif"/><Relationship Id="rId1264" Type="http://schemas.openxmlformats.org/officeDocument/2006/relationships/image" Target="../media/image1265.gif"/><Relationship Id="rId1265" Type="http://schemas.openxmlformats.org/officeDocument/2006/relationships/image" Target="../media/image1266.gif"/><Relationship Id="rId1266" Type="http://schemas.openxmlformats.org/officeDocument/2006/relationships/image" Target="../media/image1267.gif"/><Relationship Id="rId1267" Type="http://schemas.openxmlformats.org/officeDocument/2006/relationships/image" Target="../media/image1268.gif"/><Relationship Id="rId1268" Type="http://schemas.openxmlformats.org/officeDocument/2006/relationships/image" Target="../media/image1269.gif"/><Relationship Id="rId1269" Type="http://schemas.openxmlformats.org/officeDocument/2006/relationships/image" Target="../media/image1270.gif"/><Relationship Id="rId1270" Type="http://schemas.openxmlformats.org/officeDocument/2006/relationships/image" Target="../media/image1271.gif"/><Relationship Id="rId1271" Type="http://schemas.openxmlformats.org/officeDocument/2006/relationships/image" Target="../media/image1272.gif"/><Relationship Id="rId1272" Type="http://schemas.openxmlformats.org/officeDocument/2006/relationships/image" Target="../media/image1273.gif"/><Relationship Id="rId1273" Type="http://schemas.openxmlformats.org/officeDocument/2006/relationships/image" Target="../media/image1274.gif"/><Relationship Id="rId1274" Type="http://schemas.openxmlformats.org/officeDocument/2006/relationships/image" Target="../media/image1275.gif"/><Relationship Id="rId1275" Type="http://schemas.openxmlformats.org/officeDocument/2006/relationships/image" Target="../media/image1276.gif"/><Relationship Id="rId1276" Type="http://schemas.openxmlformats.org/officeDocument/2006/relationships/image" Target="../media/image1277.gif"/><Relationship Id="rId1277" Type="http://schemas.openxmlformats.org/officeDocument/2006/relationships/image" Target="../media/image1278.gif"/><Relationship Id="rId1278" Type="http://schemas.openxmlformats.org/officeDocument/2006/relationships/image" Target="../media/image1279.gif"/><Relationship Id="rId1279" Type="http://schemas.openxmlformats.org/officeDocument/2006/relationships/image" Target="../media/image1280.gif"/><Relationship Id="rId1280" Type="http://schemas.openxmlformats.org/officeDocument/2006/relationships/image" Target="../media/image1281.gif"/><Relationship Id="rId1281" Type="http://schemas.openxmlformats.org/officeDocument/2006/relationships/image" Target="../media/image1282.gif"/><Relationship Id="rId1282" Type="http://schemas.openxmlformats.org/officeDocument/2006/relationships/image" Target="../media/image1283.gif"/><Relationship Id="rId1283" Type="http://schemas.openxmlformats.org/officeDocument/2006/relationships/image" Target="../media/image1284.gif"/><Relationship Id="rId1284" Type="http://schemas.openxmlformats.org/officeDocument/2006/relationships/image" Target="../media/image1285.gif"/><Relationship Id="rId1285" Type="http://schemas.openxmlformats.org/officeDocument/2006/relationships/image" Target="../media/image1286.gif"/><Relationship Id="rId1286" Type="http://schemas.openxmlformats.org/officeDocument/2006/relationships/image" Target="../media/image1287.gif"/><Relationship Id="rId1287" Type="http://schemas.openxmlformats.org/officeDocument/2006/relationships/image" Target="../media/image1288.gif"/><Relationship Id="rId1288" Type="http://schemas.openxmlformats.org/officeDocument/2006/relationships/image" Target="../media/image1289.gif"/><Relationship Id="rId1289" Type="http://schemas.openxmlformats.org/officeDocument/2006/relationships/image" Target="../media/image1290.gif"/><Relationship Id="rId1290" Type="http://schemas.openxmlformats.org/officeDocument/2006/relationships/image" Target="../media/image1291.gif"/><Relationship Id="rId1291" Type="http://schemas.openxmlformats.org/officeDocument/2006/relationships/image" Target="../media/image1292.gif"/><Relationship Id="rId1292" Type="http://schemas.openxmlformats.org/officeDocument/2006/relationships/image" Target="../media/image1293.gif"/><Relationship Id="rId1293" Type="http://schemas.openxmlformats.org/officeDocument/2006/relationships/image" Target="../media/image1294.gif"/><Relationship Id="rId1294" Type="http://schemas.openxmlformats.org/officeDocument/2006/relationships/image" Target="../media/image1295.gif"/><Relationship Id="rId1295" Type="http://schemas.openxmlformats.org/officeDocument/2006/relationships/image" Target="../media/image1296.gif"/><Relationship Id="rId1296" Type="http://schemas.openxmlformats.org/officeDocument/2006/relationships/image" Target="../media/image1297.gif"/><Relationship Id="rId1297" Type="http://schemas.openxmlformats.org/officeDocument/2006/relationships/image" Target="../media/image1298.gif"/><Relationship Id="rId1298" Type="http://schemas.openxmlformats.org/officeDocument/2006/relationships/image" Target="../media/image1299.gif"/><Relationship Id="rId1299" Type="http://schemas.openxmlformats.org/officeDocument/2006/relationships/image" Target="../media/image1300.gif"/><Relationship Id="rId1300" Type="http://schemas.openxmlformats.org/officeDocument/2006/relationships/image" Target="../media/image1301.gif"/><Relationship Id="rId1301" Type="http://schemas.openxmlformats.org/officeDocument/2006/relationships/image" Target="../media/image1302.gif"/><Relationship Id="rId1302" Type="http://schemas.openxmlformats.org/officeDocument/2006/relationships/image" Target="../media/image1303.gif"/><Relationship Id="rId1303" Type="http://schemas.openxmlformats.org/officeDocument/2006/relationships/image" Target="../media/image1304.gif"/><Relationship Id="rId1304" Type="http://schemas.openxmlformats.org/officeDocument/2006/relationships/image" Target="../media/image1305.gif"/><Relationship Id="rId1305" Type="http://schemas.openxmlformats.org/officeDocument/2006/relationships/image" Target="../media/image1306.gif"/><Relationship Id="rId1306" Type="http://schemas.openxmlformats.org/officeDocument/2006/relationships/image" Target="../media/image1307.gif"/><Relationship Id="rId1307" Type="http://schemas.openxmlformats.org/officeDocument/2006/relationships/image" Target="../media/image1308.gif"/><Relationship Id="rId1308" Type="http://schemas.openxmlformats.org/officeDocument/2006/relationships/image" Target="../media/image1309.gif"/><Relationship Id="rId1309" Type="http://schemas.openxmlformats.org/officeDocument/2006/relationships/image" Target="../media/image1310.gif"/><Relationship Id="rId1310" Type="http://schemas.openxmlformats.org/officeDocument/2006/relationships/image" Target="../media/image1311.gif"/><Relationship Id="rId1311" Type="http://schemas.openxmlformats.org/officeDocument/2006/relationships/image" Target="../media/image1312.gif"/><Relationship Id="rId1312" Type="http://schemas.openxmlformats.org/officeDocument/2006/relationships/image" Target="../media/image1313.gif"/><Relationship Id="rId1313" Type="http://schemas.openxmlformats.org/officeDocument/2006/relationships/image" Target="../media/image1314.gif"/><Relationship Id="rId1314" Type="http://schemas.openxmlformats.org/officeDocument/2006/relationships/image" Target="../media/image1315.gif"/><Relationship Id="rId1315" Type="http://schemas.openxmlformats.org/officeDocument/2006/relationships/image" Target="../media/image1316.gif"/><Relationship Id="rId1316" Type="http://schemas.openxmlformats.org/officeDocument/2006/relationships/image" Target="../media/image1317.gif"/><Relationship Id="rId1317" Type="http://schemas.openxmlformats.org/officeDocument/2006/relationships/image" Target="../media/image1318.gif"/><Relationship Id="rId1318" Type="http://schemas.openxmlformats.org/officeDocument/2006/relationships/image" Target="../media/image1319.gif"/><Relationship Id="rId1319" Type="http://schemas.openxmlformats.org/officeDocument/2006/relationships/image" Target="../media/image1320.gif"/><Relationship Id="rId1320" Type="http://schemas.openxmlformats.org/officeDocument/2006/relationships/image" Target="../media/image1321.gif"/><Relationship Id="rId1321" Type="http://schemas.openxmlformats.org/officeDocument/2006/relationships/image" Target="../media/image1322.gif"/><Relationship Id="rId1322" Type="http://schemas.openxmlformats.org/officeDocument/2006/relationships/image" Target="../media/image1323.gif"/><Relationship Id="rId1323" Type="http://schemas.openxmlformats.org/officeDocument/2006/relationships/image" Target="../media/image1324.gif"/><Relationship Id="rId1324" Type="http://schemas.openxmlformats.org/officeDocument/2006/relationships/image" Target="../media/image1325.gif"/><Relationship Id="rId1325" Type="http://schemas.openxmlformats.org/officeDocument/2006/relationships/image" Target="../media/image1326.gif"/><Relationship Id="rId1326" Type="http://schemas.openxmlformats.org/officeDocument/2006/relationships/image" Target="../media/image1327.gif"/><Relationship Id="rId1327" Type="http://schemas.openxmlformats.org/officeDocument/2006/relationships/image" Target="../media/image1328.gif"/><Relationship Id="rId1328" Type="http://schemas.openxmlformats.org/officeDocument/2006/relationships/image" Target="../media/image1329.gif"/><Relationship Id="rId1329" Type="http://schemas.openxmlformats.org/officeDocument/2006/relationships/image" Target="../media/image1330.gif"/><Relationship Id="rId1330" Type="http://schemas.openxmlformats.org/officeDocument/2006/relationships/image" Target="../media/image1331.gif"/><Relationship Id="rId1331" Type="http://schemas.openxmlformats.org/officeDocument/2006/relationships/image" Target="../media/image1332.gif"/><Relationship Id="rId1332" Type="http://schemas.openxmlformats.org/officeDocument/2006/relationships/image" Target="../media/image1333.gif"/><Relationship Id="rId1333" Type="http://schemas.openxmlformats.org/officeDocument/2006/relationships/image" Target="../media/image1334.gif"/><Relationship Id="rId1334" Type="http://schemas.openxmlformats.org/officeDocument/2006/relationships/image" Target="../media/image1335.gif"/><Relationship Id="rId1335" Type="http://schemas.openxmlformats.org/officeDocument/2006/relationships/image" Target="../media/image1336.gif"/><Relationship Id="rId1336" Type="http://schemas.openxmlformats.org/officeDocument/2006/relationships/image" Target="../media/image1337.gif"/><Relationship Id="rId1337" Type="http://schemas.openxmlformats.org/officeDocument/2006/relationships/image" Target="../media/image1338.gif"/><Relationship Id="rId1338" Type="http://schemas.openxmlformats.org/officeDocument/2006/relationships/image" Target="../media/image1339.gif"/><Relationship Id="rId1339" Type="http://schemas.openxmlformats.org/officeDocument/2006/relationships/image" Target="../media/image1340.gif"/><Relationship Id="rId1340" Type="http://schemas.openxmlformats.org/officeDocument/2006/relationships/image" Target="../media/image1341.gif"/><Relationship Id="rId1341" Type="http://schemas.openxmlformats.org/officeDocument/2006/relationships/image" Target="../media/image1342.gif"/><Relationship Id="rId1342" Type="http://schemas.openxmlformats.org/officeDocument/2006/relationships/image" Target="../media/image1343.gif"/><Relationship Id="rId1343" Type="http://schemas.openxmlformats.org/officeDocument/2006/relationships/image" Target="../media/image1344.gif"/><Relationship Id="rId1344" Type="http://schemas.openxmlformats.org/officeDocument/2006/relationships/image" Target="../media/image1345.gif"/><Relationship Id="rId1345" Type="http://schemas.openxmlformats.org/officeDocument/2006/relationships/image" Target="../media/image1346.gif"/><Relationship Id="rId1346" Type="http://schemas.openxmlformats.org/officeDocument/2006/relationships/image" Target="../media/image1347.gif"/><Relationship Id="rId1347" Type="http://schemas.openxmlformats.org/officeDocument/2006/relationships/image" Target="../media/image1348.gif"/><Relationship Id="rId1348" Type="http://schemas.openxmlformats.org/officeDocument/2006/relationships/image" Target="../media/image1349.gif"/><Relationship Id="rId1349" Type="http://schemas.openxmlformats.org/officeDocument/2006/relationships/image" Target="../media/image1350.gif"/><Relationship Id="rId1350" Type="http://schemas.openxmlformats.org/officeDocument/2006/relationships/image" Target="../media/image1351.gif"/><Relationship Id="rId1351" Type="http://schemas.openxmlformats.org/officeDocument/2006/relationships/image" Target="../media/image1352.gif"/><Relationship Id="rId1352" Type="http://schemas.openxmlformats.org/officeDocument/2006/relationships/image" Target="../media/image1353.gif"/><Relationship Id="rId1353" Type="http://schemas.openxmlformats.org/officeDocument/2006/relationships/image" Target="../media/image1354.gif"/><Relationship Id="rId1354" Type="http://schemas.openxmlformats.org/officeDocument/2006/relationships/image" Target="../media/image1355.gif"/><Relationship Id="rId1355" Type="http://schemas.openxmlformats.org/officeDocument/2006/relationships/image" Target="../media/image1356.gif"/><Relationship Id="rId1356" Type="http://schemas.openxmlformats.org/officeDocument/2006/relationships/image" Target="../media/image1357.gif"/><Relationship Id="rId1357" Type="http://schemas.openxmlformats.org/officeDocument/2006/relationships/image" Target="../media/image1358.gif"/><Relationship Id="rId1358" Type="http://schemas.openxmlformats.org/officeDocument/2006/relationships/image" Target="../media/image1359.gif"/><Relationship Id="rId1359" Type="http://schemas.openxmlformats.org/officeDocument/2006/relationships/image" Target="../media/image1360.gif"/><Relationship Id="rId1360" Type="http://schemas.openxmlformats.org/officeDocument/2006/relationships/image" Target="../media/image1361.gif"/><Relationship Id="rId1361" Type="http://schemas.openxmlformats.org/officeDocument/2006/relationships/image" Target="../media/image1362.gif"/><Relationship Id="rId1362" Type="http://schemas.openxmlformats.org/officeDocument/2006/relationships/image" Target="../media/image1363.gif"/><Relationship Id="rId1363" Type="http://schemas.openxmlformats.org/officeDocument/2006/relationships/image" Target="../media/image1364.gif"/><Relationship Id="rId1364" Type="http://schemas.openxmlformats.org/officeDocument/2006/relationships/image" Target="../media/image1365.gif"/><Relationship Id="rId1365" Type="http://schemas.openxmlformats.org/officeDocument/2006/relationships/image" Target="../media/image1366.gif"/><Relationship Id="rId1366" Type="http://schemas.openxmlformats.org/officeDocument/2006/relationships/image" Target="../media/image1367.gif"/><Relationship Id="rId1367" Type="http://schemas.openxmlformats.org/officeDocument/2006/relationships/image" Target="../media/image1368.gif"/><Relationship Id="rId1368" Type="http://schemas.openxmlformats.org/officeDocument/2006/relationships/image" Target="../media/image1369.gif"/><Relationship Id="rId1369" Type="http://schemas.openxmlformats.org/officeDocument/2006/relationships/image" Target="../media/image1370.gif"/><Relationship Id="rId1370" Type="http://schemas.openxmlformats.org/officeDocument/2006/relationships/image" Target="../media/image1371.gif"/><Relationship Id="rId1371" Type="http://schemas.openxmlformats.org/officeDocument/2006/relationships/image" Target="../media/image1372.gif"/><Relationship Id="rId1372" Type="http://schemas.openxmlformats.org/officeDocument/2006/relationships/image" Target="../media/image1373.gif"/><Relationship Id="rId1373" Type="http://schemas.openxmlformats.org/officeDocument/2006/relationships/image" Target="../media/image1374.gif"/><Relationship Id="rId1374" Type="http://schemas.openxmlformats.org/officeDocument/2006/relationships/image" Target="../media/image1375.gif"/><Relationship Id="rId1375" Type="http://schemas.openxmlformats.org/officeDocument/2006/relationships/image" Target="../media/image1376.gif"/><Relationship Id="rId1376" Type="http://schemas.openxmlformats.org/officeDocument/2006/relationships/image" Target="../media/image1377.gif"/><Relationship Id="rId1377" Type="http://schemas.openxmlformats.org/officeDocument/2006/relationships/image" Target="../media/image1378.gif"/><Relationship Id="rId1378" Type="http://schemas.openxmlformats.org/officeDocument/2006/relationships/image" Target="../media/image1379.gif"/><Relationship Id="rId1379" Type="http://schemas.openxmlformats.org/officeDocument/2006/relationships/image" Target="../media/image1380.gif"/><Relationship Id="rId1380" Type="http://schemas.openxmlformats.org/officeDocument/2006/relationships/image" Target="../media/image1381.gif"/><Relationship Id="rId1381" Type="http://schemas.openxmlformats.org/officeDocument/2006/relationships/image" Target="../media/image1382.gif"/><Relationship Id="rId1382" Type="http://schemas.openxmlformats.org/officeDocument/2006/relationships/image" Target="../media/image1383.gif"/><Relationship Id="rId1383" Type="http://schemas.openxmlformats.org/officeDocument/2006/relationships/image" Target="../media/image1384.gif"/><Relationship Id="rId1384" Type="http://schemas.openxmlformats.org/officeDocument/2006/relationships/image" Target="../media/image1385.gif"/><Relationship Id="rId1385" Type="http://schemas.openxmlformats.org/officeDocument/2006/relationships/image" Target="../media/image1386.gif"/><Relationship Id="rId1386" Type="http://schemas.openxmlformats.org/officeDocument/2006/relationships/image" Target="../media/image1387.gif"/><Relationship Id="rId1387" Type="http://schemas.openxmlformats.org/officeDocument/2006/relationships/image" Target="../media/image1388.gif"/><Relationship Id="rId1388" Type="http://schemas.openxmlformats.org/officeDocument/2006/relationships/image" Target="../media/image1389.gif"/><Relationship Id="rId1389" Type="http://schemas.openxmlformats.org/officeDocument/2006/relationships/image" Target="../media/image1390.gif"/><Relationship Id="rId1390" Type="http://schemas.openxmlformats.org/officeDocument/2006/relationships/image" Target="../media/image1391.gif"/><Relationship Id="rId1391" Type="http://schemas.openxmlformats.org/officeDocument/2006/relationships/image" Target="../media/image1392.gif"/><Relationship Id="rId1392" Type="http://schemas.openxmlformats.org/officeDocument/2006/relationships/image" Target="../media/image1393.gif"/><Relationship Id="rId1393" Type="http://schemas.openxmlformats.org/officeDocument/2006/relationships/image" Target="../media/image1394.gif"/><Relationship Id="rId1394" Type="http://schemas.openxmlformats.org/officeDocument/2006/relationships/image" Target="../media/image1395.gif"/><Relationship Id="rId1395" Type="http://schemas.openxmlformats.org/officeDocument/2006/relationships/image" Target="../media/image1396.gif"/><Relationship Id="rId1396" Type="http://schemas.openxmlformats.org/officeDocument/2006/relationships/image" Target="../media/image1397.gif"/><Relationship Id="rId1397" Type="http://schemas.openxmlformats.org/officeDocument/2006/relationships/image" Target="../media/image1398.gif"/><Relationship Id="rId1398" Type="http://schemas.openxmlformats.org/officeDocument/2006/relationships/image" Target="../media/image1399.gif"/><Relationship Id="rId1399" Type="http://schemas.openxmlformats.org/officeDocument/2006/relationships/image" Target="../media/image1400.gif"/><Relationship Id="rId1400" Type="http://schemas.openxmlformats.org/officeDocument/2006/relationships/image" Target="../media/image1401.gif"/><Relationship Id="rId1401" Type="http://schemas.openxmlformats.org/officeDocument/2006/relationships/image" Target="../media/image1402.gif"/><Relationship Id="rId1402" Type="http://schemas.openxmlformats.org/officeDocument/2006/relationships/image" Target="../media/image1403.gif"/><Relationship Id="rId1403" Type="http://schemas.openxmlformats.org/officeDocument/2006/relationships/image" Target="../media/image1404.gif"/><Relationship Id="rId1404" Type="http://schemas.openxmlformats.org/officeDocument/2006/relationships/image" Target="../media/image1405.gif"/><Relationship Id="rId1405" Type="http://schemas.openxmlformats.org/officeDocument/2006/relationships/image" Target="../media/image1406.gif"/><Relationship Id="rId1406" Type="http://schemas.openxmlformats.org/officeDocument/2006/relationships/image" Target="../media/image1407.gif"/><Relationship Id="rId1407" Type="http://schemas.openxmlformats.org/officeDocument/2006/relationships/image" Target="../media/image1408.gif"/><Relationship Id="rId1408" Type="http://schemas.openxmlformats.org/officeDocument/2006/relationships/image" Target="../media/image1409.gif"/><Relationship Id="rId1409" Type="http://schemas.openxmlformats.org/officeDocument/2006/relationships/image" Target="../media/image1410.gif"/><Relationship Id="rId1410" Type="http://schemas.openxmlformats.org/officeDocument/2006/relationships/image" Target="../media/image1411.gif"/><Relationship Id="rId1411" Type="http://schemas.openxmlformats.org/officeDocument/2006/relationships/image" Target="../media/image1412.gif"/><Relationship Id="rId1412" Type="http://schemas.openxmlformats.org/officeDocument/2006/relationships/image" Target="../media/image1413.gif"/><Relationship Id="rId1413" Type="http://schemas.openxmlformats.org/officeDocument/2006/relationships/image" Target="../media/image1414.gif"/><Relationship Id="rId1414" Type="http://schemas.openxmlformats.org/officeDocument/2006/relationships/image" Target="../media/image1415.gif"/><Relationship Id="rId1415" Type="http://schemas.openxmlformats.org/officeDocument/2006/relationships/image" Target="../media/image1416.gif"/><Relationship Id="rId1416" Type="http://schemas.openxmlformats.org/officeDocument/2006/relationships/image" Target="../media/image1417.gif"/><Relationship Id="rId1417" Type="http://schemas.openxmlformats.org/officeDocument/2006/relationships/image" Target="../media/image1418.gif"/><Relationship Id="rId1418" Type="http://schemas.openxmlformats.org/officeDocument/2006/relationships/image" Target="../media/image1419.gif"/><Relationship Id="rId1419" Type="http://schemas.openxmlformats.org/officeDocument/2006/relationships/image" Target="../media/image1420.gif"/><Relationship Id="rId1420" Type="http://schemas.openxmlformats.org/officeDocument/2006/relationships/image" Target="../media/image1421.gif"/><Relationship Id="rId1421" Type="http://schemas.openxmlformats.org/officeDocument/2006/relationships/image" Target="../media/image1422.gif"/><Relationship Id="rId1422" Type="http://schemas.openxmlformats.org/officeDocument/2006/relationships/image" Target="../media/image1423.gif"/><Relationship Id="rId1423" Type="http://schemas.openxmlformats.org/officeDocument/2006/relationships/image" Target="../media/image1424.gif"/><Relationship Id="rId1424" Type="http://schemas.openxmlformats.org/officeDocument/2006/relationships/image" Target="../media/image1425.gif"/><Relationship Id="rId1425" Type="http://schemas.openxmlformats.org/officeDocument/2006/relationships/image" Target="../media/image1426.gif"/><Relationship Id="rId1426" Type="http://schemas.openxmlformats.org/officeDocument/2006/relationships/image" Target="../media/image1427.gif"/><Relationship Id="rId1427" Type="http://schemas.openxmlformats.org/officeDocument/2006/relationships/image" Target="../media/image1428.gif"/><Relationship Id="rId1428" Type="http://schemas.openxmlformats.org/officeDocument/2006/relationships/image" Target="../media/image1429.gif"/><Relationship Id="rId1429" Type="http://schemas.openxmlformats.org/officeDocument/2006/relationships/image" Target="../media/image1430.gif"/><Relationship Id="rId1430" Type="http://schemas.openxmlformats.org/officeDocument/2006/relationships/image" Target="../media/image1431.gif"/><Relationship Id="rId1431" Type="http://schemas.openxmlformats.org/officeDocument/2006/relationships/image" Target="../media/image1432.gif"/><Relationship Id="rId1432" Type="http://schemas.openxmlformats.org/officeDocument/2006/relationships/image" Target="../media/image1433.gif"/><Relationship Id="rId1433" Type="http://schemas.openxmlformats.org/officeDocument/2006/relationships/image" Target="../media/image1434.gif"/><Relationship Id="rId1434" Type="http://schemas.openxmlformats.org/officeDocument/2006/relationships/image" Target="../media/image1435.gif"/><Relationship Id="rId1435" Type="http://schemas.openxmlformats.org/officeDocument/2006/relationships/image" Target="../media/image1436.gif"/><Relationship Id="rId1436" Type="http://schemas.openxmlformats.org/officeDocument/2006/relationships/image" Target="../media/image1437.gif"/><Relationship Id="rId1437" Type="http://schemas.openxmlformats.org/officeDocument/2006/relationships/image" Target="../media/image1438.gif"/><Relationship Id="rId1438" Type="http://schemas.openxmlformats.org/officeDocument/2006/relationships/image" Target="../media/image1439.gif"/><Relationship Id="rId1439" Type="http://schemas.openxmlformats.org/officeDocument/2006/relationships/image" Target="../media/image1440.gif"/><Relationship Id="rId1440" Type="http://schemas.openxmlformats.org/officeDocument/2006/relationships/image" Target="../media/image1441.gif"/><Relationship Id="rId1441" Type="http://schemas.openxmlformats.org/officeDocument/2006/relationships/image" Target="../media/image1442.gif"/><Relationship Id="rId1442" Type="http://schemas.openxmlformats.org/officeDocument/2006/relationships/image" Target="../media/image1443.gif"/><Relationship Id="rId1443" Type="http://schemas.openxmlformats.org/officeDocument/2006/relationships/image" Target="../media/image1444.gif"/><Relationship Id="rId1444" Type="http://schemas.openxmlformats.org/officeDocument/2006/relationships/image" Target="../media/image1445.gif"/><Relationship Id="rId1445" Type="http://schemas.openxmlformats.org/officeDocument/2006/relationships/image" Target="../media/image1446.gif"/><Relationship Id="rId1446" Type="http://schemas.openxmlformats.org/officeDocument/2006/relationships/image" Target="../media/image1447.gif"/><Relationship Id="rId1447" Type="http://schemas.openxmlformats.org/officeDocument/2006/relationships/image" Target="../media/image1448.gif"/><Relationship Id="rId1448" Type="http://schemas.openxmlformats.org/officeDocument/2006/relationships/image" Target="../media/image1449.gif"/><Relationship Id="rId1449" Type="http://schemas.openxmlformats.org/officeDocument/2006/relationships/image" Target="../media/image1450.gif"/><Relationship Id="rId1450" Type="http://schemas.openxmlformats.org/officeDocument/2006/relationships/image" Target="../media/image1451.gif"/><Relationship Id="rId1451" Type="http://schemas.openxmlformats.org/officeDocument/2006/relationships/image" Target="../media/image1452.gif"/><Relationship Id="rId1452" Type="http://schemas.openxmlformats.org/officeDocument/2006/relationships/image" Target="../media/image1453.gif"/><Relationship Id="rId1453" Type="http://schemas.openxmlformats.org/officeDocument/2006/relationships/image" Target="../media/image1454.gif"/><Relationship Id="rId1454" Type="http://schemas.openxmlformats.org/officeDocument/2006/relationships/image" Target="../media/image1455.gif"/><Relationship Id="rId1455" Type="http://schemas.openxmlformats.org/officeDocument/2006/relationships/image" Target="../media/image1456.gif"/><Relationship Id="rId1456" Type="http://schemas.openxmlformats.org/officeDocument/2006/relationships/image" Target="../media/image1457.gif"/><Relationship Id="rId1457" Type="http://schemas.openxmlformats.org/officeDocument/2006/relationships/image" Target="../media/image1458.gif"/><Relationship Id="rId1458" Type="http://schemas.openxmlformats.org/officeDocument/2006/relationships/image" Target="../media/image1459.gif"/><Relationship Id="rId1459" Type="http://schemas.openxmlformats.org/officeDocument/2006/relationships/image" Target="../media/image1460.gif"/><Relationship Id="rId1460" Type="http://schemas.openxmlformats.org/officeDocument/2006/relationships/image" Target="../media/image1461.gif"/><Relationship Id="rId1461" Type="http://schemas.openxmlformats.org/officeDocument/2006/relationships/image" Target="../media/image1462.gif"/><Relationship Id="rId1462" Type="http://schemas.openxmlformats.org/officeDocument/2006/relationships/image" Target="../media/image1463.gif"/><Relationship Id="rId1463" Type="http://schemas.openxmlformats.org/officeDocument/2006/relationships/image" Target="../media/image1464.gif"/><Relationship Id="rId1464" Type="http://schemas.openxmlformats.org/officeDocument/2006/relationships/image" Target="../media/image1465.gif"/><Relationship Id="rId1465" Type="http://schemas.openxmlformats.org/officeDocument/2006/relationships/image" Target="../media/image1466.gif"/><Relationship Id="rId1466" Type="http://schemas.openxmlformats.org/officeDocument/2006/relationships/image" Target="../media/image1467.gif"/><Relationship Id="rId1467" Type="http://schemas.openxmlformats.org/officeDocument/2006/relationships/image" Target="../media/image1468.gif"/><Relationship Id="rId1468" Type="http://schemas.openxmlformats.org/officeDocument/2006/relationships/image" Target="../media/image1469.gif"/><Relationship Id="rId1469" Type="http://schemas.openxmlformats.org/officeDocument/2006/relationships/image" Target="../media/image1470.gif"/><Relationship Id="rId1470" Type="http://schemas.openxmlformats.org/officeDocument/2006/relationships/image" Target="../media/image1471.gif"/><Relationship Id="rId1471" Type="http://schemas.openxmlformats.org/officeDocument/2006/relationships/image" Target="../media/image1472.gif"/><Relationship Id="rId1472" Type="http://schemas.openxmlformats.org/officeDocument/2006/relationships/image" Target="../media/image1473.gif"/><Relationship Id="rId1473" Type="http://schemas.openxmlformats.org/officeDocument/2006/relationships/image" Target="../media/image1474.gif"/><Relationship Id="rId1474" Type="http://schemas.openxmlformats.org/officeDocument/2006/relationships/image" Target="../media/image1475.gif"/><Relationship Id="rId1475" Type="http://schemas.openxmlformats.org/officeDocument/2006/relationships/image" Target="../media/image1476.gif"/><Relationship Id="rId1476" Type="http://schemas.openxmlformats.org/officeDocument/2006/relationships/image" Target="../media/image1477.gif"/><Relationship Id="rId1477" Type="http://schemas.openxmlformats.org/officeDocument/2006/relationships/image" Target="../media/image1478.gif"/><Relationship Id="rId1478" Type="http://schemas.openxmlformats.org/officeDocument/2006/relationships/image" Target="../media/image1479.gif"/><Relationship Id="rId1479" Type="http://schemas.openxmlformats.org/officeDocument/2006/relationships/image" Target="../media/image1480.gif"/><Relationship Id="rId1480" Type="http://schemas.openxmlformats.org/officeDocument/2006/relationships/image" Target="../media/image1481.gif"/><Relationship Id="rId1481" Type="http://schemas.openxmlformats.org/officeDocument/2006/relationships/image" Target="../media/image1482.gif"/><Relationship Id="rId1482" Type="http://schemas.openxmlformats.org/officeDocument/2006/relationships/image" Target="../media/image1483.gif"/><Relationship Id="rId1483" Type="http://schemas.openxmlformats.org/officeDocument/2006/relationships/image" Target="../media/image1484.gif"/><Relationship Id="rId1484" Type="http://schemas.openxmlformats.org/officeDocument/2006/relationships/image" Target="../media/image1485.gif"/><Relationship Id="rId1485" Type="http://schemas.openxmlformats.org/officeDocument/2006/relationships/image" Target="../media/image1486.gif"/><Relationship Id="rId1486" Type="http://schemas.openxmlformats.org/officeDocument/2006/relationships/image" Target="../media/image1487.gif"/><Relationship Id="rId1487" Type="http://schemas.openxmlformats.org/officeDocument/2006/relationships/image" Target="../media/image1488.gif"/><Relationship Id="rId1488" Type="http://schemas.openxmlformats.org/officeDocument/2006/relationships/image" Target="../media/image1489.gif"/><Relationship Id="rId1489" Type="http://schemas.openxmlformats.org/officeDocument/2006/relationships/image" Target="../media/image1490.gif"/><Relationship Id="rId1490" Type="http://schemas.openxmlformats.org/officeDocument/2006/relationships/image" Target="../media/image1491.gif"/><Relationship Id="rId1491" Type="http://schemas.openxmlformats.org/officeDocument/2006/relationships/image" Target="../media/image1492.gif"/><Relationship Id="rId1492" Type="http://schemas.openxmlformats.org/officeDocument/2006/relationships/image" Target="../media/image1493.gif"/><Relationship Id="rId1493" Type="http://schemas.openxmlformats.org/officeDocument/2006/relationships/image" Target="../media/image1494.gif"/><Relationship Id="rId1494" Type="http://schemas.openxmlformats.org/officeDocument/2006/relationships/image" Target="../media/image1495.gif"/><Relationship Id="rId1495" Type="http://schemas.openxmlformats.org/officeDocument/2006/relationships/image" Target="../media/image1496.gif"/><Relationship Id="rId1496" Type="http://schemas.openxmlformats.org/officeDocument/2006/relationships/image" Target="../media/image1497.gif"/><Relationship Id="rId1497" Type="http://schemas.openxmlformats.org/officeDocument/2006/relationships/image" Target="../media/image1498.gif"/><Relationship Id="rId1498" Type="http://schemas.openxmlformats.org/officeDocument/2006/relationships/image" Target="../media/image1499.gif"/><Relationship Id="rId1499" Type="http://schemas.openxmlformats.org/officeDocument/2006/relationships/image" Target="../media/image1500.gif"/><Relationship Id="rId1500" Type="http://schemas.openxmlformats.org/officeDocument/2006/relationships/image" Target="../media/image1501.gif"/><Relationship Id="rId1501" Type="http://schemas.openxmlformats.org/officeDocument/2006/relationships/image" Target="../media/image1502.gif"/><Relationship Id="rId1502" Type="http://schemas.openxmlformats.org/officeDocument/2006/relationships/image" Target="../media/image1503.gif"/><Relationship Id="rId1503" Type="http://schemas.openxmlformats.org/officeDocument/2006/relationships/image" Target="../media/image1504.gif"/><Relationship Id="rId1504" Type="http://schemas.openxmlformats.org/officeDocument/2006/relationships/image" Target="../media/image1505.gif"/><Relationship Id="rId1505" Type="http://schemas.openxmlformats.org/officeDocument/2006/relationships/image" Target="../media/image1506.gif"/><Relationship Id="rId1506" Type="http://schemas.openxmlformats.org/officeDocument/2006/relationships/image" Target="../media/image1507.gif"/><Relationship Id="rId1507" Type="http://schemas.openxmlformats.org/officeDocument/2006/relationships/image" Target="../media/image1508.gif"/><Relationship Id="rId1508" Type="http://schemas.openxmlformats.org/officeDocument/2006/relationships/image" Target="../media/image1509.gif"/><Relationship Id="rId1509" Type="http://schemas.openxmlformats.org/officeDocument/2006/relationships/image" Target="../media/image1510.gif"/><Relationship Id="rId1510" Type="http://schemas.openxmlformats.org/officeDocument/2006/relationships/image" Target="../media/image1511.gif"/><Relationship Id="rId1511" Type="http://schemas.openxmlformats.org/officeDocument/2006/relationships/image" Target="../media/image1512.gif"/><Relationship Id="rId1512" Type="http://schemas.openxmlformats.org/officeDocument/2006/relationships/image" Target="../media/image1513.gif"/><Relationship Id="rId1513" Type="http://schemas.openxmlformats.org/officeDocument/2006/relationships/image" Target="../media/image1514.gif"/><Relationship Id="rId1514" Type="http://schemas.openxmlformats.org/officeDocument/2006/relationships/image" Target="../media/image1515.gif"/><Relationship Id="rId1515" Type="http://schemas.openxmlformats.org/officeDocument/2006/relationships/image" Target="../media/image1516.gif"/><Relationship Id="rId1516" Type="http://schemas.openxmlformats.org/officeDocument/2006/relationships/image" Target="../media/image1517.gif"/><Relationship Id="rId1517" Type="http://schemas.openxmlformats.org/officeDocument/2006/relationships/image" Target="../media/image1518.gif"/><Relationship Id="rId1518" Type="http://schemas.openxmlformats.org/officeDocument/2006/relationships/image" Target="../media/image1519.gif"/><Relationship Id="rId1519" Type="http://schemas.openxmlformats.org/officeDocument/2006/relationships/image" Target="../media/image1520.gif"/><Relationship Id="rId1520" Type="http://schemas.openxmlformats.org/officeDocument/2006/relationships/image" Target="../media/image1521.gif"/><Relationship Id="rId1521" Type="http://schemas.openxmlformats.org/officeDocument/2006/relationships/image" Target="../media/image1522.gif"/><Relationship Id="rId1522" Type="http://schemas.openxmlformats.org/officeDocument/2006/relationships/image" Target="../media/image1523.gif"/><Relationship Id="rId1523" Type="http://schemas.openxmlformats.org/officeDocument/2006/relationships/image" Target="../media/image1524.gif"/><Relationship Id="rId1524" Type="http://schemas.openxmlformats.org/officeDocument/2006/relationships/image" Target="../media/image1525.gif"/><Relationship Id="rId1525" Type="http://schemas.openxmlformats.org/officeDocument/2006/relationships/image" Target="../media/image1526.gif"/><Relationship Id="rId1526" Type="http://schemas.openxmlformats.org/officeDocument/2006/relationships/image" Target="../media/image1527.gif"/><Relationship Id="rId1527" Type="http://schemas.openxmlformats.org/officeDocument/2006/relationships/image" Target="../media/image1528.gif"/><Relationship Id="rId1528" Type="http://schemas.openxmlformats.org/officeDocument/2006/relationships/image" Target="../media/image1529.gif"/><Relationship Id="rId1529" Type="http://schemas.openxmlformats.org/officeDocument/2006/relationships/image" Target="../media/image1530.gif"/><Relationship Id="rId1530" Type="http://schemas.openxmlformats.org/officeDocument/2006/relationships/image" Target="../media/image1531.gif"/><Relationship Id="rId1531" Type="http://schemas.openxmlformats.org/officeDocument/2006/relationships/image" Target="../media/image1532.gif"/><Relationship Id="rId1532" Type="http://schemas.openxmlformats.org/officeDocument/2006/relationships/image" Target="../media/image1533.gif"/><Relationship Id="rId1533" Type="http://schemas.openxmlformats.org/officeDocument/2006/relationships/image" Target="../media/image1534.gif"/><Relationship Id="rId1534" Type="http://schemas.openxmlformats.org/officeDocument/2006/relationships/image" Target="../media/image1535.gif"/><Relationship Id="rId1535" Type="http://schemas.openxmlformats.org/officeDocument/2006/relationships/image" Target="../media/image1536.gif"/><Relationship Id="rId1536" Type="http://schemas.openxmlformats.org/officeDocument/2006/relationships/image" Target="../media/image1537.gif"/><Relationship Id="rId1537" Type="http://schemas.openxmlformats.org/officeDocument/2006/relationships/image" Target="../media/image1538.gif"/><Relationship Id="rId1538" Type="http://schemas.openxmlformats.org/officeDocument/2006/relationships/image" Target="../media/image1539.gif"/><Relationship Id="rId1539" Type="http://schemas.openxmlformats.org/officeDocument/2006/relationships/image" Target="../media/image1540.gif"/><Relationship Id="rId1540" Type="http://schemas.openxmlformats.org/officeDocument/2006/relationships/image" Target="../media/image1541.gif"/><Relationship Id="rId1541" Type="http://schemas.openxmlformats.org/officeDocument/2006/relationships/image" Target="../media/image1542.gif"/><Relationship Id="rId1542" Type="http://schemas.openxmlformats.org/officeDocument/2006/relationships/image" Target="../media/image1543.gif"/><Relationship Id="rId1543" Type="http://schemas.openxmlformats.org/officeDocument/2006/relationships/image" Target="../media/image1544.gif"/><Relationship Id="rId1544" Type="http://schemas.openxmlformats.org/officeDocument/2006/relationships/image" Target="../media/image1545.gif"/><Relationship Id="rId1545" Type="http://schemas.openxmlformats.org/officeDocument/2006/relationships/image" Target="../media/image1546.gif"/><Relationship Id="rId1546" Type="http://schemas.openxmlformats.org/officeDocument/2006/relationships/image" Target="../media/image1547.gif"/><Relationship Id="rId1547" Type="http://schemas.openxmlformats.org/officeDocument/2006/relationships/image" Target="../media/image1548.gif"/><Relationship Id="rId1548" Type="http://schemas.openxmlformats.org/officeDocument/2006/relationships/image" Target="../media/image1549.gif"/><Relationship Id="rId1549" Type="http://schemas.openxmlformats.org/officeDocument/2006/relationships/image" Target="../media/image1550.gif"/><Relationship Id="rId1550" Type="http://schemas.openxmlformats.org/officeDocument/2006/relationships/image" Target="../media/image1551.gif"/><Relationship Id="rId1551" Type="http://schemas.openxmlformats.org/officeDocument/2006/relationships/image" Target="../media/image1552.gif"/><Relationship Id="rId1552" Type="http://schemas.openxmlformats.org/officeDocument/2006/relationships/image" Target="../media/image1553.gif"/><Relationship Id="rId1553" Type="http://schemas.openxmlformats.org/officeDocument/2006/relationships/image" Target="../media/image1554.gif"/><Relationship Id="rId1554" Type="http://schemas.openxmlformats.org/officeDocument/2006/relationships/image" Target="../media/image1555.gif"/><Relationship Id="rId1555" Type="http://schemas.openxmlformats.org/officeDocument/2006/relationships/image" Target="../media/image1556.gif"/><Relationship Id="rId1556" Type="http://schemas.openxmlformats.org/officeDocument/2006/relationships/image" Target="../media/image1557.gif"/><Relationship Id="rId1557" Type="http://schemas.openxmlformats.org/officeDocument/2006/relationships/image" Target="../media/image1558.gif"/><Relationship Id="rId1558" Type="http://schemas.openxmlformats.org/officeDocument/2006/relationships/image" Target="../media/image1559.gif"/><Relationship Id="rId1559" Type="http://schemas.openxmlformats.org/officeDocument/2006/relationships/image" Target="../media/image1560.gif"/><Relationship Id="rId1560" Type="http://schemas.openxmlformats.org/officeDocument/2006/relationships/image" Target="../media/image1561.gif"/><Relationship Id="rId1561" Type="http://schemas.openxmlformats.org/officeDocument/2006/relationships/image" Target="../media/image1562.gif"/><Relationship Id="rId1562" Type="http://schemas.openxmlformats.org/officeDocument/2006/relationships/image" Target="../media/image1563.gif"/><Relationship Id="rId1563" Type="http://schemas.openxmlformats.org/officeDocument/2006/relationships/image" Target="../media/image1564.gif"/><Relationship Id="rId1564" Type="http://schemas.openxmlformats.org/officeDocument/2006/relationships/image" Target="../media/image1565.gif"/><Relationship Id="rId1565" Type="http://schemas.openxmlformats.org/officeDocument/2006/relationships/image" Target="../media/image1566.gif"/><Relationship Id="rId1566" Type="http://schemas.openxmlformats.org/officeDocument/2006/relationships/image" Target="../media/image1567.gif"/><Relationship Id="rId1567" Type="http://schemas.openxmlformats.org/officeDocument/2006/relationships/image" Target="../media/image1568.gif"/><Relationship Id="rId1568" Type="http://schemas.openxmlformats.org/officeDocument/2006/relationships/image" Target="../media/image1569.gif"/><Relationship Id="rId1569" Type="http://schemas.openxmlformats.org/officeDocument/2006/relationships/image" Target="../media/image1570.gif"/><Relationship Id="rId1570" Type="http://schemas.openxmlformats.org/officeDocument/2006/relationships/image" Target="../media/image1571.gif"/><Relationship Id="rId1571" Type="http://schemas.openxmlformats.org/officeDocument/2006/relationships/image" Target="../media/image1572.gif"/><Relationship Id="rId1572" Type="http://schemas.openxmlformats.org/officeDocument/2006/relationships/image" Target="../media/image1573.gif"/><Relationship Id="rId1573" Type="http://schemas.openxmlformats.org/officeDocument/2006/relationships/image" Target="../media/image1574.gif"/><Relationship Id="rId1574" Type="http://schemas.openxmlformats.org/officeDocument/2006/relationships/image" Target="../media/image1575.gif"/><Relationship Id="rId1575" Type="http://schemas.openxmlformats.org/officeDocument/2006/relationships/image" Target="../media/image1576.gif"/><Relationship Id="rId1576" Type="http://schemas.openxmlformats.org/officeDocument/2006/relationships/image" Target="../media/image1577.gif"/><Relationship Id="rId1577" Type="http://schemas.openxmlformats.org/officeDocument/2006/relationships/image" Target="../media/image1578.gif"/><Relationship Id="rId1578" Type="http://schemas.openxmlformats.org/officeDocument/2006/relationships/image" Target="../media/image1579.gif"/><Relationship Id="rId1579" Type="http://schemas.openxmlformats.org/officeDocument/2006/relationships/image" Target="../media/image1580.gif"/><Relationship Id="rId1580" Type="http://schemas.openxmlformats.org/officeDocument/2006/relationships/image" Target="../media/image1581.gif"/><Relationship Id="rId1581" Type="http://schemas.openxmlformats.org/officeDocument/2006/relationships/image" Target="../media/image1582.gif"/><Relationship Id="rId1582" Type="http://schemas.openxmlformats.org/officeDocument/2006/relationships/image" Target="../media/image1583.gif"/><Relationship Id="rId1583" Type="http://schemas.openxmlformats.org/officeDocument/2006/relationships/image" Target="../media/image1584.gif"/><Relationship Id="rId1584" Type="http://schemas.openxmlformats.org/officeDocument/2006/relationships/image" Target="../media/image1585.gif"/><Relationship Id="rId1585" Type="http://schemas.openxmlformats.org/officeDocument/2006/relationships/image" Target="../media/image1586.gif"/><Relationship Id="rId1586" Type="http://schemas.openxmlformats.org/officeDocument/2006/relationships/image" Target="../media/image1587.gif"/><Relationship Id="rId1587" Type="http://schemas.openxmlformats.org/officeDocument/2006/relationships/image" Target="../media/image1588.gif"/><Relationship Id="rId1588" Type="http://schemas.openxmlformats.org/officeDocument/2006/relationships/image" Target="../media/image1589.gif"/><Relationship Id="rId1589" Type="http://schemas.openxmlformats.org/officeDocument/2006/relationships/image" Target="../media/image1590.gif"/><Relationship Id="rId1590" Type="http://schemas.openxmlformats.org/officeDocument/2006/relationships/image" Target="../media/image1591.gif"/><Relationship Id="rId1591" Type="http://schemas.openxmlformats.org/officeDocument/2006/relationships/image" Target="../media/image1592.gif"/><Relationship Id="rId1592" Type="http://schemas.openxmlformats.org/officeDocument/2006/relationships/image" Target="../media/image1593.gif"/><Relationship Id="rId1593" Type="http://schemas.openxmlformats.org/officeDocument/2006/relationships/image" Target="../media/image1594.gif"/><Relationship Id="rId1594" Type="http://schemas.openxmlformats.org/officeDocument/2006/relationships/image" Target="../media/image1595.gif"/><Relationship Id="rId1595" Type="http://schemas.openxmlformats.org/officeDocument/2006/relationships/image" Target="../media/image1596.gif"/><Relationship Id="rId1596" Type="http://schemas.openxmlformats.org/officeDocument/2006/relationships/image" Target="../media/image1597.gif"/><Relationship Id="rId1597" Type="http://schemas.openxmlformats.org/officeDocument/2006/relationships/image" Target="../media/image1598.gif"/><Relationship Id="rId1598" Type="http://schemas.openxmlformats.org/officeDocument/2006/relationships/image" Target="../media/image1599.gif"/><Relationship Id="rId1599" Type="http://schemas.openxmlformats.org/officeDocument/2006/relationships/image" Target="../media/image1600.gif"/><Relationship Id="rId1600" Type="http://schemas.openxmlformats.org/officeDocument/2006/relationships/image" Target="../media/image1601.gif"/><Relationship Id="rId1601" Type="http://schemas.openxmlformats.org/officeDocument/2006/relationships/image" Target="../media/image1602.gif"/><Relationship Id="rId1602" Type="http://schemas.openxmlformats.org/officeDocument/2006/relationships/image" Target="../media/image1603.gif"/><Relationship Id="rId1603" Type="http://schemas.openxmlformats.org/officeDocument/2006/relationships/image" Target="../media/image1604.gif"/><Relationship Id="rId1604" Type="http://schemas.openxmlformats.org/officeDocument/2006/relationships/image" Target="../media/image1605.gif"/><Relationship Id="rId1605" Type="http://schemas.openxmlformats.org/officeDocument/2006/relationships/image" Target="../media/image1606.gif"/><Relationship Id="rId1606" Type="http://schemas.openxmlformats.org/officeDocument/2006/relationships/image" Target="../media/image1607.gif"/><Relationship Id="rId1607" Type="http://schemas.openxmlformats.org/officeDocument/2006/relationships/image" Target="../media/image1608.gif"/><Relationship Id="rId1608" Type="http://schemas.openxmlformats.org/officeDocument/2006/relationships/image" Target="../media/image1609.gif"/><Relationship Id="rId1609" Type="http://schemas.openxmlformats.org/officeDocument/2006/relationships/image" Target="../media/image1610.gif"/><Relationship Id="rId1610" Type="http://schemas.openxmlformats.org/officeDocument/2006/relationships/image" Target="../media/image1611.gif"/><Relationship Id="rId1611" Type="http://schemas.openxmlformats.org/officeDocument/2006/relationships/image" Target="../media/image1612.gif"/><Relationship Id="rId1612" Type="http://schemas.openxmlformats.org/officeDocument/2006/relationships/image" Target="../media/image1613.gif"/><Relationship Id="rId1613" Type="http://schemas.openxmlformats.org/officeDocument/2006/relationships/image" Target="../media/image1614.gif"/><Relationship Id="rId1614" Type="http://schemas.openxmlformats.org/officeDocument/2006/relationships/image" Target="../media/image1615.gif"/><Relationship Id="rId1615" Type="http://schemas.openxmlformats.org/officeDocument/2006/relationships/image" Target="../media/image1616.gif"/><Relationship Id="rId1616" Type="http://schemas.openxmlformats.org/officeDocument/2006/relationships/image" Target="../media/image1617.gif"/><Relationship Id="rId1617" Type="http://schemas.openxmlformats.org/officeDocument/2006/relationships/image" Target="../media/image1618.gif"/><Relationship Id="rId1618" Type="http://schemas.openxmlformats.org/officeDocument/2006/relationships/image" Target="../media/image1619.gif"/><Relationship Id="rId1619" Type="http://schemas.openxmlformats.org/officeDocument/2006/relationships/image" Target="../media/image1620.gif"/><Relationship Id="rId1620" Type="http://schemas.openxmlformats.org/officeDocument/2006/relationships/image" Target="../media/image1621.gif"/><Relationship Id="rId1621" Type="http://schemas.openxmlformats.org/officeDocument/2006/relationships/image" Target="../media/image1622.gif"/><Relationship Id="rId1622" Type="http://schemas.openxmlformats.org/officeDocument/2006/relationships/image" Target="../media/image1623.gif"/><Relationship Id="rId1623" Type="http://schemas.openxmlformats.org/officeDocument/2006/relationships/image" Target="../media/image1624.gif"/><Relationship Id="rId1624" Type="http://schemas.openxmlformats.org/officeDocument/2006/relationships/image" Target="../media/image1625.gif"/><Relationship Id="rId1625" Type="http://schemas.openxmlformats.org/officeDocument/2006/relationships/image" Target="../media/image1626.gif"/><Relationship Id="rId1626" Type="http://schemas.openxmlformats.org/officeDocument/2006/relationships/image" Target="../media/image1627.gif"/><Relationship Id="rId1627" Type="http://schemas.openxmlformats.org/officeDocument/2006/relationships/image" Target="../media/image1628.gif"/><Relationship Id="rId1628" Type="http://schemas.openxmlformats.org/officeDocument/2006/relationships/image" Target="../media/image1629.gif"/><Relationship Id="rId1629" Type="http://schemas.openxmlformats.org/officeDocument/2006/relationships/image" Target="../media/image1630.gif"/><Relationship Id="rId1630" Type="http://schemas.openxmlformats.org/officeDocument/2006/relationships/image" Target="../media/image1631.gif"/><Relationship Id="rId1631" Type="http://schemas.openxmlformats.org/officeDocument/2006/relationships/image" Target="../media/image1632.gif"/><Relationship Id="rId1632" Type="http://schemas.openxmlformats.org/officeDocument/2006/relationships/image" Target="../media/image1633.gif"/><Relationship Id="rId1633" Type="http://schemas.openxmlformats.org/officeDocument/2006/relationships/image" Target="../media/image1634.gif"/><Relationship Id="rId1634" Type="http://schemas.openxmlformats.org/officeDocument/2006/relationships/image" Target="../media/image1635.gif"/><Relationship Id="rId1635" Type="http://schemas.openxmlformats.org/officeDocument/2006/relationships/image" Target="../media/image1636.gif"/><Relationship Id="rId1636" Type="http://schemas.openxmlformats.org/officeDocument/2006/relationships/image" Target="../media/image1637.gif"/><Relationship Id="rId1637" Type="http://schemas.openxmlformats.org/officeDocument/2006/relationships/image" Target="../media/image1638.gif"/><Relationship Id="rId1638" Type="http://schemas.openxmlformats.org/officeDocument/2006/relationships/image" Target="../media/image1639.gif"/><Relationship Id="rId1639" Type="http://schemas.openxmlformats.org/officeDocument/2006/relationships/image" Target="../media/image1640.gif"/><Relationship Id="rId1640" Type="http://schemas.openxmlformats.org/officeDocument/2006/relationships/image" Target="../media/image1641.gif"/><Relationship Id="rId1641" Type="http://schemas.openxmlformats.org/officeDocument/2006/relationships/image" Target="../media/image1642.gif"/><Relationship Id="rId1642" Type="http://schemas.openxmlformats.org/officeDocument/2006/relationships/image" Target="../media/image1643.gif"/><Relationship Id="rId1643" Type="http://schemas.openxmlformats.org/officeDocument/2006/relationships/image" Target="../media/image1644.gif"/><Relationship Id="rId1644" Type="http://schemas.openxmlformats.org/officeDocument/2006/relationships/image" Target="../media/image1645.gif"/><Relationship Id="rId1645" Type="http://schemas.openxmlformats.org/officeDocument/2006/relationships/image" Target="../media/image1646.gif"/><Relationship Id="rId1646" Type="http://schemas.openxmlformats.org/officeDocument/2006/relationships/image" Target="../media/image1647.gif"/><Relationship Id="rId1647" Type="http://schemas.openxmlformats.org/officeDocument/2006/relationships/image" Target="../media/image1648.gif"/><Relationship Id="rId1648" Type="http://schemas.openxmlformats.org/officeDocument/2006/relationships/image" Target="../media/image1649.gif"/><Relationship Id="rId1649" Type="http://schemas.openxmlformats.org/officeDocument/2006/relationships/image" Target="../media/image1650.gif"/><Relationship Id="rId1650" Type="http://schemas.openxmlformats.org/officeDocument/2006/relationships/image" Target="../media/image1651.gif"/><Relationship Id="rId1651" Type="http://schemas.openxmlformats.org/officeDocument/2006/relationships/image" Target="../media/image1652.gif"/><Relationship Id="rId1652" Type="http://schemas.openxmlformats.org/officeDocument/2006/relationships/image" Target="../media/image1653.gif"/><Relationship Id="rId1653" Type="http://schemas.openxmlformats.org/officeDocument/2006/relationships/image" Target="../media/image1654.gif"/><Relationship Id="rId1654" Type="http://schemas.openxmlformats.org/officeDocument/2006/relationships/image" Target="../media/image1655.gif"/><Relationship Id="rId1655" Type="http://schemas.openxmlformats.org/officeDocument/2006/relationships/image" Target="../media/image1656.gif"/><Relationship Id="rId1656" Type="http://schemas.openxmlformats.org/officeDocument/2006/relationships/image" Target="../media/image1657.gif"/><Relationship Id="rId1657" Type="http://schemas.openxmlformats.org/officeDocument/2006/relationships/image" Target="../media/image1658.gif"/><Relationship Id="rId1658" Type="http://schemas.openxmlformats.org/officeDocument/2006/relationships/image" Target="../media/image1659.gif"/><Relationship Id="rId1659" Type="http://schemas.openxmlformats.org/officeDocument/2006/relationships/image" Target="../media/image1660.gif"/><Relationship Id="rId1660" Type="http://schemas.openxmlformats.org/officeDocument/2006/relationships/image" Target="../media/image1661.gif"/><Relationship Id="rId1661" Type="http://schemas.openxmlformats.org/officeDocument/2006/relationships/image" Target="../media/image1662.gif"/><Relationship Id="rId1662" Type="http://schemas.openxmlformats.org/officeDocument/2006/relationships/image" Target="../media/image1663.gif"/><Relationship Id="rId1663" Type="http://schemas.openxmlformats.org/officeDocument/2006/relationships/image" Target="../media/image1664.gif"/><Relationship Id="rId1664" Type="http://schemas.openxmlformats.org/officeDocument/2006/relationships/image" Target="../media/image1665.gif"/><Relationship Id="rId1665" Type="http://schemas.openxmlformats.org/officeDocument/2006/relationships/image" Target="../media/image1666.gif"/><Relationship Id="rId1666" Type="http://schemas.openxmlformats.org/officeDocument/2006/relationships/image" Target="../media/image1667.gif"/><Relationship Id="rId1667" Type="http://schemas.openxmlformats.org/officeDocument/2006/relationships/image" Target="../media/image1668.gif"/><Relationship Id="rId1668" Type="http://schemas.openxmlformats.org/officeDocument/2006/relationships/image" Target="../media/image1669.gif"/><Relationship Id="rId1669" Type="http://schemas.openxmlformats.org/officeDocument/2006/relationships/image" Target="../media/image1670.gif"/><Relationship Id="rId1670" Type="http://schemas.openxmlformats.org/officeDocument/2006/relationships/image" Target="../media/image1671.gif"/><Relationship Id="rId1671" Type="http://schemas.openxmlformats.org/officeDocument/2006/relationships/image" Target="../media/image1672.gif"/><Relationship Id="rId1672" Type="http://schemas.openxmlformats.org/officeDocument/2006/relationships/image" Target="../media/image1673.gif"/><Relationship Id="rId1673" Type="http://schemas.openxmlformats.org/officeDocument/2006/relationships/image" Target="../media/image1674.gif"/><Relationship Id="rId1674" Type="http://schemas.openxmlformats.org/officeDocument/2006/relationships/image" Target="../media/image1675.gif"/><Relationship Id="rId1675" Type="http://schemas.openxmlformats.org/officeDocument/2006/relationships/image" Target="../media/image1676.gif"/><Relationship Id="rId1676" Type="http://schemas.openxmlformats.org/officeDocument/2006/relationships/image" Target="../media/image1677.gif"/><Relationship Id="rId1677" Type="http://schemas.openxmlformats.org/officeDocument/2006/relationships/image" Target="../media/image1678.gif"/><Relationship Id="rId1678" Type="http://schemas.openxmlformats.org/officeDocument/2006/relationships/image" Target="../media/image1679.gif"/><Relationship Id="rId1679" Type="http://schemas.openxmlformats.org/officeDocument/2006/relationships/image" Target="../media/image1680.gif"/><Relationship Id="rId1680" Type="http://schemas.openxmlformats.org/officeDocument/2006/relationships/image" Target="../media/image1681.gif"/><Relationship Id="rId1681" Type="http://schemas.openxmlformats.org/officeDocument/2006/relationships/image" Target="../media/image1682.gif"/><Relationship Id="rId1682" Type="http://schemas.openxmlformats.org/officeDocument/2006/relationships/image" Target="../media/image1683.gif"/><Relationship Id="rId1683" Type="http://schemas.openxmlformats.org/officeDocument/2006/relationships/image" Target="../media/image1684.gif"/><Relationship Id="rId1684" Type="http://schemas.openxmlformats.org/officeDocument/2006/relationships/image" Target="../media/image1685.gif"/><Relationship Id="rId1685" Type="http://schemas.openxmlformats.org/officeDocument/2006/relationships/image" Target="../media/image1686.gif"/><Relationship Id="rId1686" Type="http://schemas.openxmlformats.org/officeDocument/2006/relationships/image" Target="../media/image1687.gif"/><Relationship Id="rId1687" Type="http://schemas.openxmlformats.org/officeDocument/2006/relationships/image" Target="../media/image1688.gif"/><Relationship Id="rId1688" Type="http://schemas.openxmlformats.org/officeDocument/2006/relationships/image" Target="../media/image1689.gif"/><Relationship Id="rId1689" Type="http://schemas.openxmlformats.org/officeDocument/2006/relationships/image" Target="../media/image1690.gif"/><Relationship Id="rId1690" Type="http://schemas.openxmlformats.org/officeDocument/2006/relationships/image" Target="../media/image1691.gif"/><Relationship Id="rId1691" Type="http://schemas.openxmlformats.org/officeDocument/2006/relationships/image" Target="../media/image1692.gif"/><Relationship Id="rId1692" Type="http://schemas.openxmlformats.org/officeDocument/2006/relationships/image" Target="../media/image1693.gif"/><Relationship Id="rId1693" Type="http://schemas.openxmlformats.org/officeDocument/2006/relationships/image" Target="../media/image1694.gif"/><Relationship Id="rId1694" Type="http://schemas.openxmlformats.org/officeDocument/2006/relationships/image" Target="../media/image1695.gif"/><Relationship Id="rId1695" Type="http://schemas.openxmlformats.org/officeDocument/2006/relationships/image" Target="../media/image1696.gif"/><Relationship Id="rId1696" Type="http://schemas.openxmlformats.org/officeDocument/2006/relationships/image" Target="../media/image1697.gif"/><Relationship Id="rId1697" Type="http://schemas.openxmlformats.org/officeDocument/2006/relationships/image" Target="../media/image1698.gif"/><Relationship Id="rId1698" Type="http://schemas.openxmlformats.org/officeDocument/2006/relationships/image" Target="../media/image1699.gif"/><Relationship Id="rId1699" Type="http://schemas.openxmlformats.org/officeDocument/2006/relationships/image" Target="../media/image1700.gif"/><Relationship Id="rId1700" Type="http://schemas.openxmlformats.org/officeDocument/2006/relationships/image" Target="../media/image1701.gif"/><Relationship Id="rId1701" Type="http://schemas.openxmlformats.org/officeDocument/2006/relationships/image" Target="../media/image1702.gif"/><Relationship Id="rId1702" Type="http://schemas.openxmlformats.org/officeDocument/2006/relationships/image" Target="../media/image1703.gif"/><Relationship Id="rId1703" Type="http://schemas.openxmlformats.org/officeDocument/2006/relationships/image" Target="../media/image1704.gif"/><Relationship Id="rId1704" Type="http://schemas.openxmlformats.org/officeDocument/2006/relationships/image" Target="../media/image1705.gif"/><Relationship Id="rId1705" Type="http://schemas.openxmlformats.org/officeDocument/2006/relationships/image" Target="../media/image1706.gif"/><Relationship Id="rId1706" Type="http://schemas.openxmlformats.org/officeDocument/2006/relationships/image" Target="../media/image1707.gif"/><Relationship Id="rId1707" Type="http://schemas.openxmlformats.org/officeDocument/2006/relationships/image" Target="../media/image1708.gif"/><Relationship Id="rId1708" Type="http://schemas.openxmlformats.org/officeDocument/2006/relationships/image" Target="../media/image1709.gif"/><Relationship Id="rId1709" Type="http://schemas.openxmlformats.org/officeDocument/2006/relationships/image" Target="../media/image1710.gif"/><Relationship Id="rId1710" Type="http://schemas.openxmlformats.org/officeDocument/2006/relationships/image" Target="../media/image1711.gif"/><Relationship Id="rId1711" Type="http://schemas.openxmlformats.org/officeDocument/2006/relationships/image" Target="../media/image1712.gif"/><Relationship Id="rId1712" Type="http://schemas.openxmlformats.org/officeDocument/2006/relationships/image" Target="../media/image1713.gif"/><Relationship Id="rId1713" Type="http://schemas.openxmlformats.org/officeDocument/2006/relationships/image" Target="../media/image1714.gif"/><Relationship Id="rId1714" Type="http://schemas.openxmlformats.org/officeDocument/2006/relationships/image" Target="../media/image1715.gif"/>
</Relationships>
</file>

<file path=xl/drawings/_rels/drawing7.xml.rels><?xml version="1.0" encoding="UTF-8"?>
<Relationships xmlns="http://schemas.openxmlformats.org/package/2006/relationships"><Relationship Id="rId1" Type="http://schemas.openxmlformats.org/officeDocument/2006/relationships/image" Target="../media/image171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685800</xdr:colOff>
      <xdr:row>1</xdr:row>
      <xdr:rowOff>57240</xdr:rowOff>
    </xdr:from>
    <xdr:to>
      <xdr:col>5</xdr:col>
      <xdr:colOff>542160</xdr:colOff>
      <xdr:row>1</xdr:row>
      <xdr:rowOff>630360</xdr:rowOff>
    </xdr:to>
    <xdr:pic>
      <xdr:nvPicPr>
        <xdr:cNvPr id="0" name="Imagem 1" descr=""/>
        <xdr:cNvPicPr/>
      </xdr:nvPicPr>
      <xdr:blipFill>
        <a:blip r:embed="rId1"/>
        <a:stretch/>
      </xdr:blipFill>
      <xdr:spPr>
        <a:xfrm>
          <a:off x="3950640" y="247680"/>
          <a:ext cx="612000" cy="5731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81720</xdr:colOff>
      <xdr:row>182</xdr:row>
      <xdr:rowOff>27360</xdr:rowOff>
    </xdr:from>
    <xdr:to>
      <xdr:col>9</xdr:col>
      <xdr:colOff>1278720</xdr:colOff>
      <xdr:row>192</xdr:row>
      <xdr:rowOff>95040</xdr:rowOff>
    </xdr:to>
    <xdr:sp>
      <xdr:nvSpPr>
        <xdr:cNvPr id="1" name="CustomShape 1"/>
        <xdr:cNvSpPr/>
      </xdr:nvSpPr>
      <xdr:spPr>
        <a:xfrm>
          <a:off x="81720" y="57005640"/>
          <a:ext cx="13846680" cy="1896480"/>
        </a:xfrm>
        <a:prstGeom prst="rect">
          <a:avLst/>
        </a:prstGeom>
        <a:noFill/>
        <a:ln w="9360">
          <a:noFill/>
        </a:ln>
      </xdr:spPr>
      <xdr:style>
        <a:lnRef idx="0"/>
        <a:fillRef idx="0"/>
        <a:effectRef idx="0"/>
        <a:fontRef idx="minor"/>
      </xdr:style>
      <xdr:txBody>
        <a:bodyPr lIns="90000" rIns="90000" tIns="45000" bIns="45000"/>
        <a:p>
          <a:pPr algn="just">
            <a:lnSpc>
              <a:spcPct val="100000"/>
            </a:lnSpc>
          </a:pPr>
          <a:r>
            <a:rPr b="1" lang="pt-BR" sz="1000" spc="-1" strike="noStrike">
              <a:solidFill>
                <a:srgbClr val="000000"/>
              </a:solidFill>
              <a:latin typeface="Arial"/>
            </a:rPr>
            <a:t>NOTAS</a:t>
          </a:r>
          <a:endParaRPr b="0" lang="pt-BR" sz="1000" spc="-1" strike="noStrike">
            <a:latin typeface="Times New Roman"/>
          </a:endParaRPr>
        </a:p>
        <a:p>
          <a:pPr algn="just">
            <a:lnSpc>
              <a:spcPct val="150000"/>
            </a:lnSpc>
          </a:pPr>
          <a:r>
            <a:rPr b="0" lang="pt-BR" sz="1000" spc="-1" strike="noStrike">
              <a:solidFill>
                <a:srgbClr val="000000"/>
              </a:solidFill>
              <a:latin typeface="Arial"/>
            </a:rPr>
            <a:t>1 - O local deverá  ser vistoriado previamente, para a constatação de peculiaridades dos serviços e programação da execução dos mesmos, devendo esta, ser apresentada também previamente. </a:t>
          </a:r>
          <a:endParaRPr b="0" lang="pt-BR" sz="1000" spc="-1" strike="noStrike">
            <a:latin typeface="Times New Roman"/>
          </a:endParaRPr>
        </a:p>
        <a:p>
          <a:pPr algn="just">
            <a:lnSpc>
              <a:spcPct val="150000"/>
            </a:lnSpc>
          </a:pPr>
          <a:r>
            <a:rPr b="0" lang="pt-BR" sz="1000" spc="-1" strike="noStrike">
              <a:solidFill>
                <a:srgbClr val="000000"/>
              </a:solidFill>
              <a:latin typeface="Arial"/>
            </a:rPr>
            <a:t>2 - O local de execução dos serviços deverá ser suficientemente protegido (equipamentos, utensílios, mobiliários, etc.). Todas as partes afetadas deverão ser inteiramente recompostas. </a:t>
          </a:r>
          <a:endParaRPr b="0" lang="pt-BR" sz="1000" spc="-1" strike="noStrike">
            <a:latin typeface="Times New Roman"/>
          </a:endParaRPr>
        </a:p>
        <a:p>
          <a:pPr algn="just">
            <a:lnSpc>
              <a:spcPct val="150000"/>
            </a:lnSpc>
          </a:pPr>
          <a:r>
            <a:rPr b="0" lang="pt-BR" sz="1000" spc="-1" strike="noStrike">
              <a:solidFill>
                <a:srgbClr val="000000"/>
              </a:solidFill>
              <a:latin typeface="Arial"/>
            </a:rPr>
            <a:t>3 - Os quantitativos e os custos desta planilha orçamentária estão compatíveis com os quantitativos do Projeto Básico / Executivo</a:t>
          </a:r>
          <a:endParaRPr b="0" lang="pt-BR" sz="1000" spc="-1" strike="noStrike">
            <a:latin typeface="Times New Roman"/>
          </a:endParaRPr>
        </a:p>
        <a:p>
          <a:pPr algn="just">
            <a:lnSpc>
              <a:spcPct val="150000"/>
            </a:lnSpc>
          </a:pPr>
          <a:r>
            <a:rPr b="0" lang="pt-BR" sz="1000" spc="-1" strike="noStrike">
              <a:solidFill>
                <a:srgbClr val="000000"/>
              </a:solidFill>
              <a:latin typeface="Arial"/>
            </a:rPr>
            <a:t>4 - Prazo provável de execução de até </a:t>
          </a:r>
          <a:r>
            <a:rPr b="1" lang="pt-BR" sz="1000" spc="-1" strike="noStrike">
              <a:solidFill>
                <a:srgbClr val="000000"/>
              </a:solidFill>
              <a:latin typeface="Arial"/>
            </a:rPr>
            <a:t>60 (sessenta dias corridos)</a:t>
          </a:r>
          <a:endParaRPr b="0" lang="pt-BR" sz="1000" spc="-1" strike="noStrike">
            <a:latin typeface="Times New Roman"/>
          </a:endParaRPr>
        </a:p>
        <a:p>
          <a:pPr algn="just">
            <a:lnSpc>
              <a:spcPct val="150000"/>
            </a:lnSpc>
          </a:pPr>
          <a:r>
            <a:rPr b="0" lang="pt-BR" sz="1000" spc="-1" strike="noStrike">
              <a:solidFill>
                <a:srgbClr val="000000"/>
              </a:solidFill>
              <a:latin typeface="Arial"/>
            </a:rPr>
            <a:t>5 - O Sistema de Custos empregado atende ao Decreto 7983/13 e às recomendações TCU, CNJ e CSJT mais recentes e encontra-se descrito no Caderno Técnico, tópico "Sistema de Custos".</a:t>
          </a:r>
          <a:endParaRPr b="0" lang="pt-BR" sz="1000" spc="-1" strike="noStrike">
            <a:latin typeface="Times New Roman"/>
          </a:endParaRPr>
        </a:p>
        <a:p>
          <a:pPr algn="just">
            <a:lnSpc>
              <a:spcPct val="100000"/>
            </a:lnSpc>
          </a:pPr>
          <a:r>
            <a:rPr b="0" lang="pt-BR" sz="1000" spc="-1" strike="noStrike">
              <a:solidFill>
                <a:srgbClr val="000000"/>
              </a:solidFill>
              <a:latin typeface="Arial"/>
            </a:rPr>
            <a:t>6 - ENCARGOS SOCIAIS / DESONERAÇÃO -  </a:t>
          </a:r>
          <a:r>
            <a:rPr b="1" lang="pt-BR" sz="1000" spc="-1" strike="noStrike">
              <a:solidFill>
                <a:srgbClr val="000000"/>
              </a:solidFill>
              <a:latin typeface="Arial"/>
            </a:rPr>
            <a:t>HORISTA  81,63  MENSALISTA  45,28</a:t>
          </a:r>
          <a:endParaRPr b="0" lang="pt-BR" sz="1000" spc="-1" strike="noStrike">
            <a:latin typeface="Times New Roman"/>
          </a:endParaRPr>
        </a:p>
        <a:p>
          <a:pPr algn="just">
            <a:lnSpc>
              <a:spcPct val="100000"/>
            </a:lnSpc>
          </a:pPr>
          <a:r>
            <a:rPr b="0" lang="pt-BR" sz="1000" spc="-1" strike="noStrike">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b="0" lang="pt-BR" sz="10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6</xdr:col>
      <xdr:colOff>95040</xdr:colOff>
      <xdr:row>56</xdr:row>
      <xdr:rowOff>142560</xdr:rowOff>
    </xdr:to>
    <xdr:sp>
      <xdr:nvSpPr>
        <xdr:cNvPr id="2" name="CustomShape 1" hidden="1"/>
        <xdr:cNvSpPr/>
      </xdr:nvSpPr>
      <xdr:spPr>
        <a:xfrm>
          <a:off x="0" y="0"/>
          <a:ext cx="10073880" cy="11048400"/>
        </a:xfrm>
        <a:prstGeom prst="rect">
          <a:avLst/>
        </a:prstGeom>
        <a:solidFill>
          <a:srgbClr val="ffffff"/>
        </a:solidFill>
        <a:ln w="9360">
          <a:solidFill>
            <a:srgbClr val="000000"/>
          </a:solidFill>
          <a:miter/>
        </a:ln>
      </xdr:spPr>
      <xdr:style>
        <a:lnRef idx="0"/>
        <a:fillRef idx="0"/>
        <a:effectRef idx="0"/>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0</xdr:rowOff>
    </xdr:from>
    <xdr:to>
      <xdr:col>0</xdr:col>
      <xdr:colOff>8640</xdr:colOff>
      <xdr:row>53</xdr:row>
      <xdr:rowOff>174960</xdr:rowOff>
    </xdr:to>
    <xdr:pic>
      <xdr:nvPicPr>
        <xdr:cNvPr id="3" name="Imagem 1" descr=""/>
        <xdr:cNvPicPr/>
      </xdr:nvPicPr>
      <xdr:blipFill>
        <a:blip r:embed="rId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 name="Imagem 2" descr=""/>
        <xdr:cNvPicPr/>
      </xdr:nvPicPr>
      <xdr:blipFill>
        <a:blip r:embed="rId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 name="Imagem 3" descr=""/>
        <xdr:cNvPicPr/>
      </xdr:nvPicPr>
      <xdr:blipFill>
        <a:blip r:embed="rId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 name="Imagem 4" descr=""/>
        <xdr:cNvPicPr/>
      </xdr:nvPicPr>
      <xdr:blipFill>
        <a:blip r:embed="rId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 name="Imagem 5" descr=""/>
        <xdr:cNvPicPr/>
      </xdr:nvPicPr>
      <xdr:blipFill>
        <a:blip r:embed="rId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 name="Imagem 6" descr=""/>
        <xdr:cNvPicPr/>
      </xdr:nvPicPr>
      <xdr:blipFill>
        <a:blip r:embed="rId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 name="Imagem 7" descr=""/>
        <xdr:cNvPicPr/>
      </xdr:nvPicPr>
      <xdr:blipFill>
        <a:blip r:embed="rId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 name="Imagem 8" descr=""/>
        <xdr:cNvPicPr/>
      </xdr:nvPicPr>
      <xdr:blipFill>
        <a:blip r:embed="rId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 name="Imagem 9" descr=""/>
        <xdr:cNvPicPr/>
      </xdr:nvPicPr>
      <xdr:blipFill>
        <a:blip r:embed="rId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 name="Imagem 10" descr=""/>
        <xdr:cNvPicPr/>
      </xdr:nvPicPr>
      <xdr:blipFill>
        <a:blip r:embed="rId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 name="Imagem 11" descr=""/>
        <xdr:cNvPicPr/>
      </xdr:nvPicPr>
      <xdr:blipFill>
        <a:blip r:embed="rId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 name="Imagem 12" descr=""/>
        <xdr:cNvPicPr/>
      </xdr:nvPicPr>
      <xdr:blipFill>
        <a:blip r:embed="rId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 name="Imagem 13" descr=""/>
        <xdr:cNvPicPr/>
      </xdr:nvPicPr>
      <xdr:blipFill>
        <a:blip r:embed="rId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 name="Imagem 14" descr=""/>
        <xdr:cNvPicPr/>
      </xdr:nvPicPr>
      <xdr:blipFill>
        <a:blip r:embed="rId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 name="Imagem 15" descr=""/>
        <xdr:cNvPicPr/>
      </xdr:nvPicPr>
      <xdr:blipFill>
        <a:blip r:embed="rId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 name="Imagem 16" descr=""/>
        <xdr:cNvPicPr/>
      </xdr:nvPicPr>
      <xdr:blipFill>
        <a:blip r:embed="rId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 name="Imagem 17" descr=""/>
        <xdr:cNvPicPr/>
      </xdr:nvPicPr>
      <xdr:blipFill>
        <a:blip r:embed="rId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 name="Imagem 18" descr=""/>
        <xdr:cNvPicPr/>
      </xdr:nvPicPr>
      <xdr:blipFill>
        <a:blip r:embed="rId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 name="Imagem 19" descr=""/>
        <xdr:cNvPicPr/>
      </xdr:nvPicPr>
      <xdr:blipFill>
        <a:blip r:embed="rId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 name="Imagem 20" descr=""/>
        <xdr:cNvPicPr/>
      </xdr:nvPicPr>
      <xdr:blipFill>
        <a:blip r:embed="rId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 name="Imagem 21" descr=""/>
        <xdr:cNvPicPr/>
      </xdr:nvPicPr>
      <xdr:blipFill>
        <a:blip r:embed="rId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 name="Imagem 22" descr=""/>
        <xdr:cNvPicPr/>
      </xdr:nvPicPr>
      <xdr:blipFill>
        <a:blip r:embed="rId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 name="Imagem 23" descr=""/>
        <xdr:cNvPicPr/>
      </xdr:nvPicPr>
      <xdr:blipFill>
        <a:blip r:embed="rId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 name="Imagem 24" descr=""/>
        <xdr:cNvPicPr/>
      </xdr:nvPicPr>
      <xdr:blipFill>
        <a:blip r:embed="rId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 name="Imagem 25" descr=""/>
        <xdr:cNvPicPr/>
      </xdr:nvPicPr>
      <xdr:blipFill>
        <a:blip r:embed="rId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 name="Imagem 26" descr=""/>
        <xdr:cNvPicPr/>
      </xdr:nvPicPr>
      <xdr:blipFill>
        <a:blip r:embed="rId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 name="Imagem 27" descr=""/>
        <xdr:cNvPicPr/>
      </xdr:nvPicPr>
      <xdr:blipFill>
        <a:blip r:embed="rId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 name="Imagem 28" descr=""/>
        <xdr:cNvPicPr/>
      </xdr:nvPicPr>
      <xdr:blipFill>
        <a:blip r:embed="rId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 name="Imagem 29" descr=""/>
        <xdr:cNvPicPr/>
      </xdr:nvPicPr>
      <xdr:blipFill>
        <a:blip r:embed="rId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 name="Imagem 30" descr=""/>
        <xdr:cNvPicPr/>
      </xdr:nvPicPr>
      <xdr:blipFill>
        <a:blip r:embed="rId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 name="Imagem 31" descr=""/>
        <xdr:cNvPicPr/>
      </xdr:nvPicPr>
      <xdr:blipFill>
        <a:blip r:embed="rId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 name="Imagem 32" descr=""/>
        <xdr:cNvPicPr/>
      </xdr:nvPicPr>
      <xdr:blipFill>
        <a:blip r:embed="rId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 name="Imagem 33" descr=""/>
        <xdr:cNvPicPr/>
      </xdr:nvPicPr>
      <xdr:blipFill>
        <a:blip r:embed="rId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 name="Imagem 34" descr=""/>
        <xdr:cNvPicPr/>
      </xdr:nvPicPr>
      <xdr:blipFill>
        <a:blip r:embed="rId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 name="Imagem 35" descr=""/>
        <xdr:cNvPicPr/>
      </xdr:nvPicPr>
      <xdr:blipFill>
        <a:blip r:embed="rId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 name="Imagem 36" descr=""/>
        <xdr:cNvPicPr/>
      </xdr:nvPicPr>
      <xdr:blipFill>
        <a:blip r:embed="rId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 name="Imagem 37" descr=""/>
        <xdr:cNvPicPr/>
      </xdr:nvPicPr>
      <xdr:blipFill>
        <a:blip r:embed="rId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 name="Imagem 38" descr=""/>
        <xdr:cNvPicPr/>
      </xdr:nvPicPr>
      <xdr:blipFill>
        <a:blip r:embed="rId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 name="Imagem 39" descr=""/>
        <xdr:cNvPicPr/>
      </xdr:nvPicPr>
      <xdr:blipFill>
        <a:blip r:embed="rId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 name="Imagem 40" descr=""/>
        <xdr:cNvPicPr/>
      </xdr:nvPicPr>
      <xdr:blipFill>
        <a:blip r:embed="rId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 name="Imagem 41" descr=""/>
        <xdr:cNvPicPr/>
      </xdr:nvPicPr>
      <xdr:blipFill>
        <a:blip r:embed="rId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 name="Imagem 42" descr=""/>
        <xdr:cNvPicPr/>
      </xdr:nvPicPr>
      <xdr:blipFill>
        <a:blip r:embed="rId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 name="Imagem 43" descr=""/>
        <xdr:cNvPicPr/>
      </xdr:nvPicPr>
      <xdr:blipFill>
        <a:blip r:embed="rId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 name="Imagem 44" descr=""/>
        <xdr:cNvPicPr/>
      </xdr:nvPicPr>
      <xdr:blipFill>
        <a:blip r:embed="rId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 name="Imagem 45" descr=""/>
        <xdr:cNvPicPr/>
      </xdr:nvPicPr>
      <xdr:blipFill>
        <a:blip r:embed="rId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 name="Imagem 46" descr=""/>
        <xdr:cNvPicPr/>
      </xdr:nvPicPr>
      <xdr:blipFill>
        <a:blip r:embed="rId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 name="Imagem 47" descr=""/>
        <xdr:cNvPicPr/>
      </xdr:nvPicPr>
      <xdr:blipFill>
        <a:blip r:embed="rId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 name="Imagem 48" descr=""/>
        <xdr:cNvPicPr/>
      </xdr:nvPicPr>
      <xdr:blipFill>
        <a:blip r:embed="rId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 name="Imagem 49" descr=""/>
        <xdr:cNvPicPr/>
      </xdr:nvPicPr>
      <xdr:blipFill>
        <a:blip r:embed="rId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 name="Imagem 50" descr=""/>
        <xdr:cNvPicPr/>
      </xdr:nvPicPr>
      <xdr:blipFill>
        <a:blip r:embed="rId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 name="Imagem 51" descr=""/>
        <xdr:cNvPicPr/>
      </xdr:nvPicPr>
      <xdr:blipFill>
        <a:blip r:embed="rId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 name="Imagem 52" descr=""/>
        <xdr:cNvPicPr/>
      </xdr:nvPicPr>
      <xdr:blipFill>
        <a:blip r:embed="rId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 name="Imagem 53" descr=""/>
        <xdr:cNvPicPr/>
      </xdr:nvPicPr>
      <xdr:blipFill>
        <a:blip r:embed="rId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 name="Imagem 54" descr=""/>
        <xdr:cNvPicPr/>
      </xdr:nvPicPr>
      <xdr:blipFill>
        <a:blip r:embed="rId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 name="Imagem 55" descr=""/>
        <xdr:cNvPicPr/>
      </xdr:nvPicPr>
      <xdr:blipFill>
        <a:blip r:embed="rId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 name="Imagem 56" descr=""/>
        <xdr:cNvPicPr/>
      </xdr:nvPicPr>
      <xdr:blipFill>
        <a:blip r:embed="rId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 name="Imagem 57" descr=""/>
        <xdr:cNvPicPr/>
      </xdr:nvPicPr>
      <xdr:blipFill>
        <a:blip r:embed="rId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 name="Imagem 58" descr=""/>
        <xdr:cNvPicPr/>
      </xdr:nvPicPr>
      <xdr:blipFill>
        <a:blip r:embed="rId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 name="Imagem 59" descr=""/>
        <xdr:cNvPicPr/>
      </xdr:nvPicPr>
      <xdr:blipFill>
        <a:blip r:embed="rId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 name="Imagem 60" descr=""/>
        <xdr:cNvPicPr/>
      </xdr:nvPicPr>
      <xdr:blipFill>
        <a:blip r:embed="rId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 name="Imagem 61" descr=""/>
        <xdr:cNvPicPr/>
      </xdr:nvPicPr>
      <xdr:blipFill>
        <a:blip r:embed="rId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 name="Imagem 62" descr=""/>
        <xdr:cNvPicPr/>
      </xdr:nvPicPr>
      <xdr:blipFill>
        <a:blip r:embed="rId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 name="Imagem 63" descr=""/>
        <xdr:cNvPicPr/>
      </xdr:nvPicPr>
      <xdr:blipFill>
        <a:blip r:embed="rId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 name="Imagem 64" descr=""/>
        <xdr:cNvPicPr/>
      </xdr:nvPicPr>
      <xdr:blipFill>
        <a:blip r:embed="rId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 name="Imagem 65" descr=""/>
        <xdr:cNvPicPr/>
      </xdr:nvPicPr>
      <xdr:blipFill>
        <a:blip r:embed="rId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 name="Imagem 66" descr=""/>
        <xdr:cNvPicPr/>
      </xdr:nvPicPr>
      <xdr:blipFill>
        <a:blip r:embed="rId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 name="Imagem 67" descr=""/>
        <xdr:cNvPicPr/>
      </xdr:nvPicPr>
      <xdr:blipFill>
        <a:blip r:embed="rId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 name="Imagem 68" descr=""/>
        <xdr:cNvPicPr/>
      </xdr:nvPicPr>
      <xdr:blipFill>
        <a:blip r:embed="rId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 name="Imagem 69" descr=""/>
        <xdr:cNvPicPr/>
      </xdr:nvPicPr>
      <xdr:blipFill>
        <a:blip r:embed="rId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 name="Imagem 70" descr=""/>
        <xdr:cNvPicPr/>
      </xdr:nvPicPr>
      <xdr:blipFill>
        <a:blip r:embed="rId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 name="Imagem 71" descr=""/>
        <xdr:cNvPicPr/>
      </xdr:nvPicPr>
      <xdr:blipFill>
        <a:blip r:embed="rId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 name="Imagem 72" descr=""/>
        <xdr:cNvPicPr/>
      </xdr:nvPicPr>
      <xdr:blipFill>
        <a:blip r:embed="rId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 name="Imagem 73" descr=""/>
        <xdr:cNvPicPr/>
      </xdr:nvPicPr>
      <xdr:blipFill>
        <a:blip r:embed="rId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 name="Imagem 74" descr=""/>
        <xdr:cNvPicPr/>
      </xdr:nvPicPr>
      <xdr:blipFill>
        <a:blip r:embed="rId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 name="Imagem 75" descr=""/>
        <xdr:cNvPicPr/>
      </xdr:nvPicPr>
      <xdr:blipFill>
        <a:blip r:embed="rId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 name="Imagem 76" descr=""/>
        <xdr:cNvPicPr/>
      </xdr:nvPicPr>
      <xdr:blipFill>
        <a:blip r:embed="rId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 name="Imagem 77" descr=""/>
        <xdr:cNvPicPr/>
      </xdr:nvPicPr>
      <xdr:blipFill>
        <a:blip r:embed="rId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 name="Imagem 78" descr=""/>
        <xdr:cNvPicPr/>
      </xdr:nvPicPr>
      <xdr:blipFill>
        <a:blip r:embed="rId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 name="Imagem 79" descr=""/>
        <xdr:cNvPicPr/>
      </xdr:nvPicPr>
      <xdr:blipFill>
        <a:blip r:embed="rId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 name="Imagem 80" descr=""/>
        <xdr:cNvPicPr/>
      </xdr:nvPicPr>
      <xdr:blipFill>
        <a:blip r:embed="rId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 name="Imagem 81" descr=""/>
        <xdr:cNvPicPr/>
      </xdr:nvPicPr>
      <xdr:blipFill>
        <a:blip r:embed="rId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 name="Imagem 82" descr=""/>
        <xdr:cNvPicPr/>
      </xdr:nvPicPr>
      <xdr:blipFill>
        <a:blip r:embed="rId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 name="Imagem 83" descr=""/>
        <xdr:cNvPicPr/>
      </xdr:nvPicPr>
      <xdr:blipFill>
        <a:blip r:embed="rId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 name="Imagem 84" descr=""/>
        <xdr:cNvPicPr/>
      </xdr:nvPicPr>
      <xdr:blipFill>
        <a:blip r:embed="rId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 name="Imagem 85" descr=""/>
        <xdr:cNvPicPr/>
      </xdr:nvPicPr>
      <xdr:blipFill>
        <a:blip r:embed="rId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 name="Imagem 86" descr=""/>
        <xdr:cNvPicPr/>
      </xdr:nvPicPr>
      <xdr:blipFill>
        <a:blip r:embed="rId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 name="Imagem 87" descr=""/>
        <xdr:cNvPicPr/>
      </xdr:nvPicPr>
      <xdr:blipFill>
        <a:blip r:embed="rId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 name="Imagem 88" descr=""/>
        <xdr:cNvPicPr/>
      </xdr:nvPicPr>
      <xdr:blipFill>
        <a:blip r:embed="rId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 name="Imagem 89" descr=""/>
        <xdr:cNvPicPr/>
      </xdr:nvPicPr>
      <xdr:blipFill>
        <a:blip r:embed="rId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 name="Imagem 90" descr=""/>
        <xdr:cNvPicPr/>
      </xdr:nvPicPr>
      <xdr:blipFill>
        <a:blip r:embed="rId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 name="Imagem 91" descr=""/>
        <xdr:cNvPicPr/>
      </xdr:nvPicPr>
      <xdr:blipFill>
        <a:blip r:embed="rId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 name="Imagem 92" descr=""/>
        <xdr:cNvPicPr/>
      </xdr:nvPicPr>
      <xdr:blipFill>
        <a:blip r:embed="rId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 name="Imagem 93" descr=""/>
        <xdr:cNvPicPr/>
      </xdr:nvPicPr>
      <xdr:blipFill>
        <a:blip r:embed="rId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 name="Imagem 94" descr=""/>
        <xdr:cNvPicPr/>
      </xdr:nvPicPr>
      <xdr:blipFill>
        <a:blip r:embed="rId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 name="Imagem 95" descr=""/>
        <xdr:cNvPicPr/>
      </xdr:nvPicPr>
      <xdr:blipFill>
        <a:blip r:embed="rId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 name="Imagem 96" descr=""/>
        <xdr:cNvPicPr/>
      </xdr:nvPicPr>
      <xdr:blipFill>
        <a:blip r:embed="rId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 name="Imagem 97" descr=""/>
        <xdr:cNvPicPr/>
      </xdr:nvPicPr>
      <xdr:blipFill>
        <a:blip r:embed="rId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 name="Imagem 98" descr=""/>
        <xdr:cNvPicPr/>
      </xdr:nvPicPr>
      <xdr:blipFill>
        <a:blip r:embed="rId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 name="Imagem 99" descr=""/>
        <xdr:cNvPicPr/>
      </xdr:nvPicPr>
      <xdr:blipFill>
        <a:blip r:embed="rId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 name="Imagem 100" descr=""/>
        <xdr:cNvPicPr/>
      </xdr:nvPicPr>
      <xdr:blipFill>
        <a:blip r:embed="rId1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 name="Imagem 101" descr=""/>
        <xdr:cNvPicPr/>
      </xdr:nvPicPr>
      <xdr:blipFill>
        <a:blip r:embed="rId1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 name="Imagem 102" descr=""/>
        <xdr:cNvPicPr/>
      </xdr:nvPicPr>
      <xdr:blipFill>
        <a:blip r:embed="rId1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 name="Imagem 103" descr=""/>
        <xdr:cNvPicPr/>
      </xdr:nvPicPr>
      <xdr:blipFill>
        <a:blip r:embed="rId1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 name="Imagem 104" descr=""/>
        <xdr:cNvPicPr/>
      </xdr:nvPicPr>
      <xdr:blipFill>
        <a:blip r:embed="rId1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 name="Imagem 105" descr=""/>
        <xdr:cNvPicPr/>
      </xdr:nvPicPr>
      <xdr:blipFill>
        <a:blip r:embed="rId1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 name="Imagem 106" descr=""/>
        <xdr:cNvPicPr/>
      </xdr:nvPicPr>
      <xdr:blipFill>
        <a:blip r:embed="rId1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 name="Imagem 107" descr=""/>
        <xdr:cNvPicPr/>
      </xdr:nvPicPr>
      <xdr:blipFill>
        <a:blip r:embed="rId1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 name="Imagem 108" descr=""/>
        <xdr:cNvPicPr/>
      </xdr:nvPicPr>
      <xdr:blipFill>
        <a:blip r:embed="rId1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 name="Imagem 109" descr=""/>
        <xdr:cNvPicPr/>
      </xdr:nvPicPr>
      <xdr:blipFill>
        <a:blip r:embed="rId1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 name="Imagem 110" descr=""/>
        <xdr:cNvPicPr/>
      </xdr:nvPicPr>
      <xdr:blipFill>
        <a:blip r:embed="rId1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 name="Imagem 111" descr=""/>
        <xdr:cNvPicPr/>
      </xdr:nvPicPr>
      <xdr:blipFill>
        <a:blip r:embed="rId1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 name="Imagem 112" descr=""/>
        <xdr:cNvPicPr/>
      </xdr:nvPicPr>
      <xdr:blipFill>
        <a:blip r:embed="rId1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 name="Imagem 113" descr=""/>
        <xdr:cNvPicPr/>
      </xdr:nvPicPr>
      <xdr:blipFill>
        <a:blip r:embed="rId1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 name="Imagem 114" descr=""/>
        <xdr:cNvPicPr/>
      </xdr:nvPicPr>
      <xdr:blipFill>
        <a:blip r:embed="rId1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 name="Imagem 115" descr=""/>
        <xdr:cNvPicPr/>
      </xdr:nvPicPr>
      <xdr:blipFill>
        <a:blip r:embed="rId1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 name="Imagem 116" descr=""/>
        <xdr:cNvPicPr/>
      </xdr:nvPicPr>
      <xdr:blipFill>
        <a:blip r:embed="rId1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 name="Imagem 117" descr=""/>
        <xdr:cNvPicPr/>
      </xdr:nvPicPr>
      <xdr:blipFill>
        <a:blip r:embed="rId1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 name="Imagem 118" descr=""/>
        <xdr:cNvPicPr/>
      </xdr:nvPicPr>
      <xdr:blipFill>
        <a:blip r:embed="rId1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 name="Imagem 119" descr=""/>
        <xdr:cNvPicPr/>
      </xdr:nvPicPr>
      <xdr:blipFill>
        <a:blip r:embed="rId1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 name="Imagem 120" descr=""/>
        <xdr:cNvPicPr/>
      </xdr:nvPicPr>
      <xdr:blipFill>
        <a:blip r:embed="rId1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 name="Imagem 121" descr=""/>
        <xdr:cNvPicPr/>
      </xdr:nvPicPr>
      <xdr:blipFill>
        <a:blip r:embed="rId1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 name="Imagem 122" descr=""/>
        <xdr:cNvPicPr/>
      </xdr:nvPicPr>
      <xdr:blipFill>
        <a:blip r:embed="rId1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 name="Imagem 123" descr=""/>
        <xdr:cNvPicPr/>
      </xdr:nvPicPr>
      <xdr:blipFill>
        <a:blip r:embed="rId1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 name="Imagem 124" descr=""/>
        <xdr:cNvPicPr/>
      </xdr:nvPicPr>
      <xdr:blipFill>
        <a:blip r:embed="rId1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 name="Imagem 125" descr=""/>
        <xdr:cNvPicPr/>
      </xdr:nvPicPr>
      <xdr:blipFill>
        <a:blip r:embed="rId1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 name="Imagem 126" descr=""/>
        <xdr:cNvPicPr/>
      </xdr:nvPicPr>
      <xdr:blipFill>
        <a:blip r:embed="rId1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 name="Imagem 127" descr=""/>
        <xdr:cNvPicPr/>
      </xdr:nvPicPr>
      <xdr:blipFill>
        <a:blip r:embed="rId1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 name="Imagem 128" descr=""/>
        <xdr:cNvPicPr/>
      </xdr:nvPicPr>
      <xdr:blipFill>
        <a:blip r:embed="rId1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 name="Imagem 129" descr=""/>
        <xdr:cNvPicPr/>
      </xdr:nvPicPr>
      <xdr:blipFill>
        <a:blip r:embed="rId1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 name="Imagem 130" descr=""/>
        <xdr:cNvPicPr/>
      </xdr:nvPicPr>
      <xdr:blipFill>
        <a:blip r:embed="rId1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 name="Imagem 131" descr=""/>
        <xdr:cNvPicPr/>
      </xdr:nvPicPr>
      <xdr:blipFill>
        <a:blip r:embed="rId1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 name="Imagem 132" descr=""/>
        <xdr:cNvPicPr/>
      </xdr:nvPicPr>
      <xdr:blipFill>
        <a:blip r:embed="rId1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 name="Imagem 133" descr=""/>
        <xdr:cNvPicPr/>
      </xdr:nvPicPr>
      <xdr:blipFill>
        <a:blip r:embed="rId1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 name="Imagem 134" descr=""/>
        <xdr:cNvPicPr/>
      </xdr:nvPicPr>
      <xdr:blipFill>
        <a:blip r:embed="rId1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 name="Imagem 135" descr=""/>
        <xdr:cNvPicPr/>
      </xdr:nvPicPr>
      <xdr:blipFill>
        <a:blip r:embed="rId1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 name="Imagem 136" descr=""/>
        <xdr:cNvPicPr/>
      </xdr:nvPicPr>
      <xdr:blipFill>
        <a:blip r:embed="rId1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 name="Imagem 137" descr=""/>
        <xdr:cNvPicPr/>
      </xdr:nvPicPr>
      <xdr:blipFill>
        <a:blip r:embed="rId1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 name="Imagem 138" descr=""/>
        <xdr:cNvPicPr/>
      </xdr:nvPicPr>
      <xdr:blipFill>
        <a:blip r:embed="rId1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 name="Imagem 139" descr=""/>
        <xdr:cNvPicPr/>
      </xdr:nvPicPr>
      <xdr:blipFill>
        <a:blip r:embed="rId1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 name="Imagem 140" descr=""/>
        <xdr:cNvPicPr/>
      </xdr:nvPicPr>
      <xdr:blipFill>
        <a:blip r:embed="rId1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 name="Imagem 141" descr=""/>
        <xdr:cNvPicPr/>
      </xdr:nvPicPr>
      <xdr:blipFill>
        <a:blip r:embed="rId1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 name="Imagem 142" descr=""/>
        <xdr:cNvPicPr/>
      </xdr:nvPicPr>
      <xdr:blipFill>
        <a:blip r:embed="rId1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 name="Imagem 143" descr=""/>
        <xdr:cNvPicPr/>
      </xdr:nvPicPr>
      <xdr:blipFill>
        <a:blip r:embed="rId1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 name="Imagem 144" descr=""/>
        <xdr:cNvPicPr/>
      </xdr:nvPicPr>
      <xdr:blipFill>
        <a:blip r:embed="rId1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 name="Imagem 145" descr=""/>
        <xdr:cNvPicPr/>
      </xdr:nvPicPr>
      <xdr:blipFill>
        <a:blip r:embed="rId1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 name="Imagem 146" descr=""/>
        <xdr:cNvPicPr/>
      </xdr:nvPicPr>
      <xdr:blipFill>
        <a:blip r:embed="rId1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 name="Imagem 147" descr=""/>
        <xdr:cNvPicPr/>
      </xdr:nvPicPr>
      <xdr:blipFill>
        <a:blip r:embed="rId1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 name="Imagem 148" descr=""/>
        <xdr:cNvPicPr/>
      </xdr:nvPicPr>
      <xdr:blipFill>
        <a:blip r:embed="rId1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 name="Imagem 149" descr=""/>
        <xdr:cNvPicPr/>
      </xdr:nvPicPr>
      <xdr:blipFill>
        <a:blip r:embed="rId1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 name="Imagem 150" descr=""/>
        <xdr:cNvPicPr/>
      </xdr:nvPicPr>
      <xdr:blipFill>
        <a:blip r:embed="rId1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 name="Imagem 151" descr=""/>
        <xdr:cNvPicPr/>
      </xdr:nvPicPr>
      <xdr:blipFill>
        <a:blip r:embed="rId1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 name="Imagem 152" descr=""/>
        <xdr:cNvPicPr/>
      </xdr:nvPicPr>
      <xdr:blipFill>
        <a:blip r:embed="rId1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 name="Imagem 153" descr=""/>
        <xdr:cNvPicPr/>
      </xdr:nvPicPr>
      <xdr:blipFill>
        <a:blip r:embed="rId1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 name="Imagem 154" descr=""/>
        <xdr:cNvPicPr/>
      </xdr:nvPicPr>
      <xdr:blipFill>
        <a:blip r:embed="rId1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 name="Imagem 155" descr=""/>
        <xdr:cNvPicPr/>
      </xdr:nvPicPr>
      <xdr:blipFill>
        <a:blip r:embed="rId1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 name="Imagem 156" descr=""/>
        <xdr:cNvPicPr/>
      </xdr:nvPicPr>
      <xdr:blipFill>
        <a:blip r:embed="rId1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 name="Imagem 157" descr=""/>
        <xdr:cNvPicPr/>
      </xdr:nvPicPr>
      <xdr:blipFill>
        <a:blip r:embed="rId1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 name="Imagem 158" descr=""/>
        <xdr:cNvPicPr/>
      </xdr:nvPicPr>
      <xdr:blipFill>
        <a:blip r:embed="rId1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 name="Imagem 159" descr=""/>
        <xdr:cNvPicPr/>
      </xdr:nvPicPr>
      <xdr:blipFill>
        <a:blip r:embed="rId1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 name="Imagem 160" descr=""/>
        <xdr:cNvPicPr/>
      </xdr:nvPicPr>
      <xdr:blipFill>
        <a:blip r:embed="rId1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3" name="Imagem 161" descr=""/>
        <xdr:cNvPicPr/>
      </xdr:nvPicPr>
      <xdr:blipFill>
        <a:blip r:embed="rId1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4" name="Imagem 162" descr=""/>
        <xdr:cNvPicPr/>
      </xdr:nvPicPr>
      <xdr:blipFill>
        <a:blip r:embed="rId1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5" name="Imagem 163" descr=""/>
        <xdr:cNvPicPr/>
      </xdr:nvPicPr>
      <xdr:blipFill>
        <a:blip r:embed="rId1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6" name="Imagem 164" descr=""/>
        <xdr:cNvPicPr/>
      </xdr:nvPicPr>
      <xdr:blipFill>
        <a:blip r:embed="rId1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7" name="Imagem 165" descr=""/>
        <xdr:cNvPicPr/>
      </xdr:nvPicPr>
      <xdr:blipFill>
        <a:blip r:embed="rId1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8" name="Imagem 166" descr=""/>
        <xdr:cNvPicPr/>
      </xdr:nvPicPr>
      <xdr:blipFill>
        <a:blip r:embed="rId1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9" name="Imagem 167" descr=""/>
        <xdr:cNvPicPr/>
      </xdr:nvPicPr>
      <xdr:blipFill>
        <a:blip r:embed="rId1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0" name="Imagem 168" descr=""/>
        <xdr:cNvPicPr/>
      </xdr:nvPicPr>
      <xdr:blipFill>
        <a:blip r:embed="rId1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1" name="Imagem 169" descr=""/>
        <xdr:cNvPicPr/>
      </xdr:nvPicPr>
      <xdr:blipFill>
        <a:blip r:embed="rId1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2" name="Imagem 170" descr=""/>
        <xdr:cNvPicPr/>
      </xdr:nvPicPr>
      <xdr:blipFill>
        <a:blip r:embed="rId1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3" name="Imagem 171" descr=""/>
        <xdr:cNvPicPr/>
      </xdr:nvPicPr>
      <xdr:blipFill>
        <a:blip r:embed="rId1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4" name="Imagem 172" descr=""/>
        <xdr:cNvPicPr/>
      </xdr:nvPicPr>
      <xdr:blipFill>
        <a:blip r:embed="rId1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5" name="Imagem 173" descr=""/>
        <xdr:cNvPicPr/>
      </xdr:nvPicPr>
      <xdr:blipFill>
        <a:blip r:embed="rId1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6" name="Imagem 174" descr=""/>
        <xdr:cNvPicPr/>
      </xdr:nvPicPr>
      <xdr:blipFill>
        <a:blip r:embed="rId1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7" name="Imagem 175" descr=""/>
        <xdr:cNvPicPr/>
      </xdr:nvPicPr>
      <xdr:blipFill>
        <a:blip r:embed="rId1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8" name="Imagem 176" descr=""/>
        <xdr:cNvPicPr/>
      </xdr:nvPicPr>
      <xdr:blipFill>
        <a:blip r:embed="rId1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79" name="Imagem 177" descr=""/>
        <xdr:cNvPicPr/>
      </xdr:nvPicPr>
      <xdr:blipFill>
        <a:blip r:embed="rId1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0" name="Imagem 178" descr=""/>
        <xdr:cNvPicPr/>
      </xdr:nvPicPr>
      <xdr:blipFill>
        <a:blip r:embed="rId1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1" name="Imagem 179" descr=""/>
        <xdr:cNvPicPr/>
      </xdr:nvPicPr>
      <xdr:blipFill>
        <a:blip r:embed="rId1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2" name="Imagem 180" descr=""/>
        <xdr:cNvPicPr/>
      </xdr:nvPicPr>
      <xdr:blipFill>
        <a:blip r:embed="rId1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3" name="Imagem 181" descr=""/>
        <xdr:cNvPicPr/>
      </xdr:nvPicPr>
      <xdr:blipFill>
        <a:blip r:embed="rId1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4" name="Imagem 182" descr=""/>
        <xdr:cNvPicPr/>
      </xdr:nvPicPr>
      <xdr:blipFill>
        <a:blip r:embed="rId1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5" name="Imagem 183" descr=""/>
        <xdr:cNvPicPr/>
      </xdr:nvPicPr>
      <xdr:blipFill>
        <a:blip r:embed="rId1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6" name="Imagem 184" descr=""/>
        <xdr:cNvPicPr/>
      </xdr:nvPicPr>
      <xdr:blipFill>
        <a:blip r:embed="rId1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7" name="Imagem 185" descr=""/>
        <xdr:cNvPicPr/>
      </xdr:nvPicPr>
      <xdr:blipFill>
        <a:blip r:embed="rId1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8" name="Imagem 186" descr=""/>
        <xdr:cNvPicPr/>
      </xdr:nvPicPr>
      <xdr:blipFill>
        <a:blip r:embed="rId1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89" name="Imagem 187" descr=""/>
        <xdr:cNvPicPr/>
      </xdr:nvPicPr>
      <xdr:blipFill>
        <a:blip r:embed="rId1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0" name="Imagem 188" descr=""/>
        <xdr:cNvPicPr/>
      </xdr:nvPicPr>
      <xdr:blipFill>
        <a:blip r:embed="rId1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1" name="Imagem 189" descr=""/>
        <xdr:cNvPicPr/>
      </xdr:nvPicPr>
      <xdr:blipFill>
        <a:blip r:embed="rId1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2" name="Imagem 190" descr=""/>
        <xdr:cNvPicPr/>
      </xdr:nvPicPr>
      <xdr:blipFill>
        <a:blip r:embed="rId1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3" name="Imagem 191" descr=""/>
        <xdr:cNvPicPr/>
      </xdr:nvPicPr>
      <xdr:blipFill>
        <a:blip r:embed="rId1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4" name="Imagem 192" descr=""/>
        <xdr:cNvPicPr/>
      </xdr:nvPicPr>
      <xdr:blipFill>
        <a:blip r:embed="rId1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5" name="Imagem 193" descr=""/>
        <xdr:cNvPicPr/>
      </xdr:nvPicPr>
      <xdr:blipFill>
        <a:blip r:embed="rId1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6" name="Imagem 194" descr=""/>
        <xdr:cNvPicPr/>
      </xdr:nvPicPr>
      <xdr:blipFill>
        <a:blip r:embed="rId1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7" name="Imagem 195" descr=""/>
        <xdr:cNvPicPr/>
      </xdr:nvPicPr>
      <xdr:blipFill>
        <a:blip r:embed="rId1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8" name="Imagem 196" descr=""/>
        <xdr:cNvPicPr/>
      </xdr:nvPicPr>
      <xdr:blipFill>
        <a:blip r:embed="rId1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99" name="Imagem 197" descr=""/>
        <xdr:cNvPicPr/>
      </xdr:nvPicPr>
      <xdr:blipFill>
        <a:blip r:embed="rId1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0" name="Imagem 198" descr=""/>
        <xdr:cNvPicPr/>
      </xdr:nvPicPr>
      <xdr:blipFill>
        <a:blip r:embed="rId1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1" name="Imagem 199" descr=""/>
        <xdr:cNvPicPr/>
      </xdr:nvPicPr>
      <xdr:blipFill>
        <a:blip r:embed="rId1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2" name="Imagem 200" descr=""/>
        <xdr:cNvPicPr/>
      </xdr:nvPicPr>
      <xdr:blipFill>
        <a:blip r:embed="rId2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3" name="Imagem 201" descr=""/>
        <xdr:cNvPicPr/>
      </xdr:nvPicPr>
      <xdr:blipFill>
        <a:blip r:embed="rId2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4" name="Imagem 202" descr=""/>
        <xdr:cNvPicPr/>
      </xdr:nvPicPr>
      <xdr:blipFill>
        <a:blip r:embed="rId2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5" name="Imagem 203" descr=""/>
        <xdr:cNvPicPr/>
      </xdr:nvPicPr>
      <xdr:blipFill>
        <a:blip r:embed="rId2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6" name="Imagem 204" descr=""/>
        <xdr:cNvPicPr/>
      </xdr:nvPicPr>
      <xdr:blipFill>
        <a:blip r:embed="rId2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7" name="Imagem 205" descr=""/>
        <xdr:cNvPicPr/>
      </xdr:nvPicPr>
      <xdr:blipFill>
        <a:blip r:embed="rId2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8" name="Imagem 206" descr=""/>
        <xdr:cNvPicPr/>
      </xdr:nvPicPr>
      <xdr:blipFill>
        <a:blip r:embed="rId2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09" name="Imagem 207" descr=""/>
        <xdr:cNvPicPr/>
      </xdr:nvPicPr>
      <xdr:blipFill>
        <a:blip r:embed="rId2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0" name="Imagem 208" descr=""/>
        <xdr:cNvPicPr/>
      </xdr:nvPicPr>
      <xdr:blipFill>
        <a:blip r:embed="rId2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1" name="Imagem 209" descr=""/>
        <xdr:cNvPicPr/>
      </xdr:nvPicPr>
      <xdr:blipFill>
        <a:blip r:embed="rId2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2" name="Imagem 210" descr=""/>
        <xdr:cNvPicPr/>
      </xdr:nvPicPr>
      <xdr:blipFill>
        <a:blip r:embed="rId2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3" name="Imagem 211" descr=""/>
        <xdr:cNvPicPr/>
      </xdr:nvPicPr>
      <xdr:blipFill>
        <a:blip r:embed="rId2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4" name="Imagem 212" descr=""/>
        <xdr:cNvPicPr/>
      </xdr:nvPicPr>
      <xdr:blipFill>
        <a:blip r:embed="rId2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5" name="Imagem 213" descr=""/>
        <xdr:cNvPicPr/>
      </xdr:nvPicPr>
      <xdr:blipFill>
        <a:blip r:embed="rId2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6" name="Imagem 214" descr=""/>
        <xdr:cNvPicPr/>
      </xdr:nvPicPr>
      <xdr:blipFill>
        <a:blip r:embed="rId2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7" name="Imagem 215" descr=""/>
        <xdr:cNvPicPr/>
      </xdr:nvPicPr>
      <xdr:blipFill>
        <a:blip r:embed="rId2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8" name="Imagem 216" descr=""/>
        <xdr:cNvPicPr/>
      </xdr:nvPicPr>
      <xdr:blipFill>
        <a:blip r:embed="rId2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19" name="Imagem 217" descr=""/>
        <xdr:cNvPicPr/>
      </xdr:nvPicPr>
      <xdr:blipFill>
        <a:blip r:embed="rId2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0" name="Imagem 218" descr=""/>
        <xdr:cNvPicPr/>
      </xdr:nvPicPr>
      <xdr:blipFill>
        <a:blip r:embed="rId2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1" name="Imagem 219" descr=""/>
        <xdr:cNvPicPr/>
      </xdr:nvPicPr>
      <xdr:blipFill>
        <a:blip r:embed="rId2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2" name="Imagem 220" descr=""/>
        <xdr:cNvPicPr/>
      </xdr:nvPicPr>
      <xdr:blipFill>
        <a:blip r:embed="rId2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3" name="Imagem 221" descr=""/>
        <xdr:cNvPicPr/>
      </xdr:nvPicPr>
      <xdr:blipFill>
        <a:blip r:embed="rId2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4" name="Imagem 222" descr=""/>
        <xdr:cNvPicPr/>
      </xdr:nvPicPr>
      <xdr:blipFill>
        <a:blip r:embed="rId2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5" name="Imagem 223" descr=""/>
        <xdr:cNvPicPr/>
      </xdr:nvPicPr>
      <xdr:blipFill>
        <a:blip r:embed="rId2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6" name="Imagem 224" descr=""/>
        <xdr:cNvPicPr/>
      </xdr:nvPicPr>
      <xdr:blipFill>
        <a:blip r:embed="rId2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7" name="Imagem 225" descr=""/>
        <xdr:cNvPicPr/>
      </xdr:nvPicPr>
      <xdr:blipFill>
        <a:blip r:embed="rId2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8" name="Imagem 226" descr=""/>
        <xdr:cNvPicPr/>
      </xdr:nvPicPr>
      <xdr:blipFill>
        <a:blip r:embed="rId2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29" name="Imagem 227" descr=""/>
        <xdr:cNvPicPr/>
      </xdr:nvPicPr>
      <xdr:blipFill>
        <a:blip r:embed="rId2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0" name="Imagem 228" descr=""/>
        <xdr:cNvPicPr/>
      </xdr:nvPicPr>
      <xdr:blipFill>
        <a:blip r:embed="rId2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1" name="Imagem 229" descr=""/>
        <xdr:cNvPicPr/>
      </xdr:nvPicPr>
      <xdr:blipFill>
        <a:blip r:embed="rId2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2" name="Imagem 230" descr=""/>
        <xdr:cNvPicPr/>
      </xdr:nvPicPr>
      <xdr:blipFill>
        <a:blip r:embed="rId2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3" name="Imagem 231" descr=""/>
        <xdr:cNvPicPr/>
      </xdr:nvPicPr>
      <xdr:blipFill>
        <a:blip r:embed="rId2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4" name="Imagem 232" descr=""/>
        <xdr:cNvPicPr/>
      </xdr:nvPicPr>
      <xdr:blipFill>
        <a:blip r:embed="rId2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5" name="Imagem 233" descr=""/>
        <xdr:cNvPicPr/>
      </xdr:nvPicPr>
      <xdr:blipFill>
        <a:blip r:embed="rId2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6" name="Imagem 234" descr=""/>
        <xdr:cNvPicPr/>
      </xdr:nvPicPr>
      <xdr:blipFill>
        <a:blip r:embed="rId2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7" name="Imagem 235" descr=""/>
        <xdr:cNvPicPr/>
      </xdr:nvPicPr>
      <xdr:blipFill>
        <a:blip r:embed="rId2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8" name="Imagem 236" descr=""/>
        <xdr:cNvPicPr/>
      </xdr:nvPicPr>
      <xdr:blipFill>
        <a:blip r:embed="rId2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39" name="Imagem 237" descr=""/>
        <xdr:cNvPicPr/>
      </xdr:nvPicPr>
      <xdr:blipFill>
        <a:blip r:embed="rId2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0" name="Imagem 238" descr=""/>
        <xdr:cNvPicPr/>
      </xdr:nvPicPr>
      <xdr:blipFill>
        <a:blip r:embed="rId2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1" name="Imagem 239" descr=""/>
        <xdr:cNvPicPr/>
      </xdr:nvPicPr>
      <xdr:blipFill>
        <a:blip r:embed="rId2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2" name="Imagem 240" descr=""/>
        <xdr:cNvPicPr/>
      </xdr:nvPicPr>
      <xdr:blipFill>
        <a:blip r:embed="rId2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3" name="Imagem 241" descr=""/>
        <xdr:cNvPicPr/>
      </xdr:nvPicPr>
      <xdr:blipFill>
        <a:blip r:embed="rId2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4" name="Imagem 242" descr=""/>
        <xdr:cNvPicPr/>
      </xdr:nvPicPr>
      <xdr:blipFill>
        <a:blip r:embed="rId2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5" name="Imagem 243" descr=""/>
        <xdr:cNvPicPr/>
      </xdr:nvPicPr>
      <xdr:blipFill>
        <a:blip r:embed="rId2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6" name="Imagem 244" descr=""/>
        <xdr:cNvPicPr/>
      </xdr:nvPicPr>
      <xdr:blipFill>
        <a:blip r:embed="rId2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7" name="Imagem 245" descr=""/>
        <xdr:cNvPicPr/>
      </xdr:nvPicPr>
      <xdr:blipFill>
        <a:blip r:embed="rId2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8" name="Imagem 246" descr=""/>
        <xdr:cNvPicPr/>
      </xdr:nvPicPr>
      <xdr:blipFill>
        <a:blip r:embed="rId2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49" name="Imagem 247" descr=""/>
        <xdr:cNvPicPr/>
      </xdr:nvPicPr>
      <xdr:blipFill>
        <a:blip r:embed="rId2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0" name="Imagem 248" descr=""/>
        <xdr:cNvPicPr/>
      </xdr:nvPicPr>
      <xdr:blipFill>
        <a:blip r:embed="rId2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1" name="Imagem 249" descr=""/>
        <xdr:cNvPicPr/>
      </xdr:nvPicPr>
      <xdr:blipFill>
        <a:blip r:embed="rId2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2" name="Imagem 250" descr=""/>
        <xdr:cNvPicPr/>
      </xdr:nvPicPr>
      <xdr:blipFill>
        <a:blip r:embed="rId2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3" name="Imagem 251" descr=""/>
        <xdr:cNvPicPr/>
      </xdr:nvPicPr>
      <xdr:blipFill>
        <a:blip r:embed="rId2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4" name="Imagem 252" descr=""/>
        <xdr:cNvPicPr/>
      </xdr:nvPicPr>
      <xdr:blipFill>
        <a:blip r:embed="rId2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5" name="Imagem 253" descr=""/>
        <xdr:cNvPicPr/>
      </xdr:nvPicPr>
      <xdr:blipFill>
        <a:blip r:embed="rId2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6" name="Imagem 254" descr=""/>
        <xdr:cNvPicPr/>
      </xdr:nvPicPr>
      <xdr:blipFill>
        <a:blip r:embed="rId2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7" name="Imagem 255" descr=""/>
        <xdr:cNvPicPr/>
      </xdr:nvPicPr>
      <xdr:blipFill>
        <a:blip r:embed="rId2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8" name="Imagem 256" descr=""/>
        <xdr:cNvPicPr/>
      </xdr:nvPicPr>
      <xdr:blipFill>
        <a:blip r:embed="rId2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59" name="Imagem 257" descr=""/>
        <xdr:cNvPicPr/>
      </xdr:nvPicPr>
      <xdr:blipFill>
        <a:blip r:embed="rId2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0" name="Imagem 258" descr=""/>
        <xdr:cNvPicPr/>
      </xdr:nvPicPr>
      <xdr:blipFill>
        <a:blip r:embed="rId2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1" name="Imagem 259" descr=""/>
        <xdr:cNvPicPr/>
      </xdr:nvPicPr>
      <xdr:blipFill>
        <a:blip r:embed="rId2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2" name="Imagem 260" descr=""/>
        <xdr:cNvPicPr/>
      </xdr:nvPicPr>
      <xdr:blipFill>
        <a:blip r:embed="rId2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3" name="Imagem 261" descr=""/>
        <xdr:cNvPicPr/>
      </xdr:nvPicPr>
      <xdr:blipFill>
        <a:blip r:embed="rId2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4" name="Imagem 262" descr=""/>
        <xdr:cNvPicPr/>
      </xdr:nvPicPr>
      <xdr:blipFill>
        <a:blip r:embed="rId2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5" name="Imagem 263" descr=""/>
        <xdr:cNvPicPr/>
      </xdr:nvPicPr>
      <xdr:blipFill>
        <a:blip r:embed="rId2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6" name="Imagem 264" descr=""/>
        <xdr:cNvPicPr/>
      </xdr:nvPicPr>
      <xdr:blipFill>
        <a:blip r:embed="rId2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7" name="Imagem 265" descr=""/>
        <xdr:cNvPicPr/>
      </xdr:nvPicPr>
      <xdr:blipFill>
        <a:blip r:embed="rId2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8" name="Imagem 266" descr=""/>
        <xdr:cNvPicPr/>
      </xdr:nvPicPr>
      <xdr:blipFill>
        <a:blip r:embed="rId2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69" name="Imagem 267" descr=""/>
        <xdr:cNvPicPr/>
      </xdr:nvPicPr>
      <xdr:blipFill>
        <a:blip r:embed="rId2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0" name="Imagem 268" descr=""/>
        <xdr:cNvPicPr/>
      </xdr:nvPicPr>
      <xdr:blipFill>
        <a:blip r:embed="rId2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1" name="Imagem 269" descr=""/>
        <xdr:cNvPicPr/>
      </xdr:nvPicPr>
      <xdr:blipFill>
        <a:blip r:embed="rId2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2" name="Imagem 270" descr=""/>
        <xdr:cNvPicPr/>
      </xdr:nvPicPr>
      <xdr:blipFill>
        <a:blip r:embed="rId2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3" name="Imagem 271" descr=""/>
        <xdr:cNvPicPr/>
      </xdr:nvPicPr>
      <xdr:blipFill>
        <a:blip r:embed="rId2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4" name="Imagem 272" descr=""/>
        <xdr:cNvPicPr/>
      </xdr:nvPicPr>
      <xdr:blipFill>
        <a:blip r:embed="rId2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5" name="Imagem 273" descr=""/>
        <xdr:cNvPicPr/>
      </xdr:nvPicPr>
      <xdr:blipFill>
        <a:blip r:embed="rId2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6" name="Imagem 274" descr=""/>
        <xdr:cNvPicPr/>
      </xdr:nvPicPr>
      <xdr:blipFill>
        <a:blip r:embed="rId2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7" name="Imagem 275" descr=""/>
        <xdr:cNvPicPr/>
      </xdr:nvPicPr>
      <xdr:blipFill>
        <a:blip r:embed="rId2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8" name="Imagem 276" descr=""/>
        <xdr:cNvPicPr/>
      </xdr:nvPicPr>
      <xdr:blipFill>
        <a:blip r:embed="rId2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79" name="Imagem 277" descr=""/>
        <xdr:cNvPicPr/>
      </xdr:nvPicPr>
      <xdr:blipFill>
        <a:blip r:embed="rId2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0" name="Imagem 278" descr=""/>
        <xdr:cNvPicPr/>
      </xdr:nvPicPr>
      <xdr:blipFill>
        <a:blip r:embed="rId2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1" name="Imagem 279" descr=""/>
        <xdr:cNvPicPr/>
      </xdr:nvPicPr>
      <xdr:blipFill>
        <a:blip r:embed="rId2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2" name="Imagem 280" descr=""/>
        <xdr:cNvPicPr/>
      </xdr:nvPicPr>
      <xdr:blipFill>
        <a:blip r:embed="rId2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3" name="Imagem 281" descr=""/>
        <xdr:cNvPicPr/>
      </xdr:nvPicPr>
      <xdr:blipFill>
        <a:blip r:embed="rId2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4" name="Imagem 282" descr=""/>
        <xdr:cNvPicPr/>
      </xdr:nvPicPr>
      <xdr:blipFill>
        <a:blip r:embed="rId2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5" name="Imagem 283" descr=""/>
        <xdr:cNvPicPr/>
      </xdr:nvPicPr>
      <xdr:blipFill>
        <a:blip r:embed="rId2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6" name="Imagem 284" descr=""/>
        <xdr:cNvPicPr/>
      </xdr:nvPicPr>
      <xdr:blipFill>
        <a:blip r:embed="rId2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7" name="Imagem 285" descr=""/>
        <xdr:cNvPicPr/>
      </xdr:nvPicPr>
      <xdr:blipFill>
        <a:blip r:embed="rId2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8" name="Imagem 286" descr=""/>
        <xdr:cNvPicPr/>
      </xdr:nvPicPr>
      <xdr:blipFill>
        <a:blip r:embed="rId2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89" name="Imagem 287" descr=""/>
        <xdr:cNvPicPr/>
      </xdr:nvPicPr>
      <xdr:blipFill>
        <a:blip r:embed="rId2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0" name="Imagem 288" descr=""/>
        <xdr:cNvPicPr/>
      </xdr:nvPicPr>
      <xdr:blipFill>
        <a:blip r:embed="rId2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1" name="Imagem 289" descr=""/>
        <xdr:cNvPicPr/>
      </xdr:nvPicPr>
      <xdr:blipFill>
        <a:blip r:embed="rId2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2" name="Imagem 290" descr=""/>
        <xdr:cNvPicPr/>
      </xdr:nvPicPr>
      <xdr:blipFill>
        <a:blip r:embed="rId2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3" name="Imagem 291" descr=""/>
        <xdr:cNvPicPr/>
      </xdr:nvPicPr>
      <xdr:blipFill>
        <a:blip r:embed="rId2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4" name="Imagem 292" descr=""/>
        <xdr:cNvPicPr/>
      </xdr:nvPicPr>
      <xdr:blipFill>
        <a:blip r:embed="rId2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5" name="Imagem 293" descr=""/>
        <xdr:cNvPicPr/>
      </xdr:nvPicPr>
      <xdr:blipFill>
        <a:blip r:embed="rId2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6" name="Imagem 294" descr=""/>
        <xdr:cNvPicPr/>
      </xdr:nvPicPr>
      <xdr:blipFill>
        <a:blip r:embed="rId2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7" name="Imagem 295" descr=""/>
        <xdr:cNvPicPr/>
      </xdr:nvPicPr>
      <xdr:blipFill>
        <a:blip r:embed="rId2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8" name="Imagem 296" descr=""/>
        <xdr:cNvPicPr/>
      </xdr:nvPicPr>
      <xdr:blipFill>
        <a:blip r:embed="rId2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299" name="Imagem 297" descr=""/>
        <xdr:cNvPicPr/>
      </xdr:nvPicPr>
      <xdr:blipFill>
        <a:blip r:embed="rId2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0" name="Imagem 298" descr=""/>
        <xdr:cNvPicPr/>
      </xdr:nvPicPr>
      <xdr:blipFill>
        <a:blip r:embed="rId2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1" name="Imagem 299" descr=""/>
        <xdr:cNvPicPr/>
      </xdr:nvPicPr>
      <xdr:blipFill>
        <a:blip r:embed="rId2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2" name="Imagem 300" descr=""/>
        <xdr:cNvPicPr/>
      </xdr:nvPicPr>
      <xdr:blipFill>
        <a:blip r:embed="rId3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3" name="Imagem 301" descr=""/>
        <xdr:cNvPicPr/>
      </xdr:nvPicPr>
      <xdr:blipFill>
        <a:blip r:embed="rId3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4" name="Imagem 302" descr=""/>
        <xdr:cNvPicPr/>
      </xdr:nvPicPr>
      <xdr:blipFill>
        <a:blip r:embed="rId3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5" name="Imagem 303" descr=""/>
        <xdr:cNvPicPr/>
      </xdr:nvPicPr>
      <xdr:blipFill>
        <a:blip r:embed="rId3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6" name="Imagem 304" descr=""/>
        <xdr:cNvPicPr/>
      </xdr:nvPicPr>
      <xdr:blipFill>
        <a:blip r:embed="rId3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7" name="Imagem 305" descr=""/>
        <xdr:cNvPicPr/>
      </xdr:nvPicPr>
      <xdr:blipFill>
        <a:blip r:embed="rId3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8" name="Imagem 306" descr=""/>
        <xdr:cNvPicPr/>
      </xdr:nvPicPr>
      <xdr:blipFill>
        <a:blip r:embed="rId3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09" name="Imagem 307" descr=""/>
        <xdr:cNvPicPr/>
      </xdr:nvPicPr>
      <xdr:blipFill>
        <a:blip r:embed="rId3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0" name="Imagem 308" descr=""/>
        <xdr:cNvPicPr/>
      </xdr:nvPicPr>
      <xdr:blipFill>
        <a:blip r:embed="rId3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1" name="Imagem 309" descr=""/>
        <xdr:cNvPicPr/>
      </xdr:nvPicPr>
      <xdr:blipFill>
        <a:blip r:embed="rId3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2" name="Imagem 310" descr=""/>
        <xdr:cNvPicPr/>
      </xdr:nvPicPr>
      <xdr:blipFill>
        <a:blip r:embed="rId3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3" name="Imagem 311" descr=""/>
        <xdr:cNvPicPr/>
      </xdr:nvPicPr>
      <xdr:blipFill>
        <a:blip r:embed="rId3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4" name="Imagem 312" descr=""/>
        <xdr:cNvPicPr/>
      </xdr:nvPicPr>
      <xdr:blipFill>
        <a:blip r:embed="rId3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5" name="Imagem 313" descr=""/>
        <xdr:cNvPicPr/>
      </xdr:nvPicPr>
      <xdr:blipFill>
        <a:blip r:embed="rId3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6" name="Imagem 314" descr=""/>
        <xdr:cNvPicPr/>
      </xdr:nvPicPr>
      <xdr:blipFill>
        <a:blip r:embed="rId3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7" name="Imagem 315" descr=""/>
        <xdr:cNvPicPr/>
      </xdr:nvPicPr>
      <xdr:blipFill>
        <a:blip r:embed="rId3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8" name="Imagem 316" descr=""/>
        <xdr:cNvPicPr/>
      </xdr:nvPicPr>
      <xdr:blipFill>
        <a:blip r:embed="rId3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19" name="Imagem 317" descr=""/>
        <xdr:cNvPicPr/>
      </xdr:nvPicPr>
      <xdr:blipFill>
        <a:blip r:embed="rId3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0" name="Imagem 318" descr=""/>
        <xdr:cNvPicPr/>
      </xdr:nvPicPr>
      <xdr:blipFill>
        <a:blip r:embed="rId3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1" name="Imagem 319" descr=""/>
        <xdr:cNvPicPr/>
      </xdr:nvPicPr>
      <xdr:blipFill>
        <a:blip r:embed="rId3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2" name="Imagem 320" descr=""/>
        <xdr:cNvPicPr/>
      </xdr:nvPicPr>
      <xdr:blipFill>
        <a:blip r:embed="rId3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3" name="Imagem 321" descr=""/>
        <xdr:cNvPicPr/>
      </xdr:nvPicPr>
      <xdr:blipFill>
        <a:blip r:embed="rId3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4" name="Imagem 322" descr=""/>
        <xdr:cNvPicPr/>
      </xdr:nvPicPr>
      <xdr:blipFill>
        <a:blip r:embed="rId3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5" name="Imagem 323" descr=""/>
        <xdr:cNvPicPr/>
      </xdr:nvPicPr>
      <xdr:blipFill>
        <a:blip r:embed="rId3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6" name="Imagem 324" descr=""/>
        <xdr:cNvPicPr/>
      </xdr:nvPicPr>
      <xdr:blipFill>
        <a:blip r:embed="rId3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7" name="Imagem 325" descr=""/>
        <xdr:cNvPicPr/>
      </xdr:nvPicPr>
      <xdr:blipFill>
        <a:blip r:embed="rId3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8" name="Imagem 326" descr=""/>
        <xdr:cNvPicPr/>
      </xdr:nvPicPr>
      <xdr:blipFill>
        <a:blip r:embed="rId3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29" name="Imagem 327" descr=""/>
        <xdr:cNvPicPr/>
      </xdr:nvPicPr>
      <xdr:blipFill>
        <a:blip r:embed="rId3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0" name="Imagem 328" descr=""/>
        <xdr:cNvPicPr/>
      </xdr:nvPicPr>
      <xdr:blipFill>
        <a:blip r:embed="rId3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1" name="Imagem 329" descr=""/>
        <xdr:cNvPicPr/>
      </xdr:nvPicPr>
      <xdr:blipFill>
        <a:blip r:embed="rId3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2" name="Imagem 330" descr=""/>
        <xdr:cNvPicPr/>
      </xdr:nvPicPr>
      <xdr:blipFill>
        <a:blip r:embed="rId3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3" name="Imagem 331" descr=""/>
        <xdr:cNvPicPr/>
      </xdr:nvPicPr>
      <xdr:blipFill>
        <a:blip r:embed="rId3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4" name="Imagem 332" descr=""/>
        <xdr:cNvPicPr/>
      </xdr:nvPicPr>
      <xdr:blipFill>
        <a:blip r:embed="rId3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5" name="Imagem 333" descr=""/>
        <xdr:cNvPicPr/>
      </xdr:nvPicPr>
      <xdr:blipFill>
        <a:blip r:embed="rId3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6" name="Imagem 334" descr=""/>
        <xdr:cNvPicPr/>
      </xdr:nvPicPr>
      <xdr:blipFill>
        <a:blip r:embed="rId3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7" name="Imagem 335" descr=""/>
        <xdr:cNvPicPr/>
      </xdr:nvPicPr>
      <xdr:blipFill>
        <a:blip r:embed="rId3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8" name="Imagem 336" descr=""/>
        <xdr:cNvPicPr/>
      </xdr:nvPicPr>
      <xdr:blipFill>
        <a:blip r:embed="rId3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39" name="Imagem 337" descr=""/>
        <xdr:cNvPicPr/>
      </xdr:nvPicPr>
      <xdr:blipFill>
        <a:blip r:embed="rId3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0" name="Imagem 338" descr=""/>
        <xdr:cNvPicPr/>
      </xdr:nvPicPr>
      <xdr:blipFill>
        <a:blip r:embed="rId3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1" name="Imagem 339" descr=""/>
        <xdr:cNvPicPr/>
      </xdr:nvPicPr>
      <xdr:blipFill>
        <a:blip r:embed="rId3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2" name="Imagem 340" descr=""/>
        <xdr:cNvPicPr/>
      </xdr:nvPicPr>
      <xdr:blipFill>
        <a:blip r:embed="rId3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3" name="Imagem 341" descr=""/>
        <xdr:cNvPicPr/>
      </xdr:nvPicPr>
      <xdr:blipFill>
        <a:blip r:embed="rId3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4" name="Imagem 342" descr=""/>
        <xdr:cNvPicPr/>
      </xdr:nvPicPr>
      <xdr:blipFill>
        <a:blip r:embed="rId3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5" name="Imagem 343" descr=""/>
        <xdr:cNvPicPr/>
      </xdr:nvPicPr>
      <xdr:blipFill>
        <a:blip r:embed="rId3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6" name="Imagem 344" descr=""/>
        <xdr:cNvPicPr/>
      </xdr:nvPicPr>
      <xdr:blipFill>
        <a:blip r:embed="rId3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7" name="Imagem 345" descr=""/>
        <xdr:cNvPicPr/>
      </xdr:nvPicPr>
      <xdr:blipFill>
        <a:blip r:embed="rId3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8" name="Imagem 346" descr=""/>
        <xdr:cNvPicPr/>
      </xdr:nvPicPr>
      <xdr:blipFill>
        <a:blip r:embed="rId3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49" name="Imagem 347" descr=""/>
        <xdr:cNvPicPr/>
      </xdr:nvPicPr>
      <xdr:blipFill>
        <a:blip r:embed="rId3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0" name="Imagem 348" descr=""/>
        <xdr:cNvPicPr/>
      </xdr:nvPicPr>
      <xdr:blipFill>
        <a:blip r:embed="rId3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1" name="Imagem 349" descr=""/>
        <xdr:cNvPicPr/>
      </xdr:nvPicPr>
      <xdr:blipFill>
        <a:blip r:embed="rId3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2" name="Imagem 350" descr=""/>
        <xdr:cNvPicPr/>
      </xdr:nvPicPr>
      <xdr:blipFill>
        <a:blip r:embed="rId3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3" name="Imagem 351" descr=""/>
        <xdr:cNvPicPr/>
      </xdr:nvPicPr>
      <xdr:blipFill>
        <a:blip r:embed="rId3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4" name="Imagem 352" descr=""/>
        <xdr:cNvPicPr/>
      </xdr:nvPicPr>
      <xdr:blipFill>
        <a:blip r:embed="rId3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5" name="Imagem 353" descr=""/>
        <xdr:cNvPicPr/>
      </xdr:nvPicPr>
      <xdr:blipFill>
        <a:blip r:embed="rId3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6" name="Imagem 354" descr=""/>
        <xdr:cNvPicPr/>
      </xdr:nvPicPr>
      <xdr:blipFill>
        <a:blip r:embed="rId3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7" name="Imagem 355" descr=""/>
        <xdr:cNvPicPr/>
      </xdr:nvPicPr>
      <xdr:blipFill>
        <a:blip r:embed="rId3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8" name="Imagem 356" descr=""/>
        <xdr:cNvPicPr/>
      </xdr:nvPicPr>
      <xdr:blipFill>
        <a:blip r:embed="rId3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59" name="Imagem 357" descr=""/>
        <xdr:cNvPicPr/>
      </xdr:nvPicPr>
      <xdr:blipFill>
        <a:blip r:embed="rId3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0" name="Imagem 358" descr=""/>
        <xdr:cNvPicPr/>
      </xdr:nvPicPr>
      <xdr:blipFill>
        <a:blip r:embed="rId3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1" name="Imagem 359" descr=""/>
        <xdr:cNvPicPr/>
      </xdr:nvPicPr>
      <xdr:blipFill>
        <a:blip r:embed="rId3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2" name="Imagem 360" descr=""/>
        <xdr:cNvPicPr/>
      </xdr:nvPicPr>
      <xdr:blipFill>
        <a:blip r:embed="rId3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3" name="Imagem 361" descr=""/>
        <xdr:cNvPicPr/>
      </xdr:nvPicPr>
      <xdr:blipFill>
        <a:blip r:embed="rId3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4" name="Imagem 362" descr=""/>
        <xdr:cNvPicPr/>
      </xdr:nvPicPr>
      <xdr:blipFill>
        <a:blip r:embed="rId3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5" name="Imagem 363" descr=""/>
        <xdr:cNvPicPr/>
      </xdr:nvPicPr>
      <xdr:blipFill>
        <a:blip r:embed="rId3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6" name="Imagem 364" descr=""/>
        <xdr:cNvPicPr/>
      </xdr:nvPicPr>
      <xdr:blipFill>
        <a:blip r:embed="rId3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7" name="Imagem 365" descr=""/>
        <xdr:cNvPicPr/>
      </xdr:nvPicPr>
      <xdr:blipFill>
        <a:blip r:embed="rId3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8" name="Imagem 366" descr=""/>
        <xdr:cNvPicPr/>
      </xdr:nvPicPr>
      <xdr:blipFill>
        <a:blip r:embed="rId3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69" name="Imagem 367" descr=""/>
        <xdr:cNvPicPr/>
      </xdr:nvPicPr>
      <xdr:blipFill>
        <a:blip r:embed="rId3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0" name="Imagem 368" descr=""/>
        <xdr:cNvPicPr/>
      </xdr:nvPicPr>
      <xdr:blipFill>
        <a:blip r:embed="rId3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1" name="Imagem 369" descr=""/>
        <xdr:cNvPicPr/>
      </xdr:nvPicPr>
      <xdr:blipFill>
        <a:blip r:embed="rId3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2" name="Imagem 370" descr=""/>
        <xdr:cNvPicPr/>
      </xdr:nvPicPr>
      <xdr:blipFill>
        <a:blip r:embed="rId3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3" name="Imagem 371" descr=""/>
        <xdr:cNvPicPr/>
      </xdr:nvPicPr>
      <xdr:blipFill>
        <a:blip r:embed="rId3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4" name="Imagem 372" descr=""/>
        <xdr:cNvPicPr/>
      </xdr:nvPicPr>
      <xdr:blipFill>
        <a:blip r:embed="rId3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5" name="Imagem 373" descr=""/>
        <xdr:cNvPicPr/>
      </xdr:nvPicPr>
      <xdr:blipFill>
        <a:blip r:embed="rId3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6" name="Imagem 374" descr=""/>
        <xdr:cNvPicPr/>
      </xdr:nvPicPr>
      <xdr:blipFill>
        <a:blip r:embed="rId3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7" name="Imagem 375" descr=""/>
        <xdr:cNvPicPr/>
      </xdr:nvPicPr>
      <xdr:blipFill>
        <a:blip r:embed="rId3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8" name="Imagem 376" descr=""/>
        <xdr:cNvPicPr/>
      </xdr:nvPicPr>
      <xdr:blipFill>
        <a:blip r:embed="rId3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79" name="Imagem 377" descr=""/>
        <xdr:cNvPicPr/>
      </xdr:nvPicPr>
      <xdr:blipFill>
        <a:blip r:embed="rId3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0" name="Imagem 378" descr=""/>
        <xdr:cNvPicPr/>
      </xdr:nvPicPr>
      <xdr:blipFill>
        <a:blip r:embed="rId3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1" name="Imagem 379" descr=""/>
        <xdr:cNvPicPr/>
      </xdr:nvPicPr>
      <xdr:blipFill>
        <a:blip r:embed="rId3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2" name="Imagem 380" descr=""/>
        <xdr:cNvPicPr/>
      </xdr:nvPicPr>
      <xdr:blipFill>
        <a:blip r:embed="rId3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3" name="Imagem 381" descr=""/>
        <xdr:cNvPicPr/>
      </xdr:nvPicPr>
      <xdr:blipFill>
        <a:blip r:embed="rId3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4" name="Imagem 382" descr=""/>
        <xdr:cNvPicPr/>
      </xdr:nvPicPr>
      <xdr:blipFill>
        <a:blip r:embed="rId3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5" name="Imagem 383" descr=""/>
        <xdr:cNvPicPr/>
      </xdr:nvPicPr>
      <xdr:blipFill>
        <a:blip r:embed="rId3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6" name="Imagem 384" descr=""/>
        <xdr:cNvPicPr/>
      </xdr:nvPicPr>
      <xdr:blipFill>
        <a:blip r:embed="rId3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7" name="Imagem 385" descr=""/>
        <xdr:cNvPicPr/>
      </xdr:nvPicPr>
      <xdr:blipFill>
        <a:blip r:embed="rId3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8" name="Imagem 386" descr=""/>
        <xdr:cNvPicPr/>
      </xdr:nvPicPr>
      <xdr:blipFill>
        <a:blip r:embed="rId3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89" name="Imagem 387" descr=""/>
        <xdr:cNvPicPr/>
      </xdr:nvPicPr>
      <xdr:blipFill>
        <a:blip r:embed="rId3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0" name="Imagem 388" descr=""/>
        <xdr:cNvPicPr/>
      </xdr:nvPicPr>
      <xdr:blipFill>
        <a:blip r:embed="rId3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1" name="Imagem 389" descr=""/>
        <xdr:cNvPicPr/>
      </xdr:nvPicPr>
      <xdr:blipFill>
        <a:blip r:embed="rId3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2" name="Imagem 390" descr=""/>
        <xdr:cNvPicPr/>
      </xdr:nvPicPr>
      <xdr:blipFill>
        <a:blip r:embed="rId3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3" name="Imagem 391" descr=""/>
        <xdr:cNvPicPr/>
      </xdr:nvPicPr>
      <xdr:blipFill>
        <a:blip r:embed="rId3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4" name="Imagem 392" descr=""/>
        <xdr:cNvPicPr/>
      </xdr:nvPicPr>
      <xdr:blipFill>
        <a:blip r:embed="rId3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5" name="Imagem 393" descr=""/>
        <xdr:cNvPicPr/>
      </xdr:nvPicPr>
      <xdr:blipFill>
        <a:blip r:embed="rId3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6" name="Imagem 394" descr=""/>
        <xdr:cNvPicPr/>
      </xdr:nvPicPr>
      <xdr:blipFill>
        <a:blip r:embed="rId3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7" name="Imagem 395" descr=""/>
        <xdr:cNvPicPr/>
      </xdr:nvPicPr>
      <xdr:blipFill>
        <a:blip r:embed="rId3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8" name="Imagem 396" descr=""/>
        <xdr:cNvPicPr/>
      </xdr:nvPicPr>
      <xdr:blipFill>
        <a:blip r:embed="rId3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399" name="Imagem 397" descr=""/>
        <xdr:cNvPicPr/>
      </xdr:nvPicPr>
      <xdr:blipFill>
        <a:blip r:embed="rId3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0" name="Imagem 398" descr=""/>
        <xdr:cNvPicPr/>
      </xdr:nvPicPr>
      <xdr:blipFill>
        <a:blip r:embed="rId3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1" name="Imagem 399" descr=""/>
        <xdr:cNvPicPr/>
      </xdr:nvPicPr>
      <xdr:blipFill>
        <a:blip r:embed="rId3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2" name="Imagem 400" descr=""/>
        <xdr:cNvPicPr/>
      </xdr:nvPicPr>
      <xdr:blipFill>
        <a:blip r:embed="rId4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3" name="Imagem 401" descr=""/>
        <xdr:cNvPicPr/>
      </xdr:nvPicPr>
      <xdr:blipFill>
        <a:blip r:embed="rId4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4" name="Imagem 402" descr=""/>
        <xdr:cNvPicPr/>
      </xdr:nvPicPr>
      <xdr:blipFill>
        <a:blip r:embed="rId4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5" name="Imagem 403" descr=""/>
        <xdr:cNvPicPr/>
      </xdr:nvPicPr>
      <xdr:blipFill>
        <a:blip r:embed="rId4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6" name="Imagem 404" descr=""/>
        <xdr:cNvPicPr/>
      </xdr:nvPicPr>
      <xdr:blipFill>
        <a:blip r:embed="rId4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7" name="Imagem 405" descr=""/>
        <xdr:cNvPicPr/>
      </xdr:nvPicPr>
      <xdr:blipFill>
        <a:blip r:embed="rId4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8" name="Imagem 406" descr=""/>
        <xdr:cNvPicPr/>
      </xdr:nvPicPr>
      <xdr:blipFill>
        <a:blip r:embed="rId4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09" name="Imagem 407" descr=""/>
        <xdr:cNvPicPr/>
      </xdr:nvPicPr>
      <xdr:blipFill>
        <a:blip r:embed="rId4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0" name="Imagem 408" descr=""/>
        <xdr:cNvPicPr/>
      </xdr:nvPicPr>
      <xdr:blipFill>
        <a:blip r:embed="rId4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1" name="Imagem 409" descr=""/>
        <xdr:cNvPicPr/>
      </xdr:nvPicPr>
      <xdr:blipFill>
        <a:blip r:embed="rId4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2" name="Imagem 410" descr=""/>
        <xdr:cNvPicPr/>
      </xdr:nvPicPr>
      <xdr:blipFill>
        <a:blip r:embed="rId4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3" name="Imagem 411" descr=""/>
        <xdr:cNvPicPr/>
      </xdr:nvPicPr>
      <xdr:blipFill>
        <a:blip r:embed="rId4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4" name="Imagem 412" descr=""/>
        <xdr:cNvPicPr/>
      </xdr:nvPicPr>
      <xdr:blipFill>
        <a:blip r:embed="rId4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5" name="Imagem 413" descr=""/>
        <xdr:cNvPicPr/>
      </xdr:nvPicPr>
      <xdr:blipFill>
        <a:blip r:embed="rId4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6" name="Imagem 414" descr=""/>
        <xdr:cNvPicPr/>
      </xdr:nvPicPr>
      <xdr:blipFill>
        <a:blip r:embed="rId4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7" name="Imagem 415" descr=""/>
        <xdr:cNvPicPr/>
      </xdr:nvPicPr>
      <xdr:blipFill>
        <a:blip r:embed="rId4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8" name="Imagem 416" descr=""/>
        <xdr:cNvPicPr/>
      </xdr:nvPicPr>
      <xdr:blipFill>
        <a:blip r:embed="rId4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19" name="Imagem 417" descr=""/>
        <xdr:cNvPicPr/>
      </xdr:nvPicPr>
      <xdr:blipFill>
        <a:blip r:embed="rId4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0" name="Imagem 418" descr=""/>
        <xdr:cNvPicPr/>
      </xdr:nvPicPr>
      <xdr:blipFill>
        <a:blip r:embed="rId4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1" name="Imagem 419" descr=""/>
        <xdr:cNvPicPr/>
      </xdr:nvPicPr>
      <xdr:blipFill>
        <a:blip r:embed="rId4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2" name="Imagem 420" descr=""/>
        <xdr:cNvPicPr/>
      </xdr:nvPicPr>
      <xdr:blipFill>
        <a:blip r:embed="rId4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3" name="Imagem 421" descr=""/>
        <xdr:cNvPicPr/>
      </xdr:nvPicPr>
      <xdr:blipFill>
        <a:blip r:embed="rId4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4" name="Imagem 422" descr=""/>
        <xdr:cNvPicPr/>
      </xdr:nvPicPr>
      <xdr:blipFill>
        <a:blip r:embed="rId4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5" name="Imagem 423" descr=""/>
        <xdr:cNvPicPr/>
      </xdr:nvPicPr>
      <xdr:blipFill>
        <a:blip r:embed="rId4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6" name="Imagem 424" descr=""/>
        <xdr:cNvPicPr/>
      </xdr:nvPicPr>
      <xdr:blipFill>
        <a:blip r:embed="rId4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7" name="Imagem 425" descr=""/>
        <xdr:cNvPicPr/>
      </xdr:nvPicPr>
      <xdr:blipFill>
        <a:blip r:embed="rId4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8" name="Imagem 426" descr=""/>
        <xdr:cNvPicPr/>
      </xdr:nvPicPr>
      <xdr:blipFill>
        <a:blip r:embed="rId4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29" name="Imagem 427" descr=""/>
        <xdr:cNvPicPr/>
      </xdr:nvPicPr>
      <xdr:blipFill>
        <a:blip r:embed="rId4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0" name="Imagem 428" descr=""/>
        <xdr:cNvPicPr/>
      </xdr:nvPicPr>
      <xdr:blipFill>
        <a:blip r:embed="rId4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1" name="Imagem 429" descr=""/>
        <xdr:cNvPicPr/>
      </xdr:nvPicPr>
      <xdr:blipFill>
        <a:blip r:embed="rId4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2" name="Imagem 430" descr=""/>
        <xdr:cNvPicPr/>
      </xdr:nvPicPr>
      <xdr:blipFill>
        <a:blip r:embed="rId4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3" name="Imagem 431" descr=""/>
        <xdr:cNvPicPr/>
      </xdr:nvPicPr>
      <xdr:blipFill>
        <a:blip r:embed="rId4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4" name="Imagem 432" descr=""/>
        <xdr:cNvPicPr/>
      </xdr:nvPicPr>
      <xdr:blipFill>
        <a:blip r:embed="rId4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5" name="Imagem 433" descr=""/>
        <xdr:cNvPicPr/>
      </xdr:nvPicPr>
      <xdr:blipFill>
        <a:blip r:embed="rId4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6" name="Imagem 434" descr=""/>
        <xdr:cNvPicPr/>
      </xdr:nvPicPr>
      <xdr:blipFill>
        <a:blip r:embed="rId4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7" name="Imagem 435" descr=""/>
        <xdr:cNvPicPr/>
      </xdr:nvPicPr>
      <xdr:blipFill>
        <a:blip r:embed="rId4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8" name="Imagem 436" descr=""/>
        <xdr:cNvPicPr/>
      </xdr:nvPicPr>
      <xdr:blipFill>
        <a:blip r:embed="rId4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39" name="Imagem 437" descr=""/>
        <xdr:cNvPicPr/>
      </xdr:nvPicPr>
      <xdr:blipFill>
        <a:blip r:embed="rId4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0" name="Imagem 438" descr=""/>
        <xdr:cNvPicPr/>
      </xdr:nvPicPr>
      <xdr:blipFill>
        <a:blip r:embed="rId4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1" name="Imagem 439" descr=""/>
        <xdr:cNvPicPr/>
      </xdr:nvPicPr>
      <xdr:blipFill>
        <a:blip r:embed="rId4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2" name="Imagem 440" descr=""/>
        <xdr:cNvPicPr/>
      </xdr:nvPicPr>
      <xdr:blipFill>
        <a:blip r:embed="rId4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3" name="Imagem 441" descr=""/>
        <xdr:cNvPicPr/>
      </xdr:nvPicPr>
      <xdr:blipFill>
        <a:blip r:embed="rId4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4" name="Imagem 442" descr=""/>
        <xdr:cNvPicPr/>
      </xdr:nvPicPr>
      <xdr:blipFill>
        <a:blip r:embed="rId4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5" name="Imagem 443" descr=""/>
        <xdr:cNvPicPr/>
      </xdr:nvPicPr>
      <xdr:blipFill>
        <a:blip r:embed="rId4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6" name="Imagem 444" descr=""/>
        <xdr:cNvPicPr/>
      </xdr:nvPicPr>
      <xdr:blipFill>
        <a:blip r:embed="rId4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7" name="Imagem 445" descr=""/>
        <xdr:cNvPicPr/>
      </xdr:nvPicPr>
      <xdr:blipFill>
        <a:blip r:embed="rId4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8" name="Imagem 446" descr=""/>
        <xdr:cNvPicPr/>
      </xdr:nvPicPr>
      <xdr:blipFill>
        <a:blip r:embed="rId4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49" name="Imagem 447" descr=""/>
        <xdr:cNvPicPr/>
      </xdr:nvPicPr>
      <xdr:blipFill>
        <a:blip r:embed="rId4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0" name="Imagem 448" descr=""/>
        <xdr:cNvPicPr/>
      </xdr:nvPicPr>
      <xdr:blipFill>
        <a:blip r:embed="rId4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1" name="Imagem 449" descr=""/>
        <xdr:cNvPicPr/>
      </xdr:nvPicPr>
      <xdr:blipFill>
        <a:blip r:embed="rId4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2" name="Imagem 450" descr=""/>
        <xdr:cNvPicPr/>
      </xdr:nvPicPr>
      <xdr:blipFill>
        <a:blip r:embed="rId4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3" name="Imagem 451" descr=""/>
        <xdr:cNvPicPr/>
      </xdr:nvPicPr>
      <xdr:blipFill>
        <a:blip r:embed="rId4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4" name="Imagem 452" descr=""/>
        <xdr:cNvPicPr/>
      </xdr:nvPicPr>
      <xdr:blipFill>
        <a:blip r:embed="rId4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5" name="Imagem 453" descr=""/>
        <xdr:cNvPicPr/>
      </xdr:nvPicPr>
      <xdr:blipFill>
        <a:blip r:embed="rId4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6" name="Imagem 454" descr=""/>
        <xdr:cNvPicPr/>
      </xdr:nvPicPr>
      <xdr:blipFill>
        <a:blip r:embed="rId4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7" name="Imagem 455" descr=""/>
        <xdr:cNvPicPr/>
      </xdr:nvPicPr>
      <xdr:blipFill>
        <a:blip r:embed="rId4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8" name="Imagem 456" descr=""/>
        <xdr:cNvPicPr/>
      </xdr:nvPicPr>
      <xdr:blipFill>
        <a:blip r:embed="rId4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59" name="Imagem 457" descr=""/>
        <xdr:cNvPicPr/>
      </xdr:nvPicPr>
      <xdr:blipFill>
        <a:blip r:embed="rId4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0" name="Imagem 458" descr=""/>
        <xdr:cNvPicPr/>
      </xdr:nvPicPr>
      <xdr:blipFill>
        <a:blip r:embed="rId4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1" name="Imagem 459" descr=""/>
        <xdr:cNvPicPr/>
      </xdr:nvPicPr>
      <xdr:blipFill>
        <a:blip r:embed="rId4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2" name="Imagem 460" descr=""/>
        <xdr:cNvPicPr/>
      </xdr:nvPicPr>
      <xdr:blipFill>
        <a:blip r:embed="rId4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3" name="Imagem 461" descr=""/>
        <xdr:cNvPicPr/>
      </xdr:nvPicPr>
      <xdr:blipFill>
        <a:blip r:embed="rId4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4" name="Imagem 462" descr=""/>
        <xdr:cNvPicPr/>
      </xdr:nvPicPr>
      <xdr:blipFill>
        <a:blip r:embed="rId4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5" name="Imagem 463" descr=""/>
        <xdr:cNvPicPr/>
      </xdr:nvPicPr>
      <xdr:blipFill>
        <a:blip r:embed="rId4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6" name="Imagem 464" descr=""/>
        <xdr:cNvPicPr/>
      </xdr:nvPicPr>
      <xdr:blipFill>
        <a:blip r:embed="rId4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7" name="Imagem 465" descr=""/>
        <xdr:cNvPicPr/>
      </xdr:nvPicPr>
      <xdr:blipFill>
        <a:blip r:embed="rId4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8" name="Imagem 466" descr=""/>
        <xdr:cNvPicPr/>
      </xdr:nvPicPr>
      <xdr:blipFill>
        <a:blip r:embed="rId4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69" name="Imagem 467" descr=""/>
        <xdr:cNvPicPr/>
      </xdr:nvPicPr>
      <xdr:blipFill>
        <a:blip r:embed="rId4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0" name="Imagem 468" descr=""/>
        <xdr:cNvPicPr/>
      </xdr:nvPicPr>
      <xdr:blipFill>
        <a:blip r:embed="rId4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1" name="Imagem 469" descr=""/>
        <xdr:cNvPicPr/>
      </xdr:nvPicPr>
      <xdr:blipFill>
        <a:blip r:embed="rId4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2" name="Imagem 470" descr=""/>
        <xdr:cNvPicPr/>
      </xdr:nvPicPr>
      <xdr:blipFill>
        <a:blip r:embed="rId4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3" name="Imagem 471" descr=""/>
        <xdr:cNvPicPr/>
      </xdr:nvPicPr>
      <xdr:blipFill>
        <a:blip r:embed="rId4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4" name="Imagem 472" descr=""/>
        <xdr:cNvPicPr/>
      </xdr:nvPicPr>
      <xdr:blipFill>
        <a:blip r:embed="rId4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5" name="Imagem 473" descr=""/>
        <xdr:cNvPicPr/>
      </xdr:nvPicPr>
      <xdr:blipFill>
        <a:blip r:embed="rId4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6" name="Imagem 474" descr=""/>
        <xdr:cNvPicPr/>
      </xdr:nvPicPr>
      <xdr:blipFill>
        <a:blip r:embed="rId4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7" name="Imagem 475" descr=""/>
        <xdr:cNvPicPr/>
      </xdr:nvPicPr>
      <xdr:blipFill>
        <a:blip r:embed="rId4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8" name="Imagem 476" descr=""/>
        <xdr:cNvPicPr/>
      </xdr:nvPicPr>
      <xdr:blipFill>
        <a:blip r:embed="rId4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79" name="Imagem 477" descr=""/>
        <xdr:cNvPicPr/>
      </xdr:nvPicPr>
      <xdr:blipFill>
        <a:blip r:embed="rId4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0" name="Imagem 478" descr=""/>
        <xdr:cNvPicPr/>
      </xdr:nvPicPr>
      <xdr:blipFill>
        <a:blip r:embed="rId4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1" name="Imagem 479" descr=""/>
        <xdr:cNvPicPr/>
      </xdr:nvPicPr>
      <xdr:blipFill>
        <a:blip r:embed="rId4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2" name="Imagem 480" descr=""/>
        <xdr:cNvPicPr/>
      </xdr:nvPicPr>
      <xdr:blipFill>
        <a:blip r:embed="rId4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3" name="Imagem 481" descr=""/>
        <xdr:cNvPicPr/>
      </xdr:nvPicPr>
      <xdr:blipFill>
        <a:blip r:embed="rId4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4" name="Imagem 482" descr=""/>
        <xdr:cNvPicPr/>
      </xdr:nvPicPr>
      <xdr:blipFill>
        <a:blip r:embed="rId4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5" name="Imagem 483" descr=""/>
        <xdr:cNvPicPr/>
      </xdr:nvPicPr>
      <xdr:blipFill>
        <a:blip r:embed="rId4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6" name="Imagem 484" descr=""/>
        <xdr:cNvPicPr/>
      </xdr:nvPicPr>
      <xdr:blipFill>
        <a:blip r:embed="rId4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7" name="Imagem 485" descr=""/>
        <xdr:cNvPicPr/>
      </xdr:nvPicPr>
      <xdr:blipFill>
        <a:blip r:embed="rId4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8" name="Imagem 486" descr=""/>
        <xdr:cNvPicPr/>
      </xdr:nvPicPr>
      <xdr:blipFill>
        <a:blip r:embed="rId4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89" name="Imagem 487" descr=""/>
        <xdr:cNvPicPr/>
      </xdr:nvPicPr>
      <xdr:blipFill>
        <a:blip r:embed="rId4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0" name="Imagem 488" descr=""/>
        <xdr:cNvPicPr/>
      </xdr:nvPicPr>
      <xdr:blipFill>
        <a:blip r:embed="rId4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1" name="Imagem 489" descr=""/>
        <xdr:cNvPicPr/>
      </xdr:nvPicPr>
      <xdr:blipFill>
        <a:blip r:embed="rId4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2" name="Imagem 490" descr=""/>
        <xdr:cNvPicPr/>
      </xdr:nvPicPr>
      <xdr:blipFill>
        <a:blip r:embed="rId4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3" name="Imagem 491" descr=""/>
        <xdr:cNvPicPr/>
      </xdr:nvPicPr>
      <xdr:blipFill>
        <a:blip r:embed="rId4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4" name="Imagem 492" descr=""/>
        <xdr:cNvPicPr/>
      </xdr:nvPicPr>
      <xdr:blipFill>
        <a:blip r:embed="rId4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5" name="Imagem 493" descr=""/>
        <xdr:cNvPicPr/>
      </xdr:nvPicPr>
      <xdr:blipFill>
        <a:blip r:embed="rId4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6" name="Imagem 494" descr=""/>
        <xdr:cNvPicPr/>
      </xdr:nvPicPr>
      <xdr:blipFill>
        <a:blip r:embed="rId4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7" name="Imagem 495" descr=""/>
        <xdr:cNvPicPr/>
      </xdr:nvPicPr>
      <xdr:blipFill>
        <a:blip r:embed="rId4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8" name="Imagem 496" descr=""/>
        <xdr:cNvPicPr/>
      </xdr:nvPicPr>
      <xdr:blipFill>
        <a:blip r:embed="rId4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499" name="Imagem 497" descr=""/>
        <xdr:cNvPicPr/>
      </xdr:nvPicPr>
      <xdr:blipFill>
        <a:blip r:embed="rId4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0" name="Imagem 498" descr=""/>
        <xdr:cNvPicPr/>
      </xdr:nvPicPr>
      <xdr:blipFill>
        <a:blip r:embed="rId4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1" name="Imagem 499" descr=""/>
        <xdr:cNvPicPr/>
      </xdr:nvPicPr>
      <xdr:blipFill>
        <a:blip r:embed="rId4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2" name="Imagem 500" descr=""/>
        <xdr:cNvPicPr/>
      </xdr:nvPicPr>
      <xdr:blipFill>
        <a:blip r:embed="rId5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3" name="Imagem 501" descr=""/>
        <xdr:cNvPicPr/>
      </xdr:nvPicPr>
      <xdr:blipFill>
        <a:blip r:embed="rId5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4" name="Imagem 502" descr=""/>
        <xdr:cNvPicPr/>
      </xdr:nvPicPr>
      <xdr:blipFill>
        <a:blip r:embed="rId5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5" name="Imagem 503" descr=""/>
        <xdr:cNvPicPr/>
      </xdr:nvPicPr>
      <xdr:blipFill>
        <a:blip r:embed="rId5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6" name="Imagem 504" descr=""/>
        <xdr:cNvPicPr/>
      </xdr:nvPicPr>
      <xdr:blipFill>
        <a:blip r:embed="rId5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7" name="Imagem 505" descr=""/>
        <xdr:cNvPicPr/>
      </xdr:nvPicPr>
      <xdr:blipFill>
        <a:blip r:embed="rId5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8" name="Imagem 506" descr=""/>
        <xdr:cNvPicPr/>
      </xdr:nvPicPr>
      <xdr:blipFill>
        <a:blip r:embed="rId5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09" name="Imagem 507" descr=""/>
        <xdr:cNvPicPr/>
      </xdr:nvPicPr>
      <xdr:blipFill>
        <a:blip r:embed="rId5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0" name="Imagem 508" descr=""/>
        <xdr:cNvPicPr/>
      </xdr:nvPicPr>
      <xdr:blipFill>
        <a:blip r:embed="rId5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1" name="Imagem 509" descr=""/>
        <xdr:cNvPicPr/>
      </xdr:nvPicPr>
      <xdr:blipFill>
        <a:blip r:embed="rId5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2" name="Imagem 510" descr=""/>
        <xdr:cNvPicPr/>
      </xdr:nvPicPr>
      <xdr:blipFill>
        <a:blip r:embed="rId5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3" name="Imagem 511" descr=""/>
        <xdr:cNvPicPr/>
      </xdr:nvPicPr>
      <xdr:blipFill>
        <a:blip r:embed="rId5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4" name="Imagem 512" descr=""/>
        <xdr:cNvPicPr/>
      </xdr:nvPicPr>
      <xdr:blipFill>
        <a:blip r:embed="rId5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5" name="Imagem 513" descr=""/>
        <xdr:cNvPicPr/>
      </xdr:nvPicPr>
      <xdr:blipFill>
        <a:blip r:embed="rId5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6" name="Imagem 514" descr=""/>
        <xdr:cNvPicPr/>
      </xdr:nvPicPr>
      <xdr:blipFill>
        <a:blip r:embed="rId5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7" name="Imagem 515" descr=""/>
        <xdr:cNvPicPr/>
      </xdr:nvPicPr>
      <xdr:blipFill>
        <a:blip r:embed="rId5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8" name="Imagem 516" descr=""/>
        <xdr:cNvPicPr/>
      </xdr:nvPicPr>
      <xdr:blipFill>
        <a:blip r:embed="rId5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19" name="Imagem 517" descr=""/>
        <xdr:cNvPicPr/>
      </xdr:nvPicPr>
      <xdr:blipFill>
        <a:blip r:embed="rId5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0" name="Imagem 518" descr=""/>
        <xdr:cNvPicPr/>
      </xdr:nvPicPr>
      <xdr:blipFill>
        <a:blip r:embed="rId5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1" name="Imagem 519" descr=""/>
        <xdr:cNvPicPr/>
      </xdr:nvPicPr>
      <xdr:blipFill>
        <a:blip r:embed="rId5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2" name="Imagem 520" descr=""/>
        <xdr:cNvPicPr/>
      </xdr:nvPicPr>
      <xdr:blipFill>
        <a:blip r:embed="rId5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3" name="Imagem 521" descr=""/>
        <xdr:cNvPicPr/>
      </xdr:nvPicPr>
      <xdr:blipFill>
        <a:blip r:embed="rId5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4" name="Imagem 522" descr=""/>
        <xdr:cNvPicPr/>
      </xdr:nvPicPr>
      <xdr:blipFill>
        <a:blip r:embed="rId5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5" name="Imagem 523" descr=""/>
        <xdr:cNvPicPr/>
      </xdr:nvPicPr>
      <xdr:blipFill>
        <a:blip r:embed="rId5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6" name="Imagem 524" descr=""/>
        <xdr:cNvPicPr/>
      </xdr:nvPicPr>
      <xdr:blipFill>
        <a:blip r:embed="rId5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7" name="Imagem 525" descr=""/>
        <xdr:cNvPicPr/>
      </xdr:nvPicPr>
      <xdr:blipFill>
        <a:blip r:embed="rId5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8" name="Imagem 526" descr=""/>
        <xdr:cNvPicPr/>
      </xdr:nvPicPr>
      <xdr:blipFill>
        <a:blip r:embed="rId5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29" name="Imagem 527" descr=""/>
        <xdr:cNvPicPr/>
      </xdr:nvPicPr>
      <xdr:blipFill>
        <a:blip r:embed="rId5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0" name="Imagem 528" descr=""/>
        <xdr:cNvPicPr/>
      </xdr:nvPicPr>
      <xdr:blipFill>
        <a:blip r:embed="rId5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1" name="Imagem 529" descr=""/>
        <xdr:cNvPicPr/>
      </xdr:nvPicPr>
      <xdr:blipFill>
        <a:blip r:embed="rId5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2" name="Imagem 530" descr=""/>
        <xdr:cNvPicPr/>
      </xdr:nvPicPr>
      <xdr:blipFill>
        <a:blip r:embed="rId5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3" name="Imagem 531" descr=""/>
        <xdr:cNvPicPr/>
      </xdr:nvPicPr>
      <xdr:blipFill>
        <a:blip r:embed="rId5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4" name="Imagem 532" descr=""/>
        <xdr:cNvPicPr/>
      </xdr:nvPicPr>
      <xdr:blipFill>
        <a:blip r:embed="rId5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5" name="Imagem 533" descr=""/>
        <xdr:cNvPicPr/>
      </xdr:nvPicPr>
      <xdr:blipFill>
        <a:blip r:embed="rId5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6" name="Imagem 534" descr=""/>
        <xdr:cNvPicPr/>
      </xdr:nvPicPr>
      <xdr:blipFill>
        <a:blip r:embed="rId5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7" name="Imagem 535" descr=""/>
        <xdr:cNvPicPr/>
      </xdr:nvPicPr>
      <xdr:blipFill>
        <a:blip r:embed="rId5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8" name="Imagem 536" descr=""/>
        <xdr:cNvPicPr/>
      </xdr:nvPicPr>
      <xdr:blipFill>
        <a:blip r:embed="rId5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39" name="Imagem 537" descr=""/>
        <xdr:cNvPicPr/>
      </xdr:nvPicPr>
      <xdr:blipFill>
        <a:blip r:embed="rId5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0" name="Imagem 538" descr=""/>
        <xdr:cNvPicPr/>
      </xdr:nvPicPr>
      <xdr:blipFill>
        <a:blip r:embed="rId5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1" name="Imagem 539" descr=""/>
        <xdr:cNvPicPr/>
      </xdr:nvPicPr>
      <xdr:blipFill>
        <a:blip r:embed="rId5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2" name="Imagem 540" descr=""/>
        <xdr:cNvPicPr/>
      </xdr:nvPicPr>
      <xdr:blipFill>
        <a:blip r:embed="rId5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3" name="Imagem 541" descr=""/>
        <xdr:cNvPicPr/>
      </xdr:nvPicPr>
      <xdr:blipFill>
        <a:blip r:embed="rId5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4" name="Imagem 542" descr=""/>
        <xdr:cNvPicPr/>
      </xdr:nvPicPr>
      <xdr:blipFill>
        <a:blip r:embed="rId5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5" name="Imagem 543" descr=""/>
        <xdr:cNvPicPr/>
      </xdr:nvPicPr>
      <xdr:blipFill>
        <a:blip r:embed="rId5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6" name="Imagem 544" descr=""/>
        <xdr:cNvPicPr/>
      </xdr:nvPicPr>
      <xdr:blipFill>
        <a:blip r:embed="rId5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7" name="Imagem 545" descr=""/>
        <xdr:cNvPicPr/>
      </xdr:nvPicPr>
      <xdr:blipFill>
        <a:blip r:embed="rId5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8" name="Imagem 546" descr=""/>
        <xdr:cNvPicPr/>
      </xdr:nvPicPr>
      <xdr:blipFill>
        <a:blip r:embed="rId5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49" name="Imagem 547" descr=""/>
        <xdr:cNvPicPr/>
      </xdr:nvPicPr>
      <xdr:blipFill>
        <a:blip r:embed="rId5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0" name="Imagem 548" descr=""/>
        <xdr:cNvPicPr/>
      </xdr:nvPicPr>
      <xdr:blipFill>
        <a:blip r:embed="rId5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1" name="Imagem 549" descr=""/>
        <xdr:cNvPicPr/>
      </xdr:nvPicPr>
      <xdr:blipFill>
        <a:blip r:embed="rId5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2" name="Imagem 550" descr=""/>
        <xdr:cNvPicPr/>
      </xdr:nvPicPr>
      <xdr:blipFill>
        <a:blip r:embed="rId5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3" name="Imagem 551" descr=""/>
        <xdr:cNvPicPr/>
      </xdr:nvPicPr>
      <xdr:blipFill>
        <a:blip r:embed="rId5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4" name="Imagem 552" descr=""/>
        <xdr:cNvPicPr/>
      </xdr:nvPicPr>
      <xdr:blipFill>
        <a:blip r:embed="rId5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5" name="Imagem 553" descr=""/>
        <xdr:cNvPicPr/>
      </xdr:nvPicPr>
      <xdr:blipFill>
        <a:blip r:embed="rId5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6" name="Imagem 554" descr=""/>
        <xdr:cNvPicPr/>
      </xdr:nvPicPr>
      <xdr:blipFill>
        <a:blip r:embed="rId5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7" name="Imagem 555" descr=""/>
        <xdr:cNvPicPr/>
      </xdr:nvPicPr>
      <xdr:blipFill>
        <a:blip r:embed="rId5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8" name="Imagem 556" descr=""/>
        <xdr:cNvPicPr/>
      </xdr:nvPicPr>
      <xdr:blipFill>
        <a:blip r:embed="rId5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59" name="Imagem 557" descr=""/>
        <xdr:cNvPicPr/>
      </xdr:nvPicPr>
      <xdr:blipFill>
        <a:blip r:embed="rId5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0" name="Imagem 558" descr=""/>
        <xdr:cNvPicPr/>
      </xdr:nvPicPr>
      <xdr:blipFill>
        <a:blip r:embed="rId5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1" name="Imagem 559" descr=""/>
        <xdr:cNvPicPr/>
      </xdr:nvPicPr>
      <xdr:blipFill>
        <a:blip r:embed="rId5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2" name="Imagem 560" descr=""/>
        <xdr:cNvPicPr/>
      </xdr:nvPicPr>
      <xdr:blipFill>
        <a:blip r:embed="rId5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3" name="Imagem 561" descr=""/>
        <xdr:cNvPicPr/>
      </xdr:nvPicPr>
      <xdr:blipFill>
        <a:blip r:embed="rId5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4" name="Imagem 562" descr=""/>
        <xdr:cNvPicPr/>
      </xdr:nvPicPr>
      <xdr:blipFill>
        <a:blip r:embed="rId5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5" name="Imagem 563" descr=""/>
        <xdr:cNvPicPr/>
      </xdr:nvPicPr>
      <xdr:blipFill>
        <a:blip r:embed="rId5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6" name="Imagem 564" descr=""/>
        <xdr:cNvPicPr/>
      </xdr:nvPicPr>
      <xdr:blipFill>
        <a:blip r:embed="rId5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7" name="Imagem 565" descr=""/>
        <xdr:cNvPicPr/>
      </xdr:nvPicPr>
      <xdr:blipFill>
        <a:blip r:embed="rId5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8" name="Imagem 566" descr=""/>
        <xdr:cNvPicPr/>
      </xdr:nvPicPr>
      <xdr:blipFill>
        <a:blip r:embed="rId5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69" name="Imagem 567" descr=""/>
        <xdr:cNvPicPr/>
      </xdr:nvPicPr>
      <xdr:blipFill>
        <a:blip r:embed="rId5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0" name="Imagem 568" descr=""/>
        <xdr:cNvPicPr/>
      </xdr:nvPicPr>
      <xdr:blipFill>
        <a:blip r:embed="rId5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1" name="Imagem 569" descr=""/>
        <xdr:cNvPicPr/>
      </xdr:nvPicPr>
      <xdr:blipFill>
        <a:blip r:embed="rId5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2" name="Imagem 570" descr=""/>
        <xdr:cNvPicPr/>
      </xdr:nvPicPr>
      <xdr:blipFill>
        <a:blip r:embed="rId5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3" name="Imagem 571" descr=""/>
        <xdr:cNvPicPr/>
      </xdr:nvPicPr>
      <xdr:blipFill>
        <a:blip r:embed="rId5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4" name="Imagem 572" descr=""/>
        <xdr:cNvPicPr/>
      </xdr:nvPicPr>
      <xdr:blipFill>
        <a:blip r:embed="rId5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5" name="Imagem 573" descr=""/>
        <xdr:cNvPicPr/>
      </xdr:nvPicPr>
      <xdr:blipFill>
        <a:blip r:embed="rId5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6" name="Imagem 574" descr=""/>
        <xdr:cNvPicPr/>
      </xdr:nvPicPr>
      <xdr:blipFill>
        <a:blip r:embed="rId5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7" name="Imagem 575" descr=""/>
        <xdr:cNvPicPr/>
      </xdr:nvPicPr>
      <xdr:blipFill>
        <a:blip r:embed="rId5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8" name="Imagem 576" descr=""/>
        <xdr:cNvPicPr/>
      </xdr:nvPicPr>
      <xdr:blipFill>
        <a:blip r:embed="rId5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79" name="Imagem 577" descr=""/>
        <xdr:cNvPicPr/>
      </xdr:nvPicPr>
      <xdr:blipFill>
        <a:blip r:embed="rId5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0" name="Imagem 578" descr=""/>
        <xdr:cNvPicPr/>
      </xdr:nvPicPr>
      <xdr:blipFill>
        <a:blip r:embed="rId5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1" name="Imagem 579" descr=""/>
        <xdr:cNvPicPr/>
      </xdr:nvPicPr>
      <xdr:blipFill>
        <a:blip r:embed="rId5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2" name="Imagem 580" descr=""/>
        <xdr:cNvPicPr/>
      </xdr:nvPicPr>
      <xdr:blipFill>
        <a:blip r:embed="rId5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3" name="Imagem 581" descr=""/>
        <xdr:cNvPicPr/>
      </xdr:nvPicPr>
      <xdr:blipFill>
        <a:blip r:embed="rId5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4" name="Imagem 582" descr=""/>
        <xdr:cNvPicPr/>
      </xdr:nvPicPr>
      <xdr:blipFill>
        <a:blip r:embed="rId5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5" name="Imagem 583" descr=""/>
        <xdr:cNvPicPr/>
      </xdr:nvPicPr>
      <xdr:blipFill>
        <a:blip r:embed="rId5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6" name="Imagem 584" descr=""/>
        <xdr:cNvPicPr/>
      </xdr:nvPicPr>
      <xdr:blipFill>
        <a:blip r:embed="rId5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7" name="Imagem 585" descr=""/>
        <xdr:cNvPicPr/>
      </xdr:nvPicPr>
      <xdr:blipFill>
        <a:blip r:embed="rId5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8" name="Imagem 586" descr=""/>
        <xdr:cNvPicPr/>
      </xdr:nvPicPr>
      <xdr:blipFill>
        <a:blip r:embed="rId5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89" name="Imagem 587" descr=""/>
        <xdr:cNvPicPr/>
      </xdr:nvPicPr>
      <xdr:blipFill>
        <a:blip r:embed="rId5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0" name="Imagem 588" descr=""/>
        <xdr:cNvPicPr/>
      </xdr:nvPicPr>
      <xdr:blipFill>
        <a:blip r:embed="rId5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1" name="Imagem 589" descr=""/>
        <xdr:cNvPicPr/>
      </xdr:nvPicPr>
      <xdr:blipFill>
        <a:blip r:embed="rId5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2" name="Imagem 590" descr=""/>
        <xdr:cNvPicPr/>
      </xdr:nvPicPr>
      <xdr:blipFill>
        <a:blip r:embed="rId5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3" name="Imagem 591" descr=""/>
        <xdr:cNvPicPr/>
      </xdr:nvPicPr>
      <xdr:blipFill>
        <a:blip r:embed="rId5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4" name="Imagem 592" descr=""/>
        <xdr:cNvPicPr/>
      </xdr:nvPicPr>
      <xdr:blipFill>
        <a:blip r:embed="rId5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5" name="Imagem 593" descr=""/>
        <xdr:cNvPicPr/>
      </xdr:nvPicPr>
      <xdr:blipFill>
        <a:blip r:embed="rId5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6" name="Imagem 594" descr=""/>
        <xdr:cNvPicPr/>
      </xdr:nvPicPr>
      <xdr:blipFill>
        <a:blip r:embed="rId5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7" name="Imagem 595" descr=""/>
        <xdr:cNvPicPr/>
      </xdr:nvPicPr>
      <xdr:blipFill>
        <a:blip r:embed="rId5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8" name="Imagem 596" descr=""/>
        <xdr:cNvPicPr/>
      </xdr:nvPicPr>
      <xdr:blipFill>
        <a:blip r:embed="rId5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599" name="Imagem 597" descr=""/>
        <xdr:cNvPicPr/>
      </xdr:nvPicPr>
      <xdr:blipFill>
        <a:blip r:embed="rId5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0" name="Imagem 598" descr=""/>
        <xdr:cNvPicPr/>
      </xdr:nvPicPr>
      <xdr:blipFill>
        <a:blip r:embed="rId5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1" name="Imagem 599" descr=""/>
        <xdr:cNvPicPr/>
      </xdr:nvPicPr>
      <xdr:blipFill>
        <a:blip r:embed="rId5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2" name="Imagem 600" descr=""/>
        <xdr:cNvPicPr/>
      </xdr:nvPicPr>
      <xdr:blipFill>
        <a:blip r:embed="rId6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3" name="Imagem 601" descr=""/>
        <xdr:cNvPicPr/>
      </xdr:nvPicPr>
      <xdr:blipFill>
        <a:blip r:embed="rId6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4" name="Imagem 602" descr=""/>
        <xdr:cNvPicPr/>
      </xdr:nvPicPr>
      <xdr:blipFill>
        <a:blip r:embed="rId6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5" name="Imagem 603" descr=""/>
        <xdr:cNvPicPr/>
      </xdr:nvPicPr>
      <xdr:blipFill>
        <a:blip r:embed="rId6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6" name="Imagem 604" descr=""/>
        <xdr:cNvPicPr/>
      </xdr:nvPicPr>
      <xdr:blipFill>
        <a:blip r:embed="rId6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7" name="Imagem 605" descr=""/>
        <xdr:cNvPicPr/>
      </xdr:nvPicPr>
      <xdr:blipFill>
        <a:blip r:embed="rId6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8" name="Imagem 606" descr=""/>
        <xdr:cNvPicPr/>
      </xdr:nvPicPr>
      <xdr:blipFill>
        <a:blip r:embed="rId6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09" name="Imagem 607" descr=""/>
        <xdr:cNvPicPr/>
      </xdr:nvPicPr>
      <xdr:blipFill>
        <a:blip r:embed="rId6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0" name="Imagem 608" descr=""/>
        <xdr:cNvPicPr/>
      </xdr:nvPicPr>
      <xdr:blipFill>
        <a:blip r:embed="rId6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1" name="Imagem 609" descr=""/>
        <xdr:cNvPicPr/>
      </xdr:nvPicPr>
      <xdr:blipFill>
        <a:blip r:embed="rId6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2" name="Imagem 610" descr=""/>
        <xdr:cNvPicPr/>
      </xdr:nvPicPr>
      <xdr:blipFill>
        <a:blip r:embed="rId6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3" name="Imagem 611" descr=""/>
        <xdr:cNvPicPr/>
      </xdr:nvPicPr>
      <xdr:blipFill>
        <a:blip r:embed="rId6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4" name="Imagem 612" descr=""/>
        <xdr:cNvPicPr/>
      </xdr:nvPicPr>
      <xdr:blipFill>
        <a:blip r:embed="rId6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5" name="Imagem 613" descr=""/>
        <xdr:cNvPicPr/>
      </xdr:nvPicPr>
      <xdr:blipFill>
        <a:blip r:embed="rId6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6" name="Imagem 614" descr=""/>
        <xdr:cNvPicPr/>
      </xdr:nvPicPr>
      <xdr:blipFill>
        <a:blip r:embed="rId6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7" name="Imagem 615" descr=""/>
        <xdr:cNvPicPr/>
      </xdr:nvPicPr>
      <xdr:blipFill>
        <a:blip r:embed="rId6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8" name="Imagem 616" descr=""/>
        <xdr:cNvPicPr/>
      </xdr:nvPicPr>
      <xdr:blipFill>
        <a:blip r:embed="rId6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19" name="Imagem 617" descr=""/>
        <xdr:cNvPicPr/>
      </xdr:nvPicPr>
      <xdr:blipFill>
        <a:blip r:embed="rId6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0" name="Imagem 618" descr=""/>
        <xdr:cNvPicPr/>
      </xdr:nvPicPr>
      <xdr:blipFill>
        <a:blip r:embed="rId6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1" name="Imagem 619" descr=""/>
        <xdr:cNvPicPr/>
      </xdr:nvPicPr>
      <xdr:blipFill>
        <a:blip r:embed="rId6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2" name="Imagem 620" descr=""/>
        <xdr:cNvPicPr/>
      </xdr:nvPicPr>
      <xdr:blipFill>
        <a:blip r:embed="rId6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3" name="Imagem 621" descr=""/>
        <xdr:cNvPicPr/>
      </xdr:nvPicPr>
      <xdr:blipFill>
        <a:blip r:embed="rId6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4" name="Imagem 622" descr=""/>
        <xdr:cNvPicPr/>
      </xdr:nvPicPr>
      <xdr:blipFill>
        <a:blip r:embed="rId6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5" name="Imagem 623" descr=""/>
        <xdr:cNvPicPr/>
      </xdr:nvPicPr>
      <xdr:blipFill>
        <a:blip r:embed="rId6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6" name="Imagem 624" descr=""/>
        <xdr:cNvPicPr/>
      </xdr:nvPicPr>
      <xdr:blipFill>
        <a:blip r:embed="rId6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7" name="Imagem 625" descr=""/>
        <xdr:cNvPicPr/>
      </xdr:nvPicPr>
      <xdr:blipFill>
        <a:blip r:embed="rId6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8" name="Imagem 626" descr=""/>
        <xdr:cNvPicPr/>
      </xdr:nvPicPr>
      <xdr:blipFill>
        <a:blip r:embed="rId6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29" name="Imagem 627" descr=""/>
        <xdr:cNvPicPr/>
      </xdr:nvPicPr>
      <xdr:blipFill>
        <a:blip r:embed="rId6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0" name="Imagem 628" descr=""/>
        <xdr:cNvPicPr/>
      </xdr:nvPicPr>
      <xdr:blipFill>
        <a:blip r:embed="rId6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1" name="Imagem 629" descr=""/>
        <xdr:cNvPicPr/>
      </xdr:nvPicPr>
      <xdr:blipFill>
        <a:blip r:embed="rId6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2" name="Imagem 630" descr=""/>
        <xdr:cNvPicPr/>
      </xdr:nvPicPr>
      <xdr:blipFill>
        <a:blip r:embed="rId6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3" name="Imagem 631" descr=""/>
        <xdr:cNvPicPr/>
      </xdr:nvPicPr>
      <xdr:blipFill>
        <a:blip r:embed="rId6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4" name="Imagem 632" descr=""/>
        <xdr:cNvPicPr/>
      </xdr:nvPicPr>
      <xdr:blipFill>
        <a:blip r:embed="rId6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5" name="Imagem 633" descr=""/>
        <xdr:cNvPicPr/>
      </xdr:nvPicPr>
      <xdr:blipFill>
        <a:blip r:embed="rId6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6" name="Imagem 634" descr=""/>
        <xdr:cNvPicPr/>
      </xdr:nvPicPr>
      <xdr:blipFill>
        <a:blip r:embed="rId6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7" name="Imagem 635" descr=""/>
        <xdr:cNvPicPr/>
      </xdr:nvPicPr>
      <xdr:blipFill>
        <a:blip r:embed="rId6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8" name="Imagem 636" descr=""/>
        <xdr:cNvPicPr/>
      </xdr:nvPicPr>
      <xdr:blipFill>
        <a:blip r:embed="rId6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39" name="Imagem 637" descr=""/>
        <xdr:cNvPicPr/>
      </xdr:nvPicPr>
      <xdr:blipFill>
        <a:blip r:embed="rId6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0" name="Imagem 638" descr=""/>
        <xdr:cNvPicPr/>
      </xdr:nvPicPr>
      <xdr:blipFill>
        <a:blip r:embed="rId6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1" name="Imagem 639" descr=""/>
        <xdr:cNvPicPr/>
      </xdr:nvPicPr>
      <xdr:blipFill>
        <a:blip r:embed="rId6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2" name="Imagem 640" descr=""/>
        <xdr:cNvPicPr/>
      </xdr:nvPicPr>
      <xdr:blipFill>
        <a:blip r:embed="rId6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3" name="Imagem 641" descr=""/>
        <xdr:cNvPicPr/>
      </xdr:nvPicPr>
      <xdr:blipFill>
        <a:blip r:embed="rId6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4" name="Imagem 642" descr=""/>
        <xdr:cNvPicPr/>
      </xdr:nvPicPr>
      <xdr:blipFill>
        <a:blip r:embed="rId6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5" name="Imagem 643" descr=""/>
        <xdr:cNvPicPr/>
      </xdr:nvPicPr>
      <xdr:blipFill>
        <a:blip r:embed="rId6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6" name="Imagem 644" descr=""/>
        <xdr:cNvPicPr/>
      </xdr:nvPicPr>
      <xdr:blipFill>
        <a:blip r:embed="rId6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7" name="Imagem 645" descr=""/>
        <xdr:cNvPicPr/>
      </xdr:nvPicPr>
      <xdr:blipFill>
        <a:blip r:embed="rId6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8" name="Imagem 646" descr=""/>
        <xdr:cNvPicPr/>
      </xdr:nvPicPr>
      <xdr:blipFill>
        <a:blip r:embed="rId6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49" name="Imagem 647" descr=""/>
        <xdr:cNvPicPr/>
      </xdr:nvPicPr>
      <xdr:blipFill>
        <a:blip r:embed="rId6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0" name="Imagem 648" descr=""/>
        <xdr:cNvPicPr/>
      </xdr:nvPicPr>
      <xdr:blipFill>
        <a:blip r:embed="rId6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1" name="Imagem 649" descr=""/>
        <xdr:cNvPicPr/>
      </xdr:nvPicPr>
      <xdr:blipFill>
        <a:blip r:embed="rId6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2" name="Imagem 650" descr=""/>
        <xdr:cNvPicPr/>
      </xdr:nvPicPr>
      <xdr:blipFill>
        <a:blip r:embed="rId6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3" name="Imagem 651" descr=""/>
        <xdr:cNvPicPr/>
      </xdr:nvPicPr>
      <xdr:blipFill>
        <a:blip r:embed="rId6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4" name="Imagem 652" descr=""/>
        <xdr:cNvPicPr/>
      </xdr:nvPicPr>
      <xdr:blipFill>
        <a:blip r:embed="rId6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5" name="Imagem 653" descr=""/>
        <xdr:cNvPicPr/>
      </xdr:nvPicPr>
      <xdr:blipFill>
        <a:blip r:embed="rId6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6" name="Imagem 654" descr=""/>
        <xdr:cNvPicPr/>
      </xdr:nvPicPr>
      <xdr:blipFill>
        <a:blip r:embed="rId6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7" name="Imagem 655" descr=""/>
        <xdr:cNvPicPr/>
      </xdr:nvPicPr>
      <xdr:blipFill>
        <a:blip r:embed="rId6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8" name="Imagem 656" descr=""/>
        <xdr:cNvPicPr/>
      </xdr:nvPicPr>
      <xdr:blipFill>
        <a:blip r:embed="rId6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59" name="Imagem 657" descr=""/>
        <xdr:cNvPicPr/>
      </xdr:nvPicPr>
      <xdr:blipFill>
        <a:blip r:embed="rId6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0" name="Imagem 658" descr=""/>
        <xdr:cNvPicPr/>
      </xdr:nvPicPr>
      <xdr:blipFill>
        <a:blip r:embed="rId6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1" name="Imagem 659" descr=""/>
        <xdr:cNvPicPr/>
      </xdr:nvPicPr>
      <xdr:blipFill>
        <a:blip r:embed="rId6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2" name="Imagem 660" descr=""/>
        <xdr:cNvPicPr/>
      </xdr:nvPicPr>
      <xdr:blipFill>
        <a:blip r:embed="rId6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3" name="Imagem 661" descr=""/>
        <xdr:cNvPicPr/>
      </xdr:nvPicPr>
      <xdr:blipFill>
        <a:blip r:embed="rId6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4" name="Imagem 662" descr=""/>
        <xdr:cNvPicPr/>
      </xdr:nvPicPr>
      <xdr:blipFill>
        <a:blip r:embed="rId6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5" name="Imagem 663" descr=""/>
        <xdr:cNvPicPr/>
      </xdr:nvPicPr>
      <xdr:blipFill>
        <a:blip r:embed="rId6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6" name="Imagem 664" descr=""/>
        <xdr:cNvPicPr/>
      </xdr:nvPicPr>
      <xdr:blipFill>
        <a:blip r:embed="rId6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7" name="Imagem 665" descr=""/>
        <xdr:cNvPicPr/>
      </xdr:nvPicPr>
      <xdr:blipFill>
        <a:blip r:embed="rId6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8" name="Imagem 666" descr=""/>
        <xdr:cNvPicPr/>
      </xdr:nvPicPr>
      <xdr:blipFill>
        <a:blip r:embed="rId6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69" name="Imagem 667" descr=""/>
        <xdr:cNvPicPr/>
      </xdr:nvPicPr>
      <xdr:blipFill>
        <a:blip r:embed="rId6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0" name="Imagem 668" descr=""/>
        <xdr:cNvPicPr/>
      </xdr:nvPicPr>
      <xdr:blipFill>
        <a:blip r:embed="rId6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1" name="Imagem 669" descr=""/>
        <xdr:cNvPicPr/>
      </xdr:nvPicPr>
      <xdr:blipFill>
        <a:blip r:embed="rId6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2" name="Imagem 670" descr=""/>
        <xdr:cNvPicPr/>
      </xdr:nvPicPr>
      <xdr:blipFill>
        <a:blip r:embed="rId6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3" name="Imagem 671" descr=""/>
        <xdr:cNvPicPr/>
      </xdr:nvPicPr>
      <xdr:blipFill>
        <a:blip r:embed="rId6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4" name="Imagem 672" descr=""/>
        <xdr:cNvPicPr/>
      </xdr:nvPicPr>
      <xdr:blipFill>
        <a:blip r:embed="rId6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5" name="Imagem 673" descr=""/>
        <xdr:cNvPicPr/>
      </xdr:nvPicPr>
      <xdr:blipFill>
        <a:blip r:embed="rId6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6" name="Imagem 674" descr=""/>
        <xdr:cNvPicPr/>
      </xdr:nvPicPr>
      <xdr:blipFill>
        <a:blip r:embed="rId6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7" name="Imagem 675" descr=""/>
        <xdr:cNvPicPr/>
      </xdr:nvPicPr>
      <xdr:blipFill>
        <a:blip r:embed="rId6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8" name="Imagem 676" descr=""/>
        <xdr:cNvPicPr/>
      </xdr:nvPicPr>
      <xdr:blipFill>
        <a:blip r:embed="rId6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79" name="Imagem 677" descr=""/>
        <xdr:cNvPicPr/>
      </xdr:nvPicPr>
      <xdr:blipFill>
        <a:blip r:embed="rId6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0" name="Imagem 678" descr=""/>
        <xdr:cNvPicPr/>
      </xdr:nvPicPr>
      <xdr:blipFill>
        <a:blip r:embed="rId6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1" name="Imagem 679" descr=""/>
        <xdr:cNvPicPr/>
      </xdr:nvPicPr>
      <xdr:blipFill>
        <a:blip r:embed="rId6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2" name="Imagem 680" descr=""/>
        <xdr:cNvPicPr/>
      </xdr:nvPicPr>
      <xdr:blipFill>
        <a:blip r:embed="rId6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3" name="Imagem 681" descr=""/>
        <xdr:cNvPicPr/>
      </xdr:nvPicPr>
      <xdr:blipFill>
        <a:blip r:embed="rId6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4" name="Imagem 682" descr=""/>
        <xdr:cNvPicPr/>
      </xdr:nvPicPr>
      <xdr:blipFill>
        <a:blip r:embed="rId6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5" name="Imagem 683" descr=""/>
        <xdr:cNvPicPr/>
      </xdr:nvPicPr>
      <xdr:blipFill>
        <a:blip r:embed="rId6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6" name="Imagem 684" descr=""/>
        <xdr:cNvPicPr/>
      </xdr:nvPicPr>
      <xdr:blipFill>
        <a:blip r:embed="rId6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7" name="Imagem 685" descr=""/>
        <xdr:cNvPicPr/>
      </xdr:nvPicPr>
      <xdr:blipFill>
        <a:blip r:embed="rId6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8" name="Imagem 686" descr=""/>
        <xdr:cNvPicPr/>
      </xdr:nvPicPr>
      <xdr:blipFill>
        <a:blip r:embed="rId6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89" name="Imagem 687" descr=""/>
        <xdr:cNvPicPr/>
      </xdr:nvPicPr>
      <xdr:blipFill>
        <a:blip r:embed="rId6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0" name="Imagem 688" descr=""/>
        <xdr:cNvPicPr/>
      </xdr:nvPicPr>
      <xdr:blipFill>
        <a:blip r:embed="rId6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1" name="Imagem 689" descr=""/>
        <xdr:cNvPicPr/>
      </xdr:nvPicPr>
      <xdr:blipFill>
        <a:blip r:embed="rId6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2" name="Imagem 690" descr=""/>
        <xdr:cNvPicPr/>
      </xdr:nvPicPr>
      <xdr:blipFill>
        <a:blip r:embed="rId6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3" name="Imagem 691" descr=""/>
        <xdr:cNvPicPr/>
      </xdr:nvPicPr>
      <xdr:blipFill>
        <a:blip r:embed="rId6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4" name="Imagem 692" descr=""/>
        <xdr:cNvPicPr/>
      </xdr:nvPicPr>
      <xdr:blipFill>
        <a:blip r:embed="rId6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5" name="Imagem 693" descr=""/>
        <xdr:cNvPicPr/>
      </xdr:nvPicPr>
      <xdr:blipFill>
        <a:blip r:embed="rId6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6" name="Imagem 694" descr=""/>
        <xdr:cNvPicPr/>
      </xdr:nvPicPr>
      <xdr:blipFill>
        <a:blip r:embed="rId6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7" name="Imagem 695" descr=""/>
        <xdr:cNvPicPr/>
      </xdr:nvPicPr>
      <xdr:blipFill>
        <a:blip r:embed="rId6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8" name="Imagem 696" descr=""/>
        <xdr:cNvPicPr/>
      </xdr:nvPicPr>
      <xdr:blipFill>
        <a:blip r:embed="rId6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699" name="Imagem 697" descr=""/>
        <xdr:cNvPicPr/>
      </xdr:nvPicPr>
      <xdr:blipFill>
        <a:blip r:embed="rId6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0" name="Imagem 698" descr=""/>
        <xdr:cNvPicPr/>
      </xdr:nvPicPr>
      <xdr:blipFill>
        <a:blip r:embed="rId6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1" name="Imagem 699" descr=""/>
        <xdr:cNvPicPr/>
      </xdr:nvPicPr>
      <xdr:blipFill>
        <a:blip r:embed="rId6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2" name="Imagem 700" descr=""/>
        <xdr:cNvPicPr/>
      </xdr:nvPicPr>
      <xdr:blipFill>
        <a:blip r:embed="rId7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3" name="Imagem 701" descr=""/>
        <xdr:cNvPicPr/>
      </xdr:nvPicPr>
      <xdr:blipFill>
        <a:blip r:embed="rId7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4" name="Imagem 702" descr=""/>
        <xdr:cNvPicPr/>
      </xdr:nvPicPr>
      <xdr:blipFill>
        <a:blip r:embed="rId7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5" name="Imagem 703" descr=""/>
        <xdr:cNvPicPr/>
      </xdr:nvPicPr>
      <xdr:blipFill>
        <a:blip r:embed="rId7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6" name="Imagem 704" descr=""/>
        <xdr:cNvPicPr/>
      </xdr:nvPicPr>
      <xdr:blipFill>
        <a:blip r:embed="rId7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7" name="Imagem 705" descr=""/>
        <xdr:cNvPicPr/>
      </xdr:nvPicPr>
      <xdr:blipFill>
        <a:blip r:embed="rId7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8" name="Imagem 706" descr=""/>
        <xdr:cNvPicPr/>
      </xdr:nvPicPr>
      <xdr:blipFill>
        <a:blip r:embed="rId7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09" name="Imagem 707" descr=""/>
        <xdr:cNvPicPr/>
      </xdr:nvPicPr>
      <xdr:blipFill>
        <a:blip r:embed="rId7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0" name="Imagem 708" descr=""/>
        <xdr:cNvPicPr/>
      </xdr:nvPicPr>
      <xdr:blipFill>
        <a:blip r:embed="rId7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1" name="Imagem 709" descr=""/>
        <xdr:cNvPicPr/>
      </xdr:nvPicPr>
      <xdr:blipFill>
        <a:blip r:embed="rId7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2" name="Imagem 710" descr=""/>
        <xdr:cNvPicPr/>
      </xdr:nvPicPr>
      <xdr:blipFill>
        <a:blip r:embed="rId7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3" name="Imagem 711" descr=""/>
        <xdr:cNvPicPr/>
      </xdr:nvPicPr>
      <xdr:blipFill>
        <a:blip r:embed="rId7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4" name="Imagem 712" descr=""/>
        <xdr:cNvPicPr/>
      </xdr:nvPicPr>
      <xdr:blipFill>
        <a:blip r:embed="rId7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5" name="Imagem 713" descr=""/>
        <xdr:cNvPicPr/>
      </xdr:nvPicPr>
      <xdr:blipFill>
        <a:blip r:embed="rId7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6" name="Imagem 714" descr=""/>
        <xdr:cNvPicPr/>
      </xdr:nvPicPr>
      <xdr:blipFill>
        <a:blip r:embed="rId7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7" name="Imagem 715" descr=""/>
        <xdr:cNvPicPr/>
      </xdr:nvPicPr>
      <xdr:blipFill>
        <a:blip r:embed="rId7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8" name="Imagem 716" descr=""/>
        <xdr:cNvPicPr/>
      </xdr:nvPicPr>
      <xdr:blipFill>
        <a:blip r:embed="rId7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19" name="Imagem 717" descr=""/>
        <xdr:cNvPicPr/>
      </xdr:nvPicPr>
      <xdr:blipFill>
        <a:blip r:embed="rId7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0" name="Imagem 718" descr=""/>
        <xdr:cNvPicPr/>
      </xdr:nvPicPr>
      <xdr:blipFill>
        <a:blip r:embed="rId7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1" name="Imagem 719" descr=""/>
        <xdr:cNvPicPr/>
      </xdr:nvPicPr>
      <xdr:blipFill>
        <a:blip r:embed="rId7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2" name="Imagem 720" descr=""/>
        <xdr:cNvPicPr/>
      </xdr:nvPicPr>
      <xdr:blipFill>
        <a:blip r:embed="rId7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3" name="Imagem 721" descr=""/>
        <xdr:cNvPicPr/>
      </xdr:nvPicPr>
      <xdr:blipFill>
        <a:blip r:embed="rId7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4" name="Imagem 722" descr=""/>
        <xdr:cNvPicPr/>
      </xdr:nvPicPr>
      <xdr:blipFill>
        <a:blip r:embed="rId7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5" name="Imagem 723" descr=""/>
        <xdr:cNvPicPr/>
      </xdr:nvPicPr>
      <xdr:blipFill>
        <a:blip r:embed="rId7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6" name="Imagem 724" descr=""/>
        <xdr:cNvPicPr/>
      </xdr:nvPicPr>
      <xdr:blipFill>
        <a:blip r:embed="rId7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7" name="Imagem 725" descr=""/>
        <xdr:cNvPicPr/>
      </xdr:nvPicPr>
      <xdr:blipFill>
        <a:blip r:embed="rId7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8" name="Imagem 726" descr=""/>
        <xdr:cNvPicPr/>
      </xdr:nvPicPr>
      <xdr:blipFill>
        <a:blip r:embed="rId7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29" name="Imagem 727" descr=""/>
        <xdr:cNvPicPr/>
      </xdr:nvPicPr>
      <xdr:blipFill>
        <a:blip r:embed="rId7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0" name="Imagem 728" descr=""/>
        <xdr:cNvPicPr/>
      </xdr:nvPicPr>
      <xdr:blipFill>
        <a:blip r:embed="rId7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1" name="Imagem 729" descr=""/>
        <xdr:cNvPicPr/>
      </xdr:nvPicPr>
      <xdr:blipFill>
        <a:blip r:embed="rId7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2" name="Imagem 730" descr=""/>
        <xdr:cNvPicPr/>
      </xdr:nvPicPr>
      <xdr:blipFill>
        <a:blip r:embed="rId7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3" name="Imagem 731" descr=""/>
        <xdr:cNvPicPr/>
      </xdr:nvPicPr>
      <xdr:blipFill>
        <a:blip r:embed="rId7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4" name="Imagem 732" descr=""/>
        <xdr:cNvPicPr/>
      </xdr:nvPicPr>
      <xdr:blipFill>
        <a:blip r:embed="rId7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5" name="Imagem 733" descr=""/>
        <xdr:cNvPicPr/>
      </xdr:nvPicPr>
      <xdr:blipFill>
        <a:blip r:embed="rId7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6" name="Imagem 734" descr=""/>
        <xdr:cNvPicPr/>
      </xdr:nvPicPr>
      <xdr:blipFill>
        <a:blip r:embed="rId7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7" name="Imagem 735" descr=""/>
        <xdr:cNvPicPr/>
      </xdr:nvPicPr>
      <xdr:blipFill>
        <a:blip r:embed="rId7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8" name="Imagem 736" descr=""/>
        <xdr:cNvPicPr/>
      </xdr:nvPicPr>
      <xdr:blipFill>
        <a:blip r:embed="rId7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39" name="Imagem 737" descr=""/>
        <xdr:cNvPicPr/>
      </xdr:nvPicPr>
      <xdr:blipFill>
        <a:blip r:embed="rId7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0" name="Imagem 738" descr=""/>
        <xdr:cNvPicPr/>
      </xdr:nvPicPr>
      <xdr:blipFill>
        <a:blip r:embed="rId7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1" name="Imagem 739" descr=""/>
        <xdr:cNvPicPr/>
      </xdr:nvPicPr>
      <xdr:blipFill>
        <a:blip r:embed="rId7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2" name="Imagem 740" descr=""/>
        <xdr:cNvPicPr/>
      </xdr:nvPicPr>
      <xdr:blipFill>
        <a:blip r:embed="rId7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3" name="Imagem 741" descr=""/>
        <xdr:cNvPicPr/>
      </xdr:nvPicPr>
      <xdr:blipFill>
        <a:blip r:embed="rId7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4" name="Imagem 742" descr=""/>
        <xdr:cNvPicPr/>
      </xdr:nvPicPr>
      <xdr:blipFill>
        <a:blip r:embed="rId7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5" name="Imagem 743" descr=""/>
        <xdr:cNvPicPr/>
      </xdr:nvPicPr>
      <xdr:blipFill>
        <a:blip r:embed="rId7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6" name="Imagem 744" descr=""/>
        <xdr:cNvPicPr/>
      </xdr:nvPicPr>
      <xdr:blipFill>
        <a:blip r:embed="rId7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7" name="Imagem 745" descr=""/>
        <xdr:cNvPicPr/>
      </xdr:nvPicPr>
      <xdr:blipFill>
        <a:blip r:embed="rId7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8" name="Imagem 746" descr=""/>
        <xdr:cNvPicPr/>
      </xdr:nvPicPr>
      <xdr:blipFill>
        <a:blip r:embed="rId7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49" name="Imagem 747" descr=""/>
        <xdr:cNvPicPr/>
      </xdr:nvPicPr>
      <xdr:blipFill>
        <a:blip r:embed="rId7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0" name="Imagem 748" descr=""/>
        <xdr:cNvPicPr/>
      </xdr:nvPicPr>
      <xdr:blipFill>
        <a:blip r:embed="rId7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1" name="Imagem 749" descr=""/>
        <xdr:cNvPicPr/>
      </xdr:nvPicPr>
      <xdr:blipFill>
        <a:blip r:embed="rId7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2" name="Imagem 750" descr=""/>
        <xdr:cNvPicPr/>
      </xdr:nvPicPr>
      <xdr:blipFill>
        <a:blip r:embed="rId7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3" name="Imagem 751" descr=""/>
        <xdr:cNvPicPr/>
      </xdr:nvPicPr>
      <xdr:blipFill>
        <a:blip r:embed="rId7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4" name="Imagem 752" descr=""/>
        <xdr:cNvPicPr/>
      </xdr:nvPicPr>
      <xdr:blipFill>
        <a:blip r:embed="rId7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5" name="Imagem 753" descr=""/>
        <xdr:cNvPicPr/>
      </xdr:nvPicPr>
      <xdr:blipFill>
        <a:blip r:embed="rId7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6" name="Imagem 754" descr=""/>
        <xdr:cNvPicPr/>
      </xdr:nvPicPr>
      <xdr:blipFill>
        <a:blip r:embed="rId7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7" name="Imagem 755" descr=""/>
        <xdr:cNvPicPr/>
      </xdr:nvPicPr>
      <xdr:blipFill>
        <a:blip r:embed="rId7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8" name="Imagem 756" descr=""/>
        <xdr:cNvPicPr/>
      </xdr:nvPicPr>
      <xdr:blipFill>
        <a:blip r:embed="rId7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59" name="Imagem 757" descr=""/>
        <xdr:cNvPicPr/>
      </xdr:nvPicPr>
      <xdr:blipFill>
        <a:blip r:embed="rId7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0" name="Imagem 758" descr=""/>
        <xdr:cNvPicPr/>
      </xdr:nvPicPr>
      <xdr:blipFill>
        <a:blip r:embed="rId7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1" name="Imagem 759" descr=""/>
        <xdr:cNvPicPr/>
      </xdr:nvPicPr>
      <xdr:blipFill>
        <a:blip r:embed="rId7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2" name="Imagem 760" descr=""/>
        <xdr:cNvPicPr/>
      </xdr:nvPicPr>
      <xdr:blipFill>
        <a:blip r:embed="rId7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3" name="Imagem 761" descr=""/>
        <xdr:cNvPicPr/>
      </xdr:nvPicPr>
      <xdr:blipFill>
        <a:blip r:embed="rId7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4" name="Imagem 762" descr=""/>
        <xdr:cNvPicPr/>
      </xdr:nvPicPr>
      <xdr:blipFill>
        <a:blip r:embed="rId7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5" name="Imagem 763" descr=""/>
        <xdr:cNvPicPr/>
      </xdr:nvPicPr>
      <xdr:blipFill>
        <a:blip r:embed="rId7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6" name="Imagem 764" descr=""/>
        <xdr:cNvPicPr/>
      </xdr:nvPicPr>
      <xdr:blipFill>
        <a:blip r:embed="rId7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7" name="Imagem 765" descr=""/>
        <xdr:cNvPicPr/>
      </xdr:nvPicPr>
      <xdr:blipFill>
        <a:blip r:embed="rId7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8" name="Imagem 766" descr=""/>
        <xdr:cNvPicPr/>
      </xdr:nvPicPr>
      <xdr:blipFill>
        <a:blip r:embed="rId7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69" name="Imagem 767" descr=""/>
        <xdr:cNvPicPr/>
      </xdr:nvPicPr>
      <xdr:blipFill>
        <a:blip r:embed="rId7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0" name="Imagem 768" descr=""/>
        <xdr:cNvPicPr/>
      </xdr:nvPicPr>
      <xdr:blipFill>
        <a:blip r:embed="rId7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1" name="Imagem 769" descr=""/>
        <xdr:cNvPicPr/>
      </xdr:nvPicPr>
      <xdr:blipFill>
        <a:blip r:embed="rId7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2" name="Imagem 770" descr=""/>
        <xdr:cNvPicPr/>
      </xdr:nvPicPr>
      <xdr:blipFill>
        <a:blip r:embed="rId7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3" name="Imagem 771" descr=""/>
        <xdr:cNvPicPr/>
      </xdr:nvPicPr>
      <xdr:blipFill>
        <a:blip r:embed="rId7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4" name="Imagem 772" descr=""/>
        <xdr:cNvPicPr/>
      </xdr:nvPicPr>
      <xdr:blipFill>
        <a:blip r:embed="rId7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5" name="Imagem 773" descr=""/>
        <xdr:cNvPicPr/>
      </xdr:nvPicPr>
      <xdr:blipFill>
        <a:blip r:embed="rId7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6" name="Imagem 774" descr=""/>
        <xdr:cNvPicPr/>
      </xdr:nvPicPr>
      <xdr:blipFill>
        <a:blip r:embed="rId7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7" name="Imagem 775" descr=""/>
        <xdr:cNvPicPr/>
      </xdr:nvPicPr>
      <xdr:blipFill>
        <a:blip r:embed="rId7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8" name="Imagem 776" descr=""/>
        <xdr:cNvPicPr/>
      </xdr:nvPicPr>
      <xdr:blipFill>
        <a:blip r:embed="rId7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79" name="Imagem 777" descr=""/>
        <xdr:cNvPicPr/>
      </xdr:nvPicPr>
      <xdr:blipFill>
        <a:blip r:embed="rId7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0" name="Imagem 778" descr=""/>
        <xdr:cNvPicPr/>
      </xdr:nvPicPr>
      <xdr:blipFill>
        <a:blip r:embed="rId7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1" name="Imagem 779" descr=""/>
        <xdr:cNvPicPr/>
      </xdr:nvPicPr>
      <xdr:blipFill>
        <a:blip r:embed="rId7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2" name="Imagem 780" descr=""/>
        <xdr:cNvPicPr/>
      </xdr:nvPicPr>
      <xdr:blipFill>
        <a:blip r:embed="rId7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3" name="Imagem 781" descr=""/>
        <xdr:cNvPicPr/>
      </xdr:nvPicPr>
      <xdr:blipFill>
        <a:blip r:embed="rId7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4" name="Imagem 782" descr=""/>
        <xdr:cNvPicPr/>
      </xdr:nvPicPr>
      <xdr:blipFill>
        <a:blip r:embed="rId7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5" name="Imagem 783" descr=""/>
        <xdr:cNvPicPr/>
      </xdr:nvPicPr>
      <xdr:blipFill>
        <a:blip r:embed="rId7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6" name="Imagem 784" descr=""/>
        <xdr:cNvPicPr/>
      </xdr:nvPicPr>
      <xdr:blipFill>
        <a:blip r:embed="rId7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7" name="Imagem 785" descr=""/>
        <xdr:cNvPicPr/>
      </xdr:nvPicPr>
      <xdr:blipFill>
        <a:blip r:embed="rId7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8" name="Imagem 786" descr=""/>
        <xdr:cNvPicPr/>
      </xdr:nvPicPr>
      <xdr:blipFill>
        <a:blip r:embed="rId7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89" name="Imagem 787" descr=""/>
        <xdr:cNvPicPr/>
      </xdr:nvPicPr>
      <xdr:blipFill>
        <a:blip r:embed="rId7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0" name="Imagem 788" descr=""/>
        <xdr:cNvPicPr/>
      </xdr:nvPicPr>
      <xdr:blipFill>
        <a:blip r:embed="rId7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1" name="Imagem 789" descr=""/>
        <xdr:cNvPicPr/>
      </xdr:nvPicPr>
      <xdr:blipFill>
        <a:blip r:embed="rId7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2" name="Imagem 790" descr=""/>
        <xdr:cNvPicPr/>
      </xdr:nvPicPr>
      <xdr:blipFill>
        <a:blip r:embed="rId7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3" name="Imagem 791" descr=""/>
        <xdr:cNvPicPr/>
      </xdr:nvPicPr>
      <xdr:blipFill>
        <a:blip r:embed="rId7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4" name="Imagem 792" descr=""/>
        <xdr:cNvPicPr/>
      </xdr:nvPicPr>
      <xdr:blipFill>
        <a:blip r:embed="rId7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5" name="Imagem 793" descr=""/>
        <xdr:cNvPicPr/>
      </xdr:nvPicPr>
      <xdr:blipFill>
        <a:blip r:embed="rId7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6" name="Imagem 794" descr=""/>
        <xdr:cNvPicPr/>
      </xdr:nvPicPr>
      <xdr:blipFill>
        <a:blip r:embed="rId7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7" name="Imagem 795" descr=""/>
        <xdr:cNvPicPr/>
      </xdr:nvPicPr>
      <xdr:blipFill>
        <a:blip r:embed="rId7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8" name="Imagem 796" descr=""/>
        <xdr:cNvPicPr/>
      </xdr:nvPicPr>
      <xdr:blipFill>
        <a:blip r:embed="rId7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799" name="Imagem 797" descr=""/>
        <xdr:cNvPicPr/>
      </xdr:nvPicPr>
      <xdr:blipFill>
        <a:blip r:embed="rId7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0" name="Imagem 798" descr=""/>
        <xdr:cNvPicPr/>
      </xdr:nvPicPr>
      <xdr:blipFill>
        <a:blip r:embed="rId7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1" name="Imagem 799" descr=""/>
        <xdr:cNvPicPr/>
      </xdr:nvPicPr>
      <xdr:blipFill>
        <a:blip r:embed="rId7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2" name="Imagem 800" descr=""/>
        <xdr:cNvPicPr/>
      </xdr:nvPicPr>
      <xdr:blipFill>
        <a:blip r:embed="rId8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3" name="Imagem 801" descr=""/>
        <xdr:cNvPicPr/>
      </xdr:nvPicPr>
      <xdr:blipFill>
        <a:blip r:embed="rId8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4" name="Imagem 802" descr=""/>
        <xdr:cNvPicPr/>
      </xdr:nvPicPr>
      <xdr:blipFill>
        <a:blip r:embed="rId8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5" name="Imagem 803" descr=""/>
        <xdr:cNvPicPr/>
      </xdr:nvPicPr>
      <xdr:blipFill>
        <a:blip r:embed="rId8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6" name="Imagem 804" descr=""/>
        <xdr:cNvPicPr/>
      </xdr:nvPicPr>
      <xdr:blipFill>
        <a:blip r:embed="rId8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7" name="Imagem 805" descr=""/>
        <xdr:cNvPicPr/>
      </xdr:nvPicPr>
      <xdr:blipFill>
        <a:blip r:embed="rId8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8" name="Imagem 806" descr=""/>
        <xdr:cNvPicPr/>
      </xdr:nvPicPr>
      <xdr:blipFill>
        <a:blip r:embed="rId8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09" name="Imagem 807" descr=""/>
        <xdr:cNvPicPr/>
      </xdr:nvPicPr>
      <xdr:blipFill>
        <a:blip r:embed="rId8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0" name="Imagem 808" descr=""/>
        <xdr:cNvPicPr/>
      </xdr:nvPicPr>
      <xdr:blipFill>
        <a:blip r:embed="rId8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1" name="Imagem 809" descr=""/>
        <xdr:cNvPicPr/>
      </xdr:nvPicPr>
      <xdr:blipFill>
        <a:blip r:embed="rId8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2" name="Imagem 810" descr=""/>
        <xdr:cNvPicPr/>
      </xdr:nvPicPr>
      <xdr:blipFill>
        <a:blip r:embed="rId8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3" name="Imagem 811" descr=""/>
        <xdr:cNvPicPr/>
      </xdr:nvPicPr>
      <xdr:blipFill>
        <a:blip r:embed="rId8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4" name="Imagem 812" descr=""/>
        <xdr:cNvPicPr/>
      </xdr:nvPicPr>
      <xdr:blipFill>
        <a:blip r:embed="rId8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5" name="Imagem 813" descr=""/>
        <xdr:cNvPicPr/>
      </xdr:nvPicPr>
      <xdr:blipFill>
        <a:blip r:embed="rId8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6" name="Imagem 814" descr=""/>
        <xdr:cNvPicPr/>
      </xdr:nvPicPr>
      <xdr:blipFill>
        <a:blip r:embed="rId8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7" name="Imagem 815" descr=""/>
        <xdr:cNvPicPr/>
      </xdr:nvPicPr>
      <xdr:blipFill>
        <a:blip r:embed="rId8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8" name="Imagem 816" descr=""/>
        <xdr:cNvPicPr/>
      </xdr:nvPicPr>
      <xdr:blipFill>
        <a:blip r:embed="rId8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19" name="Imagem 817" descr=""/>
        <xdr:cNvPicPr/>
      </xdr:nvPicPr>
      <xdr:blipFill>
        <a:blip r:embed="rId8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0" name="Imagem 818" descr=""/>
        <xdr:cNvPicPr/>
      </xdr:nvPicPr>
      <xdr:blipFill>
        <a:blip r:embed="rId8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1" name="Imagem 819" descr=""/>
        <xdr:cNvPicPr/>
      </xdr:nvPicPr>
      <xdr:blipFill>
        <a:blip r:embed="rId8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2" name="Imagem 820" descr=""/>
        <xdr:cNvPicPr/>
      </xdr:nvPicPr>
      <xdr:blipFill>
        <a:blip r:embed="rId8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3" name="Imagem 821" descr=""/>
        <xdr:cNvPicPr/>
      </xdr:nvPicPr>
      <xdr:blipFill>
        <a:blip r:embed="rId8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4" name="Imagem 822" descr=""/>
        <xdr:cNvPicPr/>
      </xdr:nvPicPr>
      <xdr:blipFill>
        <a:blip r:embed="rId8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5" name="Imagem 823" descr=""/>
        <xdr:cNvPicPr/>
      </xdr:nvPicPr>
      <xdr:blipFill>
        <a:blip r:embed="rId8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6" name="Imagem 824" descr=""/>
        <xdr:cNvPicPr/>
      </xdr:nvPicPr>
      <xdr:blipFill>
        <a:blip r:embed="rId8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7" name="Imagem 825" descr=""/>
        <xdr:cNvPicPr/>
      </xdr:nvPicPr>
      <xdr:blipFill>
        <a:blip r:embed="rId8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8" name="Imagem 826" descr=""/>
        <xdr:cNvPicPr/>
      </xdr:nvPicPr>
      <xdr:blipFill>
        <a:blip r:embed="rId8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29" name="Imagem 827" descr=""/>
        <xdr:cNvPicPr/>
      </xdr:nvPicPr>
      <xdr:blipFill>
        <a:blip r:embed="rId8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0" name="Imagem 828" descr=""/>
        <xdr:cNvPicPr/>
      </xdr:nvPicPr>
      <xdr:blipFill>
        <a:blip r:embed="rId8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1" name="Imagem 829" descr=""/>
        <xdr:cNvPicPr/>
      </xdr:nvPicPr>
      <xdr:blipFill>
        <a:blip r:embed="rId8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2" name="Imagem 830" descr=""/>
        <xdr:cNvPicPr/>
      </xdr:nvPicPr>
      <xdr:blipFill>
        <a:blip r:embed="rId8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3" name="Imagem 831" descr=""/>
        <xdr:cNvPicPr/>
      </xdr:nvPicPr>
      <xdr:blipFill>
        <a:blip r:embed="rId8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4" name="Imagem 832" descr=""/>
        <xdr:cNvPicPr/>
      </xdr:nvPicPr>
      <xdr:blipFill>
        <a:blip r:embed="rId8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5" name="Imagem 833" descr=""/>
        <xdr:cNvPicPr/>
      </xdr:nvPicPr>
      <xdr:blipFill>
        <a:blip r:embed="rId8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6" name="Imagem 834" descr=""/>
        <xdr:cNvPicPr/>
      </xdr:nvPicPr>
      <xdr:blipFill>
        <a:blip r:embed="rId8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7" name="Imagem 835" descr=""/>
        <xdr:cNvPicPr/>
      </xdr:nvPicPr>
      <xdr:blipFill>
        <a:blip r:embed="rId8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8" name="Imagem 836" descr=""/>
        <xdr:cNvPicPr/>
      </xdr:nvPicPr>
      <xdr:blipFill>
        <a:blip r:embed="rId8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39" name="Imagem 837" descr=""/>
        <xdr:cNvPicPr/>
      </xdr:nvPicPr>
      <xdr:blipFill>
        <a:blip r:embed="rId8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0" name="Imagem 838" descr=""/>
        <xdr:cNvPicPr/>
      </xdr:nvPicPr>
      <xdr:blipFill>
        <a:blip r:embed="rId8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1" name="Imagem 839" descr=""/>
        <xdr:cNvPicPr/>
      </xdr:nvPicPr>
      <xdr:blipFill>
        <a:blip r:embed="rId8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2" name="Imagem 840" descr=""/>
        <xdr:cNvPicPr/>
      </xdr:nvPicPr>
      <xdr:blipFill>
        <a:blip r:embed="rId8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3" name="Imagem 841" descr=""/>
        <xdr:cNvPicPr/>
      </xdr:nvPicPr>
      <xdr:blipFill>
        <a:blip r:embed="rId8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4" name="Imagem 842" descr=""/>
        <xdr:cNvPicPr/>
      </xdr:nvPicPr>
      <xdr:blipFill>
        <a:blip r:embed="rId8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5" name="Imagem 843" descr=""/>
        <xdr:cNvPicPr/>
      </xdr:nvPicPr>
      <xdr:blipFill>
        <a:blip r:embed="rId8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6" name="Imagem 844" descr=""/>
        <xdr:cNvPicPr/>
      </xdr:nvPicPr>
      <xdr:blipFill>
        <a:blip r:embed="rId8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7" name="Imagem 845" descr=""/>
        <xdr:cNvPicPr/>
      </xdr:nvPicPr>
      <xdr:blipFill>
        <a:blip r:embed="rId8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8" name="Imagem 846" descr=""/>
        <xdr:cNvPicPr/>
      </xdr:nvPicPr>
      <xdr:blipFill>
        <a:blip r:embed="rId8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49" name="Imagem 847" descr=""/>
        <xdr:cNvPicPr/>
      </xdr:nvPicPr>
      <xdr:blipFill>
        <a:blip r:embed="rId8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0" name="Imagem 848" descr=""/>
        <xdr:cNvPicPr/>
      </xdr:nvPicPr>
      <xdr:blipFill>
        <a:blip r:embed="rId8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1" name="Imagem 849" descr=""/>
        <xdr:cNvPicPr/>
      </xdr:nvPicPr>
      <xdr:blipFill>
        <a:blip r:embed="rId8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2" name="Imagem 850" descr=""/>
        <xdr:cNvPicPr/>
      </xdr:nvPicPr>
      <xdr:blipFill>
        <a:blip r:embed="rId8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3" name="Imagem 851" descr=""/>
        <xdr:cNvPicPr/>
      </xdr:nvPicPr>
      <xdr:blipFill>
        <a:blip r:embed="rId8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4" name="Imagem 852" descr=""/>
        <xdr:cNvPicPr/>
      </xdr:nvPicPr>
      <xdr:blipFill>
        <a:blip r:embed="rId8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5" name="Imagem 853" descr=""/>
        <xdr:cNvPicPr/>
      </xdr:nvPicPr>
      <xdr:blipFill>
        <a:blip r:embed="rId8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6" name="Imagem 854" descr=""/>
        <xdr:cNvPicPr/>
      </xdr:nvPicPr>
      <xdr:blipFill>
        <a:blip r:embed="rId8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7" name="Imagem 855" descr=""/>
        <xdr:cNvPicPr/>
      </xdr:nvPicPr>
      <xdr:blipFill>
        <a:blip r:embed="rId8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8" name="Imagem 856" descr=""/>
        <xdr:cNvPicPr/>
      </xdr:nvPicPr>
      <xdr:blipFill>
        <a:blip r:embed="rId8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59" name="Imagem 857" descr=""/>
        <xdr:cNvPicPr/>
      </xdr:nvPicPr>
      <xdr:blipFill>
        <a:blip r:embed="rId8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0" name="Imagem 858" descr=""/>
        <xdr:cNvPicPr/>
      </xdr:nvPicPr>
      <xdr:blipFill>
        <a:blip r:embed="rId8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1" name="Imagem 859" descr=""/>
        <xdr:cNvPicPr/>
      </xdr:nvPicPr>
      <xdr:blipFill>
        <a:blip r:embed="rId8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2" name="Imagem 860" descr=""/>
        <xdr:cNvPicPr/>
      </xdr:nvPicPr>
      <xdr:blipFill>
        <a:blip r:embed="rId8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3" name="Imagem 861" descr=""/>
        <xdr:cNvPicPr/>
      </xdr:nvPicPr>
      <xdr:blipFill>
        <a:blip r:embed="rId8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4" name="Imagem 862" descr=""/>
        <xdr:cNvPicPr/>
      </xdr:nvPicPr>
      <xdr:blipFill>
        <a:blip r:embed="rId8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5" name="Imagem 863" descr=""/>
        <xdr:cNvPicPr/>
      </xdr:nvPicPr>
      <xdr:blipFill>
        <a:blip r:embed="rId8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6" name="Imagem 864" descr=""/>
        <xdr:cNvPicPr/>
      </xdr:nvPicPr>
      <xdr:blipFill>
        <a:blip r:embed="rId8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7" name="Imagem 865" descr=""/>
        <xdr:cNvPicPr/>
      </xdr:nvPicPr>
      <xdr:blipFill>
        <a:blip r:embed="rId8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8" name="Imagem 866" descr=""/>
        <xdr:cNvPicPr/>
      </xdr:nvPicPr>
      <xdr:blipFill>
        <a:blip r:embed="rId8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69" name="Imagem 867" descr=""/>
        <xdr:cNvPicPr/>
      </xdr:nvPicPr>
      <xdr:blipFill>
        <a:blip r:embed="rId8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0" name="Imagem 868" descr=""/>
        <xdr:cNvPicPr/>
      </xdr:nvPicPr>
      <xdr:blipFill>
        <a:blip r:embed="rId8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1" name="Imagem 869" descr=""/>
        <xdr:cNvPicPr/>
      </xdr:nvPicPr>
      <xdr:blipFill>
        <a:blip r:embed="rId8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2" name="Imagem 870" descr=""/>
        <xdr:cNvPicPr/>
      </xdr:nvPicPr>
      <xdr:blipFill>
        <a:blip r:embed="rId8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3" name="Imagem 871" descr=""/>
        <xdr:cNvPicPr/>
      </xdr:nvPicPr>
      <xdr:blipFill>
        <a:blip r:embed="rId8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4" name="Imagem 872" descr=""/>
        <xdr:cNvPicPr/>
      </xdr:nvPicPr>
      <xdr:blipFill>
        <a:blip r:embed="rId8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5" name="Imagem 873" descr=""/>
        <xdr:cNvPicPr/>
      </xdr:nvPicPr>
      <xdr:blipFill>
        <a:blip r:embed="rId8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6" name="Imagem 874" descr=""/>
        <xdr:cNvPicPr/>
      </xdr:nvPicPr>
      <xdr:blipFill>
        <a:blip r:embed="rId8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7" name="Imagem 875" descr=""/>
        <xdr:cNvPicPr/>
      </xdr:nvPicPr>
      <xdr:blipFill>
        <a:blip r:embed="rId8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8" name="Imagem 876" descr=""/>
        <xdr:cNvPicPr/>
      </xdr:nvPicPr>
      <xdr:blipFill>
        <a:blip r:embed="rId8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79" name="Imagem 877" descr=""/>
        <xdr:cNvPicPr/>
      </xdr:nvPicPr>
      <xdr:blipFill>
        <a:blip r:embed="rId8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0" name="Imagem 878" descr=""/>
        <xdr:cNvPicPr/>
      </xdr:nvPicPr>
      <xdr:blipFill>
        <a:blip r:embed="rId8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1" name="Imagem 879" descr=""/>
        <xdr:cNvPicPr/>
      </xdr:nvPicPr>
      <xdr:blipFill>
        <a:blip r:embed="rId8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2" name="Imagem 880" descr=""/>
        <xdr:cNvPicPr/>
      </xdr:nvPicPr>
      <xdr:blipFill>
        <a:blip r:embed="rId8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3" name="Imagem 881" descr=""/>
        <xdr:cNvPicPr/>
      </xdr:nvPicPr>
      <xdr:blipFill>
        <a:blip r:embed="rId8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4" name="Imagem 882" descr=""/>
        <xdr:cNvPicPr/>
      </xdr:nvPicPr>
      <xdr:blipFill>
        <a:blip r:embed="rId8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5" name="Imagem 883" descr=""/>
        <xdr:cNvPicPr/>
      </xdr:nvPicPr>
      <xdr:blipFill>
        <a:blip r:embed="rId8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6" name="Imagem 884" descr=""/>
        <xdr:cNvPicPr/>
      </xdr:nvPicPr>
      <xdr:blipFill>
        <a:blip r:embed="rId8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7" name="Imagem 885" descr=""/>
        <xdr:cNvPicPr/>
      </xdr:nvPicPr>
      <xdr:blipFill>
        <a:blip r:embed="rId8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8" name="Imagem 886" descr=""/>
        <xdr:cNvPicPr/>
      </xdr:nvPicPr>
      <xdr:blipFill>
        <a:blip r:embed="rId8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89" name="Imagem 887" descr=""/>
        <xdr:cNvPicPr/>
      </xdr:nvPicPr>
      <xdr:blipFill>
        <a:blip r:embed="rId8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0" name="Imagem 888" descr=""/>
        <xdr:cNvPicPr/>
      </xdr:nvPicPr>
      <xdr:blipFill>
        <a:blip r:embed="rId8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1" name="Imagem 889" descr=""/>
        <xdr:cNvPicPr/>
      </xdr:nvPicPr>
      <xdr:blipFill>
        <a:blip r:embed="rId8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2" name="Imagem 890" descr=""/>
        <xdr:cNvPicPr/>
      </xdr:nvPicPr>
      <xdr:blipFill>
        <a:blip r:embed="rId8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3" name="Imagem 891" descr=""/>
        <xdr:cNvPicPr/>
      </xdr:nvPicPr>
      <xdr:blipFill>
        <a:blip r:embed="rId8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4" name="Imagem 892" descr=""/>
        <xdr:cNvPicPr/>
      </xdr:nvPicPr>
      <xdr:blipFill>
        <a:blip r:embed="rId8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5" name="Imagem 893" descr=""/>
        <xdr:cNvPicPr/>
      </xdr:nvPicPr>
      <xdr:blipFill>
        <a:blip r:embed="rId8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6" name="Imagem 894" descr=""/>
        <xdr:cNvPicPr/>
      </xdr:nvPicPr>
      <xdr:blipFill>
        <a:blip r:embed="rId8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7" name="Imagem 895" descr=""/>
        <xdr:cNvPicPr/>
      </xdr:nvPicPr>
      <xdr:blipFill>
        <a:blip r:embed="rId8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8" name="Imagem 896" descr=""/>
        <xdr:cNvPicPr/>
      </xdr:nvPicPr>
      <xdr:blipFill>
        <a:blip r:embed="rId8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899" name="Imagem 897" descr=""/>
        <xdr:cNvPicPr/>
      </xdr:nvPicPr>
      <xdr:blipFill>
        <a:blip r:embed="rId8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0" name="Imagem 898" descr=""/>
        <xdr:cNvPicPr/>
      </xdr:nvPicPr>
      <xdr:blipFill>
        <a:blip r:embed="rId8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1" name="Imagem 899" descr=""/>
        <xdr:cNvPicPr/>
      </xdr:nvPicPr>
      <xdr:blipFill>
        <a:blip r:embed="rId8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2" name="Imagem 900" descr=""/>
        <xdr:cNvPicPr/>
      </xdr:nvPicPr>
      <xdr:blipFill>
        <a:blip r:embed="rId9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3" name="Imagem 901" descr=""/>
        <xdr:cNvPicPr/>
      </xdr:nvPicPr>
      <xdr:blipFill>
        <a:blip r:embed="rId9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4" name="Imagem 902" descr=""/>
        <xdr:cNvPicPr/>
      </xdr:nvPicPr>
      <xdr:blipFill>
        <a:blip r:embed="rId9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5" name="Imagem 903" descr=""/>
        <xdr:cNvPicPr/>
      </xdr:nvPicPr>
      <xdr:blipFill>
        <a:blip r:embed="rId9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6" name="Imagem 904" descr=""/>
        <xdr:cNvPicPr/>
      </xdr:nvPicPr>
      <xdr:blipFill>
        <a:blip r:embed="rId9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7" name="Imagem 905" descr=""/>
        <xdr:cNvPicPr/>
      </xdr:nvPicPr>
      <xdr:blipFill>
        <a:blip r:embed="rId9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8" name="Imagem 906" descr=""/>
        <xdr:cNvPicPr/>
      </xdr:nvPicPr>
      <xdr:blipFill>
        <a:blip r:embed="rId9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09" name="Imagem 907" descr=""/>
        <xdr:cNvPicPr/>
      </xdr:nvPicPr>
      <xdr:blipFill>
        <a:blip r:embed="rId9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0" name="Imagem 908" descr=""/>
        <xdr:cNvPicPr/>
      </xdr:nvPicPr>
      <xdr:blipFill>
        <a:blip r:embed="rId9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1" name="Imagem 909" descr=""/>
        <xdr:cNvPicPr/>
      </xdr:nvPicPr>
      <xdr:blipFill>
        <a:blip r:embed="rId9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2" name="Imagem 910" descr=""/>
        <xdr:cNvPicPr/>
      </xdr:nvPicPr>
      <xdr:blipFill>
        <a:blip r:embed="rId9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3" name="Imagem 911" descr=""/>
        <xdr:cNvPicPr/>
      </xdr:nvPicPr>
      <xdr:blipFill>
        <a:blip r:embed="rId9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4" name="Imagem 912" descr=""/>
        <xdr:cNvPicPr/>
      </xdr:nvPicPr>
      <xdr:blipFill>
        <a:blip r:embed="rId9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5" name="Imagem 913" descr=""/>
        <xdr:cNvPicPr/>
      </xdr:nvPicPr>
      <xdr:blipFill>
        <a:blip r:embed="rId9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6" name="Imagem 914" descr=""/>
        <xdr:cNvPicPr/>
      </xdr:nvPicPr>
      <xdr:blipFill>
        <a:blip r:embed="rId9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7" name="Imagem 915" descr=""/>
        <xdr:cNvPicPr/>
      </xdr:nvPicPr>
      <xdr:blipFill>
        <a:blip r:embed="rId9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8" name="Imagem 916" descr=""/>
        <xdr:cNvPicPr/>
      </xdr:nvPicPr>
      <xdr:blipFill>
        <a:blip r:embed="rId9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19" name="Imagem 917" descr=""/>
        <xdr:cNvPicPr/>
      </xdr:nvPicPr>
      <xdr:blipFill>
        <a:blip r:embed="rId9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0" name="Imagem 918" descr=""/>
        <xdr:cNvPicPr/>
      </xdr:nvPicPr>
      <xdr:blipFill>
        <a:blip r:embed="rId9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1" name="Imagem 919" descr=""/>
        <xdr:cNvPicPr/>
      </xdr:nvPicPr>
      <xdr:blipFill>
        <a:blip r:embed="rId9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2" name="Imagem 920" descr=""/>
        <xdr:cNvPicPr/>
      </xdr:nvPicPr>
      <xdr:blipFill>
        <a:blip r:embed="rId9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3" name="Imagem 921" descr=""/>
        <xdr:cNvPicPr/>
      </xdr:nvPicPr>
      <xdr:blipFill>
        <a:blip r:embed="rId9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4" name="Imagem 922" descr=""/>
        <xdr:cNvPicPr/>
      </xdr:nvPicPr>
      <xdr:blipFill>
        <a:blip r:embed="rId9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5" name="Imagem 923" descr=""/>
        <xdr:cNvPicPr/>
      </xdr:nvPicPr>
      <xdr:blipFill>
        <a:blip r:embed="rId9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6" name="Imagem 924" descr=""/>
        <xdr:cNvPicPr/>
      </xdr:nvPicPr>
      <xdr:blipFill>
        <a:blip r:embed="rId9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7" name="Imagem 925" descr=""/>
        <xdr:cNvPicPr/>
      </xdr:nvPicPr>
      <xdr:blipFill>
        <a:blip r:embed="rId9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8" name="Imagem 926" descr=""/>
        <xdr:cNvPicPr/>
      </xdr:nvPicPr>
      <xdr:blipFill>
        <a:blip r:embed="rId9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29" name="Imagem 927" descr=""/>
        <xdr:cNvPicPr/>
      </xdr:nvPicPr>
      <xdr:blipFill>
        <a:blip r:embed="rId9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0" name="Imagem 928" descr=""/>
        <xdr:cNvPicPr/>
      </xdr:nvPicPr>
      <xdr:blipFill>
        <a:blip r:embed="rId9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1" name="Imagem 929" descr=""/>
        <xdr:cNvPicPr/>
      </xdr:nvPicPr>
      <xdr:blipFill>
        <a:blip r:embed="rId9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2" name="Imagem 930" descr=""/>
        <xdr:cNvPicPr/>
      </xdr:nvPicPr>
      <xdr:blipFill>
        <a:blip r:embed="rId9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3" name="Imagem 931" descr=""/>
        <xdr:cNvPicPr/>
      </xdr:nvPicPr>
      <xdr:blipFill>
        <a:blip r:embed="rId9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4" name="Imagem 932" descr=""/>
        <xdr:cNvPicPr/>
      </xdr:nvPicPr>
      <xdr:blipFill>
        <a:blip r:embed="rId9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5" name="Imagem 933" descr=""/>
        <xdr:cNvPicPr/>
      </xdr:nvPicPr>
      <xdr:blipFill>
        <a:blip r:embed="rId9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6" name="Imagem 934" descr=""/>
        <xdr:cNvPicPr/>
      </xdr:nvPicPr>
      <xdr:blipFill>
        <a:blip r:embed="rId9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7" name="Imagem 935" descr=""/>
        <xdr:cNvPicPr/>
      </xdr:nvPicPr>
      <xdr:blipFill>
        <a:blip r:embed="rId9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8" name="Imagem 936" descr=""/>
        <xdr:cNvPicPr/>
      </xdr:nvPicPr>
      <xdr:blipFill>
        <a:blip r:embed="rId9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39" name="Imagem 937" descr=""/>
        <xdr:cNvPicPr/>
      </xdr:nvPicPr>
      <xdr:blipFill>
        <a:blip r:embed="rId9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0" name="Imagem 938" descr=""/>
        <xdr:cNvPicPr/>
      </xdr:nvPicPr>
      <xdr:blipFill>
        <a:blip r:embed="rId9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1" name="Imagem 939" descr=""/>
        <xdr:cNvPicPr/>
      </xdr:nvPicPr>
      <xdr:blipFill>
        <a:blip r:embed="rId9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2" name="Imagem 940" descr=""/>
        <xdr:cNvPicPr/>
      </xdr:nvPicPr>
      <xdr:blipFill>
        <a:blip r:embed="rId9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3" name="Imagem 941" descr=""/>
        <xdr:cNvPicPr/>
      </xdr:nvPicPr>
      <xdr:blipFill>
        <a:blip r:embed="rId9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4" name="Imagem 942" descr=""/>
        <xdr:cNvPicPr/>
      </xdr:nvPicPr>
      <xdr:blipFill>
        <a:blip r:embed="rId9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5" name="Imagem 943" descr=""/>
        <xdr:cNvPicPr/>
      </xdr:nvPicPr>
      <xdr:blipFill>
        <a:blip r:embed="rId9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6" name="Imagem 944" descr=""/>
        <xdr:cNvPicPr/>
      </xdr:nvPicPr>
      <xdr:blipFill>
        <a:blip r:embed="rId9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7" name="Imagem 945" descr=""/>
        <xdr:cNvPicPr/>
      </xdr:nvPicPr>
      <xdr:blipFill>
        <a:blip r:embed="rId9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8" name="Imagem 946" descr=""/>
        <xdr:cNvPicPr/>
      </xdr:nvPicPr>
      <xdr:blipFill>
        <a:blip r:embed="rId9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49" name="Imagem 947" descr=""/>
        <xdr:cNvPicPr/>
      </xdr:nvPicPr>
      <xdr:blipFill>
        <a:blip r:embed="rId9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0" name="Imagem 948" descr=""/>
        <xdr:cNvPicPr/>
      </xdr:nvPicPr>
      <xdr:blipFill>
        <a:blip r:embed="rId9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1" name="Imagem 949" descr=""/>
        <xdr:cNvPicPr/>
      </xdr:nvPicPr>
      <xdr:blipFill>
        <a:blip r:embed="rId9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2" name="Imagem 950" descr=""/>
        <xdr:cNvPicPr/>
      </xdr:nvPicPr>
      <xdr:blipFill>
        <a:blip r:embed="rId9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3" name="Imagem 951" descr=""/>
        <xdr:cNvPicPr/>
      </xdr:nvPicPr>
      <xdr:blipFill>
        <a:blip r:embed="rId9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4" name="Imagem 952" descr=""/>
        <xdr:cNvPicPr/>
      </xdr:nvPicPr>
      <xdr:blipFill>
        <a:blip r:embed="rId9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5" name="Imagem 953" descr=""/>
        <xdr:cNvPicPr/>
      </xdr:nvPicPr>
      <xdr:blipFill>
        <a:blip r:embed="rId9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6" name="Imagem 954" descr=""/>
        <xdr:cNvPicPr/>
      </xdr:nvPicPr>
      <xdr:blipFill>
        <a:blip r:embed="rId9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7" name="Imagem 955" descr=""/>
        <xdr:cNvPicPr/>
      </xdr:nvPicPr>
      <xdr:blipFill>
        <a:blip r:embed="rId9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8" name="Imagem 956" descr=""/>
        <xdr:cNvPicPr/>
      </xdr:nvPicPr>
      <xdr:blipFill>
        <a:blip r:embed="rId9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59" name="Imagem 957" descr=""/>
        <xdr:cNvPicPr/>
      </xdr:nvPicPr>
      <xdr:blipFill>
        <a:blip r:embed="rId9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0" name="Imagem 958" descr=""/>
        <xdr:cNvPicPr/>
      </xdr:nvPicPr>
      <xdr:blipFill>
        <a:blip r:embed="rId9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1" name="Imagem 959" descr=""/>
        <xdr:cNvPicPr/>
      </xdr:nvPicPr>
      <xdr:blipFill>
        <a:blip r:embed="rId9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2" name="Imagem 960" descr=""/>
        <xdr:cNvPicPr/>
      </xdr:nvPicPr>
      <xdr:blipFill>
        <a:blip r:embed="rId9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3" name="Imagem 961" descr=""/>
        <xdr:cNvPicPr/>
      </xdr:nvPicPr>
      <xdr:blipFill>
        <a:blip r:embed="rId9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4" name="Imagem 962" descr=""/>
        <xdr:cNvPicPr/>
      </xdr:nvPicPr>
      <xdr:blipFill>
        <a:blip r:embed="rId9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5" name="Imagem 963" descr=""/>
        <xdr:cNvPicPr/>
      </xdr:nvPicPr>
      <xdr:blipFill>
        <a:blip r:embed="rId9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6" name="Imagem 964" descr=""/>
        <xdr:cNvPicPr/>
      </xdr:nvPicPr>
      <xdr:blipFill>
        <a:blip r:embed="rId9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7" name="Imagem 965" descr=""/>
        <xdr:cNvPicPr/>
      </xdr:nvPicPr>
      <xdr:blipFill>
        <a:blip r:embed="rId9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8" name="Imagem 966" descr=""/>
        <xdr:cNvPicPr/>
      </xdr:nvPicPr>
      <xdr:blipFill>
        <a:blip r:embed="rId9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69" name="Imagem 967" descr=""/>
        <xdr:cNvPicPr/>
      </xdr:nvPicPr>
      <xdr:blipFill>
        <a:blip r:embed="rId9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0" name="Imagem 968" descr=""/>
        <xdr:cNvPicPr/>
      </xdr:nvPicPr>
      <xdr:blipFill>
        <a:blip r:embed="rId9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1" name="Imagem 969" descr=""/>
        <xdr:cNvPicPr/>
      </xdr:nvPicPr>
      <xdr:blipFill>
        <a:blip r:embed="rId9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2" name="Imagem 970" descr=""/>
        <xdr:cNvPicPr/>
      </xdr:nvPicPr>
      <xdr:blipFill>
        <a:blip r:embed="rId9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3" name="Imagem 971" descr=""/>
        <xdr:cNvPicPr/>
      </xdr:nvPicPr>
      <xdr:blipFill>
        <a:blip r:embed="rId9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4" name="Imagem 972" descr=""/>
        <xdr:cNvPicPr/>
      </xdr:nvPicPr>
      <xdr:blipFill>
        <a:blip r:embed="rId9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5" name="Imagem 973" descr=""/>
        <xdr:cNvPicPr/>
      </xdr:nvPicPr>
      <xdr:blipFill>
        <a:blip r:embed="rId9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6" name="Imagem 974" descr=""/>
        <xdr:cNvPicPr/>
      </xdr:nvPicPr>
      <xdr:blipFill>
        <a:blip r:embed="rId9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7" name="Imagem 975" descr=""/>
        <xdr:cNvPicPr/>
      </xdr:nvPicPr>
      <xdr:blipFill>
        <a:blip r:embed="rId9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8" name="Imagem 976" descr=""/>
        <xdr:cNvPicPr/>
      </xdr:nvPicPr>
      <xdr:blipFill>
        <a:blip r:embed="rId9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79" name="Imagem 977" descr=""/>
        <xdr:cNvPicPr/>
      </xdr:nvPicPr>
      <xdr:blipFill>
        <a:blip r:embed="rId9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0" name="Imagem 978" descr=""/>
        <xdr:cNvPicPr/>
      </xdr:nvPicPr>
      <xdr:blipFill>
        <a:blip r:embed="rId9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1" name="Imagem 979" descr=""/>
        <xdr:cNvPicPr/>
      </xdr:nvPicPr>
      <xdr:blipFill>
        <a:blip r:embed="rId9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2" name="Imagem 980" descr=""/>
        <xdr:cNvPicPr/>
      </xdr:nvPicPr>
      <xdr:blipFill>
        <a:blip r:embed="rId9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3" name="Imagem 981" descr=""/>
        <xdr:cNvPicPr/>
      </xdr:nvPicPr>
      <xdr:blipFill>
        <a:blip r:embed="rId9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4" name="Imagem 982" descr=""/>
        <xdr:cNvPicPr/>
      </xdr:nvPicPr>
      <xdr:blipFill>
        <a:blip r:embed="rId9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5" name="Imagem 983" descr=""/>
        <xdr:cNvPicPr/>
      </xdr:nvPicPr>
      <xdr:blipFill>
        <a:blip r:embed="rId9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6" name="Imagem 984" descr=""/>
        <xdr:cNvPicPr/>
      </xdr:nvPicPr>
      <xdr:blipFill>
        <a:blip r:embed="rId9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7" name="Imagem 985" descr=""/>
        <xdr:cNvPicPr/>
      </xdr:nvPicPr>
      <xdr:blipFill>
        <a:blip r:embed="rId9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8" name="Imagem 986" descr=""/>
        <xdr:cNvPicPr/>
      </xdr:nvPicPr>
      <xdr:blipFill>
        <a:blip r:embed="rId9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89" name="Imagem 987" descr=""/>
        <xdr:cNvPicPr/>
      </xdr:nvPicPr>
      <xdr:blipFill>
        <a:blip r:embed="rId9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0" name="Imagem 988" descr=""/>
        <xdr:cNvPicPr/>
      </xdr:nvPicPr>
      <xdr:blipFill>
        <a:blip r:embed="rId9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1" name="Imagem 989" descr=""/>
        <xdr:cNvPicPr/>
      </xdr:nvPicPr>
      <xdr:blipFill>
        <a:blip r:embed="rId9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2" name="Imagem 990" descr=""/>
        <xdr:cNvPicPr/>
      </xdr:nvPicPr>
      <xdr:blipFill>
        <a:blip r:embed="rId9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3" name="Imagem 991" descr=""/>
        <xdr:cNvPicPr/>
      </xdr:nvPicPr>
      <xdr:blipFill>
        <a:blip r:embed="rId9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4" name="Imagem 992" descr=""/>
        <xdr:cNvPicPr/>
      </xdr:nvPicPr>
      <xdr:blipFill>
        <a:blip r:embed="rId9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5" name="Imagem 993" descr=""/>
        <xdr:cNvPicPr/>
      </xdr:nvPicPr>
      <xdr:blipFill>
        <a:blip r:embed="rId9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6" name="Imagem 994" descr=""/>
        <xdr:cNvPicPr/>
      </xdr:nvPicPr>
      <xdr:blipFill>
        <a:blip r:embed="rId9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7" name="Imagem 995" descr=""/>
        <xdr:cNvPicPr/>
      </xdr:nvPicPr>
      <xdr:blipFill>
        <a:blip r:embed="rId9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8" name="Imagem 996" descr=""/>
        <xdr:cNvPicPr/>
      </xdr:nvPicPr>
      <xdr:blipFill>
        <a:blip r:embed="rId9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999" name="Imagem 997" descr=""/>
        <xdr:cNvPicPr/>
      </xdr:nvPicPr>
      <xdr:blipFill>
        <a:blip r:embed="rId9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0" name="Imagem 998" descr=""/>
        <xdr:cNvPicPr/>
      </xdr:nvPicPr>
      <xdr:blipFill>
        <a:blip r:embed="rId9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1" name="Imagem 999" descr=""/>
        <xdr:cNvPicPr/>
      </xdr:nvPicPr>
      <xdr:blipFill>
        <a:blip r:embed="rId9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2" name="Imagem 1000" descr=""/>
        <xdr:cNvPicPr/>
      </xdr:nvPicPr>
      <xdr:blipFill>
        <a:blip r:embed="rId10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3" name="Imagem 1001" descr=""/>
        <xdr:cNvPicPr/>
      </xdr:nvPicPr>
      <xdr:blipFill>
        <a:blip r:embed="rId10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4" name="Imagem 1002" descr=""/>
        <xdr:cNvPicPr/>
      </xdr:nvPicPr>
      <xdr:blipFill>
        <a:blip r:embed="rId10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5" name="Imagem 1003" descr=""/>
        <xdr:cNvPicPr/>
      </xdr:nvPicPr>
      <xdr:blipFill>
        <a:blip r:embed="rId10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6" name="Imagem 1004" descr=""/>
        <xdr:cNvPicPr/>
      </xdr:nvPicPr>
      <xdr:blipFill>
        <a:blip r:embed="rId10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7" name="Imagem 1005" descr=""/>
        <xdr:cNvPicPr/>
      </xdr:nvPicPr>
      <xdr:blipFill>
        <a:blip r:embed="rId10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8" name="Imagem 1006" descr=""/>
        <xdr:cNvPicPr/>
      </xdr:nvPicPr>
      <xdr:blipFill>
        <a:blip r:embed="rId10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09" name="Imagem 1007" descr=""/>
        <xdr:cNvPicPr/>
      </xdr:nvPicPr>
      <xdr:blipFill>
        <a:blip r:embed="rId10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0" name="Imagem 1008" descr=""/>
        <xdr:cNvPicPr/>
      </xdr:nvPicPr>
      <xdr:blipFill>
        <a:blip r:embed="rId10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1" name="Imagem 1009" descr=""/>
        <xdr:cNvPicPr/>
      </xdr:nvPicPr>
      <xdr:blipFill>
        <a:blip r:embed="rId10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2" name="Imagem 1010" descr=""/>
        <xdr:cNvPicPr/>
      </xdr:nvPicPr>
      <xdr:blipFill>
        <a:blip r:embed="rId10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3" name="Imagem 1011" descr=""/>
        <xdr:cNvPicPr/>
      </xdr:nvPicPr>
      <xdr:blipFill>
        <a:blip r:embed="rId10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4" name="Imagem 1012" descr=""/>
        <xdr:cNvPicPr/>
      </xdr:nvPicPr>
      <xdr:blipFill>
        <a:blip r:embed="rId10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5" name="Imagem 1013" descr=""/>
        <xdr:cNvPicPr/>
      </xdr:nvPicPr>
      <xdr:blipFill>
        <a:blip r:embed="rId10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6" name="Imagem 1014" descr=""/>
        <xdr:cNvPicPr/>
      </xdr:nvPicPr>
      <xdr:blipFill>
        <a:blip r:embed="rId10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7" name="Imagem 1015" descr=""/>
        <xdr:cNvPicPr/>
      </xdr:nvPicPr>
      <xdr:blipFill>
        <a:blip r:embed="rId10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8" name="Imagem 1016" descr=""/>
        <xdr:cNvPicPr/>
      </xdr:nvPicPr>
      <xdr:blipFill>
        <a:blip r:embed="rId10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19" name="Imagem 1017" descr=""/>
        <xdr:cNvPicPr/>
      </xdr:nvPicPr>
      <xdr:blipFill>
        <a:blip r:embed="rId10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0" name="Imagem 1018" descr=""/>
        <xdr:cNvPicPr/>
      </xdr:nvPicPr>
      <xdr:blipFill>
        <a:blip r:embed="rId10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1" name="Imagem 1019" descr=""/>
        <xdr:cNvPicPr/>
      </xdr:nvPicPr>
      <xdr:blipFill>
        <a:blip r:embed="rId10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2" name="Imagem 1020" descr=""/>
        <xdr:cNvPicPr/>
      </xdr:nvPicPr>
      <xdr:blipFill>
        <a:blip r:embed="rId10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3" name="Imagem 1021" descr=""/>
        <xdr:cNvPicPr/>
      </xdr:nvPicPr>
      <xdr:blipFill>
        <a:blip r:embed="rId10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4" name="Imagem 1022" descr=""/>
        <xdr:cNvPicPr/>
      </xdr:nvPicPr>
      <xdr:blipFill>
        <a:blip r:embed="rId10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5" name="Imagem 1023" descr=""/>
        <xdr:cNvPicPr/>
      </xdr:nvPicPr>
      <xdr:blipFill>
        <a:blip r:embed="rId10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6" name="Imagem 1024" descr=""/>
        <xdr:cNvPicPr/>
      </xdr:nvPicPr>
      <xdr:blipFill>
        <a:blip r:embed="rId10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7" name="Imagem 1025" descr=""/>
        <xdr:cNvPicPr/>
      </xdr:nvPicPr>
      <xdr:blipFill>
        <a:blip r:embed="rId10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8" name="Imagem 1026" descr=""/>
        <xdr:cNvPicPr/>
      </xdr:nvPicPr>
      <xdr:blipFill>
        <a:blip r:embed="rId10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29" name="Imagem 1027" descr=""/>
        <xdr:cNvPicPr/>
      </xdr:nvPicPr>
      <xdr:blipFill>
        <a:blip r:embed="rId10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0" name="Imagem 1028" descr=""/>
        <xdr:cNvPicPr/>
      </xdr:nvPicPr>
      <xdr:blipFill>
        <a:blip r:embed="rId10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1" name="Imagem 1029" descr=""/>
        <xdr:cNvPicPr/>
      </xdr:nvPicPr>
      <xdr:blipFill>
        <a:blip r:embed="rId10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2" name="Imagem 1030" descr=""/>
        <xdr:cNvPicPr/>
      </xdr:nvPicPr>
      <xdr:blipFill>
        <a:blip r:embed="rId10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3" name="Imagem 1031" descr=""/>
        <xdr:cNvPicPr/>
      </xdr:nvPicPr>
      <xdr:blipFill>
        <a:blip r:embed="rId10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4" name="Imagem 1032" descr=""/>
        <xdr:cNvPicPr/>
      </xdr:nvPicPr>
      <xdr:blipFill>
        <a:blip r:embed="rId10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5" name="Imagem 1033" descr=""/>
        <xdr:cNvPicPr/>
      </xdr:nvPicPr>
      <xdr:blipFill>
        <a:blip r:embed="rId10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6" name="Imagem 1034" descr=""/>
        <xdr:cNvPicPr/>
      </xdr:nvPicPr>
      <xdr:blipFill>
        <a:blip r:embed="rId10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7" name="Imagem 1035" descr=""/>
        <xdr:cNvPicPr/>
      </xdr:nvPicPr>
      <xdr:blipFill>
        <a:blip r:embed="rId10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8" name="Imagem 1036" descr=""/>
        <xdr:cNvPicPr/>
      </xdr:nvPicPr>
      <xdr:blipFill>
        <a:blip r:embed="rId10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39" name="Imagem 1037" descr=""/>
        <xdr:cNvPicPr/>
      </xdr:nvPicPr>
      <xdr:blipFill>
        <a:blip r:embed="rId10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0" name="Imagem 1038" descr=""/>
        <xdr:cNvPicPr/>
      </xdr:nvPicPr>
      <xdr:blipFill>
        <a:blip r:embed="rId10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1" name="Imagem 1039" descr=""/>
        <xdr:cNvPicPr/>
      </xdr:nvPicPr>
      <xdr:blipFill>
        <a:blip r:embed="rId10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2" name="Imagem 1040" descr=""/>
        <xdr:cNvPicPr/>
      </xdr:nvPicPr>
      <xdr:blipFill>
        <a:blip r:embed="rId10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3" name="Imagem 1041" descr=""/>
        <xdr:cNvPicPr/>
      </xdr:nvPicPr>
      <xdr:blipFill>
        <a:blip r:embed="rId10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4" name="Imagem 1042" descr=""/>
        <xdr:cNvPicPr/>
      </xdr:nvPicPr>
      <xdr:blipFill>
        <a:blip r:embed="rId10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5" name="Imagem 1043" descr=""/>
        <xdr:cNvPicPr/>
      </xdr:nvPicPr>
      <xdr:blipFill>
        <a:blip r:embed="rId10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6" name="Imagem 1044" descr=""/>
        <xdr:cNvPicPr/>
      </xdr:nvPicPr>
      <xdr:blipFill>
        <a:blip r:embed="rId10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7" name="Imagem 1045" descr=""/>
        <xdr:cNvPicPr/>
      </xdr:nvPicPr>
      <xdr:blipFill>
        <a:blip r:embed="rId10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8" name="Imagem 1046" descr=""/>
        <xdr:cNvPicPr/>
      </xdr:nvPicPr>
      <xdr:blipFill>
        <a:blip r:embed="rId10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49" name="Imagem 1047" descr=""/>
        <xdr:cNvPicPr/>
      </xdr:nvPicPr>
      <xdr:blipFill>
        <a:blip r:embed="rId10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0" name="Imagem 1048" descr=""/>
        <xdr:cNvPicPr/>
      </xdr:nvPicPr>
      <xdr:blipFill>
        <a:blip r:embed="rId10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1" name="Imagem 1049" descr=""/>
        <xdr:cNvPicPr/>
      </xdr:nvPicPr>
      <xdr:blipFill>
        <a:blip r:embed="rId10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2" name="Imagem 1050" descr=""/>
        <xdr:cNvPicPr/>
      </xdr:nvPicPr>
      <xdr:blipFill>
        <a:blip r:embed="rId10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3" name="Imagem 1051" descr=""/>
        <xdr:cNvPicPr/>
      </xdr:nvPicPr>
      <xdr:blipFill>
        <a:blip r:embed="rId10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4" name="Imagem 1052" descr=""/>
        <xdr:cNvPicPr/>
      </xdr:nvPicPr>
      <xdr:blipFill>
        <a:blip r:embed="rId10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5" name="Imagem 1053" descr=""/>
        <xdr:cNvPicPr/>
      </xdr:nvPicPr>
      <xdr:blipFill>
        <a:blip r:embed="rId10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6" name="Imagem 1054" descr=""/>
        <xdr:cNvPicPr/>
      </xdr:nvPicPr>
      <xdr:blipFill>
        <a:blip r:embed="rId10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7" name="Imagem 1055" descr=""/>
        <xdr:cNvPicPr/>
      </xdr:nvPicPr>
      <xdr:blipFill>
        <a:blip r:embed="rId10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8" name="Imagem 1056" descr=""/>
        <xdr:cNvPicPr/>
      </xdr:nvPicPr>
      <xdr:blipFill>
        <a:blip r:embed="rId10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59" name="Imagem 1057" descr=""/>
        <xdr:cNvPicPr/>
      </xdr:nvPicPr>
      <xdr:blipFill>
        <a:blip r:embed="rId10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0" name="Imagem 1058" descr=""/>
        <xdr:cNvPicPr/>
      </xdr:nvPicPr>
      <xdr:blipFill>
        <a:blip r:embed="rId10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1" name="Imagem 1059" descr=""/>
        <xdr:cNvPicPr/>
      </xdr:nvPicPr>
      <xdr:blipFill>
        <a:blip r:embed="rId10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2" name="Imagem 1060" descr=""/>
        <xdr:cNvPicPr/>
      </xdr:nvPicPr>
      <xdr:blipFill>
        <a:blip r:embed="rId10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3" name="Imagem 1061" descr=""/>
        <xdr:cNvPicPr/>
      </xdr:nvPicPr>
      <xdr:blipFill>
        <a:blip r:embed="rId10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4" name="Imagem 1062" descr=""/>
        <xdr:cNvPicPr/>
      </xdr:nvPicPr>
      <xdr:blipFill>
        <a:blip r:embed="rId10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5" name="Imagem 1063" descr=""/>
        <xdr:cNvPicPr/>
      </xdr:nvPicPr>
      <xdr:blipFill>
        <a:blip r:embed="rId10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6" name="Imagem 1064" descr=""/>
        <xdr:cNvPicPr/>
      </xdr:nvPicPr>
      <xdr:blipFill>
        <a:blip r:embed="rId10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7" name="Imagem 1065" descr=""/>
        <xdr:cNvPicPr/>
      </xdr:nvPicPr>
      <xdr:blipFill>
        <a:blip r:embed="rId10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8" name="Imagem 1066" descr=""/>
        <xdr:cNvPicPr/>
      </xdr:nvPicPr>
      <xdr:blipFill>
        <a:blip r:embed="rId10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69" name="Imagem 1067" descr=""/>
        <xdr:cNvPicPr/>
      </xdr:nvPicPr>
      <xdr:blipFill>
        <a:blip r:embed="rId10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0" name="Imagem 1068" descr=""/>
        <xdr:cNvPicPr/>
      </xdr:nvPicPr>
      <xdr:blipFill>
        <a:blip r:embed="rId10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1" name="Imagem 1069" descr=""/>
        <xdr:cNvPicPr/>
      </xdr:nvPicPr>
      <xdr:blipFill>
        <a:blip r:embed="rId10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2" name="Imagem 1070" descr=""/>
        <xdr:cNvPicPr/>
      </xdr:nvPicPr>
      <xdr:blipFill>
        <a:blip r:embed="rId10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3" name="Imagem 1071" descr=""/>
        <xdr:cNvPicPr/>
      </xdr:nvPicPr>
      <xdr:blipFill>
        <a:blip r:embed="rId10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4" name="Imagem 1072" descr=""/>
        <xdr:cNvPicPr/>
      </xdr:nvPicPr>
      <xdr:blipFill>
        <a:blip r:embed="rId10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5" name="Imagem 1073" descr=""/>
        <xdr:cNvPicPr/>
      </xdr:nvPicPr>
      <xdr:blipFill>
        <a:blip r:embed="rId10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6" name="Imagem 1074" descr=""/>
        <xdr:cNvPicPr/>
      </xdr:nvPicPr>
      <xdr:blipFill>
        <a:blip r:embed="rId10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7" name="Imagem 1075" descr=""/>
        <xdr:cNvPicPr/>
      </xdr:nvPicPr>
      <xdr:blipFill>
        <a:blip r:embed="rId10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8" name="Imagem 1076" descr=""/>
        <xdr:cNvPicPr/>
      </xdr:nvPicPr>
      <xdr:blipFill>
        <a:blip r:embed="rId10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79" name="Imagem 1077" descr=""/>
        <xdr:cNvPicPr/>
      </xdr:nvPicPr>
      <xdr:blipFill>
        <a:blip r:embed="rId10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0" name="Imagem 1078" descr=""/>
        <xdr:cNvPicPr/>
      </xdr:nvPicPr>
      <xdr:blipFill>
        <a:blip r:embed="rId10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1" name="Imagem 1079" descr=""/>
        <xdr:cNvPicPr/>
      </xdr:nvPicPr>
      <xdr:blipFill>
        <a:blip r:embed="rId10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2" name="Imagem 1080" descr=""/>
        <xdr:cNvPicPr/>
      </xdr:nvPicPr>
      <xdr:blipFill>
        <a:blip r:embed="rId10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3" name="Imagem 1081" descr=""/>
        <xdr:cNvPicPr/>
      </xdr:nvPicPr>
      <xdr:blipFill>
        <a:blip r:embed="rId10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4" name="Imagem 1082" descr=""/>
        <xdr:cNvPicPr/>
      </xdr:nvPicPr>
      <xdr:blipFill>
        <a:blip r:embed="rId10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5" name="Imagem 1083" descr=""/>
        <xdr:cNvPicPr/>
      </xdr:nvPicPr>
      <xdr:blipFill>
        <a:blip r:embed="rId10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6" name="Imagem 1084" descr=""/>
        <xdr:cNvPicPr/>
      </xdr:nvPicPr>
      <xdr:blipFill>
        <a:blip r:embed="rId10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7" name="Imagem 1085" descr=""/>
        <xdr:cNvPicPr/>
      </xdr:nvPicPr>
      <xdr:blipFill>
        <a:blip r:embed="rId10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8" name="Imagem 1086" descr=""/>
        <xdr:cNvPicPr/>
      </xdr:nvPicPr>
      <xdr:blipFill>
        <a:blip r:embed="rId10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89" name="Imagem 1087" descr=""/>
        <xdr:cNvPicPr/>
      </xdr:nvPicPr>
      <xdr:blipFill>
        <a:blip r:embed="rId10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0" name="Imagem 1088" descr=""/>
        <xdr:cNvPicPr/>
      </xdr:nvPicPr>
      <xdr:blipFill>
        <a:blip r:embed="rId10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1" name="Imagem 1089" descr=""/>
        <xdr:cNvPicPr/>
      </xdr:nvPicPr>
      <xdr:blipFill>
        <a:blip r:embed="rId10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2" name="Imagem 1090" descr=""/>
        <xdr:cNvPicPr/>
      </xdr:nvPicPr>
      <xdr:blipFill>
        <a:blip r:embed="rId10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3" name="Imagem 1091" descr=""/>
        <xdr:cNvPicPr/>
      </xdr:nvPicPr>
      <xdr:blipFill>
        <a:blip r:embed="rId10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4" name="Imagem 1092" descr=""/>
        <xdr:cNvPicPr/>
      </xdr:nvPicPr>
      <xdr:blipFill>
        <a:blip r:embed="rId10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5" name="Imagem 1093" descr=""/>
        <xdr:cNvPicPr/>
      </xdr:nvPicPr>
      <xdr:blipFill>
        <a:blip r:embed="rId10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6" name="Imagem 1094" descr=""/>
        <xdr:cNvPicPr/>
      </xdr:nvPicPr>
      <xdr:blipFill>
        <a:blip r:embed="rId10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7" name="Imagem 1095" descr=""/>
        <xdr:cNvPicPr/>
      </xdr:nvPicPr>
      <xdr:blipFill>
        <a:blip r:embed="rId10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8" name="Imagem 1096" descr=""/>
        <xdr:cNvPicPr/>
      </xdr:nvPicPr>
      <xdr:blipFill>
        <a:blip r:embed="rId10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099" name="Imagem 1097" descr=""/>
        <xdr:cNvPicPr/>
      </xdr:nvPicPr>
      <xdr:blipFill>
        <a:blip r:embed="rId10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0" name="Imagem 1098" descr=""/>
        <xdr:cNvPicPr/>
      </xdr:nvPicPr>
      <xdr:blipFill>
        <a:blip r:embed="rId10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1" name="Imagem 1099" descr=""/>
        <xdr:cNvPicPr/>
      </xdr:nvPicPr>
      <xdr:blipFill>
        <a:blip r:embed="rId10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2" name="Imagem 1100" descr=""/>
        <xdr:cNvPicPr/>
      </xdr:nvPicPr>
      <xdr:blipFill>
        <a:blip r:embed="rId11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3" name="Imagem 1101" descr=""/>
        <xdr:cNvPicPr/>
      </xdr:nvPicPr>
      <xdr:blipFill>
        <a:blip r:embed="rId11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4" name="Imagem 1102" descr=""/>
        <xdr:cNvPicPr/>
      </xdr:nvPicPr>
      <xdr:blipFill>
        <a:blip r:embed="rId11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5" name="Imagem 1103" descr=""/>
        <xdr:cNvPicPr/>
      </xdr:nvPicPr>
      <xdr:blipFill>
        <a:blip r:embed="rId11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6" name="Imagem 1104" descr=""/>
        <xdr:cNvPicPr/>
      </xdr:nvPicPr>
      <xdr:blipFill>
        <a:blip r:embed="rId11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7" name="Imagem 1105" descr=""/>
        <xdr:cNvPicPr/>
      </xdr:nvPicPr>
      <xdr:blipFill>
        <a:blip r:embed="rId11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8" name="Imagem 1106" descr=""/>
        <xdr:cNvPicPr/>
      </xdr:nvPicPr>
      <xdr:blipFill>
        <a:blip r:embed="rId11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09" name="Imagem 1107" descr=""/>
        <xdr:cNvPicPr/>
      </xdr:nvPicPr>
      <xdr:blipFill>
        <a:blip r:embed="rId11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0" name="Imagem 1108" descr=""/>
        <xdr:cNvPicPr/>
      </xdr:nvPicPr>
      <xdr:blipFill>
        <a:blip r:embed="rId11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1" name="Imagem 1109" descr=""/>
        <xdr:cNvPicPr/>
      </xdr:nvPicPr>
      <xdr:blipFill>
        <a:blip r:embed="rId11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2" name="Imagem 1110" descr=""/>
        <xdr:cNvPicPr/>
      </xdr:nvPicPr>
      <xdr:blipFill>
        <a:blip r:embed="rId11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3" name="Imagem 1111" descr=""/>
        <xdr:cNvPicPr/>
      </xdr:nvPicPr>
      <xdr:blipFill>
        <a:blip r:embed="rId11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4" name="Imagem 1112" descr=""/>
        <xdr:cNvPicPr/>
      </xdr:nvPicPr>
      <xdr:blipFill>
        <a:blip r:embed="rId11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5" name="Imagem 1113" descr=""/>
        <xdr:cNvPicPr/>
      </xdr:nvPicPr>
      <xdr:blipFill>
        <a:blip r:embed="rId11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6" name="Imagem 1114" descr=""/>
        <xdr:cNvPicPr/>
      </xdr:nvPicPr>
      <xdr:blipFill>
        <a:blip r:embed="rId11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7" name="Imagem 1115" descr=""/>
        <xdr:cNvPicPr/>
      </xdr:nvPicPr>
      <xdr:blipFill>
        <a:blip r:embed="rId11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8" name="Imagem 1116" descr=""/>
        <xdr:cNvPicPr/>
      </xdr:nvPicPr>
      <xdr:blipFill>
        <a:blip r:embed="rId11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19" name="Imagem 1117" descr=""/>
        <xdr:cNvPicPr/>
      </xdr:nvPicPr>
      <xdr:blipFill>
        <a:blip r:embed="rId11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0" name="Imagem 1118" descr=""/>
        <xdr:cNvPicPr/>
      </xdr:nvPicPr>
      <xdr:blipFill>
        <a:blip r:embed="rId11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1" name="Imagem 1119" descr=""/>
        <xdr:cNvPicPr/>
      </xdr:nvPicPr>
      <xdr:blipFill>
        <a:blip r:embed="rId11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2" name="Imagem 1120" descr=""/>
        <xdr:cNvPicPr/>
      </xdr:nvPicPr>
      <xdr:blipFill>
        <a:blip r:embed="rId11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3" name="Imagem 1121" descr=""/>
        <xdr:cNvPicPr/>
      </xdr:nvPicPr>
      <xdr:blipFill>
        <a:blip r:embed="rId11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4" name="Imagem 1122" descr=""/>
        <xdr:cNvPicPr/>
      </xdr:nvPicPr>
      <xdr:blipFill>
        <a:blip r:embed="rId11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5" name="Imagem 1123" descr=""/>
        <xdr:cNvPicPr/>
      </xdr:nvPicPr>
      <xdr:blipFill>
        <a:blip r:embed="rId11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6" name="Imagem 1124" descr=""/>
        <xdr:cNvPicPr/>
      </xdr:nvPicPr>
      <xdr:blipFill>
        <a:blip r:embed="rId11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7" name="Imagem 1125" descr=""/>
        <xdr:cNvPicPr/>
      </xdr:nvPicPr>
      <xdr:blipFill>
        <a:blip r:embed="rId11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8" name="Imagem 1126" descr=""/>
        <xdr:cNvPicPr/>
      </xdr:nvPicPr>
      <xdr:blipFill>
        <a:blip r:embed="rId11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29" name="Imagem 1127" descr=""/>
        <xdr:cNvPicPr/>
      </xdr:nvPicPr>
      <xdr:blipFill>
        <a:blip r:embed="rId11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0" name="Imagem 1128" descr=""/>
        <xdr:cNvPicPr/>
      </xdr:nvPicPr>
      <xdr:blipFill>
        <a:blip r:embed="rId11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1" name="Imagem 1129" descr=""/>
        <xdr:cNvPicPr/>
      </xdr:nvPicPr>
      <xdr:blipFill>
        <a:blip r:embed="rId11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2" name="Imagem 1130" descr=""/>
        <xdr:cNvPicPr/>
      </xdr:nvPicPr>
      <xdr:blipFill>
        <a:blip r:embed="rId11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3" name="Imagem 1131" descr=""/>
        <xdr:cNvPicPr/>
      </xdr:nvPicPr>
      <xdr:blipFill>
        <a:blip r:embed="rId11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4" name="Imagem 1132" descr=""/>
        <xdr:cNvPicPr/>
      </xdr:nvPicPr>
      <xdr:blipFill>
        <a:blip r:embed="rId11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5" name="Imagem 1133" descr=""/>
        <xdr:cNvPicPr/>
      </xdr:nvPicPr>
      <xdr:blipFill>
        <a:blip r:embed="rId11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6" name="Imagem 1134" descr=""/>
        <xdr:cNvPicPr/>
      </xdr:nvPicPr>
      <xdr:blipFill>
        <a:blip r:embed="rId11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7" name="Imagem 1135" descr=""/>
        <xdr:cNvPicPr/>
      </xdr:nvPicPr>
      <xdr:blipFill>
        <a:blip r:embed="rId11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8" name="Imagem 1136" descr=""/>
        <xdr:cNvPicPr/>
      </xdr:nvPicPr>
      <xdr:blipFill>
        <a:blip r:embed="rId11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39" name="Imagem 1137" descr=""/>
        <xdr:cNvPicPr/>
      </xdr:nvPicPr>
      <xdr:blipFill>
        <a:blip r:embed="rId11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0" name="Imagem 1138" descr=""/>
        <xdr:cNvPicPr/>
      </xdr:nvPicPr>
      <xdr:blipFill>
        <a:blip r:embed="rId11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1" name="Imagem 1139" descr=""/>
        <xdr:cNvPicPr/>
      </xdr:nvPicPr>
      <xdr:blipFill>
        <a:blip r:embed="rId11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2" name="Imagem 1140" descr=""/>
        <xdr:cNvPicPr/>
      </xdr:nvPicPr>
      <xdr:blipFill>
        <a:blip r:embed="rId11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3" name="Imagem 1141" descr=""/>
        <xdr:cNvPicPr/>
      </xdr:nvPicPr>
      <xdr:blipFill>
        <a:blip r:embed="rId11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4" name="Imagem 1142" descr=""/>
        <xdr:cNvPicPr/>
      </xdr:nvPicPr>
      <xdr:blipFill>
        <a:blip r:embed="rId11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5" name="Imagem 1143" descr=""/>
        <xdr:cNvPicPr/>
      </xdr:nvPicPr>
      <xdr:blipFill>
        <a:blip r:embed="rId11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6" name="Imagem 1144" descr=""/>
        <xdr:cNvPicPr/>
      </xdr:nvPicPr>
      <xdr:blipFill>
        <a:blip r:embed="rId11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7" name="Imagem 1145" descr=""/>
        <xdr:cNvPicPr/>
      </xdr:nvPicPr>
      <xdr:blipFill>
        <a:blip r:embed="rId11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8" name="Imagem 1146" descr=""/>
        <xdr:cNvPicPr/>
      </xdr:nvPicPr>
      <xdr:blipFill>
        <a:blip r:embed="rId11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49" name="Imagem 1147" descr=""/>
        <xdr:cNvPicPr/>
      </xdr:nvPicPr>
      <xdr:blipFill>
        <a:blip r:embed="rId11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0" name="Imagem 1148" descr=""/>
        <xdr:cNvPicPr/>
      </xdr:nvPicPr>
      <xdr:blipFill>
        <a:blip r:embed="rId11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1" name="Imagem 1149" descr=""/>
        <xdr:cNvPicPr/>
      </xdr:nvPicPr>
      <xdr:blipFill>
        <a:blip r:embed="rId11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2" name="Imagem 1150" descr=""/>
        <xdr:cNvPicPr/>
      </xdr:nvPicPr>
      <xdr:blipFill>
        <a:blip r:embed="rId11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3" name="Imagem 1151" descr=""/>
        <xdr:cNvPicPr/>
      </xdr:nvPicPr>
      <xdr:blipFill>
        <a:blip r:embed="rId11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4" name="Imagem 1152" descr=""/>
        <xdr:cNvPicPr/>
      </xdr:nvPicPr>
      <xdr:blipFill>
        <a:blip r:embed="rId11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5" name="Imagem 1153" descr=""/>
        <xdr:cNvPicPr/>
      </xdr:nvPicPr>
      <xdr:blipFill>
        <a:blip r:embed="rId11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6" name="Imagem 1154" descr=""/>
        <xdr:cNvPicPr/>
      </xdr:nvPicPr>
      <xdr:blipFill>
        <a:blip r:embed="rId11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7" name="Imagem 1155" descr=""/>
        <xdr:cNvPicPr/>
      </xdr:nvPicPr>
      <xdr:blipFill>
        <a:blip r:embed="rId11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8" name="Imagem 1156" descr=""/>
        <xdr:cNvPicPr/>
      </xdr:nvPicPr>
      <xdr:blipFill>
        <a:blip r:embed="rId11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59" name="Imagem 1157" descr=""/>
        <xdr:cNvPicPr/>
      </xdr:nvPicPr>
      <xdr:blipFill>
        <a:blip r:embed="rId11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0" name="Imagem 1158" descr=""/>
        <xdr:cNvPicPr/>
      </xdr:nvPicPr>
      <xdr:blipFill>
        <a:blip r:embed="rId11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1" name="Imagem 1159" descr=""/>
        <xdr:cNvPicPr/>
      </xdr:nvPicPr>
      <xdr:blipFill>
        <a:blip r:embed="rId11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2" name="Imagem 1160" descr=""/>
        <xdr:cNvPicPr/>
      </xdr:nvPicPr>
      <xdr:blipFill>
        <a:blip r:embed="rId11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3" name="Imagem 1161" descr=""/>
        <xdr:cNvPicPr/>
      </xdr:nvPicPr>
      <xdr:blipFill>
        <a:blip r:embed="rId11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4" name="Imagem 1162" descr=""/>
        <xdr:cNvPicPr/>
      </xdr:nvPicPr>
      <xdr:blipFill>
        <a:blip r:embed="rId11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5" name="Imagem 1163" descr=""/>
        <xdr:cNvPicPr/>
      </xdr:nvPicPr>
      <xdr:blipFill>
        <a:blip r:embed="rId11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6" name="Imagem 1164" descr=""/>
        <xdr:cNvPicPr/>
      </xdr:nvPicPr>
      <xdr:blipFill>
        <a:blip r:embed="rId11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7" name="Imagem 1165" descr=""/>
        <xdr:cNvPicPr/>
      </xdr:nvPicPr>
      <xdr:blipFill>
        <a:blip r:embed="rId11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8" name="Imagem 1166" descr=""/>
        <xdr:cNvPicPr/>
      </xdr:nvPicPr>
      <xdr:blipFill>
        <a:blip r:embed="rId11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69" name="Imagem 1167" descr=""/>
        <xdr:cNvPicPr/>
      </xdr:nvPicPr>
      <xdr:blipFill>
        <a:blip r:embed="rId11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0" name="Imagem 1168" descr=""/>
        <xdr:cNvPicPr/>
      </xdr:nvPicPr>
      <xdr:blipFill>
        <a:blip r:embed="rId11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1" name="Imagem 1169" descr=""/>
        <xdr:cNvPicPr/>
      </xdr:nvPicPr>
      <xdr:blipFill>
        <a:blip r:embed="rId11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2" name="Imagem 1170" descr=""/>
        <xdr:cNvPicPr/>
      </xdr:nvPicPr>
      <xdr:blipFill>
        <a:blip r:embed="rId11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3" name="Imagem 1171" descr=""/>
        <xdr:cNvPicPr/>
      </xdr:nvPicPr>
      <xdr:blipFill>
        <a:blip r:embed="rId11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4" name="Imagem 1172" descr=""/>
        <xdr:cNvPicPr/>
      </xdr:nvPicPr>
      <xdr:blipFill>
        <a:blip r:embed="rId11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5" name="Imagem 1173" descr=""/>
        <xdr:cNvPicPr/>
      </xdr:nvPicPr>
      <xdr:blipFill>
        <a:blip r:embed="rId11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6" name="Imagem 1174" descr=""/>
        <xdr:cNvPicPr/>
      </xdr:nvPicPr>
      <xdr:blipFill>
        <a:blip r:embed="rId11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7" name="Imagem 1175" descr=""/>
        <xdr:cNvPicPr/>
      </xdr:nvPicPr>
      <xdr:blipFill>
        <a:blip r:embed="rId11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8" name="Imagem 1176" descr=""/>
        <xdr:cNvPicPr/>
      </xdr:nvPicPr>
      <xdr:blipFill>
        <a:blip r:embed="rId11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79" name="Imagem 1177" descr=""/>
        <xdr:cNvPicPr/>
      </xdr:nvPicPr>
      <xdr:blipFill>
        <a:blip r:embed="rId11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0" name="Imagem 1178" descr=""/>
        <xdr:cNvPicPr/>
      </xdr:nvPicPr>
      <xdr:blipFill>
        <a:blip r:embed="rId11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1" name="Imagem 1179" descr=""/>
        <xdr:cNvPicPr/>
      </xdr:nvPicPr>
      <xdr:blipFill>
        <a:blip r:embed="rId11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2" name="Imagem 1180" descr=""/>
        <xdr:cNvPicPr/>
      </xdr:nvPicPr>
      <xdr:blipFill>
        <a:blip r:embed="rId11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3" name="Imagem 1181" descr=""/>
        <xdr:cNvPicPr/>
      </xdr:nvPicPr>
      <xdr:blipFill>
        <a:blip r:embed="rId11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4" name="Imagem 1182" descr=""/>
        <xdr:cNvPicPr/>
      </xdr:nvPicPr>
      <xdr:blipFill>
        <a:blip r:embed="rId11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5" name="Imagem 1183" descr=""/>
        <xdr:cNvPicPr/>
      </xdr:nvPicPr>
      <xdr:blipFill>
        <a:blip r:embed="rId11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6" name="Imagem 1184" descr=""/>
        <xdr:cNvPicPr/>
      </xdr:nvPicPr>
      <xdr:blipFill>
        <a:blip r:embed="rId11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7" name="Imagem 1185" descr=""/>
        <xdr:cNvPicPr/>
      </xdr:nvPicPr>
      <xdr:blipFill>
        <a:blip r:embed="rId11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8" name="Imagem 1186" descr=""/>
        <xdr:cNvPicPr/>
      </xdr:nvPicPr>
      <xdr:blipFill>
        <a:blip r:embed="rId11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89" name="Imagem 1187" descr=""/>
        <xdr:cNvPicPr/>
      </xdr:nvPicPr>
      <xdr:blipFill>
        <a:blip r:embed="rId11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0" name="Imagem 1188" descr=""/>
        <xdr:cNvPicPr/>
      </xdr:nvPicPr>
      <xdr:blipFill>
        <a:blip r:embed="rId11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1" name="Imagem 1189" descr=""/>
        <xdr:cNvPicPr/>
      </xdr:nvPicPr>
      <xdr:blipFill>
        <a:blip r:embed="rId11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2" name="Imagem 1190" descr=""/>
        <xdr:cNvPicPr/>
      </xdr:nvPicPr>
      <xdr:blipFill>
        <a:blip r:embed="rId11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3" name="Imagem 1191" descr=""/>
        <xdr:cNvPicPr/>
      </xdr:nvPicPr>
      <xdr:blipFill>
        <a:blip r:embed="rId11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4" name="Imagem 1192" descr=""/>
        <xdr:cNvPicPr/>
      </xdr:nvPicPr>
      <xdr:blipFill>
        <a:blip r:embed="rId11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5" name="Imagem 1193" descr=""/>
        <xdr:cNvPicPr/>
      </xdr:nvPicPr>
      <xdr:blipFill>
        <a:blip r:embed="rId11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6" name="Imagem 1194" descr=""/>
        <xdr:cNvPicPr/>
      </xdr:nvPicPr>
      <xdr:blipFill>
        <a:blip r:embed="rId11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7" name="Imagem 1195" descr=""/>
        <xdr:cNvPicPr/>
      </xdr:nvPicPr>
      <xdr:blipFill>
        <a:blip r:embed="rId11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8" name="Imagem 1196" descr=""/>
        <xdr:cNvPicPr/>
      </xdr:nvPicPr>
      <xdr:blipFill>
        <a:blip r:embed="rId11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199" name="Imagem 1197" descr=""/>
        <xdr:cNvPicPr/>
      </xdr:nvPicPr>
      <xdr:blipFill>
        <a:blip r:embed="rId11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0" name="Imagem 1198" descr=""/>
        <xdr:cNvPicPr/>
      </xdr:nvPicPr>
      <xdr:blipFill>
        <a:blip r:embed="rId11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1" name="Imagem 1199" descr=""/>
        <xdr:cNvPicPr/>
      </xdr:nvPicPr>
      <xdr:blipFill>
        <a:blip r:embed="rId11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2" name="Imagem 1200" descr=""/>
        <xdr:cNvPicPr/>
      </xdr:nvPicPr>
      <xdr:blipFill>
        <a:blip r:embed="rId12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3" name="Imagem 1201" descr=""/>
        <xdr:cNvPicPr/>
      </xdr:nvPicPr>
      <xdr:blipFill>
        <a:blip r:embed="rId12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4" name="Imagem 1202" descr=""/>
        <xdr:cNvPicPr/>
      </xdr:nvPicPr>
      <xdr:blipFill>
        <a:blip r:embed="rId12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5" name="Imagem 1203" descr=""/>
        <xdr:cNvPicPr/>
      </xdr:nvPicPr>
      <xdr:blipFill>
        <a:blip r:embed="rId12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6" name="Imagem 1204" descr=""/>
        <xdr:cNvPicPr/>
      </xdr:nvPicPr>
      <xdr:blipFill>
        <a:blip r:embed="rId12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7" name="Imagem 1205" descr=""/>
        <xdr:cNvPicPr/>
      </xdr:nvPicPr>
      <xdr:blipFill>
        <a:blip r:embed="rId12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8" name="Imagem 1206" descr=""/>
        <xdr:cNvPicPr/>
      </xdr:nvPicPr>
      <xdr:blipFill>
        <a:blip r:embed="rId12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09" name="Imagem 1207" descr=""/>
        <xdr:cNvPicPr/>
      </xdr:nvPicPr>
      <xdr:blipFill>
        <a:blip r:embed="rId12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0" name="Imagem 1208" descr=""/>
        <xdr:cNvPicPr/>
      </xdr:nvPicPr>
      <xdr:blipFill>
        <a:blip r:embed="rId12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1" name="Imagem 1209" descr=""/>
        <xdr:cNvPicPr/>
      </xdr:nvPicPr>
      <xdr:blipFill>
        <a:blip r:embed="rId12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2" name="Imagem 1210" descr=""/>
        <xdr:cNvPicPr/>
      </xdr:nvPicPr>
      <xdr:blipFill>
        <a:blip r:embed="rId12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3" name="Imagem 1211" descr=""/>
        <xdr:cNvPicPr/>
      </xdr:nvPicPr>
      <xdr:blipFill>
        <a:blip r:embed="rId12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4" name="Imagem 1212" descr=""/>
        <xdr:cNvPicPr/>
      </xdr:nvPicPr>
      <xdr:blipFill>
        <a:blip r:embed="rId12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5" name="Imagem 1213" descr=""/>
        <xdr:cNvPicPr/>
      </xdr:nvPicPr>
      <xdr:blipFill>
        <a:blip r:embed="rId12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6" name="Imagem 1214" descr=""/>
        <xdr:cNvPicPr/>
      </xdr:nvPicPr>
      <xdr:blipFill>
        <a:blip r:embed="rId12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7" name="Imagem 1215" descr=""/>
        <xdr:cNvPicPr/>
      </xdr:nvPicPr>
      <xdr:blipFill>
        <a:blip r:embed="rId12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8" name="Imagem 1216" descr=""/>
        <xdr:cNvPicPr/>
      </xdr:nvPicPr>
      <xdr:blipFill>
        <a:blip r:embed="rId12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19" name="Imagem 1217" descr=""/>
        <xdr:cNvPicPr/>
      </xdr:nvPicPr>
      <xdr:blipFill>
        <a:blip r:embed="rId12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0" name="Imagem 1218" descr=""/>
        <xdr:cNvPicPr/>
      </xdr:nvPicPr>
      <xdr:blipFill>
        <a:blip r:embed="rId12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1" name="Imagem 1219" descr=""/>
        <xdr:cNvPicPr/>
      </xdr:nvPicPr>
      <xdr:blipFill>
        <a:blip r:embed="rId12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2" name="Imagem 1220" descr=""/>
        <xdr:cNvPicPr/>
      </xdr:nvPicPr>
      <xdr:blipFill>
        <a:blip r:embed="rId12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3" name="Imagem 1221" descr=""/>
        <xdr:cNvPicPr/>
      </xdr:nvPicPr>
      <xdr:blipFill>
        <a:blip r:embed="rId12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4" name="Imagem 1222" descr=""/>
        <xdr:cNvPicPr/>
      </xdr:nvPicPr>
      <xdr:blipFill>
        <a:blip r:embed="rId12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5" name="Imagem 1223" descr=""/>
        <xdr:cNvPicPr/>
      </xdr:nvPicPr>
      <xdr:blipFill>
        <a:blip r:embed="rId12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6" name="Imagem 1224" descr=""/>
        <xdr:cNvPicPr/>
      </xdr:nvPicPr>
      <xdr:blipFill>
        <a:blip r:embed="rId12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7" name="Imagem 1225" descr=""/>
        <xdr:cNvPicPr/>
      </xdr:nvPicPr>
      <xdr:blipFill>
        <a:blip r:embed="rId12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8" name="Imagem 1226" descr=""/>
        <xdr:cNvPicPr/>
      </xdr:nvPicPr>
      <xdr:blipFill>
        <a:blip r:embed="rId12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29" name="Imagem 1227" descr=""/>
        <xdr:cNvPicPr/>
      </xdr:nvPicPr>
      <xdr:blipFill>
        <a:blip r:embed="rId12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0" name="Imagem 1228" descr=""/>
        <xdr:cNvPicPr/>
      </xdr:nvPicPr>
      <xdr:blipFill>
        <a:blip r:embed="rId12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1" name="Imagem 1229" descr=""/>
        <xdr:cNvPicPr/>
      </xdr:nvPicPr>
      <xdr:blipFill>
        <a:blip r:embed="rId12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2" name="Imagem 1230" descr=""/>
        <xdr:cNvPicPr/>
      </xdr:nvPicPr>
      <xdr:blipFill>
        <a:blip r:embed="rId12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3" name="Imagem 1231" descr=""/>
        <xdr:cNvPicPr/>
      </xdr:nvPicPr>
      <xdr:blipFill>
        <a:blip r:embed="rId12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4" name="Imagem 1232" descr=""/>
        <xdr:cNvPicPr/>
      </xdr:nvPicPr>
      <xdr:blipFill>
        <a:blip r:embed="rId12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5" name="Imagem 1233" descr=""/>
        <xdr:cNvPicPr/>
      </xdr:nvPicPr>
      <xdr:blipFill>
        <a:blip r:embed="rId12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6" name="Imagem 1234" descr=""/>
        <xdr:cNvPicPr/>
      </xdr:nvPicPr>
      <xdr:blipFill>
        <a:blip r:embed="rId12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7" name="Imagem 1235" descr=""/>
        <xdr:cNvPicPr/>
      </xdr:nvPicPr>
      <xdr:blipFill>
        <a:blip r:embed="rId12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8" name="Imagem 1236" descr=""/>
        <xdr:cNvPicPr/>
      </xdr:nvPicPr>
      <xdr:blipFill>
        <a:blip r:embed="rId12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39" name="Imagem 1237" descr=""/>
        <xdr:cNvPicPr/>
      </xdr:nvPicPr>
      <xdr:blipFill>
        <a:blip r:embed="rId12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0" name="Imagem 1238" descr=""/>
        <xdr:cNvPicPr/>
      </xdr:nvPicPr>
      <xdr:blipFill>
        <a:blip r:embed="rId12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1" name="Imagem 1239" descr=""/>
        <xdr:cNvPicPr/>
      </xdr:nvPicPr>
      <xdr:blipFill>
        <a:blip r:embed="rId12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2" name="Imagem 1240" descr=""/>
        <xdr:cNvPicPr/>
      </xdr:nvPicPr>
      <xdr:blipFill>
        <a:blip r:embed="rId12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3" name="Imagem 1241" descr=""/>
        <xdr:cNvPicPr/>
      </xdr:nvPicPr>
      <xdr:blipFill>
        <a:blip r:embed="rId12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4" name="Imagem 1242" descr=""/>
        <xdr:cNvPicPr/>
      </xdr:nvPicPr>
      <xdr:blipFill>
        <a:blip r:embed="rId12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5" name="Imagem 1243" descr=""/>
        <xdr:cNvPicPr/>
      </xdr:nvPicPr>
      <xdr:blipFill>
        <a:blip r:embed="rId12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6" name="Imagem 1244" descr=""/>
        <xdr:cNvPicPr/>
      </xdr:nvPicPr>
      <xdr:blipFill>
        <a:blip r:embed="rId12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7" name="Imagem 1245" descr=""/>
        <xdr:cNvPicPr/>
      </xdr:nvPicPr>
      <xdr:blipFill>
        <a:blip r:embed="rId12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8" name="Imagem 1246" descr=""/>
        <xdr:cNvPicPr/>
      </xdr:nvPicPr>
      <xdr:blipFill>
        <a:blip r:embed="rId12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49" name="Imagem 1247" descr=""/>
        <xdr:cNvPicPr/>
      </xdr:nvPicPr>
      <xdr:blipFill>
        <a:blip r:embed="rId12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0" name="Imagem 1248" descr=""/>
        <xdr:cNvPicPr/>
      </xdr:nvPicPr>
      <xdr:blipFill>
        <a:blip r:embed="rId12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1" name="Imagem 1249" descr=""/>
        <xdr:cNvPicPr/>
      </xdr:nvPicPr>
      <xdr:blipFill>
        <a:blip r:embed="rId12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2" name="Imagem 1250" descr=""/>
        <xdr:cNvPicPr/>
      </xdr:nvPicPr>
      <xdr:blipFill>
        <a:blip r:embed="rId12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3" name="Imagem 1251" descr=""/>
        <xdr:cNvPicPr/>
      </xdr:nvPicPr>
      <xdr:blipFill>
        <a:blip r:embed="rId12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4" name="Imagem 1252" descr=""/>
        <xdr:cNvPicPr/>
      </xdr:nvPicPr>
      <xdr:blipFill>
        <a:blip r:embed="rId12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5" name="Imagem 1253" descr=""/>
        <xdr:cNvPicPr/>
      </xdr:nvPicPr>
      <xdr:blipFill>
        <a:blip r:embed="rId12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6" name="Imagem 1254" descr=""/>
        <xdr:cNvPicPr/>
      </xdr:nvPicPr>
      <xdr:blipFill>
        <a:blip r:embed="rId12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7" name="Imagem 1255" descr=""/>
        <xdr:cNvPicPr/>
      </xdr:nvPicPr>
      <xdr:blipFill>
        <a:blip r:embed="rId12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8" name="Imagem 1256" descr=""/>
        <xdr:cNvPicPr/>
      </xdr:nvPicPr>
      <xdr:blipFill>
        <a:blip r:embed="rId12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59" name="Imagem 1257" descr=""/>
        <xdr:cNvPicPr/>
      </xdr:nvPicPr>
      <xdr:blipFill>
        <a:blip r:embed="rId12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0" name="Imagem 1258" descr=""/>
        <xdr:cNvPicPr/>
      </xdr:nvPicPr>
      <xdr:blipFill>
        <a:blip r:embed="rId12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1" name="Imagem 1259" descr=""/>
        <xdr:cNvPicPr/>
      </xdr:nvPicPr>
      <xdr:blipFill>
        <a:blip r:embed="rId12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2" name="Imagem 1260" descr=""/>
        <xdr:cNvPicPr/>
      </xdr:nvPicPr>
      <xdr:blipFill>
        <a:blip r:embed="rId12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3" name="Imagem 1261" descr=""/>
        <xdr:cNvPicPr/>
      </xdr:nvPicPr>
      <xdr:blipFill>
        <a:blip r:embed="rId12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4" name="Imagem 1262" descr=""/>
        <xdr:cNvPicPr/>
      </xdr:nvPicPr>
      <xdr:blipFill>
        <a:blip r:embed="rId12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5" name="Imagem 1263" descr=""/>
        <xdr:cNvPicPr/>
      </xdr:nvPicPr>
      <xdr:blipFill>
        <a:blip r:embed="rId12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6" name="Imagem 1264" descr=""/>
        <xdr:cNvPicPr/>
      </xdr:nvPicPr>
      <xdr:blipFill>
        <a:blip r:embed="rId12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7" name="Imagem 1265" descr=""/>
        <xdr:cNvPicPr/>
      </xdr:nvPicPr>
      <xdr:blipFill>
        <a:blip r:embed="rId12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8" name="Imagem 1266" descr=""/>
        <xdr:cNvPicPr/>
      </xdr:nvPicPr>
      <xdr:blipFill>
        <a:blip r:embed="rId12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69" name="Imagem 1267" descr=""/>
        <xdr:cNvPicPr/>
      </xdr:nvPicPr>
      <xdr:blipFill>
        <a:blip r:embed="rId12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0" name="Imagem 1268" descr=""/>
        <xdr:cNvPicPr/>
      </xdr:nvPicPr>
      <xdr:blipFill>
        <a:blip r:embed="rId12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1" name="Imagem 1269" descr=""/>
        <xdr:cNvPicPr/>
      </xdr:nvPicPr>
      <xdr:blipFill>
        <a:blip r:embed="rId12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2" name="Imagem 1270" descr=""/>
        <xdr:cNvPicPr/>
      </xdr:nvPicPr>
      <xdr:blipFill>
        <a:blip r:embed="rId12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3" name="Imagem 1271" descr=""/>
        <xdr:cNvPicPr/>
      </xdr:nvPicPr>
      <xdr:blipFill>
        <a:blip r:embed="rId12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4" name="Imagem 1272" descr=""/>
        <xdr:cNvPicPr/>
      </xdr:nvPicPr>
      <xdr:blipFill>
        <a:blip r:embed="rId12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5" name="Imagem 1273" descr=""/>
        <xdr:cNvPicPr/>
      </xdr:nvPicPr>
      <xdr:blipFill>
        <a:blip r:embed="rId12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6" name="Imagem 1274" descr=""/>
        <xdr:cNvPicPr/>
      </xdr:nvPicPr>
      <xdr:blipFill>
        <a:blip r:embed="rId12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7" name="Imagem 1275" descr=""/>
        <xdr:cNvPicPr/>
      </xdr:nvPicPr>
      <xdr:blipFill>
        <a:blip r:embed="rId12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8" name="Imagem 1276" descr=""/>
        <xdr:cNvPicPr/>
      </xdr:nvPicPr>
      <xdr:blipFill>
        <a:blip r:embed="rId12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79" name="Imagem 1277" descr=""/>
        <xdr:cNvPicPr/>
      </xdr:nvPicPr>
      <xdr:blipFill>
        <a:blip r:embed="rId12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0" name="Imagem 1278" descr=""/>
        <xdr:cNvPicPr/>
      </xdr:nvPicPr>
      <xdr:blipFill>
        <a:blip r:embed="rId12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1" name="Imagem 1279" descr=""/>
        <xdr:cNvPicPr/>
      </xdr:nvPicPr>
      <xdr:blipFill>
        <a:blip r:embed="rId12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2" name="Imagem 1280" descr=""/>
        <xdr:cNvPicPr/>
      </xdr:nvPicPr>
      <xdr:blipFill>
        <a:blip r:embed="rId12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3" name="Imagem 1281" descr=""/>
        <xdr:cNvPicPr/>
      </xdr:nvPicPr>
      <xdr:blipFill>
        <a:blip r:embed="rId12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4" name="Imagem 1282" descr=""/>
        <xdr:cNvPicPr/>
      </xdr:nvPicPr>
      <xdr:blipFill>
        <a:blip r:embed="rId12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5" name="Imagem 1283" descr=""/>
        <xdr:cNvPicPr/>
      </xdr:nvPicPr>
      <xdr:blipFill>
        <a:blip r:embed="rId12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6" name="Imagem 1284" descr=""/>
        <xdr:cNvPicPr/>
      </xdr:nvPicPr>
      <xdr:blipFill>
        <a:blip r:embed="rId12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7" name="Imagem 1285" descr=""/>
        <xdr:cNvPicPr/>
      </xdr:nvPicPr>
      <xdr:blipFill>
        <a:blip r:embed="rId12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8" name="Imagem 1286" descr=""/>
        <xdr:cNvPicPr/>
      </xdr:nvPicPr>
      <xdr:blipFill>
        <a:blip r:embed="rId12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89" name="Imagem 1287" descr=""/>
        <xdr:cNvPicPr/>
      </xdr:nvPicPr>
      <xdr:blipFill>
        <a:blip r:embed="rId12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0" name="Imagem 1288" descr=""/>
        <xdr:cNvPicPr/>
      </xdr:nvPicPr>
      <xdr:blipFill>
        <a:blip r:embed="rId12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1" name="Imagem 1289" descr=""/>
        <xdr:cNvPicPr/>
      </xdr:nvPicPr>
      <xdr:blipFill>
        <a:blip r:embed="rId12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2" name="Imagem 1290" descr=""/>
        <xdr:cNvPicPr/>
      </xdr:nvPicPr>
      <xdr:blipFill>
        <a:blip r:embed="rId12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3" name="Imagem 1291" descr=""/>
        <xdr:cNvPicPr/>
      </xdr:nvPicPr>
      <xdr:blipFill>
        <a:blip r:embed="rId12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4" name="Imagem 1292" descr=""/>
        <xdr:cNvPicPr/>
      </xdr:nvPicPr>
      <xdr:blipFill>
        <a:blip r:embed="rId12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5" name="Imagem 1293" descr=""/>
        <xdr:cNvPicPr/>
      </xdr:nvPicPr>
      <xdr:blipFill>
        <a:blip r:embed="rId12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6" name="Imagem 1294" descr=""/>
        <xdr:cNvPicPr/>
      </xdr:nvPicPr>
      <xdr:blipFill>
        <a:blip r:embed="rId12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7" name="Imagem 1295" descr=""/>
        <xdr:cNvPicPr/>
      </xdr:nvPicPr>
      <xdr:blipFill>
        <a:blip r:embed="rId12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8" name="Imagem 1296" descr=""/>
        <xdr:cNvPicPr/>
      </xdr:nvPicPr>
      <xdr:blipFill>
        <a:blip r:embed="rId12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299" name="Imagem 1297" descr=""/>
        <xdr:cNvPicPr/>
      </xdr:nvPicPr>
      <xdr:blipFill>
        <a:blip r:embed="rId12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0" name="Imagem 1298" descr=""/>
        <xdr:cNvPicPr/>
      </xdr:nvPicPr>
      <xdr:blipFill>
        <a:blip r:embed="rId12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1" name="Imagem 1299" descr=""/>
        <xdr:cNvPicPr/>
      </xdr:nvPicPr>
      <xdr:blipFill>
        <a:blip r:embed="rId12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2" name="Imagem 1300" descr=""/>
        <xdr:cNvPicPr/>
      </xdr:nvPicPr>
      <xdr:blipFill>
        <a:blip r:embed="rId13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3" name="Imagem 1301" descr=""/>
        <xdr:cNvPicPr/>
      </xdr:nvPicPr>
      <xdr:blipFill>
        <a:blip r:embed="rId13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4" name="Imagem 1302" descr=""/>
        <xdr:cNvPicPr/>
      </xdr:nvPicPr>
      <xdr:blipFill>
        <a:blip r:embed="rId13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5" name="Imagem 1303" descr=""/>
        <xdr:cNvPicPr/>
      </xdr:nvPicPr>
      <xdr:blipFill>
        <a:blip r:embed="rId13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6" name="Imagem 1304" descr=""/>
        <xdr:cNvPicPr/>
      </xdr:nvPicPr>
      <xdr:blipFill>
        <a:blip r:embed="rId13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7" name="Imagem 1305" descr=""/>
        <xdr:cNvPicPr/>
      </xdr:nvPicPr>
      <xdr:blipFill>
        <a:blip r:embed="rId13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8" name="Imagem 1306" descr=""/>
        <xdr:cNvPicPr/>
      </xdr:nvPicPr>
      <xdr:blipFill>
        <a:blip r:embed="rId13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09" name="Imagem 1307" descr=""/>
        <xdr:cNvPicPr/>
      </xdr:nvPicPr>
      <xdr:blipFill>
        <a:blip r:embed="rId13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0" name="Imagem 1308" descr=""/>
        <xdr:cNvPicPr/>
      </xdr:nvPicPr>
      <xdr:blipFill>
        <a:blip r:embed="rId13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1" name="Imagem 1309" descr=""/>
        <xdr:cNvPicPr/>
      </xdr:nvPicPr>
      <xdr:blipFill>
        <a:blip r:embed="rId13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2" name="Imagem 1310" descr=""/>
        <xdr:cNvPicPr/>
      </xdr:nvPicPr>
      <xdr:blipFill>
        <a:blip r:embed="rId13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3" name="Imagem 1311" descr=""/>
        <xdr:cNvPicPr/>
      </xdr:nvPicPr>
      <xdr:blipFill>
        <a:blip r:embed="rId13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4" name="Imagem 1312" descr=""/>
        <xdr:cNvPicPr/>
      </xdr:nvPicPr>
      <xdr:blipFill>
        <a:blip r:embed="rId13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5" name="Imagem 1313" descr=""/>
        <xdr:cNvPicPr/>
      </xdr:nvPicPr>
      <xdr:blipFill>
        <a:blip r:embed="rId13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6" name="Imagem 1314" descr=""/>
        <xdr:cNvPicPr/>
      </xdr:nvPicPr>
      <xdr:blipFill>
        <a:blip r:embed="rId13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7" name="Imagem 1315" descr=""/>
        <xdr:cNvPicPr/>
      </xdr:nvPicPr>
      <xdr:blipFill>
        <a:blip r:embed="rId13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8" name="Imagem 1316" descr=""/>
        <xdr:cNvPicPr/>
      </xdr:nvPicPr>
      <xdr:blipFill>
        <a:blip r:embed="rId13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19" name="Imagem 1317" descr=""/>
        <xdr:cNvPicPr/>
      </xdr:nvPicPr>
      <xdr:blipFill>
        <a:blip r:embed="rId13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0" name="Imagem 1318" descr=""/>
        <xdr:cNvPicPr/>
      </xdr:nvPicPr>
      <xdr:blipFill>
        <a:blip r:embed="rId13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1" name="Imagem 1319" descr=""/>
        <xdr:cNvPicPr/>
      </xdr:nvPicPr>
      <xdr:blipFill>
        <a:blip r:embed="rId13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2" name="Imagem 1320" descr=""/>
        <xdr:cNvPicPr/>
      </xdr:nvPicPr>
      <xdr:blipFill>
        <a:blip r:embed="rId13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3" name="Imagem 1321" descr=""/>
        <xdr:cNvPicPr/>
      </xdr:nvPicPr>
      <xdr:blipFill>
        <a:blip r:embed="rId13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4" name="Imagem 1322" descr=""/>
        <xdr:cNvPicPr/>
      </xdr:nvPicPr>
      <xdr:blipFill>
        <a:blip r:embed="rId13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5" name="Imagem 1323" descr=""/>
        <xdr:cNvPicPr/>
      </xdr:nvPicPr>
      <xdr:blipFill>
        <a:blip r:embed="rId13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6" name="Imagem 1324" descr=""/>
        <xdr:cNvPicPr/>
      </xdr:nvPicPr>
      <xdr:blipFill>
        <a:blip r:embed="rId13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7" name="Imagem 1325" descr=""/>
        <xdr:cNvPicPr/>
      </xdr:nvPicPr>
      <xdr:blipFill>
        <a:blip r:embed="rId13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8" name="Imagem 1326" descr=""/>
        <xdr:cNvPicPr/>
      </xdr:nvPicPr>
      <xdr:blipFill>
        <a:blip r:embed="rId13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29" name="Imagem 1327" descr=""/>
        <xdr:cNvPicPr/>
      </xdr:nvPicPr>
      <xdr:blipFill>
        <a:blip r:embed="rId13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0" name="Imagem 1328" descr=""/>
        <xdr:cNvPicPr/>
      </xdr:nvPicPr>
      <xdr:blipFill>
        <a:blip r:embed="rId13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1" name="Imagem 1329" descr=""/>
        <xdr:cNvPicPr/>
      </xdr:nvPicPr>
      <xdr:blipFill>
        <a:blip r:embed="rId13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2" name="Imagem 1330" descr=""/>
        <xdr:cNvPicPr/>
      </xdr:nvPicPr>
      <xdr:blipFill>
        <a:blip r:embed="rId13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3" name="Imagem 1331" descr=""/>
        <xdr:cNvPicPr/>
      </xdr:nvPicPr>
      <xdr:blipFill>
        <a:blip r:embed="rId13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4" name="Imagem 1332" descr=""/>
        <xdr:cNvPicPr/>
      </xdr:nvPicPr>
      <xdr:blipFill>
        <a:blip r:embed="rId13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5" name="Imagem 1333" descr=""/>
        <xdr:cNvPicPr/>
      </xdr:nvPicPr>
      <xdr:blipFill>
        <a:blip r:embed="rId13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6" name="Imagem 1334" descr=""/>
        <xdr:cNvPicPr/>
      </xdr:nvPicPr>
      <xdr:blipFill>
        <a:blip r:embed="rId13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7" name="Imagem 1335" descr=""/>
        <xdr:cNvPicPr/>
      </xdr:nvPicPr>
      <xdr:blipFill>
        <a:blip r:embed="rId13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8" name="Imagem 1336" descr=""/>
        <xdr:cNvPicPr/>
      </xdr:nvPicPr>
      <xdr:blipFill>
        <a:blip r:embed="rId13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39" name="Imagem 1337" descr=""/>
        <xdr:cNvPicPr/>
      </xdr:nvPicPr>
      <xdr:blipFill>
        <a:blip r:embed="rId13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0" name="Imagem 1338" descr=""/>
        <xdr:cNvPicPr/>
      </xdr:nvPicPr>
      <xdr:blipFill>
        <a:blip r:embed="rId13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1" name="Imagem 1339" descr=""/>
        <xdr:cNvPicPr/>
      </xdr:nvPicPr>
      <xdr:blipFill>
        <a:blip r:embed="rId13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2" name="Imagem 1340" descr=""/>
        <xdr:cNvPicPr/>
      </xdr:nvPicPr>
      <xdr:blipFill>
        <a:blip r:embed="rId13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3" name="Imagem 1341" descr=""/>
        <xdr:cNvPicPr/>
      </xdr:nvPicPr>
      <xdr:blipFill>
        <a:blip r:embed="rId13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4" name="Imagem 1342" descr=""/>
        <xdr:cNvPicPr/>
      </xdr:nvPicPr>
      <xdr:blipFill>
        <a:blip r:embed="rId13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5" name="Imagem 1343" descr=""/>
        <xdr:cNvPicPr/>
      </xdr:nvPicPr>
      <xdr:blipFill>
        <a:blip r:embed="rId13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6" name="Imagem 1344" descr=""/>
        <xdr:cNvPicPr/>
      </xdr:nvPicPr>
      <xdr:blipFill>
        <a:blip r:embed="rId13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7" name="Imagem 1345" descr=""/>
        <xdr:cNvPicPr/>
      </xdr:nvPicPr>
      <xdr:blipFill>
        <a:blip r:embed="rId13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8" name="Imagem 1346" descr=""/>
        <xdr:cNvPicPr/>
      </xdr:nvPicPr>
      <xdr:blipFill>
        <a:blip r:embed="rId13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49" name="Imagem 1347" descr=""/>
        <xdr:cNvPicPr/>
      </xdr:nvPicPr>
      <xdr:blipFill>
        <a:blip r:embed="rId13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0" name="Imagem 1348" descr=""/>
        <xdr:cNvPicPr/>
      </xdr:nvPicPr>
      <xdr:blipFill>
        <a:blip r:embed="rId13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1" name="Imagem 1349" descr=""/>
        <xdr:cNvPicPr/>
      </xdr:nvPicPr>
      <xdr:blipFill>
        <a:blip r:embed="rId13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2" name="Imagem 1350" descr=""/>
        <xdr:cNvPicPr/>
      </xdr:nvPicPr>
      <xdr:blipFill>
        <a:blip r:embed="rId13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3" name="Imagem 1351" descr=""/>
        <xdr:cNvPicPr/>
      </xdr:nvPicPr>
      <xdr:blipFill>
        <a:blip r:embed="rId13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4" name="Imagem 1352" descr=""/>
        <xdr:cNvPicPr/>
      </xdr:nvPicPr>
      <xdr:blipFill>
        <a:blip r:embed="rId13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5" name="Imagem 1353" descr=""/>
        <xdr:cNvPicPr/>
      </xdr:nvPicPr>
      <xdr:blipFill>
        <a:blip r:embed="rId13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6" name="Imagem 1354" descr=""/>
        <xdr:cNvPicPr/>
      </xdr:nvPicPr>
      <xdr:blipFill>
        <a:blip r:embed="rId13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7" name="Imagem 1355" descr=""/>
        <xdr:cNvPicPr/>
      </xdr:nvPicPr>
      <xdr:blipFill>
        <a:blip r:embed="rId13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8" name="Imagem 1356" descr=""/>
        <xdr:cNvPicPr/>
      </xdr:nvPicPr>
      <xdr:blipFill>
        <a:blip r:embed="rId13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59" name="Imagem 1357" descr=""/>
        <xdr:cNvPicPr/>
      </xdr:nvPicPr>
      <xdr:blipFill>
        <a:blip r:embed="rId13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0" name="Imagem 1358" descr=""/>
        <xdr:cNvPicPr/>
      </xdr:nvPicPr>
      <xdr:blipFill>
        <a:blip r:embed="rId13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1" name="Imagem 1359" descr=""/>
        <xdr:cNvPicPr/>
      </xdr:nvPicPr>
      <xdr:blipFill>
        <a:blip r:embed="rId13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2" name="Imagem 1360" descr=""/>
        <xdr:cNvPicPr/>
      </xdr:nvPicPr>
      <xdr:blipFill>
        <a:blip r:embed="rId13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3" name="Imagem 1361" descr=""/>
        <xdr:cNvPicPr/>
      </xdr:nvPicPr>
      <xdr:blipFill>
        <a:blip r:embed="rId13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4" name="Imagem 1362" descr=""/>
        <xdr:cNvPicPr/>
      </xdr:nvPicPr>
      <xdr:blipFill>
        <a:blip r:embed="rId13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5" name="Imagem 1363" descr=""/>
        <xdr:cNvPicPr/>
      </xdr:nvPicPr>
      <xdr:blipFill>
        <a:blip r:embed="rId13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6" name="Imagem 1364" descr=""/>
        <xdr:cNvPicPr/>
      </xdr:nvPicPr>
      <xdr:blipFill>
        <a:blip r:embed="rId13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7" name="Imagem 1365" descr=""/>
        <xdr:cNvPicPr/>
      </xdr:nvPicPr>
      <xdr:blipFill>
        <a:blip r:embed="rId13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8" name="Imagem 1366" descr=""/>
        <xdr:cNvPicPr/>
      </xdr:nvPicPr>
      <xdr:blipFill>
        <a:blip r:embed="rId13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69" name="Imagem 1367" descr=""/>
        <xdr:cNvPicPr/>
      </xdr:nvPicPr>
      <xdr:blipFill>
        <a:blip r:embed="rId13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0" name="Imagem 1368" descr=""/>
        <xdr:cNvPicPr/>
      </xdr:nvPicPr>
      <xdr:blipFill>
        <a:blip r:embed="rId13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1" name="Imagem 1369" descr=""/>
        <xdr:cNvPicPr/>
      </xdr:nvPicPr>
      <xdr:blipFill>
        <a:blip r:embed="rId13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2" name="Imagem 1370" descr=""/>
        <xdr:cNvPicPr/>
      </xdr:nvPicPr>
      <xdr:blipFill>
        <a:blip r:embed="rId13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3" name="Imagem 1371" descr=""/>
        <xdr:cNvPicPr/>
      </xdr:nvPicPr>
      <xdr:blipFill>
        <a:blip r:embed="rId13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4" name="Imagem 1372" descr=""/>
        <xdr:cNvPicPr/>
      </xdr:nvPicPr>
      <xdr:blipFill>
        <a:blip r:embed="rId13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5" name="Imagem 1373" descr=""/>
        <xdr:cNvPicPr/>
      </xdr:nvPicPr>
      <xdr:blipFill>
        <a:blip r:embed="rId13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6" name="Imagem 1374" descr=""/>
        <xdr:cNvPicPr/>
      </xdr:nvPicPr>
      <xdr:blipFill>
        <a:blip r:embed="rId13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7" name="Imagem 1375" descr=""/>
        <xdr:cNvPicPr/>
      </xdr:nvPicPr>
      <xdr:blipFill>
        <a:blip r:embed="rId13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8" name="Imagem 1376" descr=""/>
        <xdr:cNvPicPr/>
      </xdr:nvPicPr>
      <xdr:blipFill>
        <a:blip r:embed="rId13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79" name="Imagem 1377" descr=""/>
        <xdr:cNvPicPr/>
      </xdr:nvPicPr>
      <xdr:blipFill>
        <a:blip r:embed="rId13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0" name="Imagem 1378" descr=""/>
        <xdr:cNvPicPr/>
      </xdr:nvPicPr>
      <xdr:blipFill>
        <a:blip r:embed="rId13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1" name="Imagem 1379" descr=""/>
        <xdr:cNvPicPr/>
      </xdr:nvPicPr>
      <xdr:blipFill>
        <a:blip r:embed="rId13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2" name="Imagem 1380" descr=""/>
        <xdr:cNvPicPr/>
      </xdr:nvPicPr>
      <xdr:blipFill>
        <a:blip r:embed="rId13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3" name="Imagem 1381" descr=""/>
        <xdr:cNvPicPr/>
      </xdr:nvPicPr>
      <xdr:blipFill>
        <a:blip r:embed="rId13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4" name="Imagem 1382" descr=""/>
        <xdr:cNvPicPr/>
      </xdr:nvPicPr>
      <xdr:blipFill>
        <a:blip r:embed="rId13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5" name="Imagem 1383" descr=""/>
        <xdr:cNvPicPr/>
      </xdr:nvPicPr>
      <xdr:blipFill>
        <a:blip r:embed="rId13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6" name="Imagem 1384" descr=""/>
        <xdr:cNvPicPr/>
      </xdr:nvPicPr>
      <xdr:blipFill>
        <a:blip r:embed="rId13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7" name="Imagem 1385" descr=""/>
        <xdr:cNvPicPr/>
      </xdr:nvPicPr>
      <xdr:blipFill>
        <a:blip r:embed="rId13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8" name="Imagem 1386" descr=""/>
        <xdr:cNvPicPr/>
      </xdr:nvPicPr>
      <xdr:blipFill>
        <a:blip r:embed="rId13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89" name="Imagem 1387" descr=""/>
        <xdr:cNvPicPr/>
      </xdr:nvPicPr>
      <xdr:blipFill>
        <a:blip r:embed="rId13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0" name="Imagem 1388" descr=""/>
        <xdr:cNvPicPr/>
      </xdr:nvPicPr>
      <xdr:blipFill>
        <a:blip r:embed="rId13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1" name="Imagem 1389" descr=""/>
        <xdr:cNvPicPr/>
      </xdr:nvPicPr>
      <xdr:blipFill>
        <a:blip r:embed="rId13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2" name="Imagem 1390" descr=""/>
        <xdr:cNvPicPr/>
      </xdr:nvPicPr>
      <xdr:blipFill>
        <a:blip r:embed="rId13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3" name="Imagem 1391" descr=""/>
        <xdr:cNvPicPr/>
      </xdr:nvPicPr>
      <xdr:blipFill>
        <a:blip r:embed="rId13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4" name="Imagem 1392" descr=""/>
        <xdr:cNvPicPr/>
      </xdr:nvPicPr>
      <xdr:blipFill>
        <a:blip r:embed="rId13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5" name="Imagem 1393" descr=""/>
        <xdr:cNvPicPr/>
      </xdr:nvPicPr>
      <xdr:blipFill>
        <a:blip r:embed="rId13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6" name="Imagem 1394" descr=""/>
        <xdr:cNvPicPr/>
      </xdr:nvPicPr>
      <xdr:blipFill>
        <a:blip r:embed="rId13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7" name="Imagem 1395" descr=""/>
        <xdr:cNvPicPr/>
      </xdr:nvPicPr>
      <xdr:blipFill>
        <a:blip r:embed="rId13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8" name="Imagem 1396" descr=""/>
        <xdr:cNvPicPr/>
      </xdr:nvPicPr>
      <xdr:blipFill>
        <a:blip r:embed="rId13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399" name="Imagem 1397" descr=""/>
        <xdr:cNvPicPr/>
      </xdr:nvPicPr>
      <xdr:blipFill>
        <a:blip r:embed="rId13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0" name="Imagem 1398" descr=""/>
        <xdr:cNvPicPr/>
      </xdr:nvPicPr>
      <xdr:blipFill>
        <a:blip r:embed="rId13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1" name="Imagem 1399" descr=""/>
        <xdr:cNvPicPr/>
      </xdr:nvPicPr>
      <xdr:blipFill>
        <a:blip r:embed="rId13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2" name="Imagem 1400" descr=""/>
        <xdr:cNvPicPr/>
      </xdr:nvPicPr>
      <xdr:blipFill>
        <a:blip r:embed="rId14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3" name="Imagem 1401" descr=""/>
        <xdr:cNvPicPr/>
      </xdr:nvPicPr>
      <xdr:blipFill>
        <a:blip r:embed="rId14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4" name="Imagem 1402" descr=""/>
        <xdr:cNvPicPr/>
      </xdr:nvPicPr>
      <xdr:blipFill>
        <a:blip r:embed="rId14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5" name="Imagem 1403" descr=""/>
        <xdr:cNvPicPr/>
      </xdr:nvPicPr>
      <xdr:blipFill>
        <a:blip r:embed="rId14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6" name="Imagem 1404" descr=""/>
        <xdr:cNvPicPr/>
      </xdr:nvPicPr>
      <xdr:blipFill>
        <a:blip r:embed="rId14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7" name="Imagem 1405" descr=""/>
        <xdr:cNvPicPr/>
      </xdr:nvPicPr>
      <xdr:blipFill>
        <a:blip r:embed="rId14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8" name="Imagem 1406" descr=""/>
        <xdr:cNvPicPr/>
      </xdr:nvPicPr>
      <xdr:blipFill>
        <a:blip r:embed="rId14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09" name="Imagem 1407" descr=""/>
        <xdr:cNvPicPr/>
      </xdr:nvPicPr>
      <xdr:blipFill>
        <a:blip r:embed="rId14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0" name="Imagem 1408" descr=""/>
        <xdr:cNvPicPr/>
      </xdr:nvPicPr>
      <xdr:blipFill>
        <a:blip r:embed="rId14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1" name="Imagem 1409" descr=""/>
        <xdr:cNvPicPr/>
      </xdr:nvPicPr>
      <xdr:blipFill>
        <a:blip r:embed="rId14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2" name="Imagem 1410" descr=""/>
        <xdr:cNvPicPr/>
      </xdr:nvPicPr>
      <xdr:blipFill>
        <a:blip r:embed="rId14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3" name="Imagem 1411" descr=""/>
        <xdr:cNvPicPr/>
      </xdr:nvPicPr>
      <xdr:blipFill>
        <a:blip r:embed="rId14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4" name="Imagem 1412" descr=""/>
        <xdr:cNvPicPr/>
      </xdr:nvPicPr>
      <xdr:blipFill>
        <a:blip r:embed="rId14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5" name="Imagem 1413" descr=""/>
        <xdr:cNvPicPr/>
      </xdr:nvPicPr>
      <xdr:blipFill>
        <a:blip r:embed="rId14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6" name="Imagem 1414" descr=""/>
        <xdr:cNvPicPr/>
      </xdr:nvPicPr>
      <xdr:blipFill>
        <a:blip r:embed="rId14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7" name="Imagem 1415" descr=""/>
        <xdr:cNvPicPr/>
      </xdr:nvPicPr>
      <xdr:blipFill>
        <a:blip r:embed="rId14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8" name="Imagem 1416" descr=""/>
        <xdr:cNvPicPr/>
      </xdr:nvPicPr>
      <xdr:blipFill>
        <a:blip r:embed="rId14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19" name="Imagem 1417" descr=""/>
        <xdr:cNvPicPr/>
      </xdr:nvPicPr>
      <xdr:blipFill>
        <a:blip r:embed="rId14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0" name="Imagem 1418" descr=""/>
        <xdr:cNvPicPr/>
      </xdr:nvPicPr>
      <xdr:blipFill>
        <a:blip r:embed="rId14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1" name="Imagem 1419" descr=""/>
        <xdr:cNvPicPr/>
      </xdr:nvPicPr>
      <xdr:blipFill>
        <a:blip r:embed="rId14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2" name="Imagem 1420" descr=""/>
        <xdr:cNvPicPr/>
      </xdr:nvPicPr>
      <xdr:blipFill>
        <a:blip r:embed="rId14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3" name="Imagem 1421" descr=""/>
        <xdr:cNvPicPr/>
      </xdr:nvPicPr>
      <xdr:blipFill>
        <a:blip r:embed="rId14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4" name="Imagem 1624" descr=""/>
        <xdr:cNvPicPr/>
      </xdr:nvPicPr>
      <xdr:blipFill>
        <a:blip r:embed="rId14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5" name="Imagem 1625" descr=""/>
        <xdr:cNvPicPr/>
      </xdr:nvPicPr>
      <xdr:blipFill>
        <a:blip r:embed="rId14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6" name="Imagem 1626" descr=""/>
        <xdr:cNvPicPr/>
      </xdr:nvPicPr>
      <xdr:blipFill>
        <a:blip r:embed="rId14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7" name="Imagem 1627" descr=""/>
        <xdr:cNvPicPr/>
      </xdr:nvPicPr>
      <xdr:blipFill>
        <a:blip r:embed="rId14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8" name="Imagem 1628" descr=""/>
        <xdr:cNvPicPr/>
      </xdr:nvPicPr>
      <xdr:blipFill>
        <a:blip r:embed="rId14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29" name="Imagem 1629" descr=""/>
        <xdr:cNvPicPr/>
      </xdr:nvPicPr>
      <xdr:blipFill>
        <a:blip r:embed="rId14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0" name="Imagem 1630" descr=""/>
        <xdr:cNvPicPr/>
      </xdr:nvPicPr>
      <xdr:blipFill>
        <a:blip r:embed="rId14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1" name="Imagem 1631" descr=""/>
        <xdr:cNvPicPr/>
      </xdr:nvPicPr>
      <xdr:blipFill>
        <a:blip r:embed="rId14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2" name="Imagem 1632" descr=""/>
        <xdr:cNvPicPr/>
      </xdr:nvPicPr>
      <xdr:blipFill>
        <a:blip r:embed="rId14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3" name="Imagem 1633" descr=""/>
        <xdr:cNvPicPr/>
      </xdr:nvPicPr>
      <xdr:blipFill>
        <a:blip r:embed="rId14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4" name="Imagem 1634" descr=""/>
        <xdr:cNvPicPr/>
      </xdr:nvPicPr>
      <xdr:blipFill>
        <a:blip r:embed="rId14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5" name="Imagem 1635" descr=""/>
        <xdr:cNvPicPr/>
      </xdr:nvPicPr>
      <xdr:blipFill>
        <a:blip r:embed="rId14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6" name="Imagem 1636" descr=""/>
        <xdr:cNvPicPr/>
      </xdr:nvPicPr>
      <xdr:blipFill>
        <a:blip r:embed="rId14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7" name="Imagem 1637" descr=""/>
        <xdr:cNvPicPr/>
      </xdr:nvPicPr>
      <xdr:blipFill>
        <a:blip r:embed="rId14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8" name="Imagem 1638" descr=""/>
        <xdr:cNvPicPr/>
      </xdr:nvPicPr>
      <xdr:blipFill>
        <a:blip r:embed="rId14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39" name="Imagem 1639" descr=""/>
        <xdr:cNvPicPr/>
      </xdr:nvPicPr>
      <xdr:blipFill>
        <a:blip r:embed="rId14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0" name="Imagem 1640" descr=""/>
        <xdr:cNvPicPr/>
      </xdr:nvPicPr>
      <xdr:blipFill>
        <a:blip r:embed="rId14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1" name="Imagem 1641" descr=""/>
        <xdr:cNvPicPr/>
      </xdr:nvPicPr>
      <xdr:blipFill>
        <a:blip r:embed="rId14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2" name="Imagem 1642" descr=""/>
        <xdr:cNvPicPr/>
      </xdr:nvPicPr>
      <xdr:blipFill>
        <a:blip r:embed="rId14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3" name="Imagem 1643" descr=""/>
        <xdr:cNvPicPr/>
      </xdr:nvPicPr>
      <xdr:blipFill>
        <a:blip r:embed="rId14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4" name="Imagem 1644" descr=""/>
        <xdr:cNvPicPr/>
      </xdr:nvPicPr>
      <xdr:blipFill>
        <a:blip r:embed="rId14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5" name="Imagem 1645" descr=""/>
        <xdr:cNvPicPr/>
      </xdr:nvPicPr>
      <xdr:blipFill>
        <a:blip r:embed="rId14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6" name="Imagem 1646" descr=""/>
        <xdr:cNvPicPr/>
      </xdr:nvPicPr>
      <xdr:blipFill>
        <a:blip r:embed="rId14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7" name="Imagem 1647" descr=""/>
        <xdr:cNvPicPr/>
      </xdr:nvPicPr>
      <xdr:blipFill>
        <a:blip r:embed="rId14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8" name="Imagem 1648" descr=""/>
        <xdr:cNvPicPr/>
      </xdr:nvPicPr>
      <xdr:blipFill>
        <a:blip r:embed="rId14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49" name="Imagem 1649" descr=""/>
        <xdr:cNvPicPr/>
      </xdr:nvPicPr>
      <xdr:blipFill>
        <a:blip r:embed="rId14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0" name="Imagem 1650" descr=""/>
        <xdr:cNvPicPr/>
      </xdr:nvPicPr>
      <xdr:blipFill>
        <a:blip r:embed="rId14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1" name="Imagem 1651" descr=""/>
        <xdr:cNvPicPr/>
      </xdr:nvPicPr>
      <xdr:blipFill>
        <a:blip r:embed="rId14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2" name="Imagem 1652" descr=""/>
        <xdr:cNvPicPr/>
      </xdr:nvPicPr>
      <xdr:blipFill>
        <a:blip r:embed="rId14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3" name="Imagem 1653" descr=""/>
        <xdr:cNvPicPr/>
      </xdr:nvPicPr>
      <xdr:blipFill>
        <a:blip r:embed="rId14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4" name="Imagem 1654" descr=""/>
        <xdr:cNvPicPr/>
      </xdr:nvPicPr>
      <xdr:blipFill>
        <a:blip r:embed="rId14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5" name="Imagem 1655" descr=""/>
        <xdr:cNvPicPr/>
      </xdr:nvPicPr>
      <xdr:blipFill>
        <a:blip r:embed="rId14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6" name="Imagem 1656" descr=""/>
        <xdr:cNvPicPr/>
      </xdr:nvPicPr>
      <xdr:blipFill>
        <a:blip r:embed="rId14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7" name="Imagem 1657" descr=""/>
        <xdr:cNvPicPr/>
      </xdr:nvPicPr>
      <xdr:blipFill>
        <a:blip r:embed="rId14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8" name="Imagem 1658" descr=""/>
        <xdr:cNvPicPr/>
      </xdr:nvPicPr>
      <xdr:blipFill>
        <a:blip r:embed="rId14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59" name="Imagem 1659" descr=""/>
        <xdr:cNvPicPr/>
      </xdr:nvPicPr>
      <xdr:blipFill>
        <a:blip r:embed="rId14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0" name="Imagem 1660" descr=""/>
        <xdr:cNvPicPr/>
      </xdr:nvPicPr>
      <xdr:blipFill>
        <a:blip r:embed="rId14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1" name="Imagem 1661" descr=""/>
        <xdr:cNvPicPr/>
      </xdr:nvPicPr>
      <xdr:blipFill>
        <a:blip r:embed="rId14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2" name="Imagem 1662" descr=""/>
        <xdr:cNvPicPr/>
      </xdr:nvPicPr>
      <xdr:blipFill>
        <a:blip r:embed="rId14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3" name="Imagem 1663" descr=""/>
        <xdr:cNvPicPr/>
      </xdr:nvPicPr>
      <xdr:blipFill>
        <a:blip r:embed="rId14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4" name="Imagem 1664" descr=""/>
        <xdr:cNvPicPr/>
      </xdr:nvPicPr>
      <xdr:blipFill>
        <a:blip r:embed="rId14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5" name="Imagem 1665" descr=""/>
        <xdr:cNvPicPr/>
      </xdr:nvPicPr>
      <xdr:blipFill>
        <a:blip r:embed="rId14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6" name="Imagem 1666" descr=""/>
        <xdr:cNvPicPr/>
      </xdr:nvPicPr>
      <xdr:blipFill>
        <a:blip r:embed="rId14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7" name="Imagem 1667" descr=""/>
        <xdr:cNvPicPr/>
      </xdr:nvPicPr>
      <xdr:blipFill>
        <a:blip r:embed="rId14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8" name="Imagem 1668" descr=""/>
        <xdr:cNvPicPr/>
      </xdr:nvPicPr>
      <xdr:blipFill>
        <a:blip r:embed="rId14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69" name="Imagem 1669" descr=""/>
        <xdr:cNvPicPr/>
      </xdr:nvPicPr>
      <xdr:blipFill>
        <a:blip r:embed="rId14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0" name="Imagem 1670" descr=""/>
        <xdr:cNvPicPr/>
      </xdr:nvPicPr>
      <xdr:blipFill>
        <a:blip r:embed="rId14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1" name="Imagem 1671" descr=""/>
        <xdr:cNvPicPr/>
      </xdr:nvPicPr>
      <xdr:blipFill>
        <a:blip r:embed="rId14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2" name="Imagem 1672" descr=""/>
        <xdr:cNvPicPr/>
      </xdr:nvPicPr>
      <xdr:blipFill>
        <a:blip r:embed="rId14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3" name="Imagem 1673" descr=""/>
        <xdr:cNvPicPr/>
      </xdr:nvPicPr>
      <xdr:blipFill>
        <a:blip r:embed="rId14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4" name="Imagem 1674" descr=""/>
        <xdr:cNvPicPr/>
      </xdr:nvPicPr>
      <xdr:blipFill>
        <a:blip r:embed="rId14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5" name="Imagem 1675" descr=""/>
        <xdr:cNvPicPr/>
      </xdr:nvPicPr>
      <xdr:blipFill>
        <a:blip r:embed="rId14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6" name="Imagem 1676" descr=""/>
        <xdr:cNvPicPr/>
      </xdr:nvPicPr>
      <xdr:blipFill>
        <a:blip r:embed="rId14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7" name="Imagem 1677" descr=""/>
        <xdr:cNvPicPr/>
      </xdr:nvPicPr>
      <xdr:blipFill>
        <a:blip r:embed="rId14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8" name="Imagem 1678" descr=""/>
        <xdr:cNvPicPr/>
      </xdr:nvPicPr>
      <xdr:blipFill>
        <a:blip r:embed="rId14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79" name="Imagem 1679" descr=""/>
        <xdr:cNvPicPr/>
      </xdr:nvPicPr>
      <xdr:blipFill>
        <a:blip r:embed="rId14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0" name="Imagem 1680" descr=""/>
        <xdr:cNvPicPr/>
      </xdr:nvPicPr>
      <xdr:blipFill>
        <a:blip r:embed="rId14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1" name="Imagem 1681" descr=""/>
        <xdr:cNvPicPr/>
      </xdr:nvPicPr>
      <xdr:blipFill>
        <a:blip r:embed="rId14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2" name="Imagem 1682" descr=""/>
        <xdr:cNvPicPr/>
      </xdr:nvPicPr>
      <xdr:blipFill>
        <a:blip r:embed="rId14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3" name="Imagem 1683" descr=""/>
        <xdr:cNvPicPr/>
      </xdr:nvPicPr>
      <xdr:blipFill>
        <a:blip r:embed="rId14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4" name="Imagem 1684" descr=""/>
        <xdr:cNvPicPr/>
      </xdr:nvPicPr>
      <xdr:blipFill>
        <a:blip r:embed="rId14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5" name="Imagem 1685" descr=""/>
        <xdr:cNvPicPr/>
      </xdr:nvPicPr>
      <xdr:blipFill>
        <a:blip r:embed="rId14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6" name="Imagem 1686" descr=""/>
        <xdr:cNvPicPr/>
      </xdr:nvPicPr>
      <xdr:blipFill>
        <a:blip r:embed="rId14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7" name="Imagem 1687" descr=""/>
        <xdr:cNvPicPr/>
      </xdr:nvPicPr>
      <xdr:blipFill>
        <a:blip r:embed="rId14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8" name="Imagem 1688" descr=""/>
        <xdr:cNvPicPr/>
      </xdr:nvPicPr>
      <xdr:blipFill>
        <a:blip r:embed="rId14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89" name="Imagem 1689" descr=""/>
        <xdr:cNvPicPr/>
      </xdr:nvPicPr>
      <xdr:blipFill>
        <a:blip r:embed="rId14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0" name="Imagem 1690" descr=""/>
        <xdr:cNvPicPr/>
      </xdr:nvPicPr>
      <xdr:blipFill>
        <a:blip r:embed="rId14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1" name="Imagem 1691" descr=""/>
        <xdr:cNvPicPr/>
      </xdr:nvPicPr>
      <xdr:blipFill>
        <a:blip r:embed="rId14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2" name="Imagem 1692" descr=""/>
        <xdr:cNvPicPr/>
      </xdr:nvPicPr>
      <xdr:blipFill>
        <a:blip r:embed="rId14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3" name="Imagem 1693" descr=""/>
        <xdr:cNvPicPr/>
      </xdr:nvPicPr>
      <xdr:blipFill>
        <a:blip r:embed="rId14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4" name="Imagem 1694" descr=""/>
        <xdr:cNvPicPr/>
      </xdr:nvPicPr>
      <xdr:blipFill>
        <a:blip r:embed="rId14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5" name="Imagem 1695" descr=""/>
        <xdr:cNvPicPr/>
      </xdr:nvPicPr>
      <xdr:blipFill>
        <a:blip r:embed="rId14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6" name="Imagem 1696" descr=""/>
        <xdr:cNvPicPr/>
      </xdr:nvPicPr>
      <xdr:blipFill>
        <a:blip r:embed="rId14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7" name="Imagem 1697" descr=""/>
        <xdr:cNvPicPr/>
      </xdr:nvPicPr>
      <xdr:blipFill>
        <a:blip r:embed="rId14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8" name="Imagem 1698" descr=""/>
        <xdr:cNvPicPr/>
      </xdr:nvPicPr>
      <xdr:blipFill>
        <a:blip r:embed="rId14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499" name="Imagem 1699" descr=""/>
        <xdr:cNvPicPr/>
      </xdr:nvPicPr>
      <xdr:blipFill>
        <a:blip r:embed="rId14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0" name="Imagem 1700" descr=""/>
        <xdr:cNvPicPr/>
      </xdr:nvPicPr>
      <xdr:blipFill>
        <a:blip r:embed="rId14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1" name="Imagem 1701" descr=""/>
        <xdr:cNvPicPr/>
      </xdr:nvPicPr>
      <xdr:blipFill>
        <a:blip r:embed="rId14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2" name="Imagem 1702" descr=""/>
        <xdr:cNvPicPr/>
      </xdr:nvPicPr>
      <xdr:blipFill>
        <a:blip r:embed="rId15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3" name="Imagem 1703" descr=""/>
        <xdr:cNvPicPr/>
      </xdr:nvPicPr>
      <xdr:blipFill>
        <a:blip r:embed="rId15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4" name="Imagem 1704" descr=""/>
        <xdr:cNvPicPr/>
      </xdr:nvPicPr>
      <xdr:blipFill>
        <a:blip r:embed="rId15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5" name="Imagem 1705" descr=""/>
        <xdr:cNvPicPr/>
      </xdr:nvPicPr>
      <xdr:blipFill>
        <a:blip r:embed="rId15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6" name="Imagem 1706" descr=""/>
        <xdr:cNvPicPr/>
      </xdr:nvPicPr>
      <xdr:blipFill>
        <a:blip r:embed="rId15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7" name="Imagem 1707" descr=""/>
        <xdr:cNvPicPr/>
      </xdr:nvPicPr>
      <xdr:blipFill>
        <a:blip r:embed="rId15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8" name="Imagem 1708" descr=""/>
        <xdr:cNvPicPr/>
      </xdr:nvPicPr>
      <xdr:blipFill>
        <a:blip r:embed="rId15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09" name="Imagem 1709" descr=""/>
        <xdr:cNvPicPr/>
      </xdr:nvPicPr>
      <xdr:blipFill>
        <a:blip r:embed="rId15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0" name="Imagem 1710" descr=""/>
        <xdr:cNvPicPr/>
      </xdr:nvPicPr>
      <xdr:blipFill>
        <a:blip r:embed="rId15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1" name="Imagem 1711" descr=""/>
        <xdr:cNvPicPr/>
      </xdr:nvPicPr>
      <xdr:blipFill>
        <a:blip r:embed="rId15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2" name="Imagem 1712" descr=""/>
        <xdr:cNvPicPr/>
      </xdr:nvPicPr>
      <xdr:blipFill>
        <a:blip r:embed="rId15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3" name="Imagem 1713" descr=""/>
        <xdr:cNvPicPr/>
      </xdr:nvPicPr>
      <xdr:blipFill>
        <a:blip r:embed="rId15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4" name="Imagem 1714" descr=""/>
        <xdr:cNvPicPr/>
      </xdr:nvPicPr>
      <xdr:blipFill>
        <a:blip r:embed="rId15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5" name="Imagem 1715" descr=""/>
        <xdr:cNvPicPr/>
      </xdr:nvPicPr>
      <xdr:blipFill>
        <a:blip r:embed="rId15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6" name="Imagem 1716" descr=""/>
        <xdr:cNvPicPr/>
      </xdr:nvPicPr>
      <xdr:blipFill>
        <a:blip r:embed="rId15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7" name="Imagem 1717" descr=""/>
        <xdr:cNvPicPr/>
      </xdr:nvPicPr>
      <xdr:blipFill>
        <a:blip r:embed="rId15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8" name="Imagem 1718" descr=""/>
        <xdr:cNvPicPr/>
      </xdr:nvPicPr>
      <xdr:blipFill>
        <a:blip r:embed="rId15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19" name="Imagem 1719" descr=""/>
        <xdr:cNvPicPr/>
      </xdr:nvPicPr>
      <xdr:blipFill>
        <a:blip r:embed="rId15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0" name="Imagem 1720" descr=""/>
        <xdr:cNvPicPr/>
      </xdr:nvPicPr>
      <xdr:blipFill>
        <a:blip r:embed="rId15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1" name="Imagem 1721" descr=""/>
        <xdr:cNvPicPr/>
      </xdr:nvPicPr>
      <xdr:blipFill>
        <a:blip r:embed="rId15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2" name="Imagem 1722" descr=""/>
        <xdr:cNvPicPr/>
      </xdr:nvPicPr>
      <xdr:blipFill>
        <a:blip r:embed="rId15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3" name="Imagem 1723" descr=""/>
        <xdr:cNvPicPr/>
      </xdr:nvPicPr>
      <xdr:blipFill>
        <a:blip r:embed="rId15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4" name="Imagem 1724" descr=""/>
        <xdr:cNvPicPr/>
      </xdr:nvPicPr>
      <xdr:blipFill>
        <a:blip r:embed="rId15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5" name="Imagem 1725" descr=""/>
        <xdr:cNvPicPr/>
      </xdr:nvPicPr>
      <xdr:blipFill>
        <a:blip r:embed="rId152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6" name="Imagem 1726" descr=""/>
        <xdr:cNvPicPr/>
      </xdr:nvPicPr>
      <xdr:blipFill>
        <a:blip r:embed="rId152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7" name="Imagem 1727" descr=""/>
        <xdr:cNvPicPr/>
      </xdr:nvPicPr>
      <xdr:blipFill>
        <a:blip r:embed="rId152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8" name="Imagem 1728" descr=""/>
        <xdr:cNvPicPr/>
      </xdr:nvPicPr>
      <xdr:blipFill>
        <a:blip r:embed="rId152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29" name="Imagem 1729" descr=""/>
        <xdr:cNvPicPr/>
      </xdr:nvPicPr>
      <xdr:blipFill>
        <a:blip r:embed="rId152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0" name="Imagem 1730" descr=""/>
        <xdr:cNvPicPr/>
      </xdr:nvPicPr>
      <xdr:blipFill>
        <a:blip r:embed="rId152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1" name="Imagem 1731" descr=""/>
        <xdr:cNvPicPr/>
      </xdr:nvPicPr>
      <xdr:blipFill>
        <a:blip r:embed="rId152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2" name="Imagem 1732" descr=""/>
        <xdr:cNvPicPr/>
      </xdr:nvPicPr>
      <xdr:blipFill>
        <a:blip r:embed="rId153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3" name="Imagem 1733" descr=""/>
        <xdr:cNvPicPr/>
      </xdr:nvPicPr>
      <xdr:blipFill>
        <a:blip r:embed="rId153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4" name="Imagem 1734" descr=""/>
        <xdr:cNvPicPr/>
      </xdr:nvPicPr>
      <xdr:blipFill>
        <a:blip r:embed="rId153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5" name="Imagem 1735" descr=""/>
        <xdr:cNvPicPr/>
      </xdr:nvPicPr>
      <xdr:blipFill>
        <a:blip r:embed="rId153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6" name="Imagem 1736" descr=""/>
        <xdr:cNvPicPr/>
      </xdr:nvPicPr>
      <xdr:blipFill>
        <a:blip r:embed="rId153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7" name="Imagem 1737" descr=""/>
        <xdr:cNvPicPr/>
      </xdr:nvPicPr>
      <xdr:blipFill>
        <a:blip r:embed="rId153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8" name="Imagem 1738" descr=""/>
        <xdr:cNvPicPr/>
      </xdr:nvPicPr>
      <xdr:blipFill>
        <a:blip r:embed="rId153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39" name="Imagem 1739" descr=""/>
        <xdr:cNvPicPr/>
      </xdr:nvPicPr>
      <xdr:blipFill>
        <a:blip r:embed="rId153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0" name="Imagem 1740" descr=""/>
        <xdr:cNvPicPr/>
      </xdr:nvPicPr>
      <xdr:blipFill>
        <a:blip r:embed="rId153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1" name="Imagem 1741" descr=""/>
        <xdr:cNvPicPr/>
      </xdr:nvPicPr>
      <xdr:blipFill>
        <a:blip r:embed="rId153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2" name="Imagem 1742" descr=""/>
        <xdr:cNvPicPr/>
      </xdr:nvPicPr>
      <xdr:blipFill>
        <a:blip r:embed="rId154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3" name="Imagem 1743" descr=""/>
        <xdr:cNvPicPr/>
      </xdr:nvPicPr>
      <xdr:blipFill>
        <a:blip r:embed="rId154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4" name="Imagem 1744" descr=""/>
        <xdr:cNvPicPr/>
      </xdr:nvPicPr>
      <xdr:blipFill>
        <a:blip r:embed="rId154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5" name="Imagem 1745" descr=""/>
        <xdr:cNvPicPr/>
      </xdr:nvPicPr>
      <xdr:blipFill>
        <a:blip r:embed="rId154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6" name="Imagem 1746" descr=""/>
        <xdr:cNvPicPr/>
      </xdr:nvPicPr>
      <xdr:blipFill>
        <a:blip r:embed="rId154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7" name="Imagem 1747" descr=""/>
        <xdr:cNvPicPr/>
      </xdr:nvPicPr>
      <xdr:blipFill>
        <a:blip r:embed="rId154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8" name="Imagem 1748" descr=""/>
        <xdr:cNvPicPr/>
      </xdr:nvPicPr>
      <xdr:blipFill>
        <a:blip r:embed="rId154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49" name="Imagem 1749" descr=""/>
        <xdr:cNvPicPr/>
      </xdr:nvPicPr>
      <xdr:blipFill>
        <a:blip r:embed="rId154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0" name="Imagem 1750" descr=""/>
        <xdr:cNvPicPr/>
      </xdr:nvPicPr>
      <xdr:blipFill>
        <a:blip r:embed="rId154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1" name="Imagem 1751" descr=""/>
        <xdr:cNvPicPr/>
      </xdr:nvPicPr>
      <xdr:blipFill>
        <a:blip r:embed="rId154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2" name="Imagem 1752" descr=""/>
        <xdr:cNvPicPr/>
      </xdr:nvPicPr>
      <xdr:blipFill>
        <a:blip r:embed="rId155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3" name="Imagem 1753" descr=""/>
        <xdr:cNvPicPr/>
      </xdr:nvPicPr>
      <xdr:blipFill>
        <a:blip r:embed="rId155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4" name="Imagem 1754" descr=""/>
        <xdr:cNvPicPr/>
      </xdr:nvPicPr>
      <xdr:blipFill>
        <a:blip r:embed="rId155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5" name="Imagem 1755" descr=""/>
        <xdr:cNvPicPr/>
      </xdr:nvPicPr>
      <xdr:blipFill>
        <a:blip r:embed="rId155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6" name="Imagem 1756" descr=""/>
        <xdr:cNvPicPr/>
      </xdr:nvPicPr>
      <xdr:blipFill>
        <a:blip r:embed="rId155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7" name="Imagem 1757" descr=""/>
        <xdr:cNvPicPr/>
      </xdr:nvPicPr>
      <xdr:blipFill>
        <a:blip r:embed="rId155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8" name="Imagem 1758" descr=""/>
        <xdr:cNvPicPr/>
      </xdr:nvPicPr>
      <xdr:blipFill>
        <a:blip r:embed="rId155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59" name="Imagem 1759" descr=""/>
        <xdr:cNvPicPr/>
      </xdr:nvPicPr>
      <xdr:blipFill>
        <a:blip r:embed="rId155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0" name="Imagem 1760" descr=""/>
        <xdr:cNvPicPr/>
      </xdr:nvPicPr>
      <xdr:blipFill>
        <a:blip r:embed="rId155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1" name="Imagem 1761" descr=""/>
        <xdr:cNvPicPr/>
      </xdr:nvPicPr>
      <xdr:blipFill>
        <a:blip r:embed="rId155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2" name="Imagem 1762" descr=""/>
        <xdr:cNvPicPr/>
      </xdr:nvPicPr>
      <xdr:blipFill>
        <a:blip r:embed="rId156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3" name="Imagem 1763" descr=""/>
        <xdr:cNvPicPr/>
      </xdr:nvPicPr>
      <xdr:blipFill>
        <a:blip r:embed="rId156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4" name="Imagem 1764" descr=""/>
        <xdr:cNvPicPr/>
      </xdr:nvPicPr>
      <xdr:blipFill>
        <a:blip r:embed="rId156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5" name="Imagem 1765" descr=""/>
        <xdr:cNvPicPr/>
      </xdr:nvPicPr>
      <xdr:blipFill>
        <a:blip r:embed="rId156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6" name="Imagem 1766" descr=""/>
        <xdr:cNvPicPr/>
      </xdr:nvPicPr>
      <xdr:blipFill>
        <a:blip r:embed="rId156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7" name="Imagem 1767" descr=""/>
        <xdr:cNvPicPr/>
      </xdr:nvPicPr>
      <xdr:blipFill>
        <a:blip r:embed="rId156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8" name="Imagem 1768" descr=""/>
        <xdr:cNvPicPr/>
      </xdr:nvPicPr>
      <xdr:blipFill>
        <a:blip r:embed="rId156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69" name="Imagem 1769" descr=""/>
        <xdr:cNvPicPr/>
      </xdr:nvPicPr>
      <xdr:blipFill>
        <a:blip r:embed="rId156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0" name="Imagem 1770" descr=""/>
        <xdr:cNvPicPr/>
      </xdr:nvPicPr>
      <xdr:blipFill>
        <a:blip r:embed="rId156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1" name="Imagem 1771" descr=""/>
        <xdr:cNvPicPr/>
      </xdr:nvPicPr>
      <xdr:blipFill>
        <a:blip r:embed="rId156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2" name="Imagem 1772" descr=""/>
        <xdr:cNvPicPr/>
      </xdr:nvPicPr>
      <xdr:blipFill>
        <a:blip r:embed="rId157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3" name="Imagem 1773" descr=""/>
        <xdr:cNvPicPr/>
      </xdr:nvPicPr>
      <xdr:blipFill>
        <a:blip r:embed="rId157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4" name="Imagem 1774" descr=""/>
        <xdr:cNvPicPr/>
      </xdr:nvPicPr>
      <xdr:blipFill>
        <a:blip r:embed="rId157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5" name="Imagem 1775" descr=""/>
        <xdr:cNvPicPr/>
      </xdr:nvPicPr>
      <xdr:blipFill>
        <a:blip r:embed="rId157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6" name="Imagem 1776" descr=""/>
        <xdr:cNvPicPr/>
      </xdr:nvPicPr>
      <xdr:blipFill>
        <a:blip r:embed="rId157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7" name="Imagem 1777" descr=""/>
        <xdr:cNvPicPr/>
      </xdr:nvPicPr>
      <xdr:blipFill>
        <a:blip r:embed="rId157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8" name="Imagem 1778" descr=""/>
        <xdr:cNvPicPr/>
      </xdr:nvPicPr>
      <xdr:blipFill>
        <a:blip r:embed="rId157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79" name="Imagem 1779" descr=""/>
        <xdr:cNvPicPr/>
      </xdr:nvPicPr>
      <xdr:blipFill>
        <a:blip r:embed="rId157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0" name="Imagem 1780" descr=""/>
        <xdr:cNvPicPr/>
      </xdr:nvPicPr>
      <xdr:blipFill>
        <a:blip r:embed="rId157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1" name="Imagem 1781" descr=""/>
        <xdr:cNvPicPr/>
      </xdr:nvPicPr>
      <xdr:blipFill>
        <a:blip r:embed="rId157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2" name="Imagem 1782" descr=""/>
        <xdr:cNvPicPr/>
      </xdr:nvPicPr>
      <xdr:blipFill>
        <a:blip r:embed="rId158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3" name="Imagem 1783" descr=""/>
        <xdr:cNvPicPr/>
      </xdr:nvPicPr>
      <xdr:blipFill>
        <a:blip r:embed="rId158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4" name="Imagem 1784" descr=""/>
        <xdr:cNvPicPr/>
      </xdr:nvPicPr>
      <xdr:blipFill>
        <a:blip r:embed="rId158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5" name="Imagem 1785" descr=""/>
        <xdr:cNvPicPr/>
      </xdr:nvPicPr>
      <xdr:blipFill>
        <a:blip r:embed="rId158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6" name="Imagem 1786" descr=""/>
        <xdr:cNvPicPr/>
      </xdr:nvPicPr>
      <xdr:blipFill>
        <a:blip r:embed="rId158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7" name="Imagem 1787" descr=""/>
        <xdr:cNvPicPr/>
      </xdr:nvPicPr>
      <xdr:blipFill>
        <a:blip r:embed="rId158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8" name="Imagem 1788" descr=""/>
        <xdr:cNvPicPr/>
      </xdr:nvPicPr>
      <xdr:blipFill>
        <a:blip r:embed="rId158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89" name="Imagem 1789" descr=""/>
        <xdr:cNvPicPr/>
      </xdr:nvPicPr>
      <xdr:blipFill>
        <a:blip r:embed="rId158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0" name="Imagem 1790" descr=""/>
        <xdr:cNvPicPr/>
      </xdr:nvPicPr>
      <xdr:blipFill>
        <a:blip r:embed="rId158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1" name="Imagem 1791" descr=""/>
        <xdr:cNvPicPr/>
      </xdr:nvPicPr>
      <xdr:blipFill>
        <a:blip r:embed="rId158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2" name="Imagem 1792" descr=""/>
        <xdr:cNvPicPr/>
      </xdr:nvPicPr>
      <xdr:blipFill>
        <a:blip r:embed="rId159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3" name="Imagem 1793" descr=""/>
        <xdr:cNvPicPr/>
      </xdr:nvPicPr>
      <xdr:blipFill>
        <a:blip r:embed="rId159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4" name="Imagem 1794" descr=""/>
        <xdr:cNvPicPr/>
      </xdr:nvPicPr>
      <xdr:blipFill>
        <a:blip r:embed="rId159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5" name="Imagem 1795" descr=""/>
        <xdr:cNvPicPr/>
      </xdr:nvPicPr>
      <xdr:blipFill>
        <a:blip r:embed="rId159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6" name="Imagem 1796" descr=""/>
        <xdr:cNvPicPr/>
      </xdr:nvPicPr>
      <xdr:blipFill>
        <a:blip r:embed="rId159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7" name="Imagem 1797" descr=""/>
        <xdr:cNvPicPr/>
      </xdr:nvPicPr>
      <xdr:blipFill>
        <a:blip r:embed="rId159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8" name="Imagem 1798" descr=""/>
        <xdr:cNvPicPr/>
      </xdr:nvPicPr>
      <xdr:blipFill>
        <a:blip r:embed="rId159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599" name="Imagem 1799" descr=""/>
        <xdr:cNvPicPr/>
      </xdr:nvPicPr>
      <xdr:blipFill>
        <a:blip r:embed="rId159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0" name="Imagem 1800" descr=""/>
        <xdr:cNvPicPr/>
      </xdr:nvPicPr>
      <xdr:blipFill>
        <a:blip r:embed="rId159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1" name="Imagem 1801" descr=""/>
        <xdr:cNvPicPr/>
      </xdr:nvPicPr>
      <xdr:blipFill>
        <a:blip r:embed="rId159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2" name="Imagem 1802" descr=""/>
        <xdr:cNvPicPr/>
      </xdr:nvPicPr>
      <xdr:blipFill>
        <a:blip r:embed="rId160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3" name="Imagem 1803" descr=""/>
        <xdr:cNvPicPr/>
      </xdr:nvPicPr>
      <xdr:blipFill>
        <a:blip r:embed="rId160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4" name="Imagem 1804" descr=""/>
        <xdr:cNvPicPr/>
      </xdr:nvPicPr>
      <xdr:blipFill>
        <a:blip r:embed="rId160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5" name="Imagem 1805" descr=""/>
        <xdr:cNvPicPr/>
      </xdr:nvPicPr>
      <xdr:blipFill>
        <a:blip r:embed="rId160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6" name="Imagem 1806" descr=""/>
        <xdr:cNvPicPr/>
      </xdr:nvPicPr>
      <xdr:blipFill>
        <a:blip r:embed="rId160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7" name="Imagem 1807" descr=""/>
        <xdr:cNvPicPr/>
      </xdr:nvPicPr>
      <xdr:blipFill>
        <a:blip r:embed="rId160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8" name="Imagem 1808" descr=""/>
        <xdr:cNvPicPr/>
      </xdr:nvPicPr>
      <xdr:blipFill>
        <a:blip r:embed="rId160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09" name="Imagem 1809" descr=""/>
        <xdr:cNvPicPr/>
      </xdr:nvPicPr>
      <xdr:blipFill>
        <a:blip r:embed="rId160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0" name="Imagem 1810" descr=""/>
        <xdr:cNvPicPr/>
      </xdr:nvPicPr>
      <xdr:blipFill>
        <a:blip r:embed="rId160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1" name="Imagem 1811" descr=""/>
        <xdr:cNvPicPr/>
      </xdr:nvPicPr>
      <xdr:blipFill>
        <a:blip r:embed="rId160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2" name="Imagem 1812" descr=""/>
        <xdr:cNvPicPr/>
      </xdr:nvPicPr>
      <xdr:blipFill>
        <a:blip r:embed="rId161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3" name="Imagem 1813" descr=""/>
        <xdr:cNvPicPr/>
      </xdr:nvPicPr>
      <xdr:blipFill>
        <a:blip r:embed="rId161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4" name="Imagem 1814" descr=""/>
        <xdr:cNvPicPr/>
      </xdr:nvPicPr>
      <xdr:blipFill>
        <a:blip r:embed="rId161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5" name="Imagem 1815" descr=""/>
        <xdr:cNvPicPr/>
      </xdr:nvPicPr>
      <xdr:blipFill>
        <a:blip r:embed="rId1613"/>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6" name="Imagem 1816" descr=""/>
        <xdr:cNvPicPr/>
      </xdr:nvPicPr>
      <xdr:blipFill>
        <a:blip r:embed="rId1614"/>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7" name="Imagem 1817" descr=""/>
        <xdr:cNvPicPr/>
      </xdr:nvPicPr>
      <xdr:blipFill>
        <a:blip r:embed="rId1615"/>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8" name="Imagem 1818" descr=""/>
        <xdr:cNvPicPr/>
      </xdr:nvPicPr>
      <xdr:blipFill>
        <a:blip r:embed="rId1616"/>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19" name="Imagem 1819" descr=""/>
        <xdr:cNvPicPr/>
      </xdr:nvPicPr>
      <xdr:blipFill>
        <a:blip r:embed="rId1617"/>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0" name="Imagem 1820" descr=""/>
        <xdr:cNvPicPr/>
      </xdr:nvPicPr>
      <xdr:blipFill>
        <a:blip r:embed="rId1618"/>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1" name="Imagem 1821" descr=""/>
        <xdr:cNvPicPr/>
      </xdr:nvPicPr>
      <xdr:blipFill>
        <a:blip r:embed="rId1619"/>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2" name="Imagem 1822" descr=""/>
        <xdr:cNvPicPr/>
      </xdr:nvPicPr>
      <xdr:blipFill>
        <a:blip r:embed="rId1620"/>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3" name="Imagem 1823" descr=""/>
        <xdr:cNvPicPr/>
      </xdr:nvPicPr>
      <xdr:blipFill>
        <a:blip r:embed="rId1621"/>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4" name="Imagem 1824" descr=""/>
        <xdr:cNvPicPr/>
      </xdr:nvPicPr>
      <xdr:blipFill>
        <a:blip r:embed="rId1622"/>
        <a:stretch/>
      </xdr:blipFill>
      <xdr:spPr>
        <a:xfrm>
          <a:off x="0" y="571320"/>
          <a:ext cx="8640" cy="12290760"/>
        </a:xfrm>
        <a:prstGeom prst="rect">
          <a:avLst/>
        </a:prstGeom>
        <a:ln>
          <a:noFill/>
        </a:ln>
      </xdr:spPr>
    </xdr:pic>
    <xdr:clientData/>
  </xdr:twoCellAnchor>
  <xdr:twoCellAnchor editAs="oneCell">
    <xdr:from>
      <xdr:col>0</xdr:col>
      <xdr:colOff>0</xdr:colOff>
      <xdr:row>3</xdr:row>
      <xdr:rowOff>0</xdr:rowOff>
    </xdr:from>
    <xdr:to>
      <xdr:col>0</xdr:col>
      <xdr:colOff>8640</xdr:colOff>
      <xdr:row>53</xdr:row>
      <xdr:rowOff>174960</xdr:rowOff>
    </xdr:to>
    <xdr:pic>
      <xdr:nvPicPr>
        <xdr:cNvPr id="1625" name="Imagem 1825" descr=""/>
        <xdr:cNvPicPr/>
      </xdr:nvPicPr>
      <xdr:blipFill>
        <a:blip r:embed="rId1623"/>
        <a:stretch/>
      </xdr:blipFill>
      <xdr:spPr>
        <a:xfrm>
          <a:off x="0" y="571320"/>
          <a:ext cx="8640" cy="12290760"/>
        </a:xfrm>
        <a:prstGeom prst="rect">
          <a:avLst/>
        </a:prstGeom>
        <a:ln>
          <a:noFill/>
        </a:ln>
      </xdr:spPr>
    </xdr:pic>
    <xdr:clientData/>
  </xdr:twoCellAnchor>
  <xdr:twoCellAnchor editAs="oneCell">
    <xdr:from>
      <xdr:col>0</xdr:col>
      <xdr:colOff>0</xdr:colOff>
      <xdr:row>4</xdr:row>
      <xdr:rowOff>0</xdr:rowOff>
    </xdr:from>
    <xdr:to>
      <xdr:col>0</xdr:col>
      <xdr:colOff>6840</xdr:colOff>
      <xdr:row>55</xdr:row>
      <xdr:rowOff>208440</xdr:rowOff>
    </xdr:to>
    <xdr:pic>
      <xdr:nvPicPr>
        <xdr:cNvPr id="1626" name="Imagem 1826" descr=""/>
        <xdr:cNvPicPr/>
      </xdr:nvPicPr>
      <xdr:blipFill>
        <a:blip r:embed="rId1624"/>
        <a:stretch/>
      </xdr:blipFill>
      <xdr:spPr>
        <a:xfrm>
          <a:off x="0" y="761760"/>
          <a:ext cx="6840" cy="12667320"/>
        </a:xfrm>
        <a:prstGeom prst="rect">
          <a:avLst/>
        </a:prstGeom>
        <a:ln>
          <a:noFill/>
        </a:ln>
      </xdr:spPr>
    </xdr:pic>
    <xdr:clientData/>
  </xdr:twoCellAnchor>
  <xdr:twoCellAnchor editAs="oneCell">
    <xdr:from>
      <xdr:col>0</xdr:col>
      <xdr:colOff>0</xdr:colOff>
      <xdr:row>4</xdr:row>
      <xdr:rowOff>0</xdr:rowOff>
    </xdr:from>
    <xdr:to>
      <xdr:col>0</xdr:col>
      <xdr:colOff>6840</xdr:colOff>
      <xdr:row>61</xdr:row>
      <xdr:rowOff>159480</xdr:rowOff>
    </xdr:to>
    <xdr:pic>
      <xdr:nvPicPr>
        <xdr:cNvPr id="1627" name="Imagem 1827" descr=""/>
        <xdr:cNvPicPr/>
      </xdr:nvPicPr>
      <xdr:blipFill>
        <a:blip r:embed="rId1625"/>
        <a:stretch/>
      </xdr:blipFill>
      <xdr:spPr>
        <a:xfrm>
          <a:off x="0" y="761760"/>
          <a:ext cx="6840" cy="14142240"/>
        </a:xfrm>
        <a:prstGeom prst="rect">
          <a:avLst/>
        </a:prstGeom>
        <a:ln>
          <a:noFill/>
        </a:ln>
      </xdr:spPr>
    </xdr:pic>
    <xdr:clientData/>
  </xdr:twoCellAnchor>
  <xdr:twoCellAnchor editAs="oneCell">
    <xdr:from>
      <xdr:col>0</xdr:col>
      <xdr:colOff>0</xdr:colOff>
      <xdr:row>4</xdr:row>
      <xdr:rowOff>0</xdr:rowOff>
    </xdr:from>
    <xdr:to>
      <xdr:col>0</xdr:col>
      <xdr:colOff>6840</xdr:colOff>
      <xdr:row>67</xdr:row>
      <xdr:rowOff>264600</xdr:rowOff>
    </xdr:to>
    <xdr:pic>
      <xdr:nvPicPr>
        <xdr:cNvPr id="1628" name="Imagem 1828" descr=""/>
        <xdr:cNvPicPr/>
      </xdr:nvPicPr>
      <xdr:blipFill>
        <a:blip r:embed="rId1626"/>
        <a:stretch/>
      </xdr:blipFill>
      <xdr:spPr>
        <a:xfrm>
          <a:off x="0" y="761760"/>
          <a:ext cx="6840" cy="15695280"/>
        </a:xfrm>
        <a:prstGeom prst="rect">
          <a:avLst/>
        </a:prstGeom>
        <a:ln>
          <a:noFill/>
        </a:ln>
      </xdr:spPr>
    </xdr:pic>
    <xdr:clientData/>
  </xdr:twoCellAnchor>
  <xdr:twoCellAnchor editAs="oneCell">
    <xdr:from>
      <xdr:col>0</xdr:col>
      <xdr:colOff>0</xdr:colOff>
      <xdr:row>4</xdr:row>
      <xdr:rowOff>0</xdr:rowOff>
    </xdr:from>
    <xdr:to>
      <xdr:col>0</xdr:col>
      <xdr:colOff>6840</xdr:colOff>
      <xdr:row>70</xdr:row>
      <xdr:rowOff>181800</xdr:rowOff>
    </xdr:to>
    <xdr:pic>
      <xdr:nvPicPr>
        <xdr:cNvPr id="1629" name="Imagem 1829" descr=""/>
        <xdr:cNvPicPr/>
      </xdr:nvPicPr>
      <xdr:blipFill>
        <a:blip r:embed="rId1627"/>
        <a:stretch/>
      </xdr:blipFill>
      <xdr:spPr>
        <a:xfrm>
          <a:off x="0" y="761760"/>
          <a:ext cx="6840" cy="16412400"/>
        </a:xfrm>
        <a:prstGeom prst="rect">
          <a:avLst/>
        </a:prstGeom>
        <a:ln>
          <a:noFill/>
        </a:ln>
      </xdr:spPr>
    </xdr:pic>
    <xdr:clientData/>
  </xdr:twoCellAnchor>
  <xdr:twoCellAnchor editAs="oneCell">
    <xdr:from>
      <xdr:col>0</xdr:col>
      <xdr:colOff>0</xdr:colOff>
      <xdr:row>4</xdr:row>
      <xdr:rowOff>0</xdr:rowOff>
    </xdr:from>
    <xdr:to>
      <xdr:col>0</xdr:col>
      <xdr:colOff>6840</xdr:colOff>
      <xdr:row>73</xdr:row>
      <xdr:rowOff>177480</xdr:rowOff>
    </xdr:to>
    <xdr:pic>
      <xdr:nvPicPr>
        <xdr:cNvPr id="1630" name="Imagem 1830" descr=""/>
        <xdr:cNvPicPr/>
      </xdr:nvPicPr>
      <xdr:blipFill>
        <a:blip r:embed="rId1628"/>
        <a:stretch/>
      </xdr:blipFill>
      <xdr:spPr>
        <a:xfrm>
          <a:off x="0" y="761760"/>
          <a:ext cx="6840" cy="17132040"/>
        </a:xfrm>
        <a:prstGeom prst="rect">
          <a:avLst/>
        </a:prstGeom>
        <a:ln>
          <a:noFill/>
        </a:ln>
      </xdr:spPr>
    </xdr:pic>
    <xdr:clientData/>
  </xdr:twoCellAnchor>
  <xdr:twoCellAnchor editAs="oneCell">
    <xdr:from>
      <xdr:col>0</xdr:col>
      <xdr:colOff>0</xdr:colOff>
      <xdr:row>4</xdr:row>
      <xdr:rowOff>0</xdr:rowOff>
    </xdr:from>
    <xdr:to>
      <xdr:col>0</xdr:col>
      <xdr:colOff>6840</xdr:colOff>
      <xdr:row>75</xdr:row>
      <xdr:rowOff>177480</xdr:rowOff>
    </xdr:to>
    <xdr:pic>
      <xdr:nvPicPr>
        <xdr:cNvPr id="1631" name="Imagem 1831" descr=""/>
        <xdr:cNvPicPr/>
      </xdr:nvPicPr>
      <xdr:blipFill>
        <a:blip r:embed="rId1629"/>
        <a:stretch/>
      </xdr:blipFill>
      <xdr:spPr>
        <a:xfrm>
          <a:off x="0" y="761760"/>
          <a:ext cx="6840" cy="17512920"/>
        </a:xfrm>
        <a:prstGeom prst="rect">
          <a:avLst/>
        </a:prstGeom>
        <a:ln>
          <a:noFill/>
        </a:ln>
      </xdr:spPr>
    </xdr:pic>
    <xdr:clientData/>
  </xdr:twoCellAnchor>
  <xdr:twoCellAnchor editAs="oneCell">
    <xdr:from>
      <xdr:col>0</xdr:col>
      <xdr:colOff>0</xdr:colOff>
      <xdr:row>4</xdr:row>
      <xdr:rowOff>0</xdr:rowOff>
    </xdr:from>
    <xdr:to>
      <xdr:col>0</xdr:col>
      <xdr:colOff>6840</xdr:colOff>
      <xdr:row>98</xdr:row>
      <xdr:rowOff>137160</xdr:rowOff>
    </xdr:to>
    <xdr:pic>
      <xdr:nvPicPr>
        <xdr:cNvPr id="1632" name="Imagem 1832" descr=""/>
        <xdr:cNvPicPr/>
      </xdr:nvPicPr>
      <xdr:blipFill>
        <a:blip r:embed="rId1630"/>
        <a:stretch/>
      </xdr:blipFill>
      <xdr:spPr>
        <a:xfrm>
          <a:off x="0" y="761760"/>
          <a:ext cx="6840" cy="23225760"/>
        </a:xfrm>
        <a:prstGeom prst="rect">
          <a:avLst/>
        </a:prstGeom>
        <a:ln>
          <a:noFill/>
        </a:ln>
      </xdr:spPr>
    </xdr:pic>
    <xdr:clientData/>
  </xdr:twoCellAnchor>
  <xdr:twoCellAnchor editAs="oneCell">
    <xdr:from>
      <xdr:col>0</xdr:col>
      <xdr:colOff>0</xdr:colOff>
      <xdr:row>4</xdr:row>
      <xdr:rowOff>0</xdr:rowOff>
    </xdr:from>
    <xdr:to>
      <xdr:col>0</xdr:col>
      <xdr:colOff>6840</xdr:colOff>
      <xdr:row>106</xdr:row>
      <xdr:rowOff>9360</xdr:rowOff>
    </xdr:to>
    <xdr:pic>
      <xdr:nvPicPr>
        <xdr:cNvPr id="1633" name="Imagem 1833" descr=""/>
        <xdr:cNvPicPr/>
      </xdr:nvPicPr>
      <xdr:blipFill>
        <a:blip r:embed="rId1631"/>
        <a:stretch/>
      </xdr:blipFill>
      <xdr:spPr>
        <a:xfrm>
          <a:off x="0" y="761760"/>
          <a:ext cx="6840" cy="25079400"/>
        </a:xfrm>
        <a:prstGeom prst="rect">
          <a:avLst/>
        </a:prstGeom>
        <a:ln>
          <a:noFill/>
        </a:ln>
      </xdr:spPr>
    </xdr:pic>
    <xdr:clientData/>
  </xdr:twoCellAnchor>
  <xdr:twoCellAnchor editAs="oneCell">
    <xdr:from>
      <xdr:col>0</xdr:col>
      <xdr:colOff>0</xdr:colOff>
      <xdr:row>4</xdr:row>
      <xdr:rowOff>0</xdr:rowOff>
    </xdr:from>
    <xdr:to>
      <xdr:col>0</xdr:col>
      <xdr:colOff>6840</xdr:colOff>
      <xdr:row>114</xdr:row>
      <xdr:rowOff>226440</xdr:rowOff>
    </xdr:to>
    <xdr:pic>
      <xdr:nvPicPr>
        <xdr:cNvPr id="1634" name="Imagem 1834" descr=""/>
        <xdr:cNvPicPr/>
      </xdr:nvPicPr>
      <xdr:blipFill>
        <a:blip r:embed="rId1632"/>
        <a:stretch/>
      </xdr:blipFill>
      <xdr:spPr>
        <a:xfrm>
          <a:off x="0" y="761760"/>
          <a:ext cx="6840" cy="27201240"/>
        </a:xfrm>
        <a:prstGeom prst="rect">
          <a:avLst/>
        </a:prstGeom>
        <a:ln>
          <a:noFill/>
        </a:ln>
      </xdr:spPr>
    </xdr:pic>
    <xdr:clientData/>
  </xdr:twoCellAnchor>
  <xdr:twoCellAnchor editAs="oneCell">
    <xdr:from>
      <xdr:col>0</xdr:col>
      <xdr:colOff>0</xdr:colOff>
      <xdr:row>4</xdr:row>
      <xdr:rowOff>0</xdr:rowOff>
    </xdr:from>
    <xdr:to>
      <xdr:col>0</xdr:col>
      <xdr:colOff>6840</xdr:colOff>
      <xdr:row>116</xdr:row>
      <xdr:rowOff>69840</xdr:rowOff>
    </xdr:to>
    <xdr:pic>
      <xdr:nvPicPr>
        <xdr:cNvPr id="1635" name="Imagem 1835" descr=""/>
        <xdr:cNvPicPr/>
      </xdr:nvPicPr>
      <xdr:blipFill>
        <a:blip r:embed="rId1633"/>
        <a:stretch/>
      </xdr:blipFill>
      <xdr:spPr>
        <a:xfrm>
          <a:off x="0" y="761760"/>
          <a:ext cx="6840" cy="27578160"/>
        </a:xfrm>
        <a:prstGeom prst="rect">
          <a:avLst/>
        </a:prstGeom>
        <a:ln>
          <a:noFill/>
        </a:ln>
      </xdr:spPr>
    </xdr:pic>
    <xdr:clientData/>
  </xdr:twoCellAnchor>
  <xdr:twoCellAnchor editAs="oneCell">
    <xdr:from>
      <xdr:col>0</xdr:col>
      <xdr:colOff>0</xdr:colOff>
      <xdr:row>4</xdr:row>
      <xdr:rowOff>0</xdr:rowOff>
    </xdr:from>
    <xdr:to>
      <xdr:col>0</xdr:col>
      <xdr:colOff>6840</xdr:colOff>
      <xdr:row>126</xdr:row>
      <xdr:rowOff>206280</xdr:rowOff>
    </xdr:to>
    <xdr:pic>
      <xdr:nvPicPr>
        <xdr:cNvPr id="1636" name="Imagem 1836" descr=""/>
        <xdr:cNvPicPr/>
      </xdr:nvPicPr>
      <xdr:blipFill>
        <a:blip r:embed="rId1634"/>
        <a:stretch/>
      </xdr:blipFill>
      <xdr:spPr>
        <a:xfrm>
          <a:off x="0" y="761760"/>
          <a:ext cx="6840" cy="30152880"/>
        </a:xfrm>
        <a:prstGeom prst="rect">
          <a:avLst/>
        </a:prstGeom>
        <a:ln>
          <a:noFill/>
        </a:ln>
      </xdr:spPr>
    </xdr:pic>
    <xdr:clientData/>
  </xdr:twoCellAnchor>
  <xdr:twoCellAnchor editAs="oneCell">
    <xdr:from>
      <xdr:col>0</xdr:col>
      <xdr:colOff>0</xdr:colOff>
      <xdr:row>4</xdr:row>
      <xdr:rowOff>0</xdr:rowOff>
    </xdr:from>
    <xdr:to>
      <xdr:col>0</xdr:col>
      <xdr:colOff>6840</xdr:colOff>
      <xdr:row>137</xdr:row>
      <xdr:rowOff>72000</xdr:rowOff>
    </xdr:to>
    <xdr:pic>
      <xdr:nvPicPr>
        <xdr:cNvPr id="1637" name="Imagem 1837" descr=""/>
        <xdr:cNvPicPr/>
      </xdr:nvPicPr>
      <xdr:blipFill>
        <a:blip r:embed="rId1635"/>
        <a:stretch/>
      </xdr:blipFill>
      <xdr:spPr>
        <a:xfrm>
          <a:off x="0" y="761760"/>
          <a:ext cx="6840" cy="32799960"/>
        </a:xfrm>
        <a:prstGeom prst="rect">
          <a:avLst/>
        </a:prstGeom>
        <a:ln>
          <a:noFill/>
        </a:ln>
      </xdr:spPr>
    </xdr:pic>
    <xdr:clientData/>
  </xdr:twoCellAnchor>
  <xdr:twoCellAnchor editAs="oneCell">
    <xdr:from>
      <xdr:col>0</xdr:col>
      <xdr:colOff>0</xdr:colOff>
      <xdr:row>4</xdr:row>
      <xdr:rowOff>0</xdr:rowOff>
    </xdr:from>
    <xdr:to>
      <xdr:col>0</xdr:col>
      <xdr:colOff>6840</xdr:colOff>
      <xdr:row>148</xdr:row>
      <xdr:rowOff>15840</xdr:rowOff>
    </xdr:to>
    <xdr:pic>
      <xdr:nvPicPr>
        <xdr:cNvPr id="1638" name="Imagem 1838" descr=""/>
        <xdr:cNvPicPr/>
      </xdr:nvPicPr>
      <xdr:blipFill>
        <a:blip r:embed="rId1636"/>
        <a:stretch/>
      </xdr:blipFill>
      <xdr:spPr>
        <a:xfrm>
          <a:off x="0" y="761760"/>
          <a:ext cx="6840" cy="35448840"/>
        </a:xfrm>
        <a:prstGeom prst="rect">
          <a:avLst/>
        </a:prstGeom>
        <a:ln>
          <a:noFill/>
        </a:ln>
      </xdr:spPr>
    </xdr:pic>
    <xdr:clientData/>
  </xdr:twoCellAnchor>
  <xdr:twoCellAnchor editAs="oneCell">
    <xdr:from>
      <xdr:col>0</xdr:col>
      <xdr:colOff>0</xdr:colOff>
      <xdr:row>4</xdr:row>
      <xdr:rowOff>0</xdr:rowOff>
    </xdr:from>
    <xdr:to>
      <xdr:col>0</xdr:col>
      <xdr:colOff>6840</xdr:colOff>
      <xdr:row>158</xdr:row>
      <xdr:rowOff>228600</xdr:rowOff>
    </xdr:to>
    <xdr:pic>
      <xdr:nvPicPr>
        <xdr:cNvPr id="1639" name="Imagem 1839" descr=""/>
        <xdr:cNvPicPr/>
      </xdr:nvPicPr>
      <xdr:blipFill>
        <a:blip r:embed="rId1637"/>
        <a:stretch/>
      </xdr:blipFill>
      <xdr:spPr>
        <a:xfrm>
          <a:off x="0" y="761760"/>
          <a:ext cx="6840" cy="38100240"/>
        </a:xfrm>
        <a:prstGeom prst="rect">
          <a:avLst/>
        </a:prstGeom>
        <a:ln>
          <a:noFill/>
        </a:ln>
      </xdr:spPr>
    </xdr:pic>
    <xdr:clientData/>
  </xdr:twoCellAnchor>
  <xdr:twoCellAnchor editAs="oneCell">
    <xdr:from>
      <xdr:col>0</xdr:col>
      <xdr:colOff>0</xdr:colOff>
      <xdr:row>4</xdr:row>
      <xdr:rowOff>0</xdr:rowOff>
    </xdr:from>
    <xdr:to>
      <xdr:col>0</xdr:col>
      <xdr:colOff>6840</xdr:colOff>
      <xdr:row>169</xdr:row>
      <xdr:rowOff>139320</xdr:rowOff>
    </xdr:to>
    <xdr:pic>
      <xdr:nvPicPr>
        <xdr:cNvPr id="1640" name="Imagem 1840" descr=""/>
        <xdr:cNvPicPr/>
      </xdr:nvPicPr>
      <xdr:blipFill>
        <a:blip r:embed="rId1638"/>
        <a:stretch/>
      </xdr:blipFill>
      <xdr:spPr>
        <a:xfrm>
          <a:off x="0" y="761760"/>
          <a:ext cx="6840" cy="40754160"/>
        </a:xfrm>
        <a:prstGeom prst="rect">
          <a:avLst/>
        </a:prstGeom>
        <a:ln>
          <a:noFill/>
        </a:ln>
      </xdr:spPr>
    </xdr:pic>
    <xdr:clientData/>
  </xdr:twoCellAnchor>
  <xdr:twoCellAnchor editAs="oneCell">
    <xdr:from>
      <xdr:col>0</xdr:col>
      <xdr:colOff>0</xdr:colOff>
      <xdr:row>4</xdr:row>
      <xdr:rowOff>0</xdr:rowOff>
    </xdr:from>
    <xdr:to>
      <xdr:col>0</xdr:col>
      <xdr:colOff>6840</xdr:colOff>
      <xdr:row>180</xdr:row>
      <xdr:rowOff>83160</xdr:rowOff>
    </xdr:to>
    <xdr:pic>
      <xdr:nvPicPr>
        <xdr:cNvPr id="1641" name="Imagem 1841" descr=""/>
        <xdr:cNvPicPr/>
      </xdr:nvPicPr>
      <xdr:blipFill>
        <a:blip r:embed="rId1639"/>
        <a:stretch/>
      </xdr:blipFill>
      <xdr:spPr>
        <a:xfrm>
          <a:off x="0" y="761760"/>
          <a:ext cx="6840" cy="43403040"/>
        </a:xfrm>
        <a:prstGeom prst="rect">
          <a:avLst/>
        </a:prstGeom>
        <a:ln>
          <a:noFill/>
        </a:ln>
      </xdr:spPr>
    </xdr:pic>
    <xdr:clientData/>
  </xdr:twoCellAnchor>
  <xdr:twoCellAnchor editAs="oneCell">
    <xdr:from>
      <xdr:col>0</xdr:col>
      <xdr:colOff>0</xdr:colOff>
      <xdr:row>4</xdr:row>
      <xdr:rowOff>0</xdr:rowOff>
    </xdr:from>
    <xdr:to>
      <xdr:col>0</xdr:col>
      <xdr:colOff>6840</xdr:colOff>
      <xdr:row>190</xdr:row>
      <xdr:rowOff>85680</xdr:rowOff>
    </xdr:to>
    <xdr:pic>
      <xdr:nvPicPr>
        <xdr:cNvPr id="1642" name="Imagem 1842" descr=""/>
        <xdr:cNvPicPr/>
      </xdr:nvPicPr>
      <xdr:blipFill>
        <a:blip r:embed="rId1640"/>
        <a:stretch/>
      </xdr:blipFill>
      <xdr:spPr>
        <a:xfrm>
          <a:off x="0" y="761760"/>
          <a:ext cx="6840" cy="45977040"/>
        </a:xfrm>
        <a:prstGeom prst="rect">
          <a:avLst/>
        </a:prstGeom>
        <a:ln>
          <a:noFill/>
        </a:ln>
      </xdr:spPr>
    </xdr:pic>
    <xdr:clientData/>
  </xdr:twoCellAnchor>
  <xdr:twoCellAnchor editAs="oneCell">
    <xdr:from>
      <xdr:col>0</xdr:col>
      <xdr:colOff>0</xdr:colOff>
      <xdr:row>4</xdr:row>
      <xdr:rowOff>0</xdr:rowOff>
    </xdr:from>
    <xdr:to>
      <xdr:col>0</xdr:col>
      <xdr:colOff>6840</xdr:colOff>
      <xdr:row>208</xdr:row>
      <xdr:rowOff>95400</xdr:rowOff>
    </xdr:to>
    <xdr:pic>
      <xdr:nvPicPr>
        <xdr:cNvPr id="1643" name="Imagem 1843" descr=""/>
        <xdr:cNvPicPr/>
      </xdr:nvPicPr>
      <xdr:blipFill>
        <a:blip r:embed="rId1641"/>
        <a:stretch/>
      </xdr:blipFill>
      <xdr:spPr>
        <a:xfrm>
          <a:off x="0" y="761760"/>
          <a:ext cx="6840" cy="50463720"/>
        </a:xfrm>
        <a:prstGeom prst="rect">
          <a:avLst/>
        </a:prstGeom>
        <a:ln>
          <a:noFill/>
        </a:ln>
      </xdr:spPr>
    </xdr:pic>
    <xdr:clientData/>
  </xdr:twoCellAnchor>
  <xdr:twoCellAnchor editAs="oneCell">
    <xdr:from>
      <xdr:col>0</xdr:col>
      <xdr:colOff>0</xdr:colOff>
      <xdr:row>4</xdr:row>
      <xdr:rowOff>0</xdr:rowOff>
    </xdr:from>
    <xdr:to>
      <xdr:col>0</xdr:col>
      <xdr:colOff>6840</xdr:colOff>
      <xdr:row>217</xdr:row>
      <xdr:rowOff>232560</xdr:rowOff>
    </xdr:to>
    <xdr:pic>
      <xdr:nvPicPr>
        <xdr:cNvPr id="1644" name="Imagem 1844" descr=""/>
        <xdr:cNvPicPr/>
      </xdr:nvPicPr>
      <xdr:blipFill>
        <a:blip r:embed="rId1642"/>
        <a:stretch/>
      </xdr:blipFill>
      <xdr:spPr>
        <a:xfrm>
          <a:off x="0" y="761760"/>
          <a:ext cx="6840" cy="53039160"/>
        </a:xfrm>
        <a:prstGeom prst="rect">
          <a:avLst/>
        </a:prstGeom>
        <a:ln>
          <a:noFill/>
        </a:ln>
      </xdr:spPr>
    </xdr:pic>
    <xdr:clientData/>
  </xdr:twoCellAnchor>
  <xdr:twoCellAnchor editAs="oneCell">
    <xdr:from>
      <xdr:col>0</xdr:col>
      <xdr:colOff>0</xdr:colOff>
      <xdr:row>4</xdr:row>
      <xdr:rowOff>0</xdr:rowOff>
    </xdr:from>
    <xdr:to>
      <xdr:col>0</xdr:col>
      <xdr:colOff>6840</xdr:colOff>
      <xdr:row>219</xdr:row>
      <xdr:rowOff>75240</xdr:rowOff>
    </xdr:to>
    <xdr:pic>
      <xdr:nvPicPr>
        <xdr:cNvPr id="1645" name="Imagem 1845" descr=""/>
        <xdr:cNvPicPr/>
      </xdr:nvPicPr>
      <xdr:blipFill>
        <a:blip r:embed="rId1643"/>
        <a:stretch/>
      </xdr:blipFill>
      <xdr:spPr>
        <a:xfrm>
          <a:off x="0" y="761760"/>
          <a:ext cx="6840" cy="53415360"/>
        </a:xfrm>
        <a:prstGeom prst="rect">
          <a:avLst/>
        </a:prstGeom>
        <a:ln>
          <a:noFill/>
        </a:ln>
      </xdr:spPr>
    </xdr:pic>
    <xdr:clientData/>
  </xdr:twoCellAnchor>
  <xdr:twoCellAnchor editAs="oneCell">
    <xdr:from>
      <xdr:col>0</xdr:col>
      <xdr:colOff>0</xdr:colOff>
      <xdr:row>4</xdr:row>
      <xdr:rowOff>0</xdr:rowOff>
    </xdr:from>
    <xdr:to>
      <xdr:col>0</xdr:col>
      <xdr:colOff>6840</xdr:colOff>
      <xdr:row>221</xdr:row>
      <xdr:rowOff>108720</xdr:rowOff>
    </xdr:to>
    <xdr:pic>
      <xdr:nvPicPr>
        <xdr:cNvPr id="1646" name="Imagem 1846" descr=""/>
        <xdr:cNvPicPr/>
      </xdr:nvPicPr>
      <xdr:blipFill>
        <a:blip r:embed="rId1644"/>
        <a:stretch/>
      </xdr:blipFill>
      <xdr:spPr>
        <a:xfrm>
          <a:off x="0" y="761760"/>
          <a:ext cx="6840" cy="53982360"/>
        </a:xfrm>
        <a:prstGeom prst="rect">
          <a:avLst/>
        </a:prstGeom>
        <a:ln>
          <a:noFill/>
        </a:ln>
      </xdr:spPr>
    </xdr:pic>
    <xdr:clientData/>
  </xdr:twoCellAnchor>
  <xdr:twoCellAnchor editAs="oneCell">
    <xdr:from>
      <xdr:col>0</xdr:col>
      <xdr:colOff>0</xdr:colOff>
      <xdr:row>4</xdr:row>
      <xdr:rowOff>0</xdr:rowOff>
    </xdr:from>
    <xdr:to>
      <xdr:col>0</xdr:col>
      <xdr:colOff>6840</xdr:colOff>
      <xdr:row>229</xdr:row>
      <xdr:rowOff>32760</xdr:rowOff>
    </xdr:to>
    <xdr:pic>
      <xdr:nvPicPr>
        <xdr:cNvPr id="1647" name="Imagem 1847" descr=""/>
        <xdr:cNvPicPr/>
      </xdr:nvPicPr>
      <xdr:blipFill>
        <a:blip r:embed="rId1645"/>
        <a:stretch/>
      </xdr:blipFill>
      <xdr:spPr>
        <a:xfrm>
          <a:off x="0" y="761760"/>
          <a:ext cx="6840" cy="56173320"/>
        </a:xfrm>
        <a:prstGeom prst="rect">
          <a:avLst/>
        </a:prstGeom>
        <a:ln>
          <a:noFill/>
        </a:ln>
      </xdr:spPr>
    </xdr:pic>
    <xdr:clientData/>
  </xdr:twoCellAnchor>
  <xdr:twoCellAnchor editAs="oneCell">
    <xdr:from>
      <xdr:col>0</xdr:col>
      <xdr:colOff>0</xdr:colOff>
      <xdr:row>4</xdr:row>
      <xdr:rowOff>0</xdr:rowOff>
    </xdr:from>
    <xdr:to>
      <xdr:col>0</xdr:col>
      <xdr:colOff>6840</xdr:colOff>
      <xdr:row>230</xdr:row>
      <xdr:rowOff>144720</xdr:rowOff>
    </xdr:to>
    <xdr:pic>
      <xdr:nvPicPr>
        <xdr:cNvPr id="1648" name="Imagem 1848" descr=""/>
        <xdr:cNvPicPr/>
      </xdr:nvPicPr>
      <xdr:blipFill>
        <a:blip r:embed="rId1646"/>
        <a:stretch/>
      </xdr:blipFill>
      <xdr:spPr>
        <a:xfrm>
          <a:off x="0" y="761760"/>
          <a:ext cx="6840" cy="56551680"/>
        </a:xfrm>
        <a:prstGeom prst="rect">
          <a:avLst/>
        </a:prstGeom>
        <a:ln>
          <a:noFill/>
        </a:ln>
      </xdr:spPr>
    </xdr:pic>
    <xdr:clientData/>
  </xdr:twoCellAnchor>
  <xdr:twoCellAnchor editAs="oneCell">
    <xdr:from>
      <xdr:col>0</xdr:col>
      <xdr:colOff>0</xdr:colOff>
      <xdr:row>4</xdr:row>
      <xdr:rowOff>0</xdr:rowOff>
    </xdr:from>
    <xdr:to>
      <xdr:col>0</xdr:col>
      <xdr:colOff>6840</xdr:colOff>
      <xdr:row>242</xdr:row>
      <xdr:rowOff>30240</xdr:rowOff>
    </xdr:to>
    <xdr:pic>
      <xdr:nvPicPr>
        <xdr:cNvPr id="1649" name="Imagem 1849" descr=""/>
        <xdr:cNvPicPr/>
      </xdr:nvPicPr>
      <xdr:blipFill>
        <a:blip r:embed="rId1647"/>
        <a:stretch/>
      </xdr:blipFill>
      <xdr:spPr>
        <a:xfrm>
          <a:off x="0" y="761760"/>
          <a:ext cx="6840" cy="59656680"/>
        </a:xfrm>
        <a:prstGeom prst="rect">
          <a:avLst/>
        </a:prstGeom>
        <a:ln>
          <a:noFill/>
        </a:ln>
      </xdr:spPr>
    </xdr:pic>
    <xdr:clientData/>
  </xdr:twoCellAnchor>
  <xdr:twoCellAnchor editAs="oneCell">
    <xdr:from>
      <xdr:col>0</xdr:col>
      <xdr:colOff>0</xdr:colOff>
      <xdr:row>4</xdr:row>
      <xdr:rowOff>0</xdr:rowOff>
    </xdr:from>
    <xdr:to>
      <xdr:col>0</xdr:col>
      <xdr:colOff>6840</xdr:colOff>
      <xdr:row>262</xdr:row>
      <xdr:rowOff>150480</xdr:rowOff>
    </xdr:to>
    <xdr:pic>
      <xdr:nvPicPr>
        <xdr:cNvPr id="1650" name="Imagem 1850" descr=""/>
        <xdr:cNvPicPr/>
      </xdr:nvPicPr>
      <xdr:blipFill>
        <a:blip r:embed="rId1648"/>
        <a:stretch/>
      </xdr:blipFill>
      <xdr:spPr>
        <a:xfrm>
          <a:off x="0" y="761760"/>
          <a:ext cx="6840" cy="64787040"/>
        </a:xfrm>
        <a:prstGeom prst="rect">
          <a:avLst/>
        </a:prstGeom>
        <a:ln>
          <a:noFill/>
        </a:ln>
      </xdr:spPr>
    </xdr:pic>
    <xdr:clientData/>
  </xdr:twoCellAnchor>
  <xdr:twoCellAnchor editAs="oneCell">
    <xdr:from>
      <xdr:col>0</xdr:col>
      <xdr:colOff>0</xdr:colOff>
      <xdr:row>4</xdr:row>
      <xdr:rowOff>0</xdr:rowOff>
    </xdr:from>
    <xdr:to>
      <xdr:col>0</xdr:col>
      <xdr:colOff>6840</xdr:colOff>
      <xdr:row>273</xdr:row>
      <xdr:rowOff>65520</xdr:rowOff>
    </xdr:to>
    <xdr:pic>
      <xdr:nvPicPr>
        <xdr:cNvPr id="1651" name="Imagem 1851" descr=""/>
        <xdr:cNvPicPr/>
      </xdr:nvPicPr>
      <xdr:blipFill>
        <a:blip r:embed="rId1649"/>
        <a:stretch/>
      </xdr:blipFill>
      <xdr:spPr>
        <a:xfrm>
          <a:off x="0" y="761760"/>
          <a:ext cx="6840" cy="67102560"/>
        </a:xfrm>
        <a:prstGeom prst="rect">
          <a:avLst/>
        </a:prstGeom>
        <a:ln>
          <a:noFill/>
        </a:ln>
      </xdr:spPr>
    </xdr:pic>
    <xdr:clientData/>
  </xdr:twoCellAnchor>
  <xdr:twoCellAnchor editAs="oneCell">
    <xdr:from>
      <xdr:col>0</xdr:col>
      <xdr:colOff>0</xdr:colOff>
      <xdr:row>4</xdr:row>
      <xdr:rowOff>0</xdr:rowOff>
    </xdr:from>
    <xdr:to>
      <xdr:col>0</xdr:col>
      <xdr:colOff>6840</xdr:colOff>
      <xdr:row>283</xdr:row>
      <xdr:rowOff>145080</xdr:rowOff>
    </xdr:to>
    <xdr:pic>
      <xdr:nvPicPr>
        <xdr:cNvPr id="1652" name="Imagem 1852" descr=""/>
        <xdr:cNvPicPr/>
      </xdr:nvPicPr>
      <xdr:blipFill>
        <a:blip r:embed="rId1650"/>
        <a:stretch/>
      </xdr:blipFill>
      <xdr:spPr>
        <a:xfrm>
          <a:off x="0" y="761760"/>
          <a:ext cx="6840" cy="69620400"/>
        </a:xfrm>
        <a:prstGeom prst="rect">
          <a:avLst/>
        </a:prstGeom>
        <a:ln>
          <a:noFill/>
        </a:ln>
      </xdr:spPr>
    </xdr:pic>
    <xdr:clientData/>
  </xdr:twoCellAnchor>
  <xdr:twoCellAnchor editAs="oneCell">
    <xdr:from>
      <xdr:col>0</xdr:col>
      <xdr:colOff>0</xdr:colOff>
      <xdr:row>4</xdr:row>
      <xdr:rowOff>0</xdr:rowOff>
    </xdr:from>
    <xdr:to>
      <xdr:col>0</xdr:col>
      <xdr:colOff>6840</xdr:colOff>
      <xdr:row>294</xdr:row>
      <xdr:rowOff>221040</xdr:rowOff>
    </xdr:to>
    <xdr:pic>
      <xdr:nvPicPr>
        <xdr:cNvPr id="1653" name="Imagem 1853" descr=""/>
        <xdr:cNvPicPr/>
      </xdr:nvPicPr>
      <xdr:blipFill>
        <a:blip r:embed="rId1651"/>
        <a:stretch/>
      </xdr:blipFill>
      <xdr:spPr>
        <a:xfrm>
          <a:off x="0" y="761760"/>
          <a:ext cx="6840" cy="72534960"/>
        </a:xfrm>
        <a:prstGeom prst="rect">
          <a:avLst/>
        </a:prstGeom>
        <a:ln>
          <a:noFill/>
        </a:ln>
      </xdr:spPr>
    </xdr:pic>
    <xdr:clientData/>
  </xdr:twoCellAnchor>
  <xdr:twoCellAnchor editAs="oneCell">
    <xdr:from>
      <xdr:col>0</xdr:col>
      <xdr:colOff>0</xdr:colOff>
      <xdr:row>4</xdr:row>
      <xdr:rowOff>0</xdr:rowOff>
    </xdr:from>
    <xdr:to>
      <xdr:col>0</xdr:col>
      <xdr:colOff>6840</xdr:colOff>
      <xdr:row>307</xdr:row>
      <xdr:rowOff>85320</xdr:rowOff>
    </xdr:to>
    <xdr:pic>
      <xdr:nvPicPr>
        <xdr:cNvPr id="1654" name="Imagem 1854" descr=""/>
        <xdr:cNvPicPr/>
      </xdr:nvPicPr>
      <xdr:blipFill>
        <a:blip r:embed="rId1652"/>
        <a:stretch/>
      </xdr:blipFill>
      <xdr:spPr>
        <a:xfrm>
          <a:off x="0" y="761760"/>
          <a:ext cx="6840" cy="75694680"/>
        </a:xfrm>
        <a:prstGeom prst="rect">
          <a:avLst/>
        </a:prstGeom>
        <a:ln>
          <a:noFill/>
        </a:ln>
      </xdr:spPr>
    </xdr:pic>
    <xdr:clientData/>
  </xdr:twoCellAnchor>
  <xdr:twoCellAnchor editAs="oneCell">
    <xdr:from>
      <xdr:col>0</xdr:col>
      <xdr:colOff>0</xdr:colOff>
      <xdr:row>4</xdr:row>
      <xdr:rowOff>0</xdr:rowOff>
    </xdr:from>
    <xdr:to>
      <xdr:col>0</xdr:col>
      <xdr:colOff>6840</xdr:colOff>
      <xdr:row>308</xdr:row>
      <xdr:rowOff>197280</xdr:rowOff>
    </xdr:to>
    <xdr:pic>
      <xdr:nvPicPr>
        <xdr:cNvPr id="1655" name="Imagem 1855" descr=""/>
        <xdr:cNvPicPr/>
      </xdr:nvPicPr>
      <xdr:blipFill>
        <a:blip r:embed="rId1653"/>
        <a:stretch/>
      </xdr:blipFill>
      <xdr:spPr>
        <a:xfrm>
          <a:off x="0" y="761760"/>
          <a:ext cx="6840" cy="76073400"/>
        </a:xfrm>
        <a:prstGeom prst="rect">
          <a:avLst/>
        </a:prstGeom>
        <a:ln>
          <a:noFill/>
        </a:ln>
      </xdr:spPr>
    </xdr:pic>
    <xdr:clientData/>
  </xdr:twoCellAnchor>
  <xdr:twoCellAnchor editAs="oneCell">
    <xdr:from>
      <xdr:col>0</xdr:col>
      <xdr:colOff>0</xdr:colOff>
      <xdr:row>4</xdr:row>
      <xdr:rowOff>0</xdr:rowOff>
    </xdr:from>
    <xdr:to>
      <xdr:col>0</xdr:col>
      <xdr:colOff>6840</xdr:colOff>
      <xdr:row>316</xdr:row>
      <xdr:rowOff>67680</xdr:rowOff>
    </xdr:to>
    <xdr:pic>
      <xdr:nvPicPr>
        <xdr:cNvPr id="1656" name="Imagem 1856" descr=""/>
        <xdr:cNvPicPr/>
      </xdr:nvPicPr>
      <xdr:blipFill>
        <a:blip r:embed="rId1654"/>
        <a:stretch/>
      </xdr:blipFill>
      <xdr:spPr>
        <a:xfrm>
          <a:off x="0" y="761760"/>
          <a:ext cx="6840" cy="78001200"/>
        </a:xfrm>
        <a:prstGeom prst="rect">
          <a:avLst/>
        </a:prstGeom>
        <a:ln>
          <a:noFill/>
        </a:ln>
      </xdr:spPr>
    </xdr:pic>
    <xdr:clientData/>
  </xdr:twoCellAnchor>
  <xdr:twoCellAnchor editAs="oneCell">
    <xdr:from>
      <xdr:col>0</xdr:col>
      <xdr:colOff>0</xdr:colOff>
      <xdr:row>4</xdr:row>
      <xdr:rowOff>0</xdr:rowOff>
    </xdr:from>
    <xdr:to>
      <xdr:col>0</xdr:col>
      <xdr:colOff>6840</xdr:colOff>
      <xdr:row>322</xdr:row>
      <xdr:rowOff>157320</xdr:rowOff>
    </xdr:to>
    <xdr:pic>
      <xdr:nvPicPr>
        <xdr:cNvPr id="1657" name="Imagem 1857" descr=""/>
        <xdr:cNvPicPr/>
      </xdr:nvPicPr>
      <xdr:blipFill>
        <a:blip r:embed="rId1655"/>
        <a:stretch/>
      </xdr:blipFill>
      <xdr:spPr>
        <a:xfrm>
          <a:off x="0" y="761760"/>
          <a:ext cx="6840" cy="79519680"/>
        </a:xfrm>
        <a:prstGeom prst="rect">
          <a:avLst/>
        </a:prstGeom>
        <a:ln>
          <a:noFill/>
        </a:ln>
      </xdr:spPr>
    </xdr:pic>
    <xdr:clientData/>
  </xdr:twoCellAnchor>
  <xdr:twoCellAnchor editAs="oneCell">
    <xdr:from>
      <xdr:col>0</xdr:col>
      <xdr:colOff>0</xdr:colOff>
      <xdr:row>4</xdr:row>
      <xdr:rowOff>0</xdr:rowOff>
    </xdr:from>
    <xdr:to>
      <xdr:col>0</xdr:col>
      <xdr:colOff>6840</xdr:colOff>
      <xdr:row>323</xdr:row>
      <xdr:rowOff>266760</xdr:rowOff>
    </xdr:to>
    <xdr:pic>
      <xdr:nvPicPr>
        <xdr:cNvPr id="1658" name="Imagem 1858" descr=""/>
        <xdr:cNvPicPr/>
      </xdr:nvPicPr>
      <xdr:blipFill>
        <a:blip r:embed="rId1656"/>
        <a:stretch/>
      </xdr:blipFill>
      <xdr:spPr>
        <a:xfrm>
          <a:off x="0" y="761760"/>
          <a:ext cx="6840" cy="79895880"/>
        </a:xfrm>
        <a:prstGeom prst="rect">
          <a:avLst/>
        </a:prstGeom>
        <a:ln>
          <a:noFill/>
        </a:ln>
      </xdr:spPr>
    </xdr:pic>
    <xdr:clientData/>
  </xdr:twoCellAnchor>
  <xdr:twoCellAnchor editAs="oneCell">
    <xdr:from>
      <xdr:col>0</xdr:col>
      <xdr:colOff>0</xdr:colOff>
      <xdr:row>4</xdr:row>
      <xdr:rowOff>0</xdr:rowOff>
    </xdr:from>
    <xdr:to>
      <xdr:col>0</xdr:col>
      <xdr:colOff>6840</xdr:colOff>
      <xdr:row>334</xdr:row>
      <xdr:rowOff>213480</xdr:rowOff>
    </xdr:to>
    <xdr:pic>
      <xdr:nvPicPr>
        <xdr:cNvPr id="1659" name="Imagem 1859" descr=""/>
        <xdr:cNvPicPr/>
      </xdr:nvPicPr>
      <xdr:blipFill>
        <a:blip r:embed="rId1657"/>
        <a:stretch/>
      </xdr:blipFill>
      <xdr:spPr>
        <a:xfrm>
          <a:off x="0" y="761760"/>
          <a:ext cx="6840" cy="82547640"/>
        </a:xfrm>
        <a:prstGeom prst="rect">
          <a:avLst/>
        </a:prstGeom>
        <a:ln>
          <a:noFill/>
        </a:ln>
      </xdr:spPr>
    </xdr:pic>
    <xdr:clientData/>
  </xdr:twoCellAnchor>
  <xdr:twoCellAnchor editAs="oneCell">
    <xdr:from>
      <xdr:col>0</xdr:col>
      <xdr:colOff>0</xdr:colOff>
      <xdr:row>4</xdr:row>
      <xdr:rowOff>0</xdr:rowOff>
    </xdr:from>
    <xdr:to>
      <xdr:col>0</xdr:col>
      <xdr:colOff>6840</xdr:colOff>
      <xdr:row>347</xdr:row>
      <xdr:rowOff>99000</xdr:rowOff>
    </xdr:to>
    <xdr:pic>
      <xdr:nvPicPr>
        <xdr:cNvPr id="1660" name="Imagem 1860" descr=""/>
        <xdr:cNvPicPr/>
      </xdr:nvPicPr>
      <xdr:blipFill>
        <a:blip r:embed="rId1658"/>
        <a:stretch/>
      </xdr:blipFill>
      <xdr:spPr>
        <a:xfrm>
          <a:off x="0" y="761760"/>
          <a:ext cx="6840" cy="85652640"/>
        </a:xfrm>
        <a:prstGeom prst="rect">
          <a:avLst/>
        </a:prstGeom>
        <a:ln>
          <a:noFill/>
        </a:ln>
      </xdr:spPr>
    </xdr:pic>
    <xdr:clientData/>
  </xdr:twoCellAnchor>
  <xdr:twoCellAnchor editAs="oneCell">
    <xdr:from>
      <xdr:col>0</xdr:col>
      <xdr:colOff>0</xdr:colOff>
      <xdr:row>4</xdr:row>
      <xdr:rowOff>0</xdr:rowOff>
    </xdr:from>
    <xdr:to>
      <xdr:col>0</xdr:col>
      <xdr:colOff>6840</xdr:colOff>
      <xdr:row>359</xdr:row>
      <xdr:rowOff>76680</xdr:rowOff>
    </xdr:to>
    <xdr:pic>
      <xdr:nvPicPr>
        <xdr:cNvPr id="1661" name="Imagem 1861" descr=""/>
        <xdr:cNvPicPr/>
      </xdr:nvPicPr>
      <xdr:blipFill>
        <a:blip r:embed="rId1659"/>
        <a:stretch/>
      </xdr:blipFill>
      <xdr:spPr>
        <a:xfrm>
          <a:off x="0" y="761760"/>
          <a:ext cx="6840" cy="88868880"/>
        </a:xfrm>
        <a:prstGeom prst="rect">
          <a:avLst/>
        </a:prstGeom>
        <a:ln>
          <a:noFill/>
        </a:ln>
      </xdr:spPr>
    </xdr:pic>
    <xdr:clientData/>
  </xdr:twoCellAnchor>
  <xdr:twoCellAnchor editAs="oneCell">
    <xdr:from>
      <xdr:col>0</xdr:col>
      <xdr:colOff>0</xdr:colOff>
      <xdr:row>4</xdr:row>
      <xdr:rowOff>0</xdr:rowOff>
    </xdr:from>
    <xdr:to>
      <xdr:col>0</xdr:col>
      <xdr:colOff>6840</xdr:colOff>
      <xdr:row>369</xdr:row>
      <xdr:rowOff>267120</xdr:rowOff>
    </xdr:to>
    <xdr:pic>
      <xdr:nvPicPr>
        <xdr:cNvPr id="1662" name="Imagem 1862" descr=""/>
        <xdr:cNvPicPr/>
      </xdr:nvPicPr>
      <xdr:blipFill>
        <a:blip r:embed="rId1660"/>
        <a:stretch/>
      </xdr:blipFill>
      <xdr:spPr>
        <a:xfrm>
          <a:off x="0" y="761760"/>
          <a:ext cx="6840" cy="92278800"/>
        </a:xfrm>
        <a:prstGeom prst="rect">
          <a:avLst/>
        </a:prstGeom>
        <a:ln>
          <a:noFill/>
        </a:ln>
      </xdr:spPr>
    </xdr:pic>
    <xdr:clientData/>
  </xdr:twoCellAnchor>
  <xdr:twoCellAnchor editAs="oneCell">
    <xdr:from>
      <xdr:col>0</xdr:col>
      <xdr:colOff>0</xdr:colOff>
      <xdr:row>4</xdr:row>
      <xdr:rowOff>0</xdr:rowOff>
    </xdr:from>
    <xdr:to>
      <xdr:col>0</xdr:col>
      <xdr:colOff>6840</xdr:colOff>
      <xdr:row>379</xdr:row>
      <xdr:rowOff>54000</xdr:rowOff>
    </xdr:to>
    <xdr:pic>
      <xdr:nvPicPr>
        <xdr:cNvPr id="1663" name="Imagem 1863" descr=""/>
        <xdr:cNvPicPr/>
      </xdr:nvPicPr>
      <xdr:blipFill>
        <a:blip r:embed="rId1661"/>
        <a:stretch/>
      </xdr:blipFill>
      <xdr:spPr>
        <a:xfrm>
          <a:off x="0" y="761760"/>
          <a:ext cx="6840" cy="95113440"/>
        </a:xfrm>
        <a:prstGeom prst="rect">
          <a:avLst/>
        </a:prstGeom>
        <a:ln>
          <a:noFill/>
        </a:ln>
      </xdr:spPr>
    </xdr:pic>
    <xdr:clientData/>
  </xdr:twoCellAnchor>
  <xdr:twoCellAnchor editAs="oneCell">
    <xdr:from>
      <xdr:col>0</xdr:col>
      <xdr:colOff>0</xdr:colOff>
      <xdr:row>4</xdr:row>
      <xdr:rowOff>0</xdr:rowOff>
    </xdr:from>
    <xdr:to>
      <xdr:col>0</xdr:col>
      <xdr:colOff>6840</xdr:colOff>
      <xdr:row>390</xdr:row>
      <xdr:rowOff>264960</xdr:rowOff>
    </xdr:to>
    <xdr:pic>
      <xdr:nvPicPr>
        <xdr:cNvPr id="1664" name="Imagem 1864" descr=""/>
        <xdr:cNvPicPr/>
      </xdr:nvPicPr>
      <xdr:blipFill>
        <a:blip r:embed="rId1662"/>
        <a:stretch/>
      </xdr:blipFill>
      <xdr:spPr>
        <a:xfrm>
          <a:off x="0" y="761760"/>
          <a:ext cx="6840" cy="98220240"/>
        </a:xfrm>
        <a:prstGeom prst="rect">
          <a:avLst/>
        </a:prstGeom>
        <a:ln>
          <a:noFill/>
        </a:ln>
      </xdr:spPr>
    </xdr:pic>
    <xdr:clientData/>
  </xdr:twoCellAnchor>
  <xdr:twoCellAnchor editAs="oneCell">
    <xdr:from>
      <xdr:col>0</xdr:col>
      <xdr:colOff>0</xdr:colOff>
      <xdr:row>4</xdr:row>
      <xdr:rowOff>0</xdr:rowOff>
    </xdr:from>
    <xdr:to>
      <xdr:col>0</xdr:col>
      <xdr:colOff>6840</xdr:colOff>
      <xdr:row>399</xdr:row>
      <xdr:rowOff>128160</xdr:rowOff>
    </xdr:to>
    <xdr:pic>
      <xdr:nvPicPr>
        <xdr:cNvPr id="1665" name="Imagem 1865" descr=""/>
        <xdr:cNvPicPr/>
      </xdr:nvPicPr>
      <xdr:blipFill>
        <a:blip r:embed="rId1663"/>
        <a:stretch/>
      </xdr:blipFill>
      <xdr:spPr>
        <a:xfrm>
          <a:off x="0" y="761760"/>
          <a:ext cx="6840" cy="101322000"/>
        </a:xfrm>
        <a:prstGeom prst="rect">
          <a:avLst/>
        </a:prstGeom>
        <a:ln>
          <a:noFill/>
        </a:ln>
      </xdr:spPr>
    </xdr:pic>
    <xdr:clientData/>
  </xdr:twoCellAnchor>
  <xdr:twoCellAnchor editAs="oneCell">
    <xdr:from>
      <xdr:col>0</xdr:col>
      <xdr:colOff>0</xdr:colOff>
      <xdr:row>4</xdr:row>
      <xdr:rowOff>0</xdr:rowOff>
    </xdr:from>
    <xdr:to>
      <xdr:col>0</xdr:col>
      <xdr:colOff>6840</xdr:colOff>
      <xdr:row>410</xdr:row>
      <xdr:rowOff>124920</xdr:rowOff>
    </xdr:to>
    <xdr:pic>
      <xdr:nvPicPr>
        <xdr:cNvPr id="1666" name="Imagem 1866" descr=""/>
        <xdr:cNvPicPr/>
      </xdr:nvPicPr>
      <xdr:blipFill>
        <a:blip r:embed="rId1664"/>
        <a:stretch/>
      </xdr:blipFill>
      <xdr:spPr>
        <a:xfrm>
          <a:off x="0" y="761760"/>
          <a:ext cx="6840" cy="104366520"/>
        </a:xfrm>
        <a:prstGeom prst="rect">
          <a:avLst/>
        </a:prstGeom>
        <a:ln>
          <a:noFill/>
        </a:ln>
      </xdr:spPr>
    </xdr:pic>
    <xdr:clientData/>
  </xdr:twoCellAnchor>
  <xdr:twoCellAnchor editAs="oneCell">
    <xdr:from>
      <xdr:col>0</xdr:col>
      <xdr:colOff>0</xdr:colOff>
      <xdr:row>4</xdr:row>
      <xdr:rowOff>0</xdr:rowOff>
    </xdr:from>
    <xdr:to>
      <xdr:col>0</xdr:col>
      <xdr:colOff>6840</xdr:colOff>
      <xdr:row>411</xdr:row>
      <xdr:rowOff>236880</xdr:rowOff>
    </xdr:to>
    <xdr:pic>
      <xdr:nvPicPr>
        <xdr:cNvPr id="1667" name="Imagem 1867" descr=""/>
        <xdr:cNvPicPr/>
      </xdr:nvPicPr>
      <xdr:blipFill>
        <a:blip r:embed="rId1665"/>
        <a:stretch/>
      </xdr:blipFill>
      <xdr:spPr>
        <a:xfrm>
          <a:off x="0" y="761760"/>
          <a:ext cx="6840" cy="104745240"/>
        </a:xfrm>
        <a:prstGeom prst="rect">
          <a:avLst/>
        </a:prstGeom>
        <a:ln>
          <a:noFill/>
        </a:ln>
      </xdr:spPr>
    </xdr:pic>
    <xdr:clientData/>
  </xdr:twoCellAnchor>
  <xdr:twoCellAnchor editAs="oneCell">
    <xdr:from>
      <xdr:col>0</xdr:col>
      <xdr:colOff>0</xdr:colOff>
      <xdr:row>4</xdr:row>
      <xdr:rowOff>0</xdr:rowOff>
    </xdr:from>
    <xdr:to>
      <xdr:col>0</xdr:col>
      <xdr:colOff>6840</xdr:colOff>
      <xdr:row>432</xdr:row>
      <xdr:rowOff>12600</xdr:rowOff>
    </xdr:to>
    <xdr:pic>
      <xdr:nvPicPr>
        <xdr:cNvPr id="1668" name="Imagem 1868" descr=""/>
        <xdr:cNvPicPr/>
      </xdr:nvPicPr>
      <xdr:blipFill>
        <a:blip r:embed="rId1666"/>
        <a:stretch/>
      </xdr:blipFill>
      <xdr:spPr>
        <a:xfrm>
          <a:off x="0" y="761760"/>
          <a:ext cx="6840" cy="110045520"/>
        </a:xfrm>
        <a:prstGeom prst="rect">
          <a:avLst/>
        </a:prstGeom>
        <a:ln>
          <a:noFill/>
        </a:ln>
      </xdr:spPr>
    </xdr:pic>
    <xdr:clientData/>
  </xdr:twoCellAnchor>
  <xdr:twoCellAnchor editAs="oneCell">
    <xdr:from>
      <xdr:col>0</xdr:col>
      <xdr:colOff>0</xdr:colOff>
      <xdr:row>4</xdr:row>
      <xdr:rowOff>0</xdr:rowOff>
    </xdr:from>
    <xdr:to>
      <xdr:col>0</xdr:col>
      <xdr:colOff>6840</xdr:colOff>
      <xdr:row>449</xdr:row>
      <xdr:rowOff>28440</xdr:rowOff>
    </xdr:to>
    <xdr:pic>
      <xdr:nvPicPr>
        <xdr:cNvPr id="1669" name="Imagem 1869" descr=""/>
        <xdr:cNvPicPr/>
      </xdr:nvPicPr>
      <xdr:blipFill>
        <a:blip r:embed="rId1667"/>
        <a:stretch/>
      </xdr:blipFill>
      <xdr:spPr>
        <a:xfrm>
          <a:off x="0" y="761760"/>
          <a:ext cx="6840" cy="114061680"/>
        </a:xfrm>
        <a:prstGeom prst="rect">
          <a:avLst/>
        </a:prstGeom>
        <a:ln>
          <a:noFill/>
        </a:ln>
      </xdr:spPr>
    </xdr:pic>
    <xdr:clientData/>
  </xdr:twoCellAnchor>
  <xdr:twoCellAnchor editAs="oneCell">
    <xdr:from>
      <xdr:col>0</xdr:col>
      <xdr:colOff>0</xdr:colOff>
      <xdr:row>4</xdr:row>
      <xdr:rowOff>0</xdr:rowOff>
    </xdr:from>
    <xdr:to>
      <xdr:col>0</xdr:col>
      <xdr:colOff>6840</xdr:colOff>
      <xdr:row>450</xdr:row>
      <xdr:rowOff>140400</xdr:rowOff>
    </xdr:to>
    <xdr:pic>
      <xdr:nvPicPr>
        <xdr:cNvPr id="1670" name="Imagem 1870" descr=""/>
        <xdr:cNvPicPr/>
      </xdr:nvPicPr>
      <xdr:blipFill>
        <a:blip r:embed="rId1668"/>
        <a:stretch/>
      </xdr:blipFill>
      <xdr:spPr>
        <a:xfrm>
          <a:off x="0" y="761760"/>
          <a:ext cx="6840" cy="114440400"/>
        </a:xfrm>
        <a:prstGeom prst="rect">
          <a:avLst/>
        </a:prstGeom>
        <a:ln>
          <a:noFill/>
        </a:ln>
      </xdr:spPr>
    </xdr:pic>
    <xdr:clientData/>
  </xdr:twoCellAnchor>
  <xdr:twoCellAnchor editAs="oneCell">
    <xdr:from>
      <xdr:col>0</xdr:col>
      <xdr:colOff>0</xdr:colOff>
      <xdr:row>4</xdr:row>
      <xdr:rowOff>0</xdr:rowOff>
    </xdr:from>
    <xdr:to>
      <xdr:col>0</xdr:col>
      <xdr:colOff>6840</xdr:colOff>
      <xdr:row>459</xdr:row>
      <xdr:rowOff>167400</xdr:rowOff>
    </xdr:to>
    <xdr:pic>
      <xdr:nvPicPr>
        <xdr:cNvPr id="1671" name="Imagem 1871" descr=""/>
        <xdr:cNvPicPr/>
      </xdr:nvPicPr>
      <xdr:blipFill>
        <a:blip r:embed="rId1669"/>
        <a:stretch/>
      </xdr:blipFill>
      <xdr:spPr>
        <a:xfrm>
          <a:off x="0" y="761760"/>
          <a:ext cx="6840" cy="116562960"/>
        </a:xfrm>
        <a:prstGeom prst="rect">
          <a:avLst/>
        </a:prstGeom>
        <a:ln>
          <a:noFill/>
        </a:ln>
      </xdr:spPr>
    </xdr:pic>
    <xdr:clientData/>
  </xdr:twoCellAnchor>
  <xdr:twoCellAnchor editAs="oneCell">
    <xdr:from>
      <xdr:col>0</xdr:col>
      <xdr:colOff>0</xdr:colOff>
      <xdr:row>4</xdr:row>
      <xdr:rowOff>0</xdr:rowOff>
    </xdr:from>
    <xdr:to>
      <xdr:col>0</xdr:col>
      <xdr:colOff>6840</xdr:colOff>
      <xdr:row>473</xdr:row>
      <xdr:rowOff>163800</xdr:rowOff>
    </xdr:to>
    <xdr:pic>
      <xdr:nvPicPr>
        <xdr:cNvPr id="1672" name="Imagem 1872" descr=""/>
        <xdr:cNvPicPr/>
      </xdr:nvPicPr>
      <xdr:blipFill>
        <a:blip r:embed="rId1670"/>
        <a:stretch/>
      </xdr:blipFill>
      <xdr:spPr>
        <a:xfrm>
          <a:off x="0" y="761760"/>
          <a:ext cx="6840" cy="119988360"/>
        </a:xfrm>
        <a:prstGeom prst="rect">
          <a:avLst/>
        </a:prstGeom>
        <a:ln>
          <a:noFill/>
        </a:ln>
      </xdr:spPr>
    </xdr:pic>
    <xdr:clientData/>
  </xdr:twoCellAnchor>
  <xdr:twoCellAnchor editAs="oneCell">
    <xdr:from>
      <xdr:col>0</xdr:col>
      <xdr:colOff>0</xdr:colOff>
      <xdr:row>4</xdr:row>
      <xdr:rowOff>0</xdr:rowOff>
    </xdr:from>
    <xdr:to>
      <xdr:col>0</xdr:col>
      <xdr:colOff>6840</xdr:colOff>
      <xdr:row>488</xdr:row>
      <xdr:rowOff>82080</xdr:rowOff>
    </xdr:to>
    <xdr:pic>
      <xdr:nvPicPr>
        <xdr:cNvPr id="1673" name="Imagem 1873" descr=""/>
        <xdr:cNvPicPr/>
      </xdr:nvPicPr>
      <xdr:blipFill>
        <a:blip r:embed="rId1671"/>
        <a:stretch/>
      </xdr:blipFill>
      <xdr:spPr>
        <a:xfrm>
          <a:off x="0" y="761760"/>
          <a:ext cx="6840" cy="123602400"/>
        </a:xfrm>
        <a:prstGeom prst="rect">
          <a:avLst/>
        </a:prstGeom>
        <a:ln>
          <a:noFill/>
        </a:ln>
      </xdr:spPr>
    </xdr:pic>
    <xdr:clientData/>
  </xdr:twoCellAnchor>
  <xdr:twoCellAnchor editAs="oneCell">
    <xdr:from>
      <xdr:col>0</xdr:col>
      <xdr:colOff>0</xdr:colOff>
      <xdr:row>4</xdr:row>
      <xdr:rowOff>0</xdr:rowOff>
    </xdr:from>
    <xdr:to>
      <xdr:col>0</xdr:col>
      <xdr:colOff>6840</xdr:colOff>
      <xdr:row>499</xdr:row>
      <xdr:rowOff>224280</xdr:rowOff>
    </xdr:to>
    <xdr:pic>
      <xdr:nvPicPr>
        <xdr:cNvPr id="1674" name="Imagem 1874" descr=""/>
        <xdr:cNvPicPr/>
      </xdr:nvPicPr>
      <xdr:blipFill>
        <a:blip r:embed="rId1672"/>
        <a:stretch/>
      </xdr:blipFill>
      <xdr:spPr>
        <a:xfrm>
          <a:off x="0" y="761760"/>
          <a:ext cx="6840" cy="127211760"/>
        </a:xfrm>
        <a:prstGeom prst="rect">
          <a:avLst/>
        </a:prstGeom>
        <a:ln>
          <a:noFill/>
        </a:ln>
      </xdr:spPr>
    </xdr:pic>
    <xdr:clientData/>
  </xdr:twoCellAnchor>
  <xdr:twoCellAnchor editAs="oneCell">
    <xdr:from>
      <xdr:col>0</xdr:col>
      <xdr:colOff>0</xdr:colOff>
      <xdr:row>4</xdr:row>
      <xdr:rowOff>0</xdr:rowOff>
    </xdr:from>
    <xdr:to>
      <xdr:col>0</xdr:col>
      <xdr:colOff>6840</xdr:colOff>
      <xdr:row>511</xdr:row>
      <xdr:rowOff>244440</xdr:rowOff>
    </xdr:to>
    <xdr:pic>
      <xdr:nvPicPr>
        <xdr:cNvPr id="1675" name="Imagem 1875" descr=""/>
        <xdr:cNvPicPr/>
      </xdr:nvPicPr>
      <xdr:blipFill>
        <a:blip r:embed="rId1673"/>
        <a:stretch/>
      </xdr:blipFill>
      <xdr:spPr>
        <a:xfrm>
          <a:off x="0" y="761760"/>
          <a:ext cx="6840" cy="130127400"/>
        </a:xfrm>
        <a:prstGeom prst="rect">
          <a:avLst/>
        </a:prstGeom>
        <a:ln>
          <a:noFill/>
        </a:ln>
      </xdr:spPr>
    </xdr:pic>
    <xdr:clientData/>
  </xdr:twoCellAnchor>
  <xdr:twoCellAnchor editAs="oneCell">
    <xdr:from>
      <xdr:col>0</xdr:col>
      <xdr:colOff>0</xdr:colOff>
      <xdr:row>4</xdr:row>
      <xdr:rowOff>0</xdr:rowOff>
    </xdr:from>
    <xdr:to>
      <xdr:col>0</xdr:col>
      <xdr:colOff>6840</xdr:colOff>
      <xdr:row>524</xdr:row>
      <xdr:rowOff>152640</xdr:rowOff>
    </xdr:to>
    <xdr:pic>
      <xdr:nvPicPr>
        <xdr:cNvPr id="1676" name="Imagem 1876" descr=""/>
        <xdr:cNvPicPr/>
      </xdr:nvPicPr>
      <xdr:blipFill>
        <a:blip r:embed="rId1674"/>
        <a:stretch/>
      </xdr:blipFill>
      <xdr:spPr>
        <a:xfrm>
          <a:off x="0" y="761760"/>
          <a:ext cx="6840" cy="133045560"/>
        </a:xfrm>
        <a:prstGeom prst="rect">
          <a:avLst/>
        </a:prstGeom>
        <a:ln>
          <a:noFill/>
        </a:ln>
      </xdr:spPr>
    </xdr:pic>
    <xdr:clientData/>
  </xdr:twoCellAnchor>
  <xdr:twoCellAnchor editAs="oneCell">
    <xdr:from>
      <xdr:col>0</xdr:col>
      <xdr:colOff>0</xdr:colOff>
      <xdr:row>4</xdr:row>
      <xdr:rowOff>0</xdr:rowOff>
    </xdr:from>
    <xdr:to>
      <xdr:col>0</xdr:col>
      <xdr:colOff>6840</xdr:colOff>
      <xdr:row>540</xdr:row>
      <xdr:rowOff>214200</xdr:rowOff>
    </xdr:to>
    <xdr:pic>
      <xdr:nvPicPr>
        <xdr:cNvPr id="1677" name="Imagem 1877" descr=""/>
        <xdr:cNvPicPr/>
      </xdr:nvPicPr>
      <xdr:blipFill>
        <a:blip r:embed="rId1675"/>
        <a:stretch/>
      </xdr:blipFill>
      <xdr:spPr>
        <a:xfrm>
          <a:off x="0" y="761760"/>
          <a:ext cx="6840" cy="136745640"/>
        </a:xfrm>
        <a:prstGeom prst="rect">
          <a:avLst/>
        </a:prstGeom>
        <a:ln>
          <a:noFill/>
        </a:ln>
      </xdr:spPr>
    </xdr:pic>
    <xdr:clientData/>
  </xdr:twoCellAnchor>
  <xdr:twoCellAnchor editAs="oneCell">
    <xdr:from>
      <xdr:col>0</xdr:col>
      <xdr:colOff>0</xdr:colOff>
      <xdr:row>4</xdr:row>
      <xdr:rowOff>0</xdr:rowOff>
    </xdr:from>
    <xdr:to>
      <xdr:col>0</xdr:col>
      <xdr:colOff>6840</xdr:colOff>
      <xdr:row>552</xdr:row>
      <xdr:rowOff>56160</xdr:rowOff>
    </xdr:to>
    <xdr:pic>
      <xdr:nvPicPr>
        <xdr:cNvPr id="1678" name="Imagem 1878" descr=""/>
        <xdr:cNvPicPr/>
      </xdr:nvPicPr>
      <xdr:blipFill>
        <a:blip r:embed="rId1676"/>
        <a:stretch/>
      </xdr:blipFill>
      <xdr:spPr>
        <a:xfrm>
          <a:off x="0" y="761760"/>
          <a:ext cx="6840" cy="139711680"/>
        </a:xfrm>
        <a:prstGeom prst="rect">
          <a:avLst/>
        </a:prstGeom>
        <a:ln>
          <a:noFill/>
        </a:ln>
      </xdr:spPr>
    </xdr:pic>
    <xdr:clientData/>
  </xdr:twoCellAnchor>
  <xdr:twoCellAnchor editAs="oneCell">
    <xdr:from>
      <xdr:col>0</xdr:col>
      <xdr:colOff>0</xdr:colOff>
      <xdr:row>4</xdr:row>
      <xdr:rowOff>0</xdr:rowOff>
    </xdr:from>
    <xdr:to>
      <xdr:col>0</xdr:col>
      <xdr:colOff>6840</xdr:colOff>
      <xdr:row>566</xdr:row>
      <xdr:rowOff>88920</xdr:rowOff>
    </xdr:to>
    <xdr:pic>
      <xdr:nvPicPr>
        <xdr:cNvPr id="1679" name="Imagem 1879" descr=""/>
        <xdr:cNvPicPr/>
      </xdr:nvPicPr>
      <xdr:blipFill>
        <a:blip r:embed="rId1677"/>
        <a:stretch/>
      </xdr:blipFill>
      <xdr:spPr>
        <a:xfrm>
          <a:off x="0" y="761760"/>
          <a:ext cx="6840" cy="142697160"/>
        </a:xfrm>
        <a:prstGeom prst="rect">
          <a:avLst/>
        </a:prstGeom>
        <a:ln>
          <a:noFill/>
        </a:ln>
      </xdr:spPr>
    </xdr:pic>
    <xdr:clientData/>
  </xdr:twoCellAnchor>
  <xdr:twoCellAnchor editAs="oneCell">
    <xdr:from>
      <xdr:col>0</xdr:col>
      <xdr:colOff>0</xdr:colOff>
      <xdr:row>4</xdr:row>
      <xdr:rowOff>0</xdr:rowOff>
    </xdr:from>
    <xdr:to>
      <xdr:col>0</xdr:col>
      <xdr:colOff>6840</xdr:colOff>
      <xdr:row>574</xdr:row>
      <xdr:rowOff>257400</xdr:rowOff>
    </xdr:to>
    <xdr:pic>
      <xdr:nvPicPr>
        <xdr:cNvPr id="1680" name="Imagem 1880" descr=""/>
        <xdr:cNvPicPr/>
      </xdr:nvPicPr>
      <xdr:blipFill>
        <a:blip r:embed="rId1678"/>
        <a:stretch/>
      </xdr:blipFill>
      <xdr:spPr>
        <a:xfrm>
          <a:off x="0" y="761760"/>
          <a:ext cx="6840" cy="144999360"/>
        </a:xfrm>
        <a:prstGeom prst="rect">
          <a:avLst/>
        </a:prstGeom>
        <a:ln>
          <a:noFill/>
        </a:ln>
      </xdr:spPr>
    </xdr:pic>
    <xdr:clientData/>
  </xdr:twoCellAnchor>
  <xdr:twoCellAnchor editAs="oneCell">
    <xdr:from>
      <xdr:col>0</xdr:col>
      <xdr:colOff>0</xdr:colOff>
      <xdr:row>4</xdr:row>
      <xdr:rowOff>0</xdr:rowOff>
    </xdr:from>
    <xdr:to>
      <xdr:col>0</xdr:col>
      <xdr:colOff>6840</xdr:colOff>
      <xdr:row>585</xdr:row>
      <xdr:rowOff>260280</xdr:rowOff>
    </xdr:to>
    <xdr:pic>
      <xdr:nvPicPr>
        <xdr:cNvPr id="1681" name="Imagem 1881" descr=""/>
        <xdr:cNvPicPr/>
      </xdr:nvPicPr>
      <xdr:blipFill>
        <a:blip r:embed="rId1679"/>
        <a:stretch/>
      </xdr:blipFill>
      <xdr:spPr>
        <a:xfrm>
          <a:off x="0" y="761760"/>
          <a:ext cx="6840" cy="147974040"/>
        </a:xfrm>
        <a:prstGeom prst="rect">
          <a:avLst/>
        </a:prstGeom>
        <a:ln>
          <a:noFill/>
        </a:ln>
      </xdr:spPr>
    </xdr:pic>
    <xdr:clientData/>
  </xdr:twoCellAnchor>
  <xdr:twoCellAnchor editAs="oneCell">
    <xdr:from>
      <xdr:col>0</xdr:col>
      <xdr:colOff>0</xdr:colOff>
      <xdr:row>4</xdr:row>
      <xdr:rowOff>0</xdr:rowOff>
    </xdr:from>
    <xdr:to>
      <xdr:col>0</xdr:col>
      <xdr:colOff>6840</xdr:colOff>
      <xdr:row>595</xdr:row>
      <xdr:rowOff>127800</xdr:rowOff>
    </xdr:to>
    <xdr:pic>
      <xdr:nvPicPr>
        <xdr:cNvPr id="1682" name="Imagem 1882" descr=""/>
        <xdr:cNvPicPr/>
      </xdr:nvPicPr>
      <xdr:blipFill>
        <a:blip r:embed="rId1680"/>
        <a:stretch/>
      </xdr:blipFill>
      <xdr:spPr>
        <a:xfrm>
          <a:off x="0" y="761760"/>
          <a:ext cx="6840" cy="150546600"/>
        </a:xfrm>
        <a:prstGeom prst="rect">
          <a:avLst/>
        </a:prstGeom>
        <a:ln>
          <a:noFill/>
        </a:ln>
      </xdr:spPr>
    </xdr:pic>
    <xdr:clientData/>
  </xdr:twoCellAnchor>
  <xdr:twoCellAnchor editAs="oneCell">
    <xdr:from>
      <xdr:col>0</xdr:col>
      <xdr:colOff>0</xdr:colOff>
      <xdr:row>4</xdr:row>
      <xdr:rowOff>0</xdr:rowOff>
    </xdr:from>
    <xdr:to>
      <xdr:col>0</xdr:col>
      <xdr:colOff>6840</xdr:colOff>
      <xdr:row>609</xdr:row>
      <xdr:rowOff>104400</xdr:rowOff>
    </xdr:to>
    <xdr:pic>
      <xdr:nvPicPr>
        <xdr:cNvPr id="1683" name="Imagem 1883" descr=""/>
        <xdr:cNvPicPr/>
      </xdr:nvPicPr>
      <xdr:blipFill>
        <a:blip r:embed="rId1681"/>
        <a:stretch/>
      </xdr:blipFill>
      <xdr:spPr>
        <a:xfrm>
          <a:off x="0" y="761760"/>
          <a:ext cx="6840" cy="154085760"/>
        </a:xfrm>
        <a:prstGeom prst="rect">
          <a:avLst/>
        </a:prstGeom>
        <a:ln>
          <a:noFill/>
        </a:ln>
      </xdr:spPr>
    </xdr:pic>
    <xdr:clientData/>
  </xdr:twoCellAnchor>
  <xdr:twoCellAnchor editAs="oneCell">
    <xdr:from>
      <xdr:col>0</xdr:col>
      <xdr:colOff>0</xdr:colOff>
      <xdr:row>4</xdr:row>
      <xdr:rowOff>0</xdr:rowOff>
    </xdr:from>
    <xdr:to>
      <xdr:col>0</xdr:col>
      <xdr:colOff>6840</xdr:colOff>
      <xdr:row>620</xdr:row>
      <xdr:rowOff>50400</xdr:rowOff>
    </xdr:to>
    <xdr:pic>
      <xdr:nvPicPr>
        <xdr:cNvPr id="1684" name="Imagem 1884" descr=""/>
        <xdr:cNvPicPr/>
      </xdr:nvPicPr>
      <xdr:blipFill>
        <a:blip r:embed="rId1682"/>
        <a:stretch/>
      </xdr:blipFill>
      <xdr:spPr>
        <a:xfrm>
          <a:off x="0" y="761760"/>
          <a:ext cx="6840" cy="156660480"/>
        </a:xfrm>
        <a:prstGeom prst="rect">
          <a:avLst/>
        </a:prstGeom>
        <a:ln>
          <a:noFill/>
        </a:ln>
      </xdr:spPr>
    </xdr:pic>
    <xdr:clientData/>
  </xdr:twoCellAnchor>
  <xdr:twoCellAnchor editAs="oneCell">
    <xdr:from>
      <xdr:col>0</xdr:col>
      <xdr:colOff>0</xdr:colOff>
      <xdr:row>4</xdr:row>
      <xdr:rowOff>0</xdr:rowOff>
    </xdr:from>
    <xdr:to>
      <xdr:col>0</xdr:col>
      <xdr:colOff>6840</xdr:colOff>
      <xdr:row>631</xdr:row>
      <xdr:rowOff>73080</xdr:rowOff>
    </xdr:to>
    <xdr:pic>
      <xdr:nvPicPr>
        <xdr:cNvPr id="1685" name="Imagem 1885" descr=""/>
        <xdr:cNvPicPr/>
      </xdr:nvPicPr>
      <xdr:blipFill>
        <a:blip r:embed="rId1683"/>
        <a:stretch/>
      </xdr:blipFill>
      <xdr:spPr>
        <a:xfrm>
          <a:off x="0" y="761760"/>
          <a:ext cx="6840" cy="159312240"/>
        </a:xfrm>
        <a:prstGeom prst="rect">
          <a:avLst/>
        </a:prstGeom>
        <a:ln>
          <a:noFill/>
        </a:ln>
      </xdr:spPr>
    </xdr:pic>
    <xdr:clientData/>
  </xdr:twoCellAnchor>
  <xdr:twoCellAnchor editAs="oneCell">
    <xdr:from>
      <xdr:col>0</xdr:col>
      <xdr:colOff>0</xdr:colOff>
      <xdr:row>4</xdr:row>
      <xdr:rowOff>0</xdr:rowOff>
    </xdr:from>
    <xdr:to>
      <xdr:col>0</xdr:col>
      <xdr:colOff>6840</xdr:colOff>
      <xdr:row>639</xdr:row>
      <xdr:rowOff>113400</xdr:rowOff>
    </xdr:to>
    <xdr:pic>
      <xdr:nvPicPr>
        <xdr:cNvPr id="1686" name="Imagem 1886" descr=""/>
        <xdr:cNvPicPr/>
      </xdr:nvPicPr>
      <xdr:blipFill>
        <a:blip r:embed="rId1684"/>
        <a:stretch/>
      </xdr:blipFill>
      <xdr:spPr>
        <a:xfrm>
          <a:off x="0" y="761760"/>
          <a:ext cx="6840" cy="161543160"/>
        </a:xfrm>
        <a:prstGeom prst="rect">
          <a:avLst/>
        </a:prstGeom>
        <a:ln>
          <a:noFill/>
        </a:ln>
      </xdr:spPr>
    </xdr:pic>
    <xdr:clientData/>
  </xdr:twoCellAnchor>
  <xdr:twoCellAnchor editAs="oneCell">
    <xdr:from>
      <xdr:col>0</xdr:col>
      <xdr:colOff>0</xdr:colOff>
      <xdr:row>4</xdr:row>
      <xdr:rowOff>0</xdr:rowOff>
    </xdr:from>
    <xdr:to>
      <xdr:col>0</xdr:col>
      <xdr:colOff>6840</xdr:colOff>
      <xdr:row>648</xdr:row>
      <xdr:rowOff>176040</xdr:rowOff>
    </xdr:to>
    <xdr:pic>
      <xdr:nvPicPr>
        <xdr:cNvPr id="1687" name="Imagem 1887" descr=""/>
        <xdr:cNvPicPr/>
      </xdr:nvPicPr>
      <xdr:blipFill>
        <a:blip r:embed="rId1685"/>
        <a:stretch/>
      </xdr:blipFill>
      <xdr:spPr>
        <a:xfrm>
          <a:off x="0" y="761760"/>
          <a:ext cx="6840" cy="163777680"/>
        </a:xfrm>
        <a:prstGeom prst="rect">
          <a:avLst/>
        </a:prstGeom>
        <a:ln>
          <a:noFill/>
        </a:ln>
      </xdr:spPr>
    </xdr:pic>
    <xdr:clientData/>
  </xdr:twoCellAnchor>
  <xdr:twoCellAnchor editAs="oneCell">
    <xdr:from>
      <xdr:col>0</xdr:col>
      <xdr:colOff>0</xdr:colOff>
      <xdr:row>4</xdr:row>
      <xdr:rowOff>0</xdr:rowOff>
    </xdr:from>
    <xdr:to>
      <xdr:col>0</xdr:col>
      <xdr:colOff>6840</xdr:colOff>
      <xdr:row>657</xdr:row>
      <xdr:rowOff>182880</xdr:rowOff>
    </xdr:to>
    <xdr:pic>
      <xdr:nvPicPr>
        <xdr:cNvPr id="1688" name="Imagem 1888" descr=""/>
        <xdr:cNvPicPr/>
      </xdr:nvPicPr>
      <xdr:blipFill>
        <a:blip r:embed="rId1686"/>
        <a:stretch/>
      </xdr:blipFill>
      <xdr:spPr>
        <a:xfrm>
          <a:off x="0" y="761760"/>
          <a:ext cx="6840" cy="166013280"/>
        </a:xfrm>
        <a:prstGeom prst="rect">
          <a:avLst/>
        </a:prstGeom>
        <a:ln>
          <a:noFill/>
        </a:ln>
      </xdr:spPr>
    </xdr:pic>
    <xdr:clientData/>
  </xdr:twoCellAnchor>
  <xdr:twoCellAnchor editAs="oneCell">
    <xdr:from>
      <xdr:col>0</xdr:col>
      <xdr:colOff>0</xdr:colOff>
      <xdr:row>4</xdr:row>
      <xdr:rowOff>0</xdr:rowOff>
    </xdr:from>
    <xdr:to>
      <xdr:col>0</xdr:col>
      <xdr:colOff>6840</xdr:colOff>
      <xdr:row>667</xdr:row>
      <xdr:rowOff>50760</xdr:rowOff>
    </xdr:to>
    <xdr:pic>
      <xdr:nvPicPr>
        <xdr:cNvPr id="1689" name="Imagem 1889" descr=""/>
        <xdr:cNvPicPr/>
      </xdr:nvPicPr>
      <xdr:blipFill>
        <a:blip r:embed="rId1687"/>
        <a:stretch/>
      </xdr:blipFill>
      <xdr:spPr>
        <a:xfrm>
          <a:off x="0" y="761760"/>
          <a:ext cx="6840" cy="168395760"/>
        </a:xfrm>
        <a:prstGeom prst="rect">
          <a:avLst/>
        </a:prstGeom>
        <a:ln>
          <a:noFill/>
        </a:ln>
      </xdr:spPr>
    </xdr:pic>
    <xdr:clientData/>
  </xdr:twoCellAnchor>
  <xdr:twoCellAnchor editAs="oneCell">
    <xdr:from>
      <xdr:col>0</xdr:col>
      <xdr:colOff>0</xdr:colOff>
      <xdr:row>4</xdr:row>
      <xdr:rowOff>0</xdr:rowOff>
    </xdr:from>
    <xdr:to>
      <xdr:col>0</xdr:col>
      <xdr:colOff>6840</xdr:colOff>
      <xdr:row>676</xdr:row>
      <xdr:rowOff>113400</xdr:rowOff>
    </xdr:to>
    <xdr:pic>
      <xdr:nvPicPr>
        <xdr:cNvPr id="1690" name="Imagem 1890" descr=""/>
        <xdr:cNvPicPr/>
      </xdr:nvPicPr>
      <xdr:blipFill>
        <a:blip r:embed="rId1688"/>
        <a:stretch/>
      </xdr:blipFill>
      <xdr:spPr>
        <a:xfrm>
          <a:off x="0" y="761760"/>
          <a:ext cx="6840" cy="170629920"/>
        </a:xfrm>
        <a:prstGeom prst="rect">
          <a:avLst/>
        </a:prstGeom>
        <a:ln>
          <a:noFill/>
        </a:ln>
      </xdr:spPr>
    </xdr:pic>
    <xdr:clientData/>
  </xdr:twoCellAnchor>
  <xdr:twoCellAnchor editAs="oneCell">
    <xdr:from>
      <xdr:col>0</xdr:col>
      <xdr:colOff>0</xdr:colOff>
      <xdr:row>4</xdr:row>
      <xdr:rowOff>0</xdr:rowOff>
    </xdr:from>
    <xdr:to>
      <xdr:col>0</xdr:col>
      <xdr:colOff>6840</xdr:colOff>
      <xdr:row>685</xdr:row>
      <xdr:rowOff>120240</xdr:rowOff>
    </xdr:to>
    <xdr:pic>
      <xdr:nvPicPr>
        <xdr:cNvPr id="1691" name="Imagem 1891" descr=""/>
        <xdr:cNvPicPr/>
      </xdr:nvPicPr>
      <xdr:blipFill>
        <a:blip r:embed="rId1689"/>
        <a:stretch/>
      </xdr:blipFill>
      <xdr:spPr>
        <a:xfrm>
          <a:off x="0" y="761760"/>
          <a:ext cx="6840" cy="172865880"/>
        </a:xfrm>
        <a:prstGeom prst="rect">
          <a:avLst/>
        </a:prstGeom>
        <a:ln>
          <a:noFill/>
        </a:ln>
      </xdr:spPr>
    </xdr:pic>
    <xdr:clientData/>
  </xdr:twoCellAnchor>
  <xdr:twoCellAnchor editAs="oneCell">
    <xdr:from>
      <xdr:col>0</xdr:col>
      <xdr:colOff>0</xdr:colOff>
      <xdr:row>4</xdr:row>
      <xdr:rowOff>0</xdr:rowOff>
    </xdr:from>
    <xdr:to>
      <xdr:col>0</xdr:col>
      <xdr:colOff>6840</xdr:colOff>
      <xdr:row>696</xdr:row>
      <xdr:rowOff>37080</xdr:rowOff>
    </xdr:to>
    <xdr:pic>
      <xdr:nvPicPr>
        <xdr:cNvPr id="1692" name="Imagem 1892" descr=""/>
        <xdr:cNvPicPr/>
      </xdr:nvPicPr>
      <xdr:blipFill>
        <a:blip r:embed="rId1690"/>
        <a:stretch/>
      </xdr:blipFill>
      <xdr:spPr>
        <a:xfrm>
          <a:off x="0" y="761760"/>
          <a:ext cx="6840" cy="175106520"/>
        </a:xfrm>
        <a:prstGeom prst="rect">
          <a:avLst/>
        </a:prstGeom>
        <a:ln>
          <a:noFill/>
        </a:ln>
      </xdr:spPr>
    </xdr:pic>
    <xdr:clientData/>
  </xdr:twoCellAnchor>
  <xdr:twoCellAnchor editAs="oneCell">
    <xdr:from>
      <xdr:col>0</xdr:col>
      <xdr:colOff>0</xdr:colOff>
      <xdr:row>4</xdr:row>
      <xdr:rowOff>0</xdr:rowOff>
    </xdr:from>
    <xdr:to>
      <xdr:col>0</xdr:col>
      <xdr:colOff>6840</xdr:colOff>
      <xdr:row>705</xdr:row>
      <xdr:rowOff>99720</xdr:rowOff>
    </xdr:to>
    <xdr:pic>
      <xdr:nvPicPr>
        <xdr:cNvPr id="1693" name="Imagem 1893" descr=""/>
        <xdr:cNvPicPr/>
      </xdr:nvPicPr>
      <xdr:blipFill>
        <a:blip r:embed="rId1691"/>
        <a:stretch/>
      </xdr:blipFill>
      <xdr:spPr>
        <a:xfrm>
          <a:off x="0" y="761760"/>
          <a:ext cx="6840" cy="177341040"/>
        </a:xfrm>
        <a:prstGeom prst="rect">
          <a:avLst/>
        </a:prstGeom>
        <a:ln>
          <a:noFill/>
        </a:ln>
      </xdr:spPr>
    </xdr:pic>
    <xdr:clientData/>
  </xdr:twoCellAnchor>
  <xdr:twoCellAnchor editAs="oneCell">
    <xdr:from>
      <xdr:col>0</xdr:col>
      <xdr:colOff>0</xdr:colOff>
      <xdr:row>4</xdr:row>
      <xdr:rowOff>0</xdr:rowOff>
    </xdr:from>
    <xdr:to>
      <xdr:col>0</xdr:col>
      <xdr:colOff>6840</xdr:colOff>
      <xdr:row>720</xdr:row>
      <xdr:rowOff>67680</xdr:rowOff>
    </xdr:to>
    <xdr:pic>
      <xdr:nvPicPr>
        <xdr:cNvPr id="1694" name="Imagem 1894" descr=""/>
        <xdr:cNvPicPr/>
      </xdr:nvPicPr>
      <xdr:blipFill>
        <a:blip r:embed="rId1692"/>
        <a:stretch/>
      </xdr:blipFill>
      <xdr:spPr>
        <a:xfrm>
          <a:off x="0" y="761760"/>
          <a:ext cx="6840" cy="180623520"/>
        </a:xfrm>
        <a:prstGeom prst="rect">
          <a:avLst/>
        </a:prstGeom>
        <a:ln>
          <a:noFill/>
        </a:ln>
      </xdr:spPr>
    </xdr:pic>
    <xdr:clientData/>
  </xdr:twoCellAnchor>
  <xdr:twoCellAnchor editAs="oneCell">
    <xdr:from>
      <xdr:col>0</xdr:col>
      <xdr:colOff>0</xdr:colOff>
      <xdr:row>4</xdr:row>
      <xdr:rowOff>0</xdr:rowOff>
    </xdr:from>
    <xdr:to>
      <xdr:col>0</xdr:col>
      <xdr:colOff>6840</xdr:colOff>
      <xdr:row>729</xdr:row>
      <xdr:rowOff>130320</xdr:rowOff>
    </xdr:to>
    <xdr:pic>
      <xdr:nvPicPr>
        <xdr:cNvPr id="1695" name="Imagem 1895" descr=""/>
        <xdr:cNvPicPr/>
      </xdr:nvPicPr>
      <xdr:blipFill>
        <a:blip r:embed="rId1693"/>
        <a:stretch/>
      </xdr:blipFill>
      <xdr:spPr>
        <a:xfrm>
          <a:off x="0" y="761760"/>
          <a:ext cx="6840" cy="182858040"/>
        </a:xfrm>
        <a:prstGeom prst="rect">
          <a:avLst/>
        </a:prstGeom>
        <a:ln>
          <a:noFill/>
        </a:ln>
      </xdr:spPr>
    </xdr:pic>
    <xdr:clientData/>
  </xdr:twoCellAnchor>
  <xdr:twoCellAnchor editAs="oneCell">
    <xdr:from>
      <xdr:col>0</xdr:col>
      <xdr:colOff>0</xdr:colOff>
      <xdr:row>4</xdr:row>
      <xdr:rowOff>0</xdr:rowOff>
    </xdr:from>
    <xdr:to>
      <xdr:col>0</xdr:col>
      <xdr:colOff>6840</xdr:colOff>
      <xdr:row>739</xdr:row>
      <xdr:rowOff>81000</xdr:rowOff>
    </xdr:to>
    <xdr:pic>
      <xdr:nvPicPr>
        <xdr:cNvPr id="1696" name="Imagem 1896" descr=""/>
        <xdr:cNvPicPr/>
      </xdr:nvPicPr>
      <xdr:blipFill>
        <a:blip r:embed="rId1694"/>
        <a:stretch/>
      </xdr:blipFill>
      <xdr:spPr>
        <a:xfrm>
          <a:off x="0" y="761760"/>
          <a:ext cx="6840" cy="185094720"/>
        </a:xfrm>
        <a:prstGeom prst="rect">
          <a:avLst/>
        </a:prstGeom>
        <a:ln>
          <a:noFill/>
        </a:ln>
      </xdr:spPr>
    </xdr:pic>
    <xdr:clientData/>
  </xdr:twoCellAnchor>
  <xdr:twoCellAnchor editAs="oneCell">
    <xdr:from>
      <xdr:col>0</xdr:col>
      <xdr:colOff>0</xdr:colOff>
      <xdr:row>4</xdr:row>
      <xdr:rowOff>0</xdr:rowOff>
    </xdr:from>
    <xdr:to>
      <xdr:col>0</xdr:col>
      <xdr:colOff>6840</xdr:colOff>
      <xdr:row>748</xdr:row>
      <xdr:rowOff>242280</xdr:rowOff>
    </xdr:to>
    <xdr:pic>
      <xdr:nvPicPr>
        <xdr:cNvPr id="1697" name="Imagem 1897" descr=""/>
        <xdr:cNvPicPr/>
      </xdr:nvPicPr>
      <xdr:blipFill>
        <a:blip r:embed="rId1695"/>
        <a:stretch/>
      </xdr:blipFill>
      <xdr:spPr>
        <a:xfrm>
          <a:off x="0" y="761760"/>
          <a:ext cx="6840" cy="187408440"/>
        </a:xfrm>
        <a:prstGeom prst="rect">
          <a:avLst/>
        </a:prstGeom>
        <a:ln>
          <a:noFill/>
        </a:ln>
      </xdr:spPr>
    </xdr:pic>
    <xdr:clientData/>
  </xdr:twoCellAnchor>
  <xdr:twoCellAnchor editAs="oneCell">
    <xdr:from>
      <xdr:col>0</xdr:col>
      <xdr:colOff>0</xdr:colOff>
      <xdr:row>4</xdr:row>
      <xdr:rowOff>0</xdr:rowOff>
    </xdr:from>
    <xdr:to>
      <xdr:col>0</xdr:col>
      <xdr:colOff>6840</xdr:colOff>
      <xdr:row>759</xdr:row>
      <xdr:rowOff>168120</xdr:rowOff>
    </xdr:to>
    <xdr:pic>
      <xdr:nvPicPr>
        <xdr:cNvPr id="1698" name="Imagem 1898" descr=""/>
        <xdr:cNvPicPr/>
      </xdr:nvPicPr>
      <xdr:blipFill>
        <a:blip r:embed="rId1696"/>
        <a:stretch/>
      </xdr:blipFill>
      <xdr:spPr>
        <a:xfrm>
          <a:off x="0" y="761760"/>
          <a:ext cx="6840" cy="190096560"/>
        </a:xfrm>
        <a:prstGeom prst="rect">
          <a:avLst/>
        </a:prstGeom>
        <a:ln>
          <a:noFill/>
        </a:ln>
      </xdr:spPr>
    </xdr:pic>
    <xdr:clientData/>
  </xdr:twoCellAnchor>
  <xdr:twoCellAnchor editAs="oneCell">
    <xdr:from>
      <xdr:col>0</xdr:col>
      <xdr:colOff>0</xdr:colOff>
      <xdr:row>4</xdr:row>
      <xdr:rowOff>0</xdr:rowOff>
    </xdr:from>
    <xdr:to>
      <xdr:col>0</xdr:col>
      <xdr:colOff>6840</xdr:colOff>
      <xdr:row>768</xdr:row>
      <xdr:rowOff>231120</xdr:rowOff>
    </xdr:to>
    <xdr:pic>
      <xdr:nvPicPr>
        <xdr:cNvPr id="1699" name="Imagem 1899" descr=""/>
        <xdr:cNvPicPr/>
      </xdr:nvPicPr>
      <xdr:blipFill>
        <a:blip r:embed="rId1697"/>
        <a:stretch/>
      </xdr:blipFill>
      <xdr:spPr>
        <a:xfrm>
          <a:off x="0" y="761760"/>
          <a:ext cx="6840" cy="192331440"/>
        </a:xfrm>
        <a:prstGeom prst="rect">
          <a:avLst/>
        </a:prstGeom>
        <a:ln>
          <a:noFill/>
        </a:ln>
      </xdr:spPr>
    </xdr:pic>
    <xdr:clientData/>
  </xdr:twoCellAnchor>
  <xdr:twoCellAnchor editAs="oneCell">
    <xdr:from>
      <xdr:col>0</xdr:col>
      <xdr:colOff>0</xdr:colOff>
      <xdr:row>4</xdr:row>
      <xdr:rowOff>0</xdr:rowOff>
    </xdr:from>
    <xdr:to>
      <xdr:col>0</xdr:col>
      <xdr:colOff>6840</xdr:colOff>
      <xdr:row>778</xdr:row>
      <xdr:rowOff>199800</xdr:rowOff>
    </xdr:to>
    <xdr:pic>
      <xdr:nvPicPr>
        <xdr:cNvPr id="1700" name="Imagem 1900" descr=""/>
        <xdr:cNvPicPr/>
      </xdr:nvPicPr>
      <xdr:blipFill>
        <a:blip r:embed="rId1698"/>
        <a:stretch/>
      </xdr:blipFill>
      <xdr:spPr>
        <a:xfrm>
          <a:off x="0" y="761760"/>
          <a:ext cx="6840" cy="194719320"/>
        </a:xfrm>
        <a:prstGeom prst="rect">
          <a:avLst/>
        </a:prstGeom>
        <a:ln>
          <a:noFill/>
        </a:ln>
      </xdr:spPr>
    </xdr:pic>
    <xdr:clientData/>
  </xdr:twoCellAnchor>
  <xdr:twoCellAnchor editAs="oneCell">
    <xdr:from>
      <xdr:col>0</xdr:col>
      <xdr:colOff>0</xdr:colOff>
      <xdr:row>4</xdr:row>
      <xdr:rowOff>0</xdr:rowOff>
    </xdr:from>
    <xdr:to>
      <xdr:col>0</xdr:col>
      <xdr:colOff>6840</xdr:colOff>
      <xdr:row>780</xdr:row>
      <xdr:rowOff>42840</xdr:rowOff>
    </xdr:to>
    <xdr:pic>
      <xdr:nvPicPr>
        <xdr:cNvPr id="1701" name="Imagem 1901" descr=""/>
        <xdr:cNvPicPr/>
      </xdr:nvPicPr>
      <xdr:blipFill>
        <a:blip r:embed="rId1699"/>
        <a:stretch/>
      </xdr:blipFill>
      <xdr:spPr>
        <a:xfrm>
          <a:off x="0" y="761760"/>
          <a:ext cx="6840" cy="195095880"/>
        </a:xfrm>
        <a:prstGeom prst="rect">
          <a:avLst/>
        </a:prstGeom>
        <a:ln>
          <a:noFill/>
        </a:ln>
      </xdr:spPr>
    </xdr:pic>
    <xdr:clientData/>
  </xdr:twoCellAnchor>
  <xdr:twoCellAnchor editAs="oneCell">
    <xdr:from>
      <xdr:col>0</xdr:col>
      <xdr:colOff>0</xdr:colOff>
      <xdr:row>4</xdr:row>
      <xdr:rowOff>0</xdr:rowOff>
    </xdr:from>
    <xdr:to>
      <xdr:col>0</xdr:col>
      <xdr:colOff>6840</xdr:colOff>
      <xdr:row>783</xdr:row>
      <xdr:rowOff>92160</xdr:rowOff>
    </xdr:to>
    <xdr:pic>
      <xdr:nvPicPr>
        <xdr:cNvPr id="1702" name="Imagem 1902" descr=""/>
        <xdr:cNvPicPr/>
      </xdr:nvPicPr>
      <xdr:blipFill>
        <a:blip r:embed="rId1700"/>
        <a:stretch/>
      </xdr:blipFill>
      <xdr:spPr>
        <a:xfrm>
          <a:off x="0" y="761760"/>
          <a:ext cx="6840" cy="196078680"/>
        </a:xfrm>
        <a:prstGeom prst="rect">
          <a:avLst/>
        </a:prstGeom>
        <a:ln>
          <a:noFill/>
        </a:ln>
      </xdr:spPr>
    </xdr:pic>
    <xdr:clientData/>
  </xdr:twoCellAnchor>
  <xdr:twoCellAnchor editAs="oneCell">
    <xdr:from>
      <xdr:col>0</xdr:col>
      <xdr:colOff>0</xdr:colOff>
      <xdr:row>4</xdr:row>
      <xdr:rowOff>0</xdr:rowOff>
    </xdr:from>
    <xdr:to>
      <xdr:col>0</xdr:col>
      <xdr:colOff>6840</xdr:colOff>
      <xdr:row>784</xdr:row>
      <xdr:rowOff>204120</xdr:rowOff>
    </xdr:to>
    <xdr:pic>
      <xdr:nvPicPr>
        <xdr:cNvPr id="1703" name="Imagem 1903" descr=""/>
        <xdr:cNvPicPr/>
      </xdr:nvPicPr>
      <xdr:blipFill>
        <a:blip r:embed="rId1701"/>
        <a:stretch/>
      </xdr:blipFill>
      <xdr:spPr>
        <a:xfrm>
          <a:off x="0" y="761760"/>
          <a:ext cx="6840" cy="196457400"/>
        </a:xfrm>
        <a:prstGeom prst="rect">
          <a:avLst/>
        </a:prstGeom>
        <a:ln>
          <a:noFill/>
        </a:ln>
      </xdr:spPr>
    </xdr:pic>
    <xdr:clientData/>
  </xdr:twoCellAnchor>
  <xdr:twoCellAnchor editAs="oneCell">
    <xdr:from>
      <xdr:col>0</xdr:col>
      <xdr:colOff>0</xdr:colOff>
      <xdr:row>4</xdr:row>
      <xdr:rowOff>0</xdr:rowOff>
    </xdr:from>
    <xdr:to>
      <xdr:col>0</xdr:col>
      <xdr:colOff>6840</xdr:colOff>
      <xdr:row>795</xdr:row>
      <xdr:rowOff>146160</xdr:rowOff>
    </xdr:to>
    <xdr:pic>
      <xdr:nvPicPr>
        <xdr:cNvPr id="1704" name="Imagem 1904" descr=""/>
        <xdr:cNvPicPr/>
      </xdr:nvPicPr>
      <xdr:blipFill>
        <a:blip r:embed="rId1702"/>
        <a:stretch/>
      </xdr:blipFill>
      <xdr:spPr>
        <a:xfrm>
          <a:off x="0" y="761760"/>
          <a:ext cx="6840" cy="199371240"/>
        </a:xfrm>
        <a:prstGeom prst="rect">
          <a:avLst/>
        </a:prstGeom>
        <a:ln>
          <a:noFill/>
        </a:ln>
      </xdr:spPr>
    </xdr:pic>
    <xdr:clientData/>
  </xdr:twoCellAnchor>
  <xdr:twoCellAnchor editAs="oneCell">
    <xdr:from>
      <xdr:col>0</xdr:col>
      <xdr:colOff>0</xdr:colOff>
      <xdr:row>4</xdr:row>
      <xdr:rowOff>0</xdr:rowOff>
    </xdr:from>
    <xdr:to>
      <xdr:col>0</xdr:col>
      <xdr:colOff>6840</xdr:colOff>
      <xdr:row>809</xdr:row>
      <xdr:rowOff>5760</xdr:rowOff>
    </xdr:to>
    <xdr:pic>
      <xdr:nvPicPr>
        <xdr:cNvPr id="1705" name="Imagem 1905" descr=""/>
        <xdr:cNvPicPr/>
      </xdr:nvPicPr>
      <xdr:blipFill>
        <a:blip r:embed="rId1703"/>
        <a:stretch/>
      </xdr:blipFill>
      <xdr:spPr>
        <a:xfrm>
          <a:off x="0" y="761760"/>
          <a:ext cx="6840" cy="202869360"/>
        </a:xfrm>
        <a:prstGeom prst="rect">
          <a:avLst/>
        </a:prstGeom>
        <a:ln>
          <a:noFill/>
        </a:ln>
      </xdr:spPr>
    </xdr:pic>
    <xdr:clientData/>
  </xdr:twoCellAnchor>
  <xdr:twoCellAnchor editAs="oneCell">
    <xdr:from>
      <xdr:col>0</xdr:col>
      <xdr:colOff>0</xdr:colOff>
      <xdr:row>4</xdr:row>
      <xdr:rowOff>0</xdr:rowOff>
    </xdr:from>
    <xdr:to>
      <xdr:col>0</xdr:col>
      <xdr:colOff>6840</xdr:colOff>
      <xdr:row>821</xdr:row>
      <xdr:rowOff>1440</xdr:rowOff>
    </xdr:to>
    <xdr:pic>
      <xdr:nvPicPr>
        <xdr:cNvPr id="1706" name="Imagem 1906" descr=""/>
        <xdr:cNvPicPr/>
      </xdr:nvPicPr>
      <xdr:blipFill>
        <a:blip r:embed="rId1704"/>
        <a:stretch/>
      </xdr:blipFill>
      <xdr:spPr>
        <a:xfrm>
          <a:off x="0" y="761760"/>
          <a:ext cx="6840" cy="206236800"/>
        </a:xfrm>
        <a:prstGeom prst="rect">
          <a:avLst/>
        </a:prstGeom>
        <a:ln>
          <a:noFill/>
        </a:ln>
      </xdr:spPr>
    </xdr:pic>
    <xdr:clientData/>
  </xdr:twoCellAnchor>
  <xdr:twoCellAnchor editAs="oneCell">
    <xdr:from>
      <xdr:col>0</xdr:col>
      <xdr:colOff>0</xdr:colOff>
      <xdr:row>4</xdr:row>
      <xdr:rowOff>0</xdr:rowOff>
    </xdr:from>
    <xdr:to>
      <xdr:col>0</xdr:col>
      <xdr:colOff>6840</xdr:colOff>
      <xdr:row>822</xdr:row>
      <xdr:rowOff>113760</xdr:rowOff>
    </xdr:to>
    <xdr:pic>
      <xdr:nvPicPr>
        <xdr:cNvPr id="1707" name="Imagem 1907" descr=""/>
        <xdr:cNvPicPr/>
      </xdr:nvPicPr>
      <xdr:blipFill>
        <a:blip r:embed="rId1705"/>
        <a:stretch/>
      </xdr:blipFill>
      <xdr:spPr>
        <a:xfrm>
          <a:off x="0" y="761760"/>
          <a:ext cx="6840" cy="206615880"/>
        </a:xfrm>
        <a:prstGeom prst="rect">
          <a:avLst/>
        </a:prstGeom>
        <a:ln>
          <a:noFill/>
        </a:ln>
      </xdr:spPr>
    </xdr:pic>
    <xdr:clientData/>
  </xdr:twoCellAnchor>
  <xdr:twoCellAnchor editAs="oneCell">
    <xdr:from>
      <xdr:col>0</xdr:col>
      <xdr:colOff>0</xdr:colOff>
      <xdr:row>4</xdr:row>
      <xdr:rowOff>0</xdr:rowOff>
    </xdr:from>
    <xdr:to>
      <xdr:col>0</xdr:col>
      <xdr:colOff>6840</xdr:colOff>
      <xdr:row>837</xdr:row>
      <xdr:rowOff>164160</xdr:rowOff>
    </xdr:to>
    <xdr:pic>
      <xdr:nvPicPr>
        <xdr:cNvPr id="1708" name="Imagem 1908" descr=""/>
        <xdr:cNvPicPr/>
      </xdr:nvPicPr>
      <xdr:blipFill>
        <a:blip r:embed="rId1706"/>
        <a:stretch/>
      </xdr:blipFill>
      <xdr:spPr>
        <a:xfrm>
          <a:off x="0" y="761760"/>
          <a:ext cx="6840" cy="210495240"/>
        </a:xfrm>
        <a:prstGeom prst="rect">
          <a:avLst/>
        </a:prstGeom>
        <a:ln>
          <a:noFill/>
        </a:ln>
      </xdr:spPr>
    </xdr:pic>
    <xdr:clientData/>
  </xdr:twoCellAnchor>
  <xdr:twoCellAnchor editAs="oneCell">
    <xdr:from>
      <xdr:col>0</xdr:col>
      <xdr:colOff>0</xdr:colOff>
      <xdr:row>4</xdr:row>
      <xdr:rowOff>0</xdr:rowOff>
    </xdr:from>
    <xdr:to>
      <xdr:col>0</xdr:col>
      <xdr:colOff>6840</xdr:colOff>
      <xdr:row>848</xdr:row>
      <xdr:rowOff>34200</xdr:rowOff>
    </xdr:to>
    <xdr:pic>
      <xdr:nvPicPr>
        <xdr:cNvPr id="1709" name="Imagem 1909" descr=""/>
        <xdr:cNvPicPr/>
      </xdr:nvPicPr>
      <xdr:blipFill>
        <a:blip r:embed="rId1707"/>
        <a:stretch/>
      </xdr:blipFill>
      <xdr:spPr>
        <a:xfrm>
          <a:off x="0" y="761760"/>
          <a:ext cx="6840" cy="212994360"/>
        </a:xfrm>
        <a:prstGeom prst="rect">
          <a:avLst/>
        </a:prstGeom>
        <a:ln>
          <a:noFill/>
        </a:ln>
      </xdr:spPr>
    </xdr:pic>
    <xdr:clientData/>
  </xdr:twoCellAnchor>
  <xdr:twoCellAnchor editAs="oneCell">
    <xdr:from>
      <xdr:col>0</xdr:col>
      <xdr:colOff>0</xdr:colOff>
      <xdr:row>4</xdr:row>
      <xdr:rowOff>0</xdr:rowOff>
    </xdr:from>
    <xdr:to>
      <xdr:col>0</xdr:col>
      <xdr:colOff>6840</xdr:colOff>
      <xdr:row>857</xdr:row>
      <xdr:rowOff>267120</xdr:rowOff>
    </xdr:to>
    <xdr:pic>
      <xdr:nvPicPr>
        <xdr:cNvPr id="1710" name="Imagem 1910" descr=""/>
        <xdr:cNvPicPr/>
      </xdr:nvPicPr>
      <xdr:blipFill>
        <a:blip r:embed="rId1708"/>
        <a:stretch/>
      </xdr:blipFill>
      <xdr:spPr>
        <a:xfrm>
          <a:off x="0" y="761760"/>
          <a:ext cx="6840" cy="215456040"/>
        </a:xfrm>
        <a:prstGeom prst="rect">
          <a:avLst/>
        </a:prstGeom>
        <a:ln>
          <a:noFill/>
        </a:ln>
      </xdr:spPr>
    </xdr:pic>
    <xdr:clientData/>
  </xdr:twoCellAnchor>
  <xdr:twoCellAnchor editAs="oneCell">
    <xdr:from>
      <xdr:col>0</xdr:col>
      <xdr:colOff>0</xdr:colOff>
      <xdr:row>4</xdr:row>
      <xdr:rowOff>0</xdr:rowOff>
    </xdr:from>
    <xdr:to>
      <xdr:col>0</xdr:col>
      <xdr:colOff>6840</xdr:colOff>
      <xdr:row>860</xdr:row>
      <xdr:rowOff>186480</xdr:rowOff>
    </xdr:to>
    <xdr:pic>
      <xdr:nvPicPr>
        <xdr:cNvPr id="1711" name="Imagem 1911" descr=""/>
        <xdr:cNvPicPr/>
      </xdr:nvPicPr>
      <xdr:blipFill>
        <a:blip r:embed="rId1709"/>
        <a:stretch/>
      </xdr:blipFill>
      <xdr:spPr>
        <a:xfrm>
          <a:off x="0" y="761760"/>
          <a:ext cx="6840" cy="216175320"/>
        </a:xfrm>
        <a:prstGeom prst="rect">
          <a:avLst/>
        </a:prstGeom>
        <a:ln>
          <a:noFill/>
        </a:ln>
      </xdr:spPr>
    </xdr:pic>
    <xdr:clientData/>
  </xdr:twoCellAnchor>
  <xdr:twoCellAnchor editAs="oneCell">
    <xdr:from>
      <xdr:col>0</xdr:col>
      <xdr:colOff>0</xdr:colOff>
      <xdr:row>4</xdr:row>
      <xdr:rowOff>0</xdr:rowOff>
    </xdr:from>
    <xdr:to>
      <xdr:col>0</xdr:col>
      <xdr:colOff>6840</xdr:colOff>
      <xdr:row>869</xdr:row>
      <xdr:rowOff>154800</xdr:rowOff>
    </xdr:to>
    <xdr:pic>
      <xdr:nvPicPr>
        <xdr:cNvPr id="1712" name="Imagem 1912" descr=""/>
        <xdr:cNvPicPr/>
      </xdr:nvPicPr>
      <xdr:blipFill>
        <a:blip r:embed="rId1710"/>
        <a:stretch/>
      </xdr:blipFill>
      <xdr:spPr>
        <a:xfrm>
          <a:off x="0" y="761760"/>
          <a:ext cx="6840" cy="218372760"/>
        </a:xfrm>
        <a:prstGeom prst="rect">
          <a:avLst/>
        </a:prstGeom>
        <a:ln>
          <a:noFill/>
        </a:ln>
      </xdr:spPr>
    </xdr:pic>
    <xdr:clientData/>
  </xdr:twoCellAnchor>
  <xdr:twoCellAnchor editAs="oneCell">
    <xdr:from>
      <xdr:col>0</xdr:col>
      <xdr:colOff>0</xdr:colOff>
      <xdr:row>4</xdr:row>
      <xdr:rowOff>0</xdr:rowOff>
    </xdr:from>
    <xdr:to>
      <xdr:col>0</xdr:col>
      <xdr:colOff>6840</xdr:colOff>
      <xdr:row>878</xdr:row>
      <xdr:rowOff>135720</xdr:rowOff>
    </xdr:to>
    <xdr:pic>
      <xdr:nvPicPr>
        <xdr:cNvPr id="1713" name="Imagem 1913" descr=""/>
        <xdr:cNvPicPr/>
      </xdr:nvPicPr>
      <xdr:blipFill>
        <a:blip r:embed="rId1711"/>
        <a:stretch/>
      </xdr:blipFill>
      <xdr:spPr>
        <a:xfrm>
          <a:off x="0" y="761760"/>
          <a:ext cx="6840" cy="220811040"/>
        </a:xfrm>
        <a:prstGeom prst="rect">
          <a:avLst/>
        </a:prstGeom>
        <a:ln>
          <a:noFill/>
        </a:ln>
      </xdr:spPr>
    </xdr:pic>
    <xdr:clientData/>
  </xdr:twoCellAnchor>
  <xdr:twoCellAnchor editAs="oneCell">
    <xdr:from>
      <xdr:col>0</xdr:col>
      <xdr:colOff>0</xdr:colOff>
      <xdr:row>4</xdr:row>
      <xdr:rowOff>0</xdr:rowOff>
    </xdr:from>
    <xdr:to>
      <xdr:col>0</xdr:col>
      <xdr:colOff>6840</xdr:colOff>
      <xdr:row>882</xdr:row>
      <xdr:rowOff>19440</xdr:rowOff>
    </xdr:to>
    <xdr:pic>
      <xdr:nvPicPr>
        <xdr:cNvPr id="1714" name="Imagem 1914" descr=""/>
        <xdr:cNvPicPr/>
      </xdr:nvPicPr>
      <xdr:blipFill>
        <a:blip r:embed="rId1712"/>
        <a:stretch/>
      </xdr:blipFill>
      <xdr:spPr>
        <a:xfrm>
          <a:off x="0" y="761760"/>
          <a:ext cx="6840" cy="221532840"/>
        </a:xfrm>
        <a:prstGeom prst="rect">
          <a:avLst/>
        </a:prstGeom>
        <a:ln>
          <a:noFill/>
        </a:ln>
      </xdr:spPr>
    </xdr:pic>
    <xdr:clientData/>
  </xdr:twoCellAnchor>
  <xdr:twoCellAnchor editAs="oneCell">
    <xdr:from>
      <xdr:col>0</xdr:col>
      <xdr:colOff>0</xdr:colOff>
      <xdr:row>4</xdr:row>
      <xdr:rowOff>0</xdr:rowOff>
    </xdr:from>
    <xdr:to>
      <xdr:col>0</xdr:col>
      <xdr:colOff>6840</xdr:colOff>
      <xdr:row>900</xdr:row>
      <xdr:rowOff>387000</xdr:rowOff>
    </xdr:to>
    <xdr:pic>
      <xdr:nvPicPr>
        <xdr:cNvPr id="1715" name="Imagem 1915" descr=""/>
        <xdr:cNvPicPr/>
      </xdr:nvPicPr>
      <xdr:blipFill>
        <a:blip r:embed="rId1713"/>
        <a:stretch/>
      </xdr:blipFill>
      <xdr:spPr>
        <a:xfrm>
          <a:off x="0" y="761760"/>
          <a:ext cx="6840" cy="226529640"/>
        </a:xfrm>
        <a:prstGeom prst="rect">
          <a:avLst/>
        </a:prstGeom>
        <a:ln>
          <a:noFill/>
        </a:ln>
      </xdr:spPr>
    </xdr:pic>
    <xdr:clientData/>
  </xdr:twoCellAnchor>
  <xdr:twoCellAnchor editAs="oneCell">
    <xdr:from>
      <xdr:col>0</xdr:col>
      <xdr:colOff>0</xdr:colOff>
      <xdr:row>4</xdr:row>
      <xdr:rowOff>0</xdr:rowOff>
    </xdr:from>
    <xdr:to>
      <xdr:col>0</xdr:col>
      <xdr:colOff>6840</xdr:colOff>
      <xdr:row>909</xdr:row>
      <xdr:rowOff>203040</xdr:rowOff>
    </xdr:to>
    <xdr:pic>
      <xdr:nvPicPr>
        <xdr:cNvPr id="1716" name="Imagem 1916" descr=""/>
        <xdr:cNvPicPr/>
      </xdr:nvPicPr>
      <xdr:blipFill>
        <a:blip r:embed="rId1714"/>
        <a:stretch/>
      </xdr:blipFill>
      <xdr:spPr>
        <a:xfrm>
          <a:off x="0" y="761760"/>
          <a:ext cx="6840" cy="2285744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2521080</xdr:colOff>
      <xdr:row>30</xdr:row>
      <xdr:rowOff>47880</xdr:rowOff>
    </xdr:from>
    <xdr:to>
      <xdr:col>3</xdr:col>
      <xdr:colOff>839520</xdr:colOff>
      <xdr:row>38</xdr:row>
      <xdr:rowOff>10440</xdr:rowOff>
    </xdr:to>
    <xdr:sp>
      <xdr:nvSpPr>
        <xdr:cNvPr id="1717" name="CustomShape 1"/>
        <xdr:cNvSpPr/>
      </xdr:nvSpPr>
      <xdr:spPr>
        <a:xfrm>
          <a:off x="2773080" y="6924600"/>
          <a:ext cx="4044240" cy="1486800"/>
        </a:xfrm>
        <a:prstGeom prst="rect">
          <a:avLst/>
        </a:prstGeom>
        <a:noFill/>
        <a:ln>
          <a:noFill/>
        </a:ln>
      </xdr:spPr>
      <xdr:style>
        <a:lnRef idx="0"/>
        <a:fillRef idx="0"/>
        <a:effectRef idx="0"/>
        <a:fontRef idx="minor"/>
      </xdr:style>
      <xdr:txBody>
        <a:bodyPr lIns="90000" rIns="90000" tIns="45000" bIns="45000"/>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 (1+(𝐴𝐶+𝑆+𝑅+𝐺))(1+𝐷𝐹)(1+𝐿)/((1−𝐼))−1]𝑥100</a:t>
          </a:r>
          <a:endParaRPr b="0" lang="pt-BR" sz="1100" spc="-1" strike="noStrike">
            <a:latin typeface="Times New Roman"/>
          </a:endParaRPr>
        </a:p>
        <a:p>
          <a:pPr>
            <a:lnSpc>
              <a:spcPct val="100000"/>
            </a:lnSpc>
          </a:pPr>
          <a:r>
            <a:rPr b="0" lang="pt-BR" sz="1100" spc="-1" strike="noStrike">
              <a:solidFill>
                <a:srgbClr val="000000"/>
              </a:solidFill>
              <a:latin typeface="Calibri"/>
            </a:rPr>
            <a:t>Em que:</a:t>
          </a:r>
          <a:endParaRPr b="0" lang="pt-BR" sz="1100" spc="-1" strike="noStrike">
            <a:latin typeface="Times New Roman"/>
          </a:endParaRPr>
        </a:p>
        <a:p>
          <a:pPr>
            <a:lnSpc>
              <a:spcPct val="100000"/>
            </a:lnSpc>
          </a:pPr>
          <a:r>
            <a:rPr b="0" lang="pt-BR" sz="1100" spc="-1" strike="noStrike">
              <a:solidFill>
                <a:srgbClr val="000000"/>
              </a:solidFill>
              <a:latin typeface="Calibri"/>
            </a:rPr>
            <a:t>AC  é a taxa de rateio da administração central;</a:t>
          </a:r>
          <a:endParaRPr b="0" lang="pt-BR" sz="1100" spc="-1" strike="noStrike">
            <a:latin typeface="Times New Roman"/>
          </a:endParaRPr>
        </a:p>
        <a:p>
          <a:pPr>
            <a:lnSpc>
              <a:spcPct val="100000"/>
            </a:lnSpc>
          </a:pPr>
          <a:r>
            <a:rPr b="0" lang="pt-BR" sz="1100" spc="-1" strike="noStrike">
              <a:solidFill>
                <a:srgbClr val="000000"/>
              </a:solidFill>
              <a:latin typeface="Calibri"/>
            </a:rPr>
            <a:t>S é uma taxa representativa de seguros;</a:t>
          </a:r>
          <a:endParaRPr b="0" lang="pt-BR" sz="1100" spc="-1" strike="noStrike">
            <a:latin typeface="Times New Roman"/>
          </a:endParaRPr>
        </a:p>
        <a:p>
          <a:pPr>
            <a:lnSpc>
              <a:spcPct val="100000"/>
            </a:lnSpc>
          </a:pPr>
          <a:r>
            <a:rPr b="0" lang="pt-BR" sz="1100" spc="-1" strike="noStrike">
              <a:solidFill>
                <a:srgbClr val="000000"/>
              </a:solidFill>
              <a:latin typeface="Calibri"/>
            </a:rPr>
            <a:t>R corresponde aos riscos e imprevistos;</a:t>
          </a:r>
          <a:endParaRPr b="0" lang="pt-BR" sz="1100" spc="-1" strike="noStrike">
            <a:latin typeface="Times New Roman"/>
          </a:endParaRPr>
        </a:p>
        <a:p>
          <a:pPr>
            <a:lnSpc>
              <a:spcPct val="100000"/>
            </a:lnSpc>
          </a:pPr>
          <a:r>
            <a:rPr b="0" lang="pt-BR" sz="1100" spc="-1" strike="noStrike">
              <a:solidFill>
                <a:srgbClr val="000000"/>
              </a:solidFill>
              <a:latin typeface="Calibri"/>
            </a:rPr>
            <a:t>G é a taxa que representa o ônus das garantias exigidas em edital;</a:t>
          </a:r>
          <a:endParaRPr b="0" lang="pt-BR" sz="1100" spc="-1" strike="noStrike">
            <a:latin typeface="Times New Roman"/>
          </a:endParaRPr>
        </a:p>
        <a:p>
          <a:pPr>
            <a:lnSpc>
              <a:spcPct val="100000"/>
            </a:lnSpc>
          </a:pPr>
          <a:r>
            <a:rPr b="0" lang="pt-BR" sz="1100" spc="-1" strike="noStrike">
              <a:solidFill>
                <a:srgbClr val="000000"/>
              </a:solidFill>
              <a:latin typeface="Calibri"/>
            </a:rPr>
            <a:t>DF é a taxa representativa das despesas financeiras;</a:t>
          </a:r>
          <a:endParaRPr b="0" lang="pt-BR" sz="1100" spc="-1" strike="noStrike">
            <a:latin typeface="Times New Roman"/>
          </a:endParaRPr>
        </a:p>
        <a:p>
          <a:pPr>
            <a:lnSpc>
              <a:spcPct val="100000"/>
            </a:lnSpc>
          </a:pPr>
          <a:r>
            <a:rPr b="0" lang="pt-BR" sz="1100" spc="-1" strike="noStrike">
              <a:solidFill>
                <a:srgbClr val="000000"/>
              </a:solidFill>
              <a:latin typeface="Calibri"/>
            </a:rPr>
            <a:t>L corresponde à remuneração bruta do construtor;</a:t>
          </a:r>
          <a:endParaRPr b="0" lang="pt-BR" sz="1100" spc="-1" strike="noStrike">
            <a:latin typeface="Times New Roman"/>
          </a:endParaRPr>
        </a:p>
        <a:p>
          <a:pPr>
            <a:lnSpc>
              <a:spcPct val="100000"/>
            </a:lnSpc>
          </a:pPr>
          <a:r>
            <a:rPr b="0" lang="pt-BR" sz="1100" spc="-1" strike="noStrike">
              <a:solidFill>
                <a:srgbClr val="000000"/>
              </a:solidFill>
              <a:latin typeface="Calibri"/>
            </a:rPr>
            <a:t>I é a taxa representativa dos tributos incidentes sobre o preço de venda (PIS, Cofins, CPRB e ISS)</a:t>
          </a:r>
          <a:endParaRPr b="0" lang="pt-BR" sz="1100" spc="-1" strike="noStrike">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357120</xdr:colOff>
      <xdr:row>4</xdr:row>
      <xdr:rowOff>154800</xdr:rowOff>
    </xdr:from>
    <xdr:to>
      <xdr:col>6</xdr:col>
      <xdr:colOff>1225800</xdr:colOff>
      <xdr:row>57</xdr:row>
      <xdr:rowOff>150120</xdr:rowOff>
    </xdr:to>
    <xdr:pic>
      <xdr:nvPicPr>
        <xdr:cNvPr id="1718" name="Imagem 1" descr=""/>
        <xdr:cNvPicPr/>
      </xdr:nvPicPr>
      <xdr:blipFill>
        <a:blip r:embed="rId1"/>
        <a:stretch/>
      </xdr:blipFill>
      <xdr:spPr>
        <a:xfrm>
          <a:off x="357120" y="916560"/>
          <a:ext cx="7854120" cy="10091880"/>
        </a:xfrm>
        <a:prstGeom prst="rect">
          <a:avLst/>
        </a:prstGeom>
        <a:ln>
          <a:noFill/>
        </a:ln>
      </xdr:spPr>
    </xdr:pic>
    <xdr:clientData/>
  </xdr:twoCellAnchor>
  <xdr:twoCellAnchor editAs="oneCell">
    <xdr:from>
      <xdr:col>3</xdr:col>
      <xdr:colOff>347400</xdr:colOff>
      <xdr:row>13</xdr:row>
      <xdr:rowOff>22320</xdr:rowOff>
    </xdr:from>
    <xdr:to>
      <xdr:col>5</xdr:col>
      <xdr:colOff>200880</xdr:colOff>
      <xdr:row>56</xdr:row>
      <xdr:rowOff>144720</xdr:rowOff>
    </xdr:to>
    <xdr:sp>
      <xdr:nvSpPr>
        <xdr:cNvPr id="1719" name="CustomShape 1"/>
        <xdr:cNvSpPr/>
      </xdr:nvSpPr>
      <xdr:spPr>
        <a:xfrm>
          <a:off x="4187880" y="2498760"/>
          <a:ext cx="1950120" cy="8313840"/>
        </a:xfrm>
        <a:prstGeom prst="rect">
          <a:avLst/>
        </a:prstGeom>
        <a:noFill/>
        <a:ln w="57240">
          <a:solidFill>
            <a:srgbClr val="ff0000"/>
          </a:solidFill>
          <a:custDash>
            <a:ds d="400000" sp="300000"/>
          </a:custDash>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1.v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hyperlink" Target="http://www.crea-go.org.br/" TargetMode="External"/><Relationship Id="rId2" Type="http://schemas.openxmlformats.org/officeDocument/2006/relationships/hyperlink" Target="mailto:wmpeliculas@live.com" TargetMode="External"/><Relationship Id="rId3" Type="http://schemas.openxmlformats.org/officeDocument/2006/relationships/hyperlink" Target="https://contraincendio.com.br/produto/alarme-de-incendio/central/intelbras-central/central-alarme-de-incendio-convencional-cic-06l-com-bateria-intelbras/?utm_source=Google%20Shopping&amp;utm_campaign=Google%20Shopping&amp;utm_medium=cpc&amp;utm_term=5486" TargetMode="External"/><Relationship Id="rId4" Type="http://schemas.openxmlformats.org/officeDocument/2006/relationships/hyperlink" Target="https://www.aerotexextintores.com.br/produto/fita-de-demarcaco-auto-adesiva-rolo-fechado-5-cm-x-30-metros-vermelha-es076/" TargetMode="External"/><Relationship Id="rId5"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sheetPr filterMode="false">
    <tabColor rgb="FF00B050"/>
    <pageSetUpPr fitToPage="true"/>
  </sheetPr>
  <dimension ref="B2:L32"/>
  <sheetViews>
    <sheetView showFormulas="false" showGridLines="false" showRowColHeaders="true" showZeros="true" rightToLeft="false" tabSelected="true" showOutlineSymbols="true" defaultGridColor="true" view="pageBreakPreview" topLeftCell="A10" colorId="64" zoomScale="100" zoomScaleNormal="10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0" width="3.71"/>
    <col collapsed="false" customWidth="true" hidden="false" outlineLevel="0" max="2" min="2" style="0" width="9.14"/>
    <col collapsed="false" customWidth="true" hidden="false" outlineLevel="0" max="3" min="3" style="0" width="21.29"/>
    <col collapsed="false" customWidth="true" hidden="false" outlineLevel="0" max="4" min="4" style="0" width="12.14"/>
    <col collapsed="false" customWidth="true" hidden="false" outlineLevel="0" max="5" min="5" style="0" width="10.71"/>
    <col collapsed="false" customWidth="true" hidden="false" outlineLevel="0" max="12" min="6" style="0" width="8.71"/>
    <col collapsed="false" customWidth="true" hidden="false" outlineLevel="0" max="13" min="13" style="0" width="3.71"/>
    <col collapsed="false" customWidth="true" hidden="false" outlineLevel="0" max="1025" min="14" style="0" width="8.71"/>
  </cols>
  <sheetData>
    <row r="2" customFormat="false" ht="52.5" hidden="false" customHeight="true" outlineLevel="0" collapsed="false">
      <c r="B2" s="1"/>
      <c r="C2" s="2"/>
      <c r="D2" s="2"/>
      <c r="E2" s="2"/>
      <c r="F2" s="2"/>
      <c r="G2" s="2"/>
      <c r="H2" s="2"/>
      <c r="I2" s="2"/>
      <c r="J2" s="2"/>
      <c r="K2" s="2"/>
      <c r="L2" s="3"/>
    </row>
    <row r="3" customFormat="false" ht="15.75" hidden="false" customHeight="false" outlineLevel="0" collapsed="false">
      <c r="B3" s="4" t="s">
        <v>0</v>
      </c>
      <c r="C3" s="4"/>
      <c r="D3" s="4"/>
      <c r="E3" s="4"/>
      <c r="F3" s="4"/>
      <c r="G3" s="4"/>
      <c r="H3" s="4"/>
      <c r="I3" s="4"/>
      <c r="J3" s="4"/>
      <c r="K3" s="4"/>
      <c r="L3" s="4"/>
    </row>
    <row r="4" customFormat="false" ht="15.75" hidden="false" customHeight="false" outlineLevel="0" collapsed="false">
      <c r="B4" s="4" t="s">
        <v>1</v>
      </c>
      <c r="C4" s="4"/>
      <c r="D4" s="4"/>
      <c r="E4" s="4"/>
      <c r="F4" s="4"/>
      <c r="G4" s="4"/>
      <c r="H4" s="4"/>
      <c r="I4" s="4"/>
      <c r="J4" s="4"/>
      <c r="K4" s="4"/>
      <c r="L4" s="4"/>
    </row>
    <row r="5" customFormat="false" ht="15.75" hidden="false" customHeight="false" outlineLevel="0" collapsed="false">
      <c r="B5" s="4" t="s">
        <v>2</v>
      </c>
      <c r="C5" s="4"/>
      <c r="D5" s="4"/>
      <c r="E5" s="4"/>
      <c r="F5" s="4"/>
      <c r="G5" s="4"/>
      <c r="H5" s="4"/>
      <c r="I5" s="4"/>
      <c r="J5" s="4"/>
      <c r="K5" s="4"/>
      <c r="L5" s="4"/>
    </row>
    <row r="6" customFormat="false" ht="15.75" hidden="false" customHeight="false" outlineLevel="0" collapsed="false">
      <c r="B6" s="4" t="s">
        <v>3</v>
      </c>
      <c r="C6" s="4"/>
      <c r="D6" s="4"/>
      <c r="E6" s="4"/>
      <c r="F6" s="4"/>
      <c r="G6" s="4"/>
      <c r="H6" s="4"/>
      <c r="I6" s="4"/>
      <c r="J6" s="4"/>
      <c r="K6" s="4"/>
      <c r="L6" s="4"/>
    </row>
    <row r="7" customFormat="false" ht="15" hidden="false" customHeight="false" outlineLevel="0" collapsed="false">
      <c r="B7" s="5"/>
      <c r="L7" s="6"/>
    </row>
    <row r="8" customFormat="false" ht="15" hidden="false" customHeight="false" outlineLevel="0" collapsed="false">
      <c r="B8" s="7" t="s">
        <v>4</v>
      </c>
      <c r="L8" s="6"/>
    </row>
    <row r="9" customFormat="false" ht="15" hidden="false" customHeight="false" outlineLevel="0" collapsed="false">
      <c r="B9" s="7"/>
      <c r="L9" s="6"/>
    </row>
    <row r="10" customFormat="false" ht="15" hidden="false" customHeight="true" outlineLevel="0" collapsed="false">
      <c r="B10" s="5"/>
      <c r="C10" s="0" t="s">
        <v>5</v>
      </c>
      <c r="D10" s="8" t="s">
        <v>6</v>
      </c>
      <c r="E10" s="8"/>
      <c r="F10" s="8"/>
      <c r="G10" s="8"/>
      <c r="H10" s="8"/>
      <c r="I10" s="8"/>
      <c r="J10" s="8"/>
      <c r="K10" s="8"/>
      <c r="L10" s="6"/>
    </row>
    <row r="11" customFormat="false" ht="15" hidden="false" customHeight="false" outlineLevel="0" collapsed="false">
      <c r="B11" s="5"/>
      <c r="D11" s="8"/>
      <c r="E11" s="8"/>
      <c r="F11" s="8"/>
      <c r="G11" s="8"/>
      <c r="H11" s="8"/>
      <c r="I11" s="8"/>
      <c r="J11" s="8"/>
      <c r="K11" s="8"/>
      <c r="L11" s="6"/>
    </row>
    <row r="12" customFormat="false" ht="15" hidden="false" customHeight="false" outlineLevel="0" collapsed="false">
      <c r="B12" s="5"/>
      <c r="C12" s="0" t="s">
        <v>7</v>
      </c>
      <c r="E12" s="9" t="s">
        <v>8</v>
      </c>
      <c r="L12" s="6"/>
    </row>
    <row r="13" customFormat="false" ht="15" hidden="false" customHeight="false" outlineLevel="0" collapsed="false">
      <c r="B13" s="5"/>
      <c r="C13" s="10" t="s">
        <v>9</v>
      </c>
      <c r="D13" s="10"/>
      <c r="E13" s="11" t="n">
        <v>45345</v>
      </c>
      <c r="L13" s="6"/>
    </row>
    <row r="14" customFormat="false" ht="15" hidden="false" customHeight="false" outlineLevel="0" collapsed="false">
      <c r="B14" s="5"/>
      <c r="C14" s="10"/>
      <c r="D14" s="10"/>
      <c r="E14" s="11"/>
      <c r="L14" s="6"/>
    </row>
    <row r="15" customFormat="false" ht="15" hidden="false" customHeight="false" outlineLevel="0" collapsed="false">
      <c r="B15" s="7" t="s">
        <v>4</v>
      </c>
      <c r="E15" s="9"/>
      <c r="L15" s="6"/>
    </row>
    <row r="16" customFormat="false" ht="15" hidden="false" customHeight="false" outlineLevel="0" collapsed="false">
      <c r="B16" s="5"/>
      <c r="C16" s="0" t="s">
        <v>10</v>
      </c>
      <c r="E16" s="12" t="s">
        <v>11</v>
      </c>
      <c r="G16" s="0" t="s">
        <v>12</v>
      </c>
      <c r="L16" s="6"/>
    </row>
    <row r="17" customFormat="false" ht="15" hidden="false" customHeight="false" outlineLevel="0" collapsed="false">
      <c r="B17" s="5"/>
      <c r="E17" s="0" t="s">
        <v>13</v>
      </c>
      <c r="L17" s="6"/>
    </row>
    <row r="18" customFormat="false" ht="15" hidden="false" customHeight="false" outlineLevel="0" collapsed="false">
      <c r="B18" s="5"/>
      <c r="C18" s="0" t="s">
        <v>14</v>
      </c>
      <c r="E18" s="0" t="s">
        <v>15</v>
      </c>
      <c r="L18" s="6"/>
    </row>
    <row r="19" customFormat="false" ht="15" hidden="false" customHeight="false" outlineLevel="0" collapsed="false">
      <c r="B19" s="5"/>
      <c r="L19" s="6"/>
    </row>
    <row r="20" customFormat="false" ht="15" hidden="false" customHeight="false" outlineLevel="0" collapsed="false">
      <c r="B20" s="7" t="s">
        <v>16</v>
      </c>
      <c r="L20" s="6"/>
    </row>
    <row r="21" customFormat="false" ht="15" hidden="false" customHeight="false" outlineLevel="0" collapsed="false">
      <c r="B21" s="7"/>
      <c r="L21" s="6"/>
    </row>
    <row r="22" customFormat="false" ht="15" hidden="false" customHeight="false" outlineLevel="0" collapsed="false">
      <c r="B22" s="5"/>
      <c r="C22" s="0" t="s">
        <v>17</v>
      </c>
      <c r="L22" s="6"/>
    </row>
    <row r="23" customFormat="false" ht="15" hidden="false" customHeight="false" outlineLevel="0" collapsed="false">
      <c r="B23" s="5"/>
      <c r="C23" s="0" t="s">
        <v>18</v>
      </c>
      <c r="L23" s="6"/>
    </row>
    <row r="24" customFormat="false" ht="15" hidden="false" customHeight="false" outlineLevel="0" collapsed="false">
      <c r="B24" s="5"/>
      <c r="C24" s="0" t="s">
        <v>19</v>
      </c>
      <c r="L24" s="6"/>
    </row>
    <row r="25" customFormat="false" ht="15" hidden="false" customHeight="false" outlineLevel="0" collapsed="false">
      <c r="B25" s="5"/>
      <c r="C25" s="0" t="s">
        <v>20</v>
      </c>
      <c r="L25" s="6"/>
    </row>
    <row r="26" customFormat="false" ht="15" hidden="false" customHeight="false" outlineLevel="0" collapsed="false">
      <c r="B26" s="5"/>
      <c r="C26" s="0" t="s">
        <v>21</v>
      </c>
      <c r="L26" s="6"/>
    </row>
    <row r="27" customFormat="false" ht="15" hidden="false" customHeight="false" outlineLevel="0" collapsed="false">
      <c r="B27" s="5"/>
      <c r="C27" s="0" t="s">
        <v>22</v>
      </c>
      <c r="L27" s="6"/>
    </row>
    <row r="28" customFormat="false" ht="15" hidden="false" customHeight="false" outlineLevel="0" collapsed="false">
      <c r="B28" s="5"/>
      <c r="L28" s="6"/>
    </row>
    <row r="29" customFormat="false" ht="44.25" hidden="false" customHeight="true" outlineLevel="0" collapsed="false">
      <c r="B29" s="5"/>
      <c r="C29" s="13" t="s">
        <v>23</v>
      </c>
      <c r="D29" s="13"/>
      <c r="E29" s="13"/>
      <c r="F29" s="13"/>
      <c r="G29" s="13"/>
      <c r="H29" s="13"/>
      <c r="I29" s="13"/>
      <c r="J29" s="13"/>
      <c r="K29" s="13"/>
      <c r="L29" s="13"/>
    </row>
    <row r="30" customFormat="false" ht="15" hidden="false" customHeight="true" outlineLevel="0" collapsed="false">
      <c r="B30" s="5"/>
      <c r="C30" s="13" t="s">
        <v>24</v>
      </c>
      <c r="D30" s="13"/>
      <c r="E30" s="13"/>
      <c r="F30" s="13"/>
      <c r="G30" s="13"/>
      <c r="H30" s="13"/>
      <c r="I30" s="13"/>
      <c r="J30" s="13"/>
      <c r="K30" s="13"/>
      <c r="L30" s="13"/>
    </row>
    <row r="31" customFormat="false" ht="15" hidden="false" customHeight="false" outlineLevel="0" collapsed="false">
      <c r="B31" s="5"/>
      <c r="C31" s="14" t="s">
        <v>25</v>
      </c>
      <c r="L31" s="6"/>
    </row>
    <row r="32" customFormat="false" ht="15.75" hidden="false" customHeight="false" outlineLevel="0" collapsed="false">
      <c r="B32" s="15"/>
      <c r="C32" s="16"/>
      <c r="D32" s="16"/>
      <c r="E32" s="16"/>
      <c r="F32" s="16"/>
      <c r="G32" s="16"/>
      <c r="H32" s="16"/>
      <c r="I32" s="16"/>
      <c r="J32" s="16"/>
      <c r="K32" s="16"/>
      <c r="L32" s="17"/>
    </row>
  </sheetData>
  <mergeCells count="7">
    <mergeCell ref="B3:L3"/>
    <mergeCell ref="B4:L4"/>
    <mergeCell ref="B5:L5"/>
    <mergeCell ref="B6:L6"/>
    <mergeCell ref="D10:K11"/>
    <mergeCell ref="C29:L29"/>
    <mergeCell ref="C30:L30"/>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true"/>
  </sheetPr>
  <dimension ref="A1:E4918"/>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71"/>
    <col collapsed="false" customWidth="true" hidden="false" outlineLevel="0" max="2" min="2" style="133" width="80.71"/>
    <col collapsed="false" customWidth="true" hidden="false" outlineLevel="0" max="3" min="3" style="0" width="8.71"/>
    <col collapsed="false" customWidth="true" hidden="false" outlineLevel="0" max="4" min="4" style="0" width="17"/>
    <col collapsed="false" customWidth="true" hidden="false" outlineLevel="0" max="5" min="5" style="0" width="18.85"/>
    <col collapsed="false" customWidth="true" hidden="false" outlineLevel="0" max="1025" min="6" style="0" width="8.71"/>
  </cols>
  <sheetData>
    <row r="1" customFormat="false" ht="15" hidden="false" customHeight="false" outlineLevel="0" collapsed="false">
      <c r="A1" s="0" t="s">
        <v>959</v>
      </c>
    </row>
    <row r="3" customFormat="false" ht="15" hidden="false" customHeight="false" outlineLevel="0" collapsed="false">
      <c r="A3" s="0" t="s">
        <v>960</v>
      </c>
    </row>
    <row r="4" customFormat="false" ht="15" hidden="false" customHeight="false" outlineLevel="0" collapsed="false">
      <c r="A4" s="0" t="s">
        <v>961</v>
      </c>
    </row>
    <row r="5" customFormat="false" ht="15" hidden="false" customHeight="false" outlineLevel="0" collapsed="false">
      <c r="A5" s="0" t="s">
        <v>962</v>
      </c>
    </row>
    <row r="7" customFormat="false" ht="15" hidden="false" customHeight="false" outlineLevel="0" collapsed="false">
      <c r="A7" s="0" t="s">
        <v>963</v>
      </c>
      <c r="B7" s="133" t="s">
        <v>964</v>
      </c>
      <c r="C7" s="0" t="s">
        <v>965</v>
      </c>
      <c r="D7" s="0" t="s">
        <v>966</v>
      </c>
      <c r="E7" s="0" t="s">
        <v>967</v>
      </c>
    </row>
    <row r="8" customFormat="false" ht="15" hidden="false" customHeight="false" outlineLevel="0" collapsed="false">
      <c r="A8" s="0" t="n">
        <v>38605</v>
      </c>
      <c r="B8" s="133" t="s">
        <v>968</v>
      </c>
      <c r="C8" s="0" t="s">
        <v>969</v>
      </c>
      <c r="D8" s="0" t="s">
        <v>970</v>
      </c>
      <c r="E8" s="338" t="n">
        <v>151.07</v>
      </c>
    </row>
    <row r="9" customFormat="false" ht="15" hidden="false" customHeight="false" outlineLevel="0" collapsed="false">
      <c r="A9" s="0" t="n">
        <v>11270</v>
      </c>
      <c r="B9" s="133" t="s">
        <v>971</v>
      </c>
      <c r="C9" s="0" t="s">
        <v>969</v>
      </c>
      <c r="D9" s="0" t="s">
        <v>972</v>
      </c>
      <c r="E9" s="338" t="n">
        <v>2.59</v>
      </c>
    </row>
    <row r="10" customFormat="false" ht="15" hidden="false" customHeight="false" outlineLevel="0" collapsed="false">
      <c r="A10" s="0" t="n">
        <v>412</v>
      </c>
      <c r="B10" s="133" t="s">
        <v>973</v>
      </c>
      <c r="C10" s="0" t="s">
        <v>969</v>
      </c>
      <c r="D10" s="0" t="s">
        <v>970</v>
      </c>
      <c r="E10" s="338" t="n">
        <v>0.82</v>
      </c>
    </row>
    <row r="11" customFormat="false" ht="15" hidden="false" customHeight="false" outlineLevel="0" collapsed="false">
      <c r="A11" s="0" t="n">
        <v>414</v>
      </c>
      <c r="B11" s="133" t="s">
        <v>974</v>
      </c>
      <c r="C11" s="0" t="s">
        <v>969</v>
      </c>
      <c r="D11" s="0" t="s">
        <v>970</v>
      </c>
      <c r="E11" s="338" t="n">
        <v>0.05</v>
      </c>
    </row>
    <row r="12" customFormat="false" ht="15" hidden="false" customHeight="false" outlineLevel="0" collapsed="false">
      <c r="A12" s="0" t="n">
        <v>410</v>
      </c>
      <c r="B12" s="133" t="s">
        <v>975</v>
      </c>
      <c r="C12" s="0" t="s">
        <v>969</v>
      </c>
      <c r="D12" s="0" t="s">
        <v>970</v>
      </c>
      <c r="E12" s="338" t="n">
        <v>0.12</v>
      </c>
    </row>
    <row r="13" customFormat="false" ht="15" hidden="false" customHeight="false" outlineLevel="0" collapsed="false">
      <c r="A13" s="0" t="n">
        <v>411</v>
      </c>
      <c r="B13" s="133" t="s">
        <v>976</v>
      </c>
      <c r="C13" s="0" t="s">
        <v>969</v>
      </c>
      <c r="D13" s="0" t="s">
        <v>977</v>
      </c>
      <c r="E13" s="338" t="n">
        <v>0.16</v>
      </c>
    </row>
    <row r="14" customFormat="false" ht="15" hidden="false" customHeight="false" outlineLevel="0" collapsed="false">
      <c r="A14" s="0" t="n">
        <v>408</v>
      </c>
      <c r="B14" s="133" t="s">
        <v>978</v>
      </c>
      <c r="C14" s="0" t="s">
        <v>969</v>
      </c>
      <c r="D14" s="0" t="s">
        <v>970</v>
      </c>
      <c r="E14" s="338" t="n">
        <v>0.79</v>
      </c>
    </row>
    <row r="15" customFormat="false" ht="15" hidden="false" customHeight="false" outlineLevel="0" collapsed="false">
      <c r="A15" s="0" t="n">
        <v>39131</v>
      </c>
      <c r="B15" s="133" t="s">
        <v>979</v>
      </c>
      <c r="C15" s="0" t="s">
        <v>969</v>
      </c>
      <c r="D15" s="0" t="s">
        <v>970</v>
      </c>
      <c r="E15" s="338" t="n">
        <v>2.84</v>
      </c>
    </row>
    <row r="16" customFormat="false" ht="15" hidden="false" customHeight="false" outlineLevel="0" collapsed="false">
      <c r="A16" s="0" t="n">
        <v>394</v>
      </c>
      <c r="B16" s="133" t="s">
        <v>980</v>
      </c>
      <c r="C16" s="0" t="s">
        <v>969</v>
      </c>
      <c r="D16" s="0" t="s">
        <v>970</v>
      </c>
      <c r="E16" s="338" t="n">
        <v>2.87</v>
      </c>
    </row>
    <row r="17" customFormat="false" ht="15" hidden="false" customHeight="false" outlineLevel="0" collapsed="false">
      <c r="A17" s="0" t="n">
        <v>39130</v>
      </c>
      <c r="B17" s="133" t="s">
        <v>981</v>
      </c>
      <c r="C17" s="0" t="s">
        <v>969</v>
      </c>
      <c r="D17" s="0" t="s">
        <v>970</v>
      </c>
      <c r="E17" s="338" t="n">
        <v>2.59</v>
      </c>
    </row>
    <row r="18" customFormat="false" ht="15" hidden="false" customHeight="false" outlineLevel="0" collapsed="false">
      <c r="A18" s="0" t="n">
        <v>395</v>
      </c>
      <c r="B18" s="133" t="s">
        <v>982</v>
      </c>
      <c r="C18" s="0" t="s">
        <v>969</v>
      </c>
      <c r="D18" s="0" t="s">
        <v>970</v>
      </c>
      <c r="E18" s="338" t="n">
        <v>2.77</v>
      </c>
    </row>
    <row r="19" customFormat="false" ht="15" hidden="false" customHeight="false" outlineLevel="0" collapsed="false">
      <c r="A19" s="0" t="n">
        <v>39127</v>
      </c>
      <c r="B19" s="133" t="s">
        <v>983</v>
      </c>
      <c r="C19" s="0" t="s">
        <v>969</v>
      </c>
      <c r="D19" s="0" t="s">
        <v>970</v>
      </c>
      <c r="E19" s="338" t="n">
        <v>1.36</v>
      </c>
    </row>
    <row r="20" customFormat="false" ht="15" hidden="false" customHeight="false" outlineLevel="0" collapsed="false">
      <c r="A20" s="0" t="n">
        <v>392</v>
      </c>
      <c r="B20" s="133" t="s">
        <v>984</v>
      </c>
      <c r="C20" s="0" t="s">
        <v>969</v>
      </c>
      <c r="D20" s="0" t="s">
        <v>970</v>
      </c>
      <c r="E20" s="338" t="n">
        <v>1.4</v>
      </c>
    </row>
    <row r="21" customFormat="false" ht="15" hidden="false" customHeight="false" outlineLevel="0" collapsed="false">
      <c r="A21" s="0" t="n">
        <v>39129</v>
      </c>
      <c r="B21" s="133" t="s">
        <v>985</v>
      </c>
      <c r="C21" s="0" t="s">
        <v>969</v>
      </c>
      <c r="D21" s="0" t="s">
        <v>970</v>
      </c>
      <c r="E21" s="338" t="n">
        <v>1.59</v>
      </c>
    </row>
    <row r="22" customFormat="false" ht="15" hidden="false" customHeight="false" outlineLevel="0" collapsed="false">
      <c r="A22" s="0" t="n">
        <v>393</v>
      </c>
      <c r="B22" s="133" t="s">
        <v>986</v>
      </c>
      <c r="C22" s="0" t="s">
        <v>969</v>
      </c>
      <c r="D22" s="0" t="s">
        <v>977</v>
      </c>
      <c r="E22" s="338" t="n">
        <v>1.67</v>
      </c>
    </row>
    <row r="23" customFormat="false" ht="15" hidden="false" customHeight="false" outlineLevel="0" collapsed="false">
      <c r="A23" s="0" t="n">
        <v>39133</v>
      </c>
      <c r="B23" s="133" t="s">
        <v>987</v>
      </c>
      <c r="C23" s="0" t="s">
        <v>969</v>
      </c>
      <c r="D23" s="0" t="s">
        <v>970</v>
      </c>
      <c r="E23" s="338" t="n">
        <v>3.73</v>
      </c>
    </row>
    <row r="24" customFormat="false" ht="15" hidden="false" customHeight="false" outlineLevel="0" collapsed="false">
      <c r="A24" s="0" t="n">
        <v>397</v>
      </c>
      <c r="B24" s="133" t="s">
        <v>988</v>
      </c>
      <c r="C24" s="0" t="s">
        <v>969</v>
      </c>
      <c r="D24" s="0" t="s">
        <v>970</v>
      </c>
      <c r="E24" s="338" t="n">
        <v>4.12</v>
      </c>
    </row>
    <row r="25" customFormat="false" ht="15" hidden="false" customHeight="false" outlineLevel="0" collapsed="false">
      <c r="A25" s="0" t="n">
        <v>39132</v>
      </c>
      <c r="B25" s="133" t="s">
        <v>989</v>
      </c>
      <c r="C25" s="0" t="s">
        <v>969</v>
      </c>
      <c r="D25" s="0" t="s">
        <v>970</v>
      </c>
      <c r="E25" s="338" t="n">
        <v>2.98</v>
      </c>
    </row>
    <row r="26" customFormat="false" ht="15" hidden="false" customHeight="false" outlineLevel="0" collapsed="false">
      <c r="A26" s="0" t="n">
        <v>396</v>
      </c>
      <c r="B26" s="133" t="s">
        <v>990</v>
      </c>
      <c r="C26" s="0" t="s">
        <v>969</v>
      </c>
      <c r="D26" s="0" t="s">
        <v>970</v>
      </c>
      <c r="E26" s="338" t="n">
        <v>3.19</v>
      </c>
    </row>
    <row r="27" customFormat="false" ht="15" hidden="false" customHeight="false" outlineLevel="0" collapsed="false">
      <c r="A27" s="0" t="n">
        <v>39135</v>
      </c>
      <c r="B27" s="133" t="s">
        <v>991</v>
      </c>
      <c r="C27" s="0" t="s">
        <v>969</v>
      </c>
      <c r="D27" s="0" t="s">
        <v>970</v>
      </c>
      <c r="E27" s="338" t="n">
        <v>5.96</v>
      </c>
    </row>
    <row r="28" customFormat="false" ht="15" hidden="false" customHeight="false" outlineLevel="0" collapsed="false">
      <c r="A28" s="0" t="n">
        <v>39128</v>
      </c>
      <c r="B28" s="133" t="s">
        <v>992</v>
      </c>
      <c r="C28" s="0" t="s">
        <v>969</v>
      </c>
      <c r="D28" s="0" t="s">
        <v>970</v>
      </c>
      <c r="E28" s="338" t="n">
        <v>1.49</v>
      </c>
    </row>
    <row r="29" customFormat="false" ht="15" hidden="false" customHeight="false" outlineLevel="0" collapsed="false">
      <c r="A29" s="0" t="n">
        <v>400</v>
      </c>
      <c r="B29" s="133" t="s">
        <v>993</v>
      </c>
      <c r="C29" s="0" t="s">
        <v>969</v>
      </c>
      <c r="D29" s="0" t="s">
        <v>970</v>
      </c>
      <c r="E29" s="338" t="n">
        <v>1.45</v>
      </c>
    </row>
    <row r="30" customFormat="false" ht="15" hidden="false" customHeight="false" outlineLevel="0" collapsed="false">
      <c r="A30" s="0" t="n">
        <v>39125</v>
      </c>
      <c r="B30" s="133" t="s">
        <v>994</v>
      </c>
      <c r="C30" s="0" t="s">
        <v>969</v>
      </c>
      <c r="D30" s="0" t="s">
        <v>970</v>
      </c>
      <c r="E30" s="338" t="n">
        <v>1.49</v>
      </c>
    </row>
    <row r="31" customFormat="false" ht="15" hidden="false" customHeight="false" outlineLevel="0" collapsed="false">
      <c r="A31" s="0" t="n">
        <v>39134</v>
      </c>
      <c r="B31" s="133" t="s">
        <v>995</v>
      </c>
      <c r="C31" s="0" t="s">
        <v>969</v>
      </c>
      <c r="D31" s="0" t="s">
        <v>970</v>
      </c>
      <c r="E31" s="338" t="n">
        <v>4.97</v>
      </c>
    </row>
    <row r="32" customFormat="false" ht="15" hidden="false" customHeight="false" outlineLevel="0" collapsed="false">
      <c r="A32" s="0" t="n">
        <v>398</v>
      </c>
      <c r="B32" s="133" t="s">
        <v>996</v>
      </c>
      <c r="C32" s="0" t="s">
        <v>969</v>
      </c>
      <c r="D32" s="0" t="s">
        <v>970</v>
      </c>
      <c r="E32" s="338" t="n">
        <v>4.58</v>
      </c>
    </row>
    <row r="33" customFormat="false" ht="15" hidden="false" customHeight="false" outlineLevel="0" collapsed="false">
      <c r="A33" s="0" t="n">
        <v>39126</v>
      </c>
      <c r="B33" s="133" t="s">
        <v>997</v>
      </c>
      <c r="C33" s="0" t="s">
        <v>969</v>
      </c>
      <c r="D33" s="0" t="s">
        <v>970</v>
      </c>
      <c r="E33" s="338" t="n">
        <v>6.71</v>
      </c>
    </row>
    <row r="34" customFormat="false" ht="15" hidden="false" customHeight="false" outlineLevel="0" collapsed="false">
      <c r="A34" s="0" t="n">
        <v>399</v>
      </c>
      <c r="B34" s="133" t="s">
        <v>998</v>
      </c>
      <c r="C34" s="0" t="s">
        <v>969</v>
      </c>
      <c r="D34" s="0" t="s">
        <v>970</v>
      </c>
      <c r="E34" s="338" t="n">
        <v>5.91</v>
      </c>
    </row>
    <row r="35" customFormat="false" ht="15" hidden="false" customHeight="false" outlineLevel="0" collapsed="false">
      <c r="A35" s="0" t="n">
        <v>39158</v>
      </c>
      <c r="B35" s="133" t="s">
        <v>999</v>
      </c>
      <c r="C35" s="0" t="s">
        <v>969</v>
      </c>
      <c r="D35" s="0" t="s">
        <v>970</v>
      </c>
      <c r="E35" s="338" t="n">
        <v>15.88</v>
      </c>
    </row>
    <row r="36" customFormat="false" ht="15" hidden="false" customHeight="false" outlineLevel="0" collapsed="false">
      <c r="A36" s="0" t="n">
        <v>39141</v>
      </c>
      <c r="B36" s="133" t="s">
        <v>1000</v>
      </c>
      <c r="C36" s="0" t="s">
        <v>969</v>
      </c>
      <c r="D36" s="0" t="s">
        <v>970</v>
      </c>
      <c r="E36" s="338" t="n">
        <v>1.15</v>
      </c>
    </row>
    <row r="37" customFormat="false" ht="15" hidden="false" customHeight="false" outlineLevel="0" collapsed="false">
      <c r="A37" s="0" t="n">
        <v>39140</v>
      </c>
      <c r="B37" s="133" t="s">
        <v>1001</v>
      </c>
      <c r="C37" s="0" t="s">
        <v>969</v>
      </c>
      <c r="D37" s="0" t="s">
        <v>970</v>
      </c>
      <c r="E37" s="338" t="n">
        <v>1.04</v>
      </c>
    </row>
    <row r="38" customFormat="false" ht="15" hidden="false" customHeight="false" outlineLevel="0" collapsed="false">
      <c r="A38" s="0" t="n">
        <v>39137</v>
      </c>
      <c r="B38" s="133" t="s">
        <v>1002</v>
      </c>
      <c r="C38" s="0" t="s">
        <v>969</v>
      </c>
      <c r="D38" s="0" t="s">
        <v>970</v>
      </c>
      <c r="E38" s="338" t="n">
        <v>0.6</v>
      </c>
    </row>
    <row r="39" customFormat="false" ht="15" hidden="false" customHeight="false" outlineLevel="0" collapsed="false">
      <c r="A39" s="0" t="n">
        <v>39139</v>
      </c>
      <c r="B39" s="133" t="s">
        <v>1003</v>
      </c>
      <c r="C39" s="0" t="s">
        <v>969</v>
      </c>
      <c r="D39" s="0" t="s">
        <v>970</v>
      </c>
      <c r="E39" s="338" t="n">
        <v>0.87</v>
      </c>
    </row>
    <row r="40" customFormat="false" ht="15" hidden="false" customHeight="false" outlineLevel="0" collapsed="false">
      <c r="A40" s="0" t="n">
        <v>39143</v>
      </c>
      <c r="B40" s="133" t="s">
        <v>1004</v>
      </c>
      <c r="C40" s="0" t="s">
        <v>969</v>
      </c>
      <c r="D40" s="0" t="s">
        <v>970</v>
      </c>
      <c r="E40" s="338" t="n">
        <v>2.38</v>
      </c>
    </row>
    <row r="41" customFormat="false" ht="15" hidden="false" customHeight="false" outlineLevel="0" collapsed="false">
      <c r="A41" s="0" t="n">
        <v>39142</v>
      </c>
      <c r="B41" s="133" t="s">
        <v>1005</v>
      </c>
      <c r="C41" s="0" t="s">
        <v>969</v>
      </c>
      <c r="D41" s="0" t="s">
        <v>970</v>
      </c>
      <c r="E41" s="338" t="n">
        <v>1.7</v>
      </c>
    </row>
    <row r="42" customFormat="false" ht="15" hidden="false" customHeight="false" outlineLevel="0" collapsed="false">
      <c r="A42" s="0" t="n">
        <v>39138</v>
      </c>
      <c r="B42" s="133" t="s">
        <v>1006</v>
      </c>
      <c r="C42" s="0" t="s">
        <v>969</v>
      </c>
      <c r="D42" s="0" t="s">
        <v>970</v>
      </c>
      <c r="E42" s="338" t="n">
        <v>0.63</v>
      </c>
    </row>
    <row r="43" customFormat="false" ht="15" hidden="false" customHeight="false" outlineLevel="0" collapsed="false">
      <c r="A43" s="0" t="n">
        <v>39136</v>
      </c>
      <c r="B43" s="133" t="s">
        <v>1007</v>
      </c>
      <c r="C43" s="0" t="s">
        <v>969</v>
      </c>
      <c r="D43" s="0" t="s">
        <v>970</v>
      </c>
      <c r="E43" s="338" t="n">
        <v>0.42</v>
      </c>
    </row>
    <row r="44" customFormat="false" ht="15" hidden="false" customHeight="false" outlineLevel="0" collapsed="false">
      <c r="A44" s="0" t="n">
        <v>39144</v>
      </c>
      <c r="B44" s="133" t="s">
        <v>1008</v>
      </c>
      <c r="C44" s="0" t="s">
        <v>969</v>
      </c>
      <c r="D44" s="0" t="s">
        <v>970</v>
      </c>
      <c r="E44" s="338" t="n">
        <v>2.77</v>
      </c>
    </row>
    <row r="45" customFormat="false" ht="15" hidden="false" customHeight="false" outlineLevel="0" collapsed="false">
      <c r="A45" s="0" t="n">
        <v>39145</v>
      </c>
      <c r="B45" s="133" t="s">
        <v>1009</v>
      </c>
      <c r="C45" s="0" t="s">
        <v>969</v>
      </c>
      <c r="D45" s="0" t="s">
        <v>970</v>
      </c>
      <c r="E45" s="338" t="n">
        <v>4.56</v>
      </c>
    </row>
    <row r="46" customFormat="false" ht="15" hidden="false" customHeight="false" outlineLevel="0" collapsed="false">
      <c r="A46" s="0" t="n">
        <v>12615</v>
      </c>
      <c r="B46" s="133" t="s">
        <v>1010</v>
      </c>
      <c r="C46" s="0" t="s">
        <v>969</v>
      </c>
      <c r="D46" s="0" t="s">
        <v>970</v>
      </c>
      <c r="E46" s="338" t="n">
        <v>11.18</v>
      </c>
    </row>
    <row r="47" customFormat="false" ht="15" hidden="false" customHeight="false" outlineLevel="0" collapsed="false">
      <c r="A47" s="0" t="n">
        <v>11927</v>
      </c>
      <c r="B47" s="133" t="s">
        <v>1011</v>
      </c>
      <c r="C47" s="0" t="s">
        <v>969</v>
      </c>
      <c r="D47" s="0" t="s">
        <v>972</v>
      </c>
      <c r="E47" s="338" t="n">
        <v>7.73</v>
      </c>
    </row>
    <row r="48" customFormat="false" ht="15" hidden="false" customHeight="false" outlineLevel="0" collapsed="false">
      <c r="A48" s="0" t="n">
        <v>11928</v>
      </c>
      <c r="B48" s="133" t="s">
        <v>1012</v>
      </c>
      <c r="C48" s="0" t="s">
        <v>969</v>
      </c>
      <c r="D48" s="0" t="s">
        <v>972</v>
      </c>
      <c r="E48" s="338" t="n">
        <v>8.86</v>
      </c>
    </row>
    <row r="49" customFormat="false" ht="15" hidden="false" customHeight="false" outlineLevel="0" collapsed="false">
      <c r="A49" s="0" t="n">
        <v>11929</v>
      </c>
      <c r="B49" s="133" t="s">
        <v>1013</v>
      </c>
      <c r="C49" s="0" t="s">
        <v>969</v>
      </c>
      <c r="D49" s="0" t="s">
        <v>972</v>
      </c>
      <c r="E49" s="338" t="n">
        <v>13.71</v>
      </c>
    </row>
    <row r="50" customFormat="false" ht="15" hidden="false" customHeight="false" outlineLevel="0" collapsed="false">
      <c r="A50" s="0" t="n">
        <v>36801</v>
      </c>
      <c r="B50" s="133" t="s">
        <v>1014</v>
      </c>
      <c r="C50" s="0" t="s">
        <v>969</v>
      </c>
      <c r="D50" s="0" t="s">
        <v>970</v>
      </c>
      <c r="E50" s="338" t="n">
        <v>46.66</v>
      </c>
    </row>
    <row r="51" customFormat="false" ht="15" hidden="false" customHeight="false" outlineLevel="0" collapsed="false">
      <c r="A51" s="0" t="n">
        <v>36246</v>
      </c>
      <c r="B51" s="133" t="s">
        <v>1015</v>
      </c>
      <c r="C51" s="0" t="s">
        <v>1016</v>
      </c>
      <c r="D51" s="0" t="s">
        <v>970</v>
      </c>
      <c r="E51" s="338" t="n">
        <v>3.18</v>
      </c>
    </row>
    <row r="52" customFormat="false" ht="15" hidden="false" customHeight="false" outlineLevel="0" collapsed="false">
      <c r="A52" s="0" t="n">
        <v>37600</v>
      </c>
      <c r="B52" s="133" t="s">
        <v>1017</v>
      </c>
      <c r="C52" s="0" t="s">
        <v>969</v>
      </c>
      <c r="D52" s="0" t="s">
        <v>972</v>
      </c>
      <c r="E52" s="338" t="n">
        <v>104.86</v>
      </c>
    </row>
    <row r="53" customFormat="false" ht="15" hidden="false" customHeight="false" outlineLevel="0" collapsed="false">
      <c r="A53" s="0" t="n">
        <v>37599</v>
      </c>
      <c r="B53" s="133" t="s">
        <v>1018</v>
      </c>
      <c r="C53" s="0" t="s">
        <v>969</v>
      </c>
      <c r="D53" s="0" t="s">
        <v>972</v>
      </c>
      <c r="E53" s="338" t="n">
        <v>97.6</v>
      </c>
    </row>
    <row r="54" customFormat="false" ht="15" hidden="false" customHeight="false" outlineLevel="0" collapsed="false">
      <c r="A54" s="0" t="n">
        <v>1</v>
      </c>
      <c r="B54" s="133" t="s">
        <v>1019</v>
      </c>
      <c r="C54" s="0" t="s">
        <v>1020</v>
      </c>
      <c r="D54" s="0" t="s">
        <v>977</v>
      </c>
      <c r="E54" s="338" t="n">
        <v>62.22</v>
      </c>
    </row>
    <row r="55" customFormat="false" ht="15" hidden="false" customHeight="false" outlineLevel="0" collapsed="false">
      <c r="A55" s="0" t="n">
        <v>3</v>
      </c>
      <c r="B55" s="133" t="s">
        <v>1021</v>
      </c>
      <c r="C55" s="0" t="s">
        <v>1022</v>
      </c>
      <c r="D55" s="0" t="s">
        <v>970</v>
      </c>
      <c r="E55" s="338" t="n">
        <v>15.94</v>
      </c>
    </row>
    <row r="56" customFormat="false" ht="15" hidden="false" customHeight="false" outlineLevel="0" collapsed="false">
      <c r="A56" s="0" t="n">
        <v>43054</v>
      </c>
      <c r="B56" s="133" t="s">
        <v>1023</v>
      </c>
      <c r="C56" s="0" t="s">
        <v>1020</v>
      </c>
      <c r="D56" s="0" t="s">
        <v>970</v>
      </c>
      <c r="E56" s="338" t="n">
        <v>8.05</v>
      </c>
    </row>
    <row r="57" customFormat="false" ht="15" hidden="false" customHeight="false" outlineLevel="0" collapsed="false">
      <c r="A57" s="0" t="n">
        <v>42402</v>
      </c>
      <c r="B57" s="133" t="s">
        <v>1024</v>
      </c>
      <c r="C57" s="0" t="s">
        <v>1020</v>
      </c>
      <c r="D57" s="0" t="s">
        <v>970</v>
      </c>
      <c r="E57" s="338" t="n">
        <v>7.69</v>
      </c>
    </row>
    <row r="58" customFormat="false" ht="15" hidden="false" customHeight="false" outlineLevel="0" collapsed="false">
      <c r="A58" s="0" t="n">
        <v>42403</v>
      </c>
      <c r="B58" s="133" t="s">
        <v>1025</v>
      </c>
      <c r="C58" s="0" t="s">
        <v>1020</v>
      </c>
      <c r="D58" s="0" t="s">
        <v>970</v>
      </c>
      <c r="E58" s="338" t="n">
        <v>9.87</v>
      </c>
    </row>
    <row r="59" customFormat="false" ht="15" hidden="false" customHeight="false" outlineLevel="0" collapsed="false">
      <c r="A59" s="0" t="n">
        <v>42404</v>
      </c>
      <c r="B59" s="133" t="s">
        <v>1026</v>
      </c>
      <c r="C59" s="0" t="s">
        <v>1020</v>
      </c>
      <c r="D59" s="0" t="s">
        <v>970</v>
      </c>
      <c r="E59" s="338" t="n">
        <v>9.81</v>
      </c>
    </row>
    <row r="60" customFormat="false" ht="15" hidden="false" customHeight="false" outlineLevel="0" collapsed="false">
      <c r="A60" s="0" t="n">
        <v>42405</v>
      </c>
      <c r="B60" s="133" t="s">
        <v>1027</v>
      </c>
      <c r="C60" s="0" t="s">
        <v>1020</v>
      </c>
      <c r="D60" s="0" t="s">
        <v>970</v>
      </c>
      <c r="E60" s="338" t="n">
        <v>10.45</v>
      </c>
    </row>
    <row r="61" customFormat="false" ht="15" hidden="false" customHeight="false" outlineLevel="0" collapsed="false">
      <c r="A61" s="0" t="n">
        <v>34341</v>
      </c>
      <c r="B61" s="133" t="s">
        <v>1028</v>
      </c>
      <c r="C61" s="0" t="s">
        <v>1020</v>
      </c>
      <c r="D61" s="0" t="s">
        <v>970</v>
      </c>
      <c r="E61" s="338" t="n">
        <v>9.07</v>
      </c>
    </row>
    <row r="62" customFormat="false" ht="15" hidden="false" customHeight="false" outlineLevel="0" collapsed="false">
      <c r="A62" s="0" t="n">
        <v>43053</v>
      </c>
      <c r="B62" s="133" t="s">
        <v>1029</v>
      </c>
      <c r="C62" s="0" t="s">
        <v>1020</v>
      </c>
      <c r="D62" s="0" t="s">
        <v>970</v>
      </c>
      <c r="E62" s="338" t="n">
        <v>7.19</v>
      </c>
    </row>
    <row r="63" customFormat="false" ht="15" hidden="false" customHeight="false" outlineLevel="0" collapsed="false">
      <c r="A63" s="0" t="n">
        <v>43058</v>
      </c>
      <c r="B63" s="133" t="s">
        <v>1030</v>
      </c>
      <c r="C63" s="0" t="s">
        <v>1020</v>
      </c>
      <c r="D63" s="0" t="s">
        <v>970</v>
      </c>
      <c r="E63" s="338" t="n">
        <v>7.45</v>
      </c>
    </row>
    <row r="64" customFormat="false" ht="15" hidden="false" customHeight="false" outlineLevel="0" collapsed="false">
      <c r="A64" s="0" t="n">
        <v>34</v>
      </c>
      <c r="B64" s="133" t="s">
        <v>1031</v>
      </c>
      <c r="C64" s="0" t="s">
        <v>1020</v>
      </c>
      <c r="D64" s="0" t="s">
        <v>970</v>
      </c>
      <c r="E64" s="338" t="n">
        <v>7.49</v>
      </c>
    </row>
    <row r="65" customFormat="false" ht="15" hidden="false" customHeight="false" outlineLevel="0" collapsed="false">
      <c r="A65" s="0" t="n">
        <v>43055</v>
      </c>
      <c r="B65" s="133" t="s">
        <v>1032</v>
      </c>
      <c r="C65" s="0" t="s">
        <v>1020</v>
      </c>
      <c r="D65" s="0" t="s">
        <v>977</v>
      </c>
      <c r="E65" s="338" t="n">
        <v>6.49</v>
      </c>
    </row>
    <row r="66" customFormat="false" ht="15" hidden="false" customHeight="false" outlineLevel="0" collapsed="false">
      <c r="A66" s="0" t="n">
        <v>43056</v>
      </c>
      <c r="B66" s="133" t="s">
        <v>1033</v>
      </c>
      <c r="C66" s="0" t="s">
        <v>1020</v>
      </c>
      <c r="D66" s="0" t="s">
        <v>970</v>
      </c>
      <c r="E66" s="338" t="n">
        <v>7.48</v>
      </c>
    </row>
    <row r="67" customFormat="false" ht="15" hidden="false" customHeight="false" outlineLevel="0" collapsed="false">
      <c r="A67" s="0" t="n">
        <v>43057</v>
      </c>
      <c r="B67" s="133" t="s">
        <v>1034</v>
      </c>
      <c r="C67" s="0" t="s">
        <v>1020</v>
      </c>
      <c r="D67" s="0" t="s">
        <v>970</v>
      </c>
      <c r="E67" s="338" t="n">
        <v>8.22</v>
      </c>
    </row>
    <row r="68" customFormat="false" ht="15" hidden="false" customHeight="false" outlineLevel="0" collapsed="false">
      <c r="A68" s="0" t="n">
        <v>34449</v>
      </c>
      <c r="B68" s="133" t="s">
        <v>1035</v>
      </c>
      <c r="C68" s="0" t="s">
        <v>1020</v>
      </c>
      <c r="D68" s="0" t="s">
        <v>970</v>
      </c>
      <c r="E68" s="338" t="n">
        <v>8.79</v>
      </c>
    </row>
    <row r="69" customFormat="false" ht="15" hidden="false" customHeight="false" outlineLevel="0" collapsed="false">
      <c r="A69" s="0" t="n">
        <v>32</v>
      </c>
      <c r="B69" s="133" t="s">
        <v>1036</v>
      </c>
      <c r="C69" s="0" t="s">
        <v>1020</v>
      </c>
      <c r="D69" s="0" t="s">
        <v>970</v>
      </c>
      <c r="E69" s="338" t="n">
        <v>7.9</v>
      </c>
    </row>
    <row r="70" customFormat="false" ht="15" hidden="false" customHeight="false" outlineLevel="0" collapsed="false">
      <c r="A70" s="0" t="n">
        <v>33</v>
      </c>
      <c r="B70" s="133" t="s">
        <v>1037</v>
      </c>
      <c r="C70" s="0" t="s">
        <v>1020</v>
      </c>
      <c r="D70" s="0" t="s">
        <v>970</v>
      </c>
      <c r="E70" s="338" t="n">
        <v>7.95</v>
      </c>
    </row>
    <row r="71" customFormat="false" ht="15" hidden="false" customHeight="false" outlineLevel="0" collapsed="false">
      <c r="A71" s="0" t="n">
        <v>43061</v>
      </c>
      <c r="B71" s="133" t="s">
        <v>1038</v>
      </c>
      <c r="C71" s="0" t="s">
        <v>1020</v>
      </c>
      <c r="D71" s="0" t="s">
        <v>970</v>
      </c>
      <c r="E71" s="338" t="n">
        <v>7.43</v>
      </c>
    </row>
    <row r="72" customFormat="false" ht="15" hidden="false" customHeight="false" outlineLevel="0" collapsed="false">
      <c r="A72" s="0" t="n">
        <v>43059</v>
      </c>
      <c r="B72" s="133" t="s">
        <v>1039</v>
      </c>
      <c r="C72" s="0" t="s">
        <v>1020</v>
      </c>
      <c r="D72" s="0" t="s">
        <v>970</v>
      </c>
      <c r="E72" s="338" t="n">
        <v>7.09</v>
      </c>
    </row>
    <row r="73" customFormat="false" ht="15" hidden="false" customHeight="false" outlineLevel="0" collapsed="false">
      <c r="A73" s="0" t="n">
        <v>43062</v>
      </c>
      <c r="B73" s="133" t="s">
        <v>1040</v>
      </c>
      <c r="C73" s="0" t="s">
        <v>1020</v>
      </c>
      <c r="D73" s="0" t="s">
        <v>970</v>
      </c>
      <c r="E73" s="338" t="n">
        <v>7.86</v>
      </c>
    </row>
    <row r="74" customFormat="false" ht="15" hidden="false" customHeight="false" outlineLevel="0" collapsed="false">
      <c r="A74" s="0" t="n">
        <v>43060</v>
      </c>
      <c r="B74" s="133" t="s">
        <v>1041</v>
      </c>
      <c r="C74" s="0" t="s">
        <v>1020</v>
      </c>
      <c r="D74" s="0" t="s">
        <v>970</v>
      </c>
      <c r="E74" s="338" t="n">
        <v>6.17</v>
      </c>
    </row>
    <row r="75" customFormat="false" ht="15" hidden="false" customHeight="false" outlineLevel="0" collapsed="false">
      <c r="A75" s="0" t="n">
        <v>40410</v>
      </c>
      <c r="B75" s="133" t="s">
        <v>1042</v>
      </c>
      <c r="C75" s="0" t="s">
        <v>969</v>
      </c>
      <c r="D75" s="0" t="s">
        <v>972</v>
      </c>
      <c r="E75" s="338" t="n">
        <v>23.72</v>
      </c>
    </row>
    <row r="76" customFormat="false" ht="15" hidden="false" customHeight="false" outlineLevel="0" collapsed="false">
      <c r="A76" s="0" t="n">
        <v>40411</v>
      </c>
      <c r="B76" s="133" t="s">
        <v>1043</v>
      </c>
      <c r="C76" s="0" t="s">
        <v>969</v>
      </c>
      <c r="D76" s="0" t="s">
        <v>972</v>
      </c>
      <c r="E76" s="338" t="n">
        <v>25.74</v>
      </c>
    </row>
    <row r="77" customFormat="false" ht="15" hidden="false" customHeight="false" outlineLevel="0" collapsed="false">
      <c r="A77" s="0" t="n">
        <v>40412</v>
      </c>
      <c r="B77" s="133" t="s">
        <v>1044</v>
      </c>
      <c r="C77" s="0" t="s">
        <v>969</v>
      </c>
      <c r="D77" s="0" t="s">
        <v>972</v>
      </c>
      <c r="E77" s="338" t="n">
        <v>28.89</v>
      </c>
    </row>
    <row r="78" customFormat="false" ht="15" hidden="false" customHeight="false" outlineLevel="0" collapsed="false">
      <c r="A78" s="0" t="n">
        <v>44254</v>
      </c>
      <c r="B78" s="133" t="s">
        <v>1045</v>
      </c>
      <c r="C78" s="0" t="s">
        <v>969</v>
      </c>
      <c r="D78" s="0" t="s">
        <v>970</v>
      </c>
      <c r="E78" s="338" t="n">
        <v>25.2</v>
      </c>
    </row>
    <row r="79" customFormat="false" ht="15" hidden="false" customHeight="false" outlineLevel="0" collapsed="false">
      <c r="A79" s="0" t="n">
        <v>44255</v>
      </c>
      <c r="B79" s="133" t="s">
        <v>1046</v>
      </c>
      <c r="C79" s="0" t="s">
        <v>969</v>
      </c>
      <c r="D79" s="0" t="s">
        <v>970</v>
      </c>
      <c r="E79" s="338" t="n">
        <v>27.94</v>
      </c>
    </row>
    <row r="80" customFormat="false" ht="15" hidden="false" customHeight="false" outlineLevel="0" collapsed="false">
      <c r="A80" s="0" t="n">
        <v>44256</v>
      </c>
      <c r="B80" s="133" t="s">
        <v>1047</v>
      </c>
      <c r="C80" s="0" t="s">
        <v>969</v>
      </c>
      <c r="D80" s="0" t="s">
        <v>970</v>
      </c>
      <c r="E80" s="338" t="n">
        <v>31.55</v>
      </c>
    </row>
    <row r="81" customFormat="false" ht="15" hidden="false" customHeight="false" outlineLevel="0" collapsed="false">
      <c r="A81" s="0" t="n">
        <v>44257</v>
      </c>
      <c r="B81" s="133" t="s">
        <v>1048</v>
      </c>
      <c r="C81" s="0" t="s">
        <v>969</v>
      </c>
      <c r="D81" s="0" t="s">
        <v>970</v>
      </c>
      <c r="E81" s="338" t="n">
        <v>49.92</v>
      </c>
    </row>
    <row r="82" customFormat="false" ht="15" hidden="false" customHeight="false" outlineLevel="0" collapsed="false">
      <c r="A82" s="0" t="n">
        <v>44258</v>
      </c>
      <c r="B82" s="133" t="s">
        <v>1049</v>
      </c>
      <c r="C82" s="0" t="s">
        <v>969</v>
      </c>
      <c r="D82" s="0" t="s">
        <v>970</v>
      </c>
      <c r="E82" s="338" t="n">
        <v>57.05</v>
      </c>
    </row>
    <row r="83" customFormat="false" ht="15" hidden="false" customHeight="false" outlineLevel="0" collapsed="false">
      <c r="A83" s="0" t="n">
        <v>44259</v>
      </c>
      <c r="B83" s="133" t="s">
        <v>1050</v>
      </c>
      <c r="C83" s="0" t="s">
        <v>969</v>
      </c>
      <c r="D83" s="0" t="s">
        <v>970</v>
      </c>
      <c r="E83" s="338" t="n">
        <v>78.31</v>
      </c>
    </row>
    <row r="84" customFormat="false" ht="15" hidden="false" customHeight="false" outlineLevel="0" collapsed="false">
      <c r="A84" s="0" t="n">
        <v>37997</v>
      </c>
      <c r="B84" s="133" t="s">
        <v>1051</v>
      </c>
      <c r="C84" s="0" t="s">
        <v>969</v>
      </c>
      <c r="D84" s="0" t="s">
        <v>970</v>
      </c>
      <c r="E84" s="338" t="n">
        <v>15.02</v>
      </c>
    </row>
    <row r="85" customFormat="false" ht="15" hidden="false" customHeight="false" outlineLevel="0" collapsed="false">
      <c r="A85" s="0" t="n">
        <v>37998</v>
      </c>
      <c r="B85" s="133" t="s">
        <v>1052</v>
      </c>
      <c r="C85" s="0" t="s">
        <v>969</v>
      </c>
      <c r="D85" s="0" t="s">
        <v>970</v>
      </c>
      <c r="E85" s="338" t="n">
        <v>20.1</v>
      </c>
    </row>
    <row r="86" customFormat="false" ht="15" hidden="false" customHeight="false" outlineLevel="0" collapsed="false">
      <c r="A86" s="0" t="n">
        <v>55</v>
      </c>
      <c r="B86" s="133" t="s">
        <v>1053</v>
      </c>
      <c r="C86" s="0" t="s">
        <v>969</v>
      </c>
      <c r="D86" s="0" t="s">
        <v>972</v>
      </c>
      <c r="E86" s="338" t="n">
        <v>4.2</v>
      </c>
    </row>
    <row r="87" customFormat="false" ht="15" hidden="false" customHeight="false" outlineLevel="0" collapsed="false">
      <c r="A87" s="0" t="n">
        <v>61</v>
      </c>
      <c r="B87" s="133" t="s">
        <v>1054</v>
      </c>
      <c r="C87" s="0" t="s">
        <v>969</v>
      </c>
      <c r="D87" s="0" t="s">
        <v>972</v>
      </c>
      <c r="E87" s="338" t="n">
        <v>3.97</v>
      </c>
    </row>
    <row r="88" customFormat="false" ht="15" hidden="false" customHeight="false" outlineLevel="0" collapsed="false">
      <c r="A88" s="0" t="n">
        <v>62</v>
      </c>
      <c r="B88" s="133" t="s">
        <v>1055</v>
      </c>
      <c r="C88" s="0" t="s">
        <v>969</v>
      </c>
      <c r="D88" s="0" t="s">
        <v>972</v>
      </c>
      <c r="E88" s="338" t="n">
        <v>8.23</v>
      </c>
    </row>
    <row r="89" customFormat="false" ht="15" hidden="false" customHeight="false" outlineLevel="0" collapsed="false">
      <c r="A89" s="0" t="n">
        <v>10899</v>
      </c>
      <c r="B89" s="133" t="s">
        <v>1056</v>
      </c>
      <c r="C89" s="0" t="s">
        <v>969</v>
      </c>
      <c r="D89" s="0" t="s">
        <v>972</v>
      </c>
      <c r="E89" s="338" t="n">
        <v>131.42</v>
      </c>
    </row>
    <row r="90" customFormat="false" ht="15" hidden="false" customHeight="false" outlineLevel="0" collapsed="false">
      <c r="A90" s="0" t="n">
        <v>10900</v>
      </c>
      <c r="B90" s="133" t="s">
        <v>1057</v>
      </c>
      <c r="C90" s="0" t="s">
        <v>969</v>
      </c>
      <c r="D90" s="0" t="s">
        <v>972</v>
      </c>
      <c r="E90" s="338" t="n">
        <v>102.85</v>
      </c>
    </row>
    <row r="91" customFormat="false" ht="15" hidden="false" customHeight="false" outlineLevel="0" collapsed="false">
      <c r="A91" s="0" t="n">
        <v>103</v>
      </c>
      <c r="B91" s="133" t="s">
        <v>1058</v>
      </c>
      <c r="C91" s="0" t="s">
        <v>969</v>
      </c>
      <c r="D91" s="0" t="s">
        <v>970</v>
      </c>
      <c r="E91" s="338" t="n">
        <v>54.68</v>
      </c>
    </row>
    <row r="92" customFormat="false" ht="15" hidden="false" customHeight="false" outlineLevel="0" collapsed="false">
      <c r="A92" s="0" t="n">
        <v>107</v>
      </c>
      <c r="B92" s="133" t="s">
        <v>1059</v>
      </c>
      <c r="C92" s="0" t="s">
        <v>969</v>
      </c>
      <c r="D92" s="0" t="s">
        <v>970</v>
      </c>
      <c r="E92" s="338" t="n">
        <v>1.03</v>
      </c>
    </row>
    <row r="93" customFormat="false" ht="15" hidden="false" customHeight="false" outlineLevel="0" collapsed="false">
      <c r="A93" s="0" t="n">
        <v>65</v>
      </c>
      <c r="B93" s="133" t="s">
        <v>1060</v>
      </c>
      <c r="C93" s="0" t="s">
        <v>969</v>
      </c>
      <c r="D93" s="0" t="s">
        <v>970</v>
      </c>
      <c r="E93" s="338" t="n">
        <v>1.13</v>
      </c>
    </row>
    <row r="94" customFormat="false" ht="15" hidden="false" customHeight="false" outlineLevel="0" collapsed="false">
      <c r="A94" s="0" t="n">
        <v>108</v>
      </c>
      <c r="B94" s="133" t="s">
        <v>1061</v>
      </c>
      <c r="C94" s="0" t="s">
        <v>969</v>
      </c>
      <c r="D94" s="0" t="s">
        <v>970</v>
      </c>
      <c r="E94" s="338" t="n">
        <v>2.27</v>
      </c>
    </row>
    <row r="95" customFormat="false" ht="15" hidden="false" customHeight="false" outlineLevel="0" collapsed="false">
      <c r="A95" s="0" t="n">
        <v>110</v>
      </c>
      <c r="B95" s="133" t="s">
        <v>1062</v>
      </c>
      <c r="C95" s="0" t="s">
        <v>969</v>
      </c>
      <c r="D95" s="0" t="s">
        <v>970</v>
      </c>
      <c r="E95" s="338" t="n">
        <v>7.87</v>
      </c>
    </row>
    <row r="96" customFormat="false" ht="15" hidden="false" customHeight="false" outlineLevel="0" collapsed="false">
      <c r="A96" s="0" t="n">
        <v>109</v>
      </c>
      <c r="B96" s="133" t="s">
        <v>1063</v>
      </c>
      <c r="C96" s="0" t="s">
        <v>969</v>
      </c>
      <c r="D96" s="0" t="s">
        <v>970</v>
      </c>
      <c r="E96" s="338" t="n">
        <v>4.68</v>
      </c>
    </row>
    <row r="97" customFormat="false" ht="15" hidden="false" customHeight="false" outlineLevel="0" collapsed="false">
      <c r="A97" s="0" t="n">
        <v>111</v>
      </c>
      <c r="B97" s="133" t="s">
        <v>1064</v>
      </c>
      <c r="C97" s="0" t="s">
        <v>969</v>
      </c>
      <c r="D97" s="0" t="s">
        <v>970</v>
      </c>
      <c r="E97" s="338" t="n">
        <v>10.64</v>
      </c>
    </row>
    <row r="98" customFormat="false" ht="15" hidden="false" customHeight="false" outlineLevel="0" collapsed="false">
      <c r="A98" s="0" t="n">
        <v>112</v>
      </c>
      <c r="B98" s="133" t="s">
        <v>1065</v>
      </c>
      <c r="C98" s="0" t="s">
        <v>969</v>
      </c>
      <c r="D98" s="0" t="s">
        <v>970</v>
      </c>
      <c r="E98" s="338" t="n">
        <v>5.64</v>
      </c>
    </row>
    <row r="99" customFormat="false" ht="15" hidden="false" customHeight="false" outlineLevel="0" collapsed="false">
      <c r="A99" s="0" t="n">
        <v>113</v>
      </c>
      <c r="B99" s="133" t="s">
        <v>1066</v>
      </c>
      <c r="C99" s="0" t="s">
        <v>969</v>
      </c>
      <c r="D99" s="0" t="s">
        <v>970</v>
      </c>
      <c r="E99" s="338" t="n">
        <v>14.12</v>
      </c>
    </row>
    <row r="100" customFormat="false" ht="15" hidden="false" customHeight="false" outlineLevel="0" collapsed="false">
      <c r="A100" s="0" t="n">
        <v>104</v>
      </c>
      <c r="B100" s="133" t="s">
        <v>1067</v>
      </c>
      <c r="C100" s="0" t="s">
        <v>969</v>
      </c>
      <c r="D100" s="0" t="s">
        <v>970</v>
      </c>
      <c r="E100" s="338" t="n">
        <v>24.58</v>
      </c>
    </row>
    <row r="101" customFormat="false" ht="15" hidden="false" customHeight="false" outlineLevel="0" collapsed="false">
      <c r="A101" s="0" t="n">
        <v>102</v>
      </c>
      <c r="B101" s="133" t="s">
        <v>1068</v>
      </c>
      <c r="C101" s="0" t="s">
        <v>969</v>
      </c>
      <c r="D101" s="0" t="s">
        <v>970</v>
      </c>
      <c r="E101" s="338" t="n">
        <v>33.88</v>
      </c>
    </row>
    <row r="102" customFormat="false" ht="15" hidden="false" customHeight="false" outlineLevel="0" collapsed="false">
      <c r="A102" s="0" t="n">
        <v>95</v>
      </c>
      <c r="B102" s="133" t="s">
        <v>1069</v>
      </c>
      <c r="C102" s="0" t="s">
        <v>969</v>
      </c>
      <c r="D102" s="0" t="s">
        <v>970</v>
      </c>
      <c r="E102" s="338" t="n">
        <v>14.32</v>
      </c>
    </row>
    <row r="103" customFormat="false" ht="15" hidden="false" customHeight="false" outlineLevel="0" collapsed="false">
      <c r="A103" s="0" t="n">
        <v>96</v>
      </c>
      <c r="B103" s="133" t="s">
        <v>1070</v>
      </c>
      <c r="C103" s="0" t="s">
        <v>969</v>
      </c>
      <c r="D103" s="0" t="s">
        <v>970</v>
      </c>
      <c r="E103" s="338" t="n">
        <v>15.57</v>
      </c>
    </row>
    <row r="104" customFormat="false" ht="15" hidden="false" customHeight="false" outlineLevel="0" collapsed="false">
      <c r="A104" s="0" t="n">
        <v>97</v>
      </c>
      <c r="B104" s="133" t="s">
        <v>1071</v>
      </c>
      <c r="C104" s="0" t="s">
        <v>969</v>
      </c>
      <c r="D104" s="0" t="s">
        <v>970</v>
      </c>
      <c r="E104" s="338" t="n">
        <v>23.43</v>
      </c>
    </row>
    <row r="105" customFormat="false" ht="15" hidden="false" customHeight="false" outlineLevel="0" collapsed="false">
      <c r="A105" s="0" t="n">
        <v>98</v>
      </c>
      <c r="B105" s="133" t="s">
        <v>1072</v>
      </c>
      <c r="C105" s="0" t="s">
        <v>969</v>
      </c>
      <c r="D105" s="0" t="s">
        <v>970</v>
      </c>
      <c r="E105" s="338" t="n">
        <v>35.08</v>
      </c>
    </row>
    <row r="106" customFormat="false" ht="15" hidden="false" customHeight="false" outlineLevel="0" collapsed="false">
      <c r="A106" s="0" t="n">
        <v>99</v>
      </c>
      <c r="B106" s="133" t="s">
        <v>1073</v>
      </c>
      <c r="C106" s="0" t="s">
        <v>969</v>
      </c>
      <c r="D106" s="0" t="s">
        <v>970</v>
      </c>
      <c r="E106" s="338" t="n">
        <v>33.15</v>
      </c>
    </row>
    <row r="107" customFormat="false" ht="15" hidden="false" customHeight="false" outlineLevel="0" collapsed="false">
      <c r="A107" s="0" t="n">
        <v>100</v>
      </c>
      <c r="B107" s="133" t="s">
        <v>1074</v>
      </c>
      <c r="C107" s="0" t="s">
        <v>969</v>
      </c>
      <c r="D107" s="0" t="s">
        <v>970</v>
      </c>
      <c r="E107" s="338" t="n">
        <v>57.92</v>
      </c>
    </row>
    <row r="108" customFormat="false" ht="15" hidden="false" customHeight="false" outlineLevel="0" collapsed="false">
      <c r="A108" s="0" t="n">
        <v>75</v>
      </c>
      <c r="B108" s="133" t="s">
        <v>1075</v>
      </c>
      <c r="C108" s="0" t="s">
        <v>969</v>
      </c>
      <c r="D108" s="0" t="s">
        <v>970</v>
      </c>
      <c r="E108" s="338" t="n">
        <v>337.68</v>
      </c>
    </row>
    <row r="109" customFormat="false" ht="15" hidden="false" customHeight="false" outlineLevel="0" collapsed="false">
      <c r="A109" s="0" t="n">
        <v>83</v>
      </c>
      <c r="B109" s="133" t="s">
        <v>1076</v>
      </c>
      <c r="C109" s="0" t="s">
        <v>969</v>
      </c>
      <c r="D109" s="0" t="s">
        <v>970</v>
      </c>
      <c r="E109" s="338" t="n">
        <v>269.97</v>
      </c>
    </row>
    <row r="110" customFormat="false" ht="15" hidden="false" customHeight="false" outlineLevel="0" collapsed="false">
      <c r="A110" s="0" t="n">
        <v>74</v>
      </c>
      <c r="B110" s="133" t="s">
        <v>1077</v>
      </c>
      <c r="C110" s="0" t="s">
        <v>969</v>
      </c>
      <c r="D110" s="0" t="s">
        <v>970</v>
      </c>
      <c r="E110" s="338" t="n">
        <v>385.98</v>
      </c>
    </row>
    <row r="111" customFormat="false" ht="15" hidden="false" customHeight="false" outlineLevel="0" collapsed="false">
      <c r="A111" s="0" t="n">
        <v>106</v>
      </c>
      <c r="B111" s="133" t="s">
        <v>1078</v>
      </c>
      <c r="C111" s="0" t="s">
        <v>969</v>
      </c>
      <c r="D111" s="0" t="s">
        <v>970</v>
      </c>
      <c r="E111" s="338" t="n">
        <v>488.08</v>
      </c>
    </row>
    <row r="112" customFormat="false" ht="15" hidden="false" customHeight="false" outlineLevel="0" collapsed="false">
      <c r="A112" s="0" t="n">
        <v>88</v>
      </c>
      <c r="B112" s="133" t="s">
        <v>1079</v>
      </c>
      <c r="C112" s="0" t="s">
        <v>969</v>
      </c>
      <c r="D112" s="0" t="s">
        <v>970</v>
      </c>
      <c r="E112" s="338" t="n">
        <v>13.72</v>
      </c>
    </row>
    <row r="113" customFormat="false" ht="15" hidden="false" customHeight="false" outlineLevel="0" collapsed="false">
      <c r="A113" s="0" t="n">
        <v>82</v>
      </c>
      <c r="B113" s="133" t="s">
        <v>1080</v>
      </c>
      <c r="C113" s="0" t="s">
        <v>969</v>
      </c>
      <c r="D113" s="0" t="s">
        <v>970</v>
      </c>
      <c r="E113" s="338" t="n">
        <v>256.85</v>
      </c>
    </row>
    <row r="114" customFormat="false" ht="15" hidden="false" customHeight="false" outlineLevel="0" collapsed="false">
      <c r="A114" s="0" t="n">
        <v>105</v>
      </c>
      <c r="B114" s="133" t="s">
        <v>1081</v>
      </c>
      <c r="C114" s="0" t="s">
        <v>969</v>
      </c>
      <c r="D114" s="0" t="s">
        <v>970</v>
      </c>
      <c r="E114" s="338" t="n">
        <v>363.95</v>
      </c>
    </row>
    <row r="115" customFormat="false" ht="15" hidden="false" customHeight="false" outlineLevel="0" collapsed="false">
      <c r="A115" s="0" t="n">
        <v>60</v>
      </c>
      <c r="B115" s="133" t="s">
        <v>1082</v>
      </c>
      <c r="C115" s="0" t="s">
        <v>969</v>
      </c>
      <c r="D115" s="0" t="s">
        <v>972</v>
      </c>
      <c r="E115" s="338" t="n">
        <v>5.45</v>
      </c>
    </row>
    <row r="116" customFormat="false" ht="15" hidden="false" customHeight="false" outlineLevel="0" collapsed="false">
      <c r="A116" s="0" t="n">
        <v>72</v>
      </c>
      <c r="B116" s="133" t="s">
        <v>1083</v>
      </c>
      <c r="C116" s="0" t="s">
        <v>969</v>
      </c>
      <c r="D116" s="0" t="s">
        <v>970</v>
      </c>
      <c r="E116" s="338" t="n">
        <v>63.58</v>
      </c>
    </row>
    <row r="117" customFormat="false" ht="15" hidden="false" customHeight="false" outlineLevel="0" collapsed="false">
      <c r="A117" s="0" t="n">
        <v>67</v>
      </c>
      <c r="B117" s="133" t="s">
        <v>1084</v>
      </c>
      <c r="C117" s="0" t="s">
        <v>969</v>
      </c>
      <c r="D117" s="0" t="s">
        <v>970</v>
      </c>
      <c r="E117" s="338" t="n">
        <v>20.56</v>
      </c>
    </row>
    <row r="118" customFormat="false" ht="15" hidden="false" customHeight="false" outlineLevel="0" collapsed="false">
      <c r="A118" s="0" t="n">
        <v>71</v>
      </c>
      <c r="B118" s="133" t="s">
        <v>1085</v>
      </c>
      <c r="C118" s="0" t="s">
        <v>969</v>
      </c>
      <c r="D118" s="0" t="s">
        <v>970</v>
      </c>
      <c r="E118" s="338" t="n">
        <v>39.27</v>
      </c>
    </row>
    <row r="119" customFormat="false" ht="15" hidden="false" customHeight="false" outlineLevel="0" collapsed="false">
      <c r="A119" s="0" t="n">
        <v>73</v>
      </c>
      <c r="B119" s="133" t="s">
        <v>1086</v>
      </c>
      <c r="C119" s="0" t="s">
        <v>969</v>
      </c>
      <c r="D119" s="0" t="s">
        <v>970</v>
      </c>
      <c r="E119" s="338" t="n">
        <v>19.67</v>
      </c>
    </row>
    <row r="120" customFormat="false" ht="15" hidden="false" customHeight="false" outlineLevel="0" collapsed="false">
      <c r="A120" s="0" t="n">
        <v>46</v>
      </c>
      <c r="B120" s="133" t="s">
        <v>1087</v>
      </c>
      <c r="C120" s="0" t="s">
        <v>969</v>
      </c>
      <c r="D120" s="0" t="s">
        <v>972</v>
      </c>
      <c r="E120" s="338" t="n">
        <v>39.09</v>
      </c>
    </row>
    <row r="121" customFormat="false" ht="15" hidden="false" customHeight="false" outlineLevel="0" collapsed="false">
      <c r="A121" s="0" t="n">
        <v>47</v>
      </c>
      <c r="B121" s="133" t="s">
        <v>1088</v>
      </c>
      <c r="C121" s="0" t="s">
        <v>969</v>
      </c>
      <c r="D121" s="0" t="s">
        <v>972</v>
      </c>
      <c r="E121" s="338" t="n">
        <v>66.84</v>
      </c>
    </row>
    <row r="122" customFormat="false" ht="15" hidden="false" customHeight="false" outlineLevel="0" collapsed="false">
      <c r="A122" s="0" t="n">
        <v>48</v>
      </c>
      <c r="B122" s="133" t="s">
        <v>1089</v>
      </c>
      <c r="C122" s="0" t="s">
        <v>969</v>
      </c>
      <c r="D122" s="0" t="s">
        <v>972</v>
      </c>
      <c r="E122" s="338" t="n">
        <v>17.43</v>
      </c>
    </row>
    <row r="123" customFormat="false" ht="15" hidden="false" customHeight="false" outlineLevel="0" collapsed="false">
      <c r="A123" s="0" t="n">
        <v>52</v>
      </c>
      <c r="B123" s="133" t="s">
        <v>1090</v>
      </c>
      <c r="C123" s="0" t="s">
        <v>969</v>
      </c>
      <c r="D123" s="0" t="s">
        <v>972</v>
      </c>
      <c r="E123" s="338" t="n">
        <v>13.24</v>
      </c>
    </row>
    <row r="124" customFormat="false" ht="15" hidden="false" customHeight="false" outlineLevel="0" collapsed="false">
      <c r="A124" s="0" t="n">
        <v>43</v>
      </c>
      <c r="B124" s="133" t="s">
        <v>1091</v>
      </c>
      <c r="C124" s="0" t="s">
        <v>969</v>
      </c>
      <c r="D124" s="0" t="s">
        <v>972</v>
      </c>
      <c r="E124" s="338" t="n">
        <v>44.7</v>
      </c>
    </row>
    <row r="125" customFormat="false" ht="15" hidden="false" customHeight="false" outlineLevel="0" collapsed="false">
      <c r="A125" s="0" t="n">
        <v>39719</v>
      </c>
      <c r="B125" s="133" t="s">
        <v>1092</v>
      </c>
      <c r="C125" s="0" t="s">
        <v>1022</v>
      </c>
      <c r="D125" s="0" t="s">
        <v>970</v>
      </c>
      <c r="E125" s="338" t="n">
        <v>166.13</v>
      </c>
    </row>
    <row r="126" customFormat="false" ht="15" hidden="false" customHeight="false" outlineLevel="0" collapsed="false">
      <c r="A126" s="0" t="n">
        <v>3410</v>
      </c>
      <c r="B126" s="133" t="s">
        <v>1093</v>
      </c>
      <c r="C126" s="0" t="s">
        <v>1020</v>
      </c>
      <c r="D126" s="0" t="s">
        <v>970</v>
      </c>
      <c r="E126" s="338" t="n">
        <v>37.37</v>
      </c>
    </row>
    <row r="127" customFormat="false" ht="15" hidden="false" customHeight="false" outlineLevel="0" collapsed="false">
      <c r="A127" s="0" t="n">
        <v>4791</v>
      </c>
      <c r="B127" s="133" t="s">
        <v>1094</v>
      </c>
      <c r="C127" s="0" t="s">
        <v>1020</v>
      </c>
      <c r="D127" s="0" t="s">
        <v>970</v>
      </c>
      <c r="E127" s="338" t="n">
        <v>50.15</v>
      </c>
    </row>
    <row r="128" customFormat="false" ht="15" hidden="false" customHeight="false" outlineLevel="0" collapsed="false">
      <c r="A128" s="0" t="n">
        <v>157</v>
      </c>
      <c r="B128" s="133" t="s">
        <v>1095</v>
      </c>
      <c r="C128" s="0" t="s">
        <v>1020</v>
      </c>
      <c r="D128" s="0" t="s">
        <v>970</v>
      </c>
      <c r="E128" s="338" t="n">
        <v>151.54</v>
      </c>
    </row>
    <row r="129" customFormat="false" ht="15" hidden="false" customHeight="false" outlineLevel="0" collapsed="false">
      <c r="A129" s="0" t="n">
        <v>156</v>
      </c>
      <c r="B129" s="133" t="s">
        <v>1096</v>
      </c>
      <c r="C129" s="0" t="s">
        <v>1020</v>
      </c>
      <c r="D129" s="0" t="s">
        <v>970</v>
      </c>
      <c r="E129" s="338" t="n">
        <v>53.95</v>
      </c>
    </row>
    <row r="130" customFormat="false" ht="15" hidden="false" customHeight="false" outlineLevel="0" collapsed="false">
      <c r="A130" s="0" t="n">
        <v>131</v>
      </c>
      <c r="B130" s="133" t="s">
        <v>1097</v>
      </c>
      <c r="C130" s="0" t="s">
        <v>1020</v>
      </c>
      <c r="D130" s="0" t="s">
        <v>970</v>
      </c>
      <c r="E130" s="338" t="n">
        <v>46.14</v>
      </c>
    </row>
    <row r="131" customFormat="false" ht="15" hidden="false" customHeight="false" outlineLevel="0" collapsed="false">
      <c r="A131" s="0" t="n">
        <v>21114</v>
      </c>
      <c r="B131" s="133" t="s">
        <v>1098</v>
      </c>
      <c r="C131" s="0" t="s">
        <v>969</v>
      </c>
      <c r="D131" s="0" t="s">
        <v>970</v>
      </c>
      <c r="E131" s="338" t="n">
        <v>32.75</v>
      </c>
    </row>
    <row r="132" customFormat="false" ht="15" hidden="false" customHeight="false" outlineLevel="0" collapsed="false">
      <c r="A132" s="0" t="n">
        <v>119</v>
      </c>
      <c r="B132" s="133" t="s">
        <v>1099</v>
      </c>
      <c r="C132" s="0" t="s">
        <v>969</v>
      </c>
      <c r="D132" s="0" t="s">
        <v>977</v>
      </c>
      <c r="E132" s="338" t="n">
        <v>8.3</v>
      </c>
    </row>
    <row r="133" customFormat="false" ht="15" hidden="false" customHeight="false" outlineLevel="0" collapsed="false">
      <c r="A133" s="0" t="n">
        <v>122</v>
      </c>
      <c r="B133" s="133" t="s">
        <v>1100</v>
      </c>
      <c r="C133" s="0" t="s">
        <v>969</v>
      </c>
      <c r="D133" s="0" t="s">
        <v>970</v>
      </c>
      <c r="E133" s="338" t="n">
        <v>63.86</v>
      </c>
    </row>
    <row r="134" customFormat="false" ht="15" hidden="false" customHeight="false" outlineLevel="0" collapsed="false">
      <c r="A134" s="0" t="n">
        <v>20080</v>
      </c>
      <c r="B134" s="133" t="s">
        <v>1101</v>
      </c>
      <c r="C134" s="0" t="s">
        <v>969</v>
      </c>
      <c r="D134" s="0" t="s">
        <v>970</v>
      </c>
      <c r="E134" s="338" t="n">
        <v>20.84</v>
      </c>
    </row>
    <row r="135" customFormat="false" ht="15" hidden="false" customHeight="false" outlineLevel="0" collapsed="false">
      <c r="A135" s="0" t="n">
        <v>124</v>
      </c>
      <c r="B135" s="133" t="s">
        <v>1102</v>
      </c>
      <c r="C135" s="0" t="s">
        <v>1022</v>
      </c>
      <c r="D135" s="0" t="s">
        <v>970</v>
      </c>
      <c r="E135" s="338" t="n">
        <v>17.79</v>
      </c>
    </row>
    <row r="136" customFormat="false" ht="15" hidden="false" customHeight="false" outlineLevel="0" collapsed="false">
      <c r="A136" s="0" t="n">
        <v>7334</v>
      </c>
      <c r="B136" s="133" t="s">
        <v>1103</v>
      </c>
      <c r="C136" s="0" t="s">
        <v>1022</v>
      </c>
      <c r="D136" s="0" t="s">
        <v>970</v>
      </c>
      <c r="E136" s="338" t="n">
        <v>17.77</v>
      </c>
    </row>
    <row r="137" customFormat="false" ht="15" hidden="false" customHeight="false" outlineLevel="0" collapsed="false">
      <c r="A137" s="0" t="n">
        <v>123</v>
      </c>
      <c r="B137" s="133" t="s">
        <v>1104</v>
      </c>
      <c r="C137" s="0" t="s">
        <v>1022</v>
      </c>
      <c r="D137" s="0" t="s">
        <v>977</v>
      </c>
      <c r="E137" s="338" t="n">
        <v>7.28</v>
      </c>
    </row>
    <row r="138" customFormat="false" ht="15" hidden="false" customHeight="false" outlineLevel="0" collapsed="false">
      <c r="A138" s="0" t="n">
        <v>127</v>
      </c>
      <c r="B138" s="133" t="s">
        <v>1105</v>
      </c>
      <c r="C138" s="0" t="s">
        <v>1022</v>
      </c>
      <c r="D138" s="0" t="s">
        <v>970</v>
      </c>
      <c r="E138" s="338" t="n">
        <v>17.38</v>
      </c>
    </row>
    <row r="139" customFormat="false" ht="15" hidden="false" customHeight="false" outlineLevel="0" collapsed="false">
      <c r="A139" s="0" t="n">
        <v>41373</v>
      </c>
      <c r="B139" s="133" t="s">
        <v>1106</v>
      </c>
      <c r="C139" s="0" t="s">
        <v>1022</v>
      </c>
      <c r="D139" s="0" t="s">
        <v>970</v>
      </c>
      <c r="E139" s="338" t="n">
        <v>24.21</v>
      </c>
    </row>
    <row r="140" customFormat="false" ht="15" hidden="false" customHeight="false" outlineLevel="0" collapsed="false">
      <c r="A140" s="0" t="n">
        <v>133</v>
      </c>
      <c r="B140" s="133" t="s">
        <v>1107</v>
      </c>
      <c r="C140" s="0" t="s">
        <v>1022</v>
      </c>
      <c r="D140" s="0" t="s">
        <v>970</v>
      </c>
      <c r="E140" s="338" t="n">
        <v>7.22</v>
      </c>
    </row>
    <row r="141" customFormat="false" ht="15" hidden="false" customHeight="false" outlineLevel="0" collapsed="false">
      <c r="A141" s="0" t="n">
        <v>43617</v>
      </c>
      <c r="B141" s="133" t="s">
        <v>1108</v>
      </c>
      <c r="C141" s="0" t="s">
        <v>1022</v>
      </c>
      <c r="D141" s="0" t="s">
        <v>970</v>
      </c>
      <c r="E141" s="338" t="n">
        <v>8.06</v>
      </c>
    </row>
    <row r="142" customFormat="false" ht="15" hidden="false" customHeight="false" outlineLevel="0" collapsed="false">
      <c r="A142" s="0" t="n">
        <v>132</v>
      </c>
      <c r="B142" s="133" t="s">
        <v>1109</v>
      </c>
      <c r="C142" s="0" t="s">
        <v>1022</v>
      </c>
      <c r="D142" s="0" t="s">
        <v>970</v>
      </c>
      <c r="E142" s="338" t="n">
        <v>7.48</v>
      </c>
    </row>
    <row r="143" customFormat="false" ht="15" hidden="false" customHeight="false" outlineLevel="0" collapsed="false">
      <c r="A143" s="0" t="n">
        <v>43618</v>
      </c>
      <c r="B143" s="133" t="s">
        <v>1110</v>
      </c>
      <c r="C143" s="0" t="s">
        <v>1020</v>
      </c>
      <c r="D143" s="0" t="s">
        <v>970</v>
      </c>
      <c r="E143" s="338" t="n">
        <v>18.84</v>
      </c>
    </row>
    <row r="144" customFormat="false" ht="15" hidden="false" customHeight="false" outlineLevel="0" collapsed="false">
      <c r="A144" s="0" t="n">
        <v>37476</v>
      </c>
      <c r="B144" s="133" t="s">
        <v>1111</v>
      </c>
      <c r="C144" s="0" t="s">
        <v>969</v>
      </c>
      <c r="D144" s="0" t="s">
        <v>970</v>
      </c>
      <c r="E144" s="339" t="n">
        <v>3743.69</v>
      </c>
    </row>
    <row r="145" customFormat="false" ht="15" hidden="false" customHeight="false" outlineLevel="0" collapsed="false">
      <c r="A145" s="0" t="n">
        <v>37478</v>
      </c>
      <c r="B145" s="133" t="s">
        <v>1112</v>
      </c>
      <c r="C145" s="0" t="s">
        <v>969</v>
      </c>
      <c r="D145" s="0" t="s">
        <v>970</v>
      </c>
      <c r="E145" s="339" t="n">
        <v>4689.07</v>
      </c>
    </row>
    <row r="146" customFormat="false" ht="15" hidden="false" customHeight="false" outlineLevel="0" collapsed="false">
      <c r="A146" s="0" t="n">
        <v>37477</v>
      </c>
      <c r="B146" s="133" t="s">
        <v>1113</v>
      </c>
      <c r="C146" s="0" t="s">
        <v>969</v>
      </c>
      <c r="D146" s="0" t="s">
        <v>970</v>
      </c>
      <c r="E146" s="339" t="n">
        <v>6352.94</v>
      </c>
    </row>
    <row r="147" customFormat="false" ht="15" hidden="false" customHeight="false" outlineLevel="0" collapsed="false">
      <c r="A147" s="0" t="n">
        <v>37479</v>
      </c>
      <c r="B147" s="133" t="s">
        <v>1114</v>
      </c>
      <c r="C147" s="0" t="s">
        <v>969</v>
      </c>
      <c r="D147" s="0" t="s">
        <v>970</v>
      </c>
      <c r="E147" s="339" t="n">
        <v>7534.66</v>
      </c>
    </row>
    <row r="148" customFormat="false" ht="15" hidden="false" customHeight="false" outlineLevel="0" collapsed="false">
      <c r="A148" s="0" t="n">
        <v>4319</v>
      </c>
      <c r="B148" s="133" t="s">
        <v>1115</v>
      </c>
      <c r="C148" s="0" t="s">
        <v>969</v>
      </c>
      <c r="D148" s="0" t="s">
        <v>970</v>
      </c>
      <c r="E148" s="338" t="n">
        <v>2.44</v>
      </c>
    </row>
    <row r="149" customFormat="false" ht="15" hidden="false" customHeight="false" outlineLevel="0" collapsed="false">
      <c r="A149" s="0" t="n">
        <v>42409</v>
      </c>
      <c r="B149" s="133" t="s">
        <v>1116</v>
      </c>
      <c r="C149" s="0" t="s">
        <v>1020</v>
      </c>
      <c r="D149" s="0" t="s">
        <v>970</v>
      </c>
      <c r="E149" s="338" t="n">
        <v>11.86</v>
      </c>
    </row>
    <row r="150" customFormat="false" ht="15" hidden="false" customHeight="false" outlineLevel="0" collapsed="false">
      <c r="A150" s="0" t="n">
        <v>40553</v>
      </c>
      <c r="B150" s="133" t="s">
        <v>1117</v>
      </c>
      <c r="C150" s="0" t="s">
        <v>1118</v>
      </c>
      <c r="D150" s="0" t="s">
        <v>972</v>
      </c>
      <c r="E150" s="338" t="n">
        <v>60</v>
      </c>
    </row>
    <row r="151" customFormat="false" ht="15" hidden="false" customHeight="false" outlineLevel="0" collapsed="false">
      <c r="A151" s="0" t="n">
        <v>6114</v>
      </c>
      <c r="B151" s="133" t="s">
        <v>1119</v>
      </c>
      <c r="C151" s="0" t="s">
        <v>1120</v>
      </c>
      <c r="D151" s="0" t="s">
        <v>970</v>
      </c>
      <c r="E151" s="338" t="n">
        <v>11.37</v>
      </c>
    </row>
    <row r="152" customFormat="false" ht="15" hidden="false" customHeight="false" outlineLevel="0" collapsed="false">
      <c r="A152" s="0" t="n">
        <v>40912</v>
      </c>
      <c r="B152" s="133" t="s">
        <v>1121</v>
      </c>
      <c r="C152" s="0" t="s">
        <v>1122</v>
      </c>
      <c r="D152" s="0" t="s">
        <v>970</v>
      </c>
      <c r="E152" s="339" t="n">
        <v>2001.62</v>
      </c>
    </row>
    <row r="153" customFormat="false" ht="15" hidden="false" customHeight="false" outlineLevel="0" collapsed="false">
      <c r="A153" s="0" t="n">
        <v>247</v>
      </c>
      <c r="B153" s="133" t="s">
        <v>1123</v>
      </c>
      <c r="C153" s="0" t="s">
        <v>1120</v>
      </c>
      <c r="D153" s="0" t="s">
        <v>970</v>
      </c>
      <c r="E153" s="338" t="n">
        <v>11.37</v>
      </c>
    </row>
    <row r="154" customFormat="false" ht="15" hidden="false" customHeight="false" outlineLevel="0" collapsed="false">
      <c r="A154" s="0" t="n">
        <v>40919</v>
      </c>
      <c r="B154" s="133" t="s">
        <v>1124</v>
      </c>
      <c r="C154" s="0" t="s">
        <v>1122</v>
      </c>
      <c r="D154" s="0" t="s">
        <v>970</v>
      </c>
      <c r="E154" s="339" t="n">
        <v>2001.62</v>
      </c>
    </row>
    <row r="155" customFormat="false" ht="15" hidden="false" customHeight="false" outlineLevel="0" collapsed="false">
      <c r="A155" s="0" t="n">
        <v>44499</v>
      </c>
      <c r="B155" s="133" t="s">
        <v>1125</v>
      </c>
      <c r="C155" s="0" t="s">
        <v>1120</v>
      </c>
      <c r="D155" s="0" t="s">
        <v>970</v>
      </c>
      <c r="E155" s="338" t="n">
        <v>11.37</v>
      </c>
    </row>
    <row r="156" customFormat="false" ht="15" hidden="false" customHeight="false" outlineLevel="0" collapsed="false">
      <c r="A156" s="0" t="n">
        <v>40984</v>
      </c>
      <c r="B156" s="133" t="s">
        <v>1126</v>
      </c>
      <c r="C156" s="0" t="s">
        <v>1122</v>
      </c>
      <c r="D156" s="0" t="s">
        <v>970</v>
      </c>
      <c r="E156" s="339" t="n">
        <v>2001.62</v>
      </c>
    </row>
    <row r="157" customFormat="false" ht="15" hidden="false" customHeight="false" outlineLevel="0" collapsed="false">
      <c r="A157" s="0" t="n">
        <v>248</v>
      </c>
      <c r="B157" s="133" t="s">
        <v>1127</v>
      </c>
      <c r="C157" s="0" t="s">
        <v>1120</v>
      </c>
      <c r="D157" s="0" t="s">
        <v>970</v>
      </c>
      <c r="E157" s="338" t="n">
        <v>11.67</v>
      </c>
    </row>
    <row r="158" customFormat="false" ht="15" hidden="false" customHeight="false" outlineLevel="0" collapsed="false">
      <c r="A158" s="0" t="n">
        <v>41086</v>
      </c>
      <c r="B158" s="133" t="s">
        <v>1128</v>
      </c>
      <c r="C158" s="0" t="s">
        <v>1122</v>
      </c>
      <c r="D158" s="0" t="s">
        <v>970</v>
      </c>
      <c r="E158" s="339" t="n">
        <v>2056.93</v>
      </c>
    </row>
    <row r="159" customFormat="false" ht="15" hidden="false" customHeight="false" outlineLevel="0" collapsed="false">
      <c r="A159" s="0" t="n">
        <v>34466</v>
      </c>
      <c r="B159" s="133" t="s">
        <v>1129</v>
      </c>
      <c r="C159" s="0" t="s">
        <v>1120</v>
      </c>
      <c r="D159" s="0" t="s">
        <v>970</v>
      </c>
      <c r="E159" s="338" t="n">
        <v>11.37</v>
      </c>
    </row>
    <row r="160" customFormat="false" ht="15" hidden="false" customHeight="false" outlineLevel="0" collapsed="false">
      <c r="A160" s="0" t="n">
        <v>41083</v>
      </c>
      <c r="B160" s="133" t="s">
        <v>1130</v>
      </c>
      <c r="C160" s="0" t="s">
        <v>1122</v>
      </c>
      <c r="D160" s="0" t="s">
        <v>970</v>
      </c>
      <c r="E160" s="339" t="n">
        <v>2001.62</v>
      </c>
    </row>
    <row r="161" customFormat="false" ht="15" hidden="false" customHeight="false" outlineLevel="0" collapsed="false">
      <c r="A161" s="0" t="n">
        <v>252</v>
      </c>
      <c r="B161" s="133" t="s">
        <v>1131</v>
      </c>
      <c r="C161" s="0" t="s">
        <v>1120</v>
      </c>
      <c r="D161" s="0" t="s">
        <v>970</v>
      </c>
      <c r="E161" s="338" t="n">
        <v>11.37</v>
      </c>
    </row>
    <row r="162" customFormat="false" ht="15" hidden="false" customHeight="false" outlineLevel="0" collapsed="false">
      <c r="A162" s="0" t="n">
        <v>40909</v>
      </c>
      <c r="B162" s="133" t="s">
        <v>1132</v>
      </c>
      <c r="C162" s="0" t="s">
        <v>1122</v>
      </c>
      <c r="D162" s="0" t="s">
        <v>970</v>
      </c>
      <c r="E162" s="339" t="n">
        <v>2001.62</v>
      </c>
    </row>
    <row r="163" customFormat="false" ht="15" hidden="false" customHeight="false" outlineLevel="0" collapsed="false">
      <c r="A163" s="0" t="n">
        <v>242</v>
      </c>
      <c r="B163" s="133" t="s">
        <v>1133</v>
      </c>
      <c r="C163" s="0" t="s">
        <v>1120</v>
      </c>
      <c r="D163" s="0" t="s">
        <v>970</v>
      </c>
      <c r="E163" s="338" t="n">
        <v>11.67</v>
      </c>
    </row>
    <row r="164" customFormat="false" ht="15" hidden="false" customHeight="false" outlineLevel="0" collapsed="false">
      <c r="A164" s="0" t="n">
        <v>41085</v>
      </c>
      <c r="B164" s="133" t="s">
        <v>1134</v>
      </c>
      <c r="C164" s="0" t="s">
        <v>1122</v>
      </c>
      <c r="D164" s="0" t="s">
        <v>970</v>
      </c>
      <c r="E164" s="339" t="n">
        <v>2056.93</v>
      </c>
    </row>
    <row r="165" customFormat="false" ht="15" hidden="false" customHeight="false" outlineLevel="0" collapsed="false">
      <c r="A165" s="0" t="n">
        <v>427</v>
      </c>
      <c r="B165" s="133" t="s">
        <v>1135</v>
      </c>
      <c r="C165" s="0" t="s">
        <v>969</v>
      </c>
      <c r="D165" s="0" t="s">
        <v>970</v>
      </c>
      <c r="E165" s="338" t="n">
        <v>10.79</v>
      </c>
    </row>
    <row r="166" customFormat="false" ht="15" hidden="false" customHeight="false" outlineLevel="0" collapsed="false">
      <c r="A166" s="0" t="n">
        <v>417</v>
      </c>
      <c r="B166" s="133" t="s">
        <v>1136</v>
      </c>
      <c r="C166" s="0" t="s">
        <v>969</v>
      </c>
      <c r="D166" s="0" t="s">
        <v>970</v>
      </c>
      <c r="E166" s="338" t="n">
        <v>5.08</v>
      </c>
    </row>
    <row r="167" customFormat="false" ht="15" hidden="false" customHeight="false" outlineLevel="0" collapsed="false">
      <c r="A167" s="0" t="n">
        <v>11273</v>
      </c>
      <c r="B167" s="133" t="s">
        <v>1137</v>
      </c>
      <c r="C167" s="0" t="s">
        <v>969</v>
      </c>
      <c r="D167" s="0" t="s">
        <v>970</v>
      </c>
      <c r="E167" s="338" t="n">
        <v>15.78</v>
      </c>
    </row>
    <row r="168" customFormat="false" ht="15" hidden="false" customHeight="false" outlineLevel="0" collapsed="false">
      <c r="A168" s="0" t="n">
        <v>11272</v>
      </c>
      <c r="B168" s="133" t="s">
        <v>1138</v>
      </c>
      <c r="C168" s="0" t="s">
        <v>969</v>
      </c>
      <c r="D168" s="0" t="s">
        <v>970</v>
      </c>
      <c r="E168" s="338" t="n">
        <v>9.52</v>
      </c>
    </row>
    <row r="169" customFormat="false" ht="15" hidden="false" customHeight="false" outlineLevel="0" collapsed="false">
      <c r="A169" s="0" t="n">
        <v>11275</v>
      </c>
      <c r="B169" s="133" t="s">
        <v>1139</v>
      </c>
      <c r="C169" s="0" t="s">
        <v>969</v>
      </c>
      <c r="D169" s="0" t="s">
        <v>970</v>
      </c>
      <c r="E169" s="338" t="n">
        <v>3.82</v>
      </c>
    </row>
    <row r="170" customFormat="false" ht="15" hidden="false" customHeight="false" outlineLevel="0" collapsed="false">
      <c r="A170" s="0" t="n">
        <v>11274</v>
      </c>
      <c r="B170" s="133" t="s">
        <v>1140</v>
      </c>
      <c r="C170" s="0" t="s">
        <v>969</v>
      </c>
      <c r="D170" s="0" t="s">
        <v>970</v>
      </c>
      <c r="E170" s="338" t="n">
        <v>2.91</v>
      </c>
    </row>
    <row r="171" customFormat="false" ht="15" hidden="false" customHeight="false" outlineLevel="0" collapsed="false">
      <c r="A171" s="0" t="n">
        <v>38470</v>
      </c>
      <c r="B171" s="133" t="s">
        <v>1141</v>
      </c>
      <c r="C171" s="0" t="s">
        <v>969</v>
      </c>
      <c r="D171" s="0" t="s">
        <v>977</v>
      </c>
      <c r="E171" s="338" t="n">
        <v>40.26</v>
      </c>
    </row>
    <row r="172" customFormat="false" ht="15" hidden="false" customHeight="false" outlineLevel="0" collapsed="false">
      <c r="A172" s="0" t="n">
        <v>38547</v>
      </c>
      <c r="B172" s="133" t="s">
        <v>1142</v>
      </c>
      <c r="C172" s="0" t="s">
        <v>969</v>
      </c>
      <c r="D172" s="0" t="s">
        <v>970</v>
      </c>
      <c r="E172" s="338" t="n">
        <v>109.86</v>
      </c>
    </row>
    <row r="173" customFormat="false" ht="15" hidden="false" customHeight="false" outlineLevel="0" collapsed="false">
      <c r="A173" s="0" t="n">
        <v>38469</v>
      </c>
      <c r="B173" s="133" t="s">
        <v>1143</v>
      </c>
      <c r="C173" s="0" t="s">
        <v>969</v>
      </c>
      <c r="D173" s="0" t="s">
        <v>970</v>
      </c>
      <c r="E173" s="338" t="n">
        <v>118.13</v>
      </c>
    </row>
    <row r="174" customFormat="false" ht="15" hidden="false" customHeight="false" outlineLevel="0" collapsed="false">
      <c r="A174" s="0" t="n">
        <v>38467</v>
      </c>
      <c r="B174" s="133" t="s">
        <v>1144</v>
      </c>
      <c r="C174" s="0" t="s">
        <v>969</v>
      </c>
      <c r="D174" s="0" t="s">
        <v>970</v>
      </c>
      <c r="E174" s="338" t="n">
        <v>66.47</v>
      </c>
    </row>
    <row r="175" customFormat="false" ht="15" hidden="false" customHeight="false" outlineLevel="0" collapsed="false">
      <c r="A175" s="0" t="n">
        <v>38468</v>
      </c>
      <c r="B175" s="133" t="s">
        <v>1145</v>
      </c>
      <c r="C175" s="0" t="s">
        <v>969</v>
      </c>
      <c r="D175" s="0" t="s">
        <v>970</v>
      </c>
      <c r="E175" s="338" t="n">
        <v>73.14</v>
      </c>
    </row>
    <row r="176" customFormat="false" ht="15" hidden="false" customHeight="false" outlineLevel="0" collapsed="false">
      <c r="A176" s="0" t="n">
        <v>38471</v>
      </c>
      <c r="B176" s="133" t="s">
        <v>1146</v>
      </c>
      <c r="C176" s="0" t="s">
        <v>969</v>
      </c>
      <c r="D176" s="0" t="s">
        <v>970</v>
      </c>
      <c r="E176" s="338" t="n">
        <v>94.98</v>
      </c>
    </row>
    <row r="177" customFormat="false" ht="15" hidden="false" customHeight="false" outlineLevel="0" collapsed="false">
      <c r="A177" s="0" t="n">
        <v>37370</v>
      </c>
      <c r="B177" s="133" t="s">
        <v>1147</v>
      </c>
      <c r="C177" s="0" t="s">
        <v>1120</v>
      </c>
      <c r="D177" s="0" t="s">
        <v>977</v>
      </c>
      <c r="E177" s="338" t="n">
        <v>3.14</v>
      </c>
    </row>
    <row r="178" customFormat="false" ht="15" hidden="false" customHeight="false" outlineLevel="0" collapsed="false">
      <c r="A178" s="0" t="n">
        <v>40862</v>
      </c>
      <c r="B178" s="133" t="s">
        <v>1148</v>
      </c>
      <c r="C178" s="0" t="s">
        <v>1122</v>
      </c>
      <c r="D178" s="0" t="s">
        <v>977</v>
      </c>
      <c r="E178" s="338" t="n">
        <v>591.69</v>
      </c>
    </row>
    <row r="179" customFormat="false" ht="15" hidden="false" customHeight="false" outlineLevel="0" collapsed="false">
      <c r="A179" s="0" t="n">
        <v>10658</v>
      </c>
      <c r="B179" s="133" t="s">
        <v>1149</v>
      </c>
      <c r="C179" s="0" t="s">
        <v>969</v>
      </c>
      <c r="D179" s="0" t="s">
        <v>972</v>
      </c>
      <c r="E179" s="339" t="n">
        <v>7359</v>
      </c>
    </row>
    <row r="180" customFormat="false" ht="15" hidden="false" customHeight="false" outlineLevel="0" collapsed="false">
      <c r="A180" s="0" t="n">
        <v>253</v>
      </c>
      <c r="B180" s="133" t="s">
        <v>1150</v>
      </c>
      <c r="C180" s="0" t="s">
        <v>1120</v>
      </c>
      <c r="D180" s="0" t="s">
        <v>977</v>
      </c>
      <c r="E180" s="338" t="n">
        <v>18.61</v>
      </c>
    </row>
    <row r="181" customFormat="false" ht="15" hidden="false" customHeight="false" outlineLevel="0" collapsed="false">
      <c r="A181" s="0" t="n">
        <v>40809</v>
      </c>
      <c r="B181" s="133" t="s">
        <v>1151</v>
      </c>
      <c r="C181" s="0" t="s">
        <v>1122</v>
      </c>
      <c r="D181" s="0" t="s">
        <v>970</v>
      </c>
      <c r="E181" s="339" t="n">
        <v>3276.06</v>
      </c>
    </row>
    <row r="182" customFormat="false" ht="15" hidden="false" customHeight="false" outlineLevel="0" collapsed="false">
      <c r="A182" s="0" t="n">
        <v>42428</v>
      </c>
      <c r="B182" s="133" t="s">
        <v>1152</v>
      </c>
      <c r="C182" s="0" t="s">
        <v>969</v>
      </c>
      <c r="D182" s="0" t="s">
        <v>972</v>
      </c>
      <c r="E182" s="339" t="n">
        <v>2271</v>
      </c>
    </row>
    <row r="183" customFormat="false" ht="15" hidden="false" customHeight="false" outlineLevel="0" collapsed="false">
      <c r="A183" s="0" t="n">
        <v>301</v>
      </c>
      <c r="B183" s="133" t="s">
        <v>1153</v>
      </c>
      <c r="C183" s="0" t="s">
        <v>969</v>
      </c>
      <c r="D183" s="0" t="s">
        <v>977</v>
      </c>
      <c r="E183" s="338" t="n">
        <v>3.4</v>
      </c>
    </row>
    <row r="184" customFormat="false" ht="15" hidden="false" customHeight="false" outlineLevel="0" collapsed="false">
      <c r="A184" s="0" t="n">
        <v>296</v>
      </c>
      <c r="B184" s="133" t="s">
        <v>1154</v>
      </c>
      <c r="C184" s="0" t="s">
        <v>969</v>
      </c>
      <c r="D184" s="0" t="s">
        <v>970</v>
      </c>
      <c r="E184" s="338" t="n">
        <v>1.92</v>
      </c>
    </row>
    <row r="185" customFormat="false" ht="15" hidden="false" customHeight="false" outlineLevel="0" collapsed="false">
      <c r="A185" s="0" t="n">
        <v>297</v>
      </c>
      <c r="B185" s="133" t="s">
        <v>1155</v>
      </c>
      <c r="C185" s="0" t="s">
        <v>969</v>
      </c>
      <c r="D185" s="0" t="s">
        <v>970</v>
      </c>
      <c r="E185" s="338" t="n">
        <v>2.82</v>
      </c>
    </row>
    <row r="186" customFormat="false" ht="15" hidden="false" customHeight="false" outlineLevel="0" collapsed="false">
      <c r="A186" s="0" t="n">
        <v>299</v>
      </c>
      <c r="B186" s="133" t="s">
        <v>1156</v>
      </c>
      <c r="C186" s="0" t="s">
        <v>969</v>
      </c>
      <c r="D186" s="0" t="s">
        <v>970</v>
      </c>
      <c r="E186" s="338" t="n">
        <v>3.99</v>
      </c>
    </row>
    <row r="187" customFormat="false" ht="15" hidden="false" customHeight="false" outlineLevel="0" collapsed="false">
      <c r="A187" s="0" t="n">
        <v>300</v>
      </c>
      <c r="B187" s="133" t="s">
        <v>1157</v>
      </c>
      <c r="C187" s="0" t="s">
        <v>969</v>
      </c>
      <c r="D187" s="0" t="s">
        <v>970</v>
      </c>
      <c r="E187" s="338" t="n">
        <v>13.8</v>
      </c>
    </row>
    <row r="188" customFormat="false" ht="15" hidden="false" customHeight="false" outlineLevel="0" collapsed="false">
      <c r="A188" s="0" t="n">
        <v>20085</v>
      </c>
      <c r="B188" s="133" t="s">
        <v>1158</v>
      </c>
      <c r="C188" s="0" t="s">
        <v>969</v>
      </c>
      <c r="D188" s="0" t="s">
        <v>970</v>
      </c>
      <c r="E188" s="338" t="n">
        <v>2.52</v>
      </c>
    </row>
    <row r="189" customFormat="false" ht="15" hidden="false" customHeight="false" outlineLevel="0" collapsed="false">
      <c r="A189" s="0" t="n">
        <v>298</v>
      </c>
      <c r="B189" s="133" t="s">
        <v>1159</v>
      </c>
      <c r="C189" s="0" t="s">
        <v>969</v>
      </c>
      <c r="D189" s="0" t="s">
        <v>970</v>
      </c>
      <c r="E189" s="338" t="n">
        <v>3.06</v>
      </c>
    </row>
    <row r="190" customFormat="false" ht="15" hidden="false" customHeight="false" outlineLevel="0" collapsed="false">
      <c r="A190" s="0" t="n">
        <v>311</v>
      </c>
      <c r="B190" s="133" t="s">
        <v>1160</v>
      </c>
      <c r="C190" s="0" t="s">
        <v>969</v>
      </c>
      <c r="D190" s="0" t="s">
        <v>970</v>
      </c>
      <c r="E190" s="338" t="n">
        <v>11.38</v>
      </c>
    </row>
    <row r="191" customFormat="false" ht="15" hidden="false" customHeight="false" outlineLevel="0" collapsed="false">
      <c r="A191" s="0" t="n">
        <v>318</v>
      </c>
      <c r="B191" s="133" t="s">
        <v>1161</v>
      </c>
      <c r="C191" s="0" t="s">
        <v>969</v>
      </c>
      <c r="D191" s="0" t="s">
        <v>970</v>
      </c>
      <c r="E191" s="338" t="n">
        <v>22.92</v>
      </c>
    </row>
    <row r="192" customFormat="false" ht="15" hidden="false" customHeight="false" outlineLevel="0" collapsed="false">
      <c r="A192" s="0" t="n">
        <v>319</v>
      </c>
      <c r="B192" s="133" t="s">
        <v>1162</v>
      </c>
      <c r="C192" s="0" t="s">
        <v>969</v>
      </c>
      <c r="D192" s="0" t="s">
        <v>970</v>
      </c>
      <c r="E192" s="338" t="n">
        <v>35.94</v>
      </c>
    </row>
    <row r="193" customFormat="false" ht="15" hidden="false" customHeight="false" outlineLevel="0" collapsed="false">
      <c r="A193" s="0" t="n">
        <v>303</v>
      </c>
      <c r="B193" s="133" t="s">
        <v>1163</v>
      </c>
      <c r="C193" s="0" t="s">
        <v>969</v>
      </c>
      <c r="D193" s="0" t="s">
        <v>970</v>
      </c>
      <c r="E193" s="338" t="n">
        <v>3.76</v>
      </c>
    </row>
    <row r="194" customFormat="false" ht="15" hidden="false" customHeight="false" outlineLevel="0" collapsed="false">
      <c r="A194" s="0" t="n">
        <v>305</v>
      </c>
      <c r="B194" s="133" t="s">
        <v>1164</v>
      </c>
      <c r="C194" s="0" t="s">
        <v>969</v>
      </c>
      <c r="D194" s="0" t="s">
        <v>970</v>
      </c>
      <c r="E194" s="338" t="n">
        <v>11.85</v>
      </c>
    </row>
    <row r="195" customFormat="false" ht="15" hidden="false" customHeight="false" outlineLevel="0" collapsed="false">
      <c r="A195" s="0" t="n">
        <v>306</v>
      </c>
      <c r="B195" s="133" t="s">
        <v>1165</v>
      </c>
      <c r="C195" s="0" t="s">
        <v>969</v>
      </c>
      <c r="D195" s="0" t="s">
        <v>970</v>
      </c>
      <c r="E195" s="338" t="n">
        <v>17.97</v>
      </c>
    </row>
    <row r="196" customFormat="false" ht="15" hidden="false" customHeight="false" outlineLevel="0" collapsed="false">
      <c r="A196" s="0" t="n">
        <v>307</v>
      </c>
      <c r="B196" s="133" t="s">
        <v>1166</v>
      </c>
      <c r="C196" s="0" t="s">
        <v>969</v>
      </c>
      <c r="D196" s="0" t="s">
        <v>970</v>
      </c>
      <c r="E196" s="338" t="n">
        <v>45.4</v>
      </c>
    </row>
    <row r="197" customFormat="false" ht="15" hidden="false" customHeight="false" outlineLevel="0" collapsed="false">
      <c r="A197" s="0" t="n">
        <v>309</v>
      </c>
      <c r="B197" s="133" t="s">
        <v>1167</v>
      </c>
      <c r="C197" s="0" t="s">
        <v>969</v>
      </c>
      <c r="D197" s="0" t="s">
        <v>970</v>
      </c>
      <c r="E197" s="338" t="n">
        <v>74.37</v>
      </c>
    </row>
    <row r="198" customFormat="false" ht="15" hidden="false" customHeight="false" outlineLevel="0" collapsed="false">
      <c r="A198" s="0" t="n">
        <v>310</v>
      </c>
      <c r="B198" s="133" t="s">
        <v>1168</v>
      </c>
      <c r="C198" s="0" t="s">
        <v>969</v>
      </c>
      <c r="D198" s="0" t="s">
        <v>970</v>
      </c>
      <c r="E198" s="338" t="n">
        <v>103.07</v>
      </c>
    </row>
    <row r="199" customFormat="false" ht="15" hidden="false" customHeight="false" outlineLevel="0" collapsed="false">
      <c r="A199" s="0" t="n">
        <v>328</v>
      </c>
      <c r="B199" s="133" t="s">
        <v>1169</v>
      </c>
      <c r="C199" s="0" t="s">
        <v>969</v>
      </c>
      <c r="D199" s="0" t="s">
        <v>970</v>
      </c>
      <c r="E199" s="338" t="n">
        <v>9.01</v>
      </c>
    </row>
    <row r="200" customFormat="false" ht="15" hidden="false" customHeight="false" outlineLevel="0" collapsed="false">
      <c r="A200" s="0" t="n">
        <v>325</v>
      </c>
      <c r="B200" s="133" t="s">
        <v>1170</v>
      </c>
      <c r="C200" s="0" t="s">
        <v>969</v>
      </c>
      <c r="D200" s="0" t="s">
        <v>970</v>
      </c>
      <c r="E200" s="338" t="n">
        <v>2.66</v>
      </c>
    </row>
    <row r="201" customFormat="false" ht="15" hidden="false" customHeight="false" outlineLevel="0" collapsed="false">
      <c r="A201" s="0" t="n">
        <v>20326</v>
      </c>
      <c r="B201" s="133" t="s">
        <v>1171</v>
      </c>
      <c r="C201" s="0" t="s">
        <v>969</v>
      </c>
      <c r="D201" s="0" t="s">
        <v>970</v>
      </c>
      <c r="E201" s="338" t="n">
        <v>4.86</v>
      </c>
    </row>
    <row r="202" customFormat="false" ht="15" hidden="false" customHeight="false" outlineLevel="0" collapsed="false">
      <c r="A202" s="0" t="n">
        <v>329</v>
      </c>
      <c r="B202" s="133" t="s">
        <v>1172</v>
      </c>
      <c r="C202" s="0" t="s">
        <v>969</v>
      </c>
      <c r="D202" s="0" t="s">
        <v>970</v>
      </c>
      <c r="E202" s="338" t="n">
        <v>7.53</v>
      </c>
    </row>
    <row r="203" customFormat="false" ht="15" hidden="false" customHeight="false" outlineLevel="0" collapsed="false">
      <c r="A203" s="0" t="n">
        <v>308</v>
      </c>
      <c r="B203" s="133" t="s">
        <v>1173</v>
      </c>
      <c r="C203" s="0" t="s">
        <v>969</v>
      </c>
      <c r="D203" s="0" t="s">
        <v>970</v>
      </c>
      <c r="E203" s="338" t="n">
        <v>101.32</v>
      </c>
    </row>
    <row r="204" customFormat="false" ht="15" hidden="false" customHeight="false" outlineLevel="0" collapsed="false">
      <c r="A204" s="0" t="n">
        <v>39642</v>
      </c>
      <c r="B204" s="133" t="s">
        <v>1174</v>
      </c>
      <c r="C204" s="0" t="s">
        <v>969</v>
      </c>
      <c r="D204" s="0" t="s">
        <v>970</v>
      </c>
      <c r="E204" s="338" t="n">
        <v>3.34</v>
      </c>
    </row>
    <row r="205" customFormat="false" ht="15" hidden="false" customHeight="false" outlineLevel="0" collapsed="false">
      <c r="A205" s="0" t="n">
        <v>39641</v>
      </c>
      <c r="B205" s="133" t="s">
        <v>1175</v>
      </c>
      <c r="C205" s="0" t="s">
        <v>969</v>
      </c>
      <c r="D205" s="0" t="s">
        <v>970</v>
      </c>
      <c r="E205" s="338" t="n">
        <v>2.93</v>
      </c>
    </row>
    <row r="206" customFormat="false" ht="15" hidden="false" customHeight="false" outlineLevel="0" collapsed="false">
      <c r="A206" s="0" t="n">
        <v>39643</v>
      </c>
      <c r="B206" s="133" t="s">
        <v>1176</v>
      </c>
      <c r="C206" s="0" t="s">
        <v>969</v>
      </c>
      <c r="D206" s="0" t="s">
        <v>970</v>
      </c>
      <c r="E206" s="338" t="n">
        <v>3.92</v>
      </c>
    </row>
    <row r="207" customFormat="false" ht="15" hidden="false" customHeight="false" outlineLevel="0" collapsed="false">
      <c r="A207" s="0" t="n">
        <v>39644</v>
      </c>
      <c r="B207" s="133" t="s">
        <v>1177</v>
      </c>
      <c r="C207" s="0" t="s">
        <v>969</v>
      </c>
      <c r="D207" s="0" t="s">
        <v>970</v>
      </c>
      <c r="E207" s="338" t="n">
        <v>6.08</v>
      </c>
    </row>
    <row r="208" customFormat="false" ht="15" hidden="false" customHeight="false" outlineLevel="0" collapsed="false">
      <c r="A208" s="0" t="n">
        <v>39645</v>
      </c>
      <c r="B208" s="133" t="s">
        <v>1178</v>
      </c>
      <c r="C208" s="0" t="s">
        <v>969</v>
      </c>
      <c r="D208" s="0" t="s">
        <v>970</v>
      </c>
      <c r="E208" s="338" t="n">
        <v>6.66</v>
      </c>
    </row>
    <row r="209" customFormat="false" ht="15" hidden="false" customHeight="false" outlineLevel="0" collapsed="false">
      <c r="A209" s="0" t="n">
        <v>41610</v>
      </c>
      <c r="B209" s="133" t="s">
        <v>1179</v>
      </c>
      <c r="C209" s="0" t="s">
        <v>969</v>
      </c>
      <c r="D209" s="0" t="s">
        <v>970</v>
      </c>
      <c r="E209" s="338" t="n">
        <v>694.55</v>
      </c>
    </row>
    <row r="210" customFormat="false" ht="15" hidden="false" customHeight="false" outlineLevel="0" collapsed="false">
      <c r="A210" s="0" t="n">
        <v>41611</v>
      </c>
      <c r="B210" s="133" t="s">
        <v>1180</v>
      </c>
      <c r="C210" s="0" t="s">
        <v>969</v>
      </c>
      <c r="D210" s="0" t="s">
        <v>970</v>
      </c>
      <c r="E210" s="339" t="n">
        <v>1094.74</v>
      </c>
    </row>
    <row r="211" customFormat="false" ht="15" hidden="false" customHeight="false" outlineLevel="0" collapsed="false">
      <c r="A211" s="0" t="n">
        <v>41612</v>
      </c>
      <c r="B211" s="133" t="s">
        <v>1181</v>
      </c>
      <c r="C211" s="0" t="s">
        <v>969</v>
      </c>
      <c r="D211" s="0" t="s">
        <v>970</v>
      </c>
      <c r="E211" s="339" t="n">
        <v>1537.18</v>
      </c>
    </row>
    <row r="212" customFormat="false" ht="15" hidden="false" customHeight="false" outlineLevel="0" collapsed="false">
      <c r="A212" s="0" t="n">
        <v>41637</v>
      </c>
      <c r="B212" s="133" t="s">
        <v>1182</v>
      </c>
      <c r="C212" s="0" t="s">
        <v>969</v>
      </c>
      <c r="D212" s="0" t="s">
        <v>970</v>
      </c>
      <c r="E212" s="338" t="n">
        <v>143.69</v>
      </c>
    </row>
    <row r="213" customFormat="false" ht="15" hidden="false" customHeight="false" outlineLevel="0" collapsed="false">
      <c r="A213" s="0" t="n">
        <v>41638</v>
      </c>
      <c r="B213" s="133" t="s">
        <v>1183</v>
      </c>
      <c r="C213" s="0" t="s">
        <v>969</v>
      </c>
      <c r="D213" s="0" t="s">
        <v>970</v>
      </c>
      <c r="E213" s="338" t="n">
        <v>187.18</v>
      </c>
    </row>
    <row r="214" customFormat="false" ht="15" hidden="false" customHeight="false" outlineLevel="0" collapsed="false">
      <c r="A214" s="0" t="n">
        <v>41639</v>
      </c>
      <c r="B214" s="133" t="s">
        <v>1184</v>
      </c>
      <c r="C214" s="0" t="s">
        <v>969</v>
      </c>
      <c r="D214" s="0" t="s">
        <v>970</v>
      </c>
      <c r="E214" s="338" t="n">
        <v>452.83</v>
      </c>
    </row>
    <row r="215" customFormat="false" ht="15" hidden="false" customHeight="false" outlineLevel="0" collapsed="false">
      <c r="A215" s="0" t="n">
        <v>11789</v>
      </c>
      <c r="B215" s="133" t="s">
        <v>1185</v>
      </c>
      <c r="C215" s="0" t="s">
        <v>969</v>
      </c>
      <c r="D215" s="0" t="s">
        <v>970</v>
      </c>
      <c r="E215" s="338" t="n">
        <v>1.44</v>
      </c>
    </row>
    <row r="216" customFormat="false" ht="15" hidden="false" customHeight="false" outlineLevel="0" collapsed="false">
      <c r="A216" s="0" t="n">
        <v>20975</v>
      </c>
      <c r="B216" s="133" t="s">
        <v>1186</v>
      </c>
      <c r="C216" s="0" t="s">
        <v>969</v>
      </c>
      <c r="D216" s="0" t="s">
        <v>972</v>
      </c>
      <c r="E216" s="338" t="n">
        <v>20.61</v>
      </c>
    </row>
    <row r="217" customFormat="false" ht="15" hidden="false" customHeight="false" outlineLevel="0" collapsed="false">
      <c r="A217" s="0" t="n">
        <v>20976</v>
      </c>
      <c r="B217" s="133" t="s">
        <v>1187</v>
      </c>
      <c r="C217" s="0" t="s">
        <v>969</v>
      </c>
      <c r="D217" s="0" t="s">
        <v>972</v>
      </c>
      <c r="E217" s="338" t="n">
        <v>31.14</v>
      </c>
    </row>
    <row r="218" customFormat="false" ht="15" hidden="false" customHeight="false" outlineLevel="0" collapsed="false">
      <c r="A218" s="0" t="n">
        <v>40340</v>
      </c>
      <c r="B218" s="133" t="s">
        <v>1188</v>
      </c>
      <c r="C218" s="0" t="s">
        <v>969</v>
      </c>
      <c r="D218" s="0" t="s">
        <v>970</v>
      </c>
      <c r="E218" s="338" t="n">
        <v>25.01</v>
      </c>
    </row>
    <row r="219" customFormat="false" ht="15" hidden="false" customHeight="false" outlineLevel="0" collapsed="false">
      <c r="A219" s="0" t="n">
        <v>40341</v>
      </c>
      <c r="B219" s="133" t="s">
        <v>1189</v>
      </c>
      <c r="C219" s="0" t="s">
        <v>969</v>
      </c>
      <c r="D219" s="0" t="s">
        <v>970</v>
      </c>
      <c r="E219" s="338" t="n">
        <v>29.85</v>
      </c>
    </row>
    <row r="220" customFormat="false" ht="15" hidden="false" customHeight="false" outlineLevel="0" collapsed="false">
      <c r="A220" s="0" t="n">
        <v>40342</v>
      </c>
      <c r="B220" s="133" t="s">
        <v>1190</v>
      </c>
      <c r="C220" s="0" t="s">
        <v>969</v>
      </c>
      <c r="D220" s="0" t="s">
        <v>970</v>
      </c>
      <c r="E220" s="338" t="n">
        <v>35.6</v>
      </c>
    </row>
    <row r="221" customFormat="false" ht="15" hidden="false" customHeight="false" outlineLevel="0" collapsed="false">
      <c r="A221" s="0" t="n">
        <v>40343</v>
      </c>
      <c r="B221" s="133" t="s">
        <v>1191</v>
      </c>
      <c r="C221" s="0" t="s">
        <v>969</v>
      </c>
      <c r="D221" s="0" t="s">
        <v>970</v>
      </c>
      <c r="E221" s="338" t="n">
        <v>42.22</v>
      </c>
    </row>
    <row r="222" customFormat="false" ht="15" hidden="false" customHeight="false" outlineLevel="0" collapsed="false">
      <c r="A222" s="0" t="n">
        <v>40344</v>
      </c>
      <c r="B222" s="133" t="s">
        <v>1192</v>
      </c>
      <c r="C222" s="0" t="s">
        <v>969</v>
      </c>
      <c r="D222" s="0" t="s">
        <v>970</v>
      </c>
      <c r="E222" s="338" t="n">
        <v>57.56</v>
      </c>
    </row>
    <row r="223" customFormat="false" ht="15" hidden="false" customHeight="false" outlineLevel="0" collapsed="false">
      <c r="A223" s="0" t="n">
        <v>40345</v>
      </c>
      <c r="B223" s="133" t="s">
        <v>1193</v>
      </c>
      <c r="C223" s="0" t="s">
        <v>969</v>
      </c>
      <c r="D223" s="0" t="s">
        <v>970</v>
      </c>
      <c r="E223" s="338" t="n">
        <v>70.93</v>
      </c>
    </row>
    <row r="224" customFormat="false" ht="15" hidden="false" customHeight="false" outlineLevel="0" collapsed="false">
      <c r="A224" s="0" t="n">
        <v>40346</v>
      </c>
      <c r="B224" s="133" t="s">
        <v>1194</v>
      </c>
      <c r="C224" s="0" t="s">
        <v>969</v>
      </c>
      <c r="D224" s="0" t="s">
        <v>970</v>
      </c>
      <c r="E224" s="338" t="n">
        <v>82.28</v>
      </c>
    </row>
    <row r="225" customFormat="false" ht="15" hidden="false" customHeight="false" outlineLevel="0" collapsed="false">
      <c r="A225" s="0" t="n">
        <v>40347</v>
      </c>
      <c r="B225" s="133" t="s">
        <v>1195</v>
      </c>
      <c r="C225" s="0" t="s">
        <v>969</v>
      </c>
      <c r="D225" s="0" t="s">
        <v>970</v>
      </c>
      <c r="E225" s="338" t="n">
        <v>103.37</v>
      </c>
    </row>
    <row r="226" customFormat="false" ht="15" hidden="false" customHeight="false" outlineLevel="0" collapsed="false">
      <c r="A226" s="0" t="n">
        <v>6138</v>
      </c>
      <c r="B226" s="133" t="s">
        <v>1196</v>
      </c>
      <c r="C226" s="0" t="s">
        <v>969</v>
      </c>
      <c r="D226" s="0" t="s">
        <v>970</v>
      </c>
      <c r="E226" s="338" t="n">
        <v>10.28</v>
      </c>
    </row>
    <row r="227" customFormat="false" ht="15" hidden="false" customHeight="false" outlineLevel="0" collapsed="false">
      <c r="A227" s="0" t="n">
        <v>43424</v>
      </c>
      <c r="B227" s="133" t="s">
        <v>1197</v>
      </c>
      <c r="C227" s="0" t="s">
        <v>969</v>
      </c>
      <c r="D227" s="0" t="s">
        <v>970</v>
      </c>
      <c r="E227" s="338" t="n">
        <v>581.91</v>
      </c>
    </row>
    <row r="228" customFormat="false" ht="15" hidden="false" customHeight="false" outlineLevel="0" collapsed="false">
      <c r="A228" s="0" t="n">
        <v>43426</v>
      </c>
      <c r="B228" s="133" t="s">
        <v>1198</v>
      </c>
      <c r="C228" s="0" t="s">
        <v>969</v>
      </c>
      <c r="D228" s="0" t="s">
        <v>970</v>
      </c>
      <c r="E228" s="339" t="n">
        <v>2007.03</v>
      </c>
    </row>
    <row r="229" customFormat="false" ht="15" hidden="false" customHeight="false" outlineLevel="0" collapsed="false">
      <c r="A229" s="0" t="n">
        <v>12565</v>
      </c>
      <c r="B229" s="133" t="s">
        <v>1199</v>
      </c>
      <c r="C229" s="0" t="s">
        <v>969</v>
      </c>
      <c r="D229" s="0" t="s">
        <v>970</v>
      </c>
      <c r="E229" s="338" t="n">
        <v>703.84</v>
      </c>
    </row>
    <row r="230" customFormat="false" ht="15" hidden="false" customHeight="false" outlineLevel="0" collapsed="false">
      <c r="A230" s="0" t="n">
        <v>12567</v>
      </c>
      <c r="B230" s="133" t="s">
        <v>1200</v>
      </c>
      <c r="C230" s="0" t="s">
        <v>969</v>
      </c>
      <c r="D230" s="0" t="s">
        <v>970</v>
      </c>
      <c r="E230" s="338" t="n">
        <v>945.37</v>
      </c>
    </row>
    <row r="231" customFormat="false" ht="15" hidden="false" customHeight="false" outlineLevel="0" collapsed="false">
      <c r="A231" s="0" t="n">
        <v>12568</v>
      </c>
      <c r="B231" s="133" t="s">
        <v>1201</v>
      </c>
      <c r="C231" s="0" t="s">
        <v>969</v>
      </c>
      <c r="D231" s="0" t="s">
        <v>970</v>
      </c>
      <c r="E231" s="339" t="n">
        <v>1323.52</v>
      </c>
    </row>
    <row r="232" customFormat="false" ht="15" hidden="false" customHeight="false" outlineLevel="0" collapsed="false">
      <c r="A232" s="0" t="n">
        <v>43441</v>
      </c>
      <c r="B232" s="133" t="s">
        <v>1202</v>
      </c>
      <c r="C232" s="0" t="s">
        <v>969</v>
      </c>
      <c r="D232" s="0" t="s">
        <v>970</v>
      </c>
      <c r="E232" s="338" t="n">
        <v>170.16</v>
      </c>
    </row>
    <row r="233" customFormat="false" ht="15" hidden="false" customHeight="false" outlineLevel="0" collapsed="false">
      <c r="A233" s="0" t="n">
        <v>43423</v>
      </c>
      <c r="B233" s="133" t="s">
        <v>1203</v>
      </c>
      <c r="C233" s="0" t="s">
        <v>969</v>
      </c>
      <c r="D233" s="0" t="s">
        <v>970</v>
      </c>
      <c r="E233" s="338" t="n">
        <v>79.41</v>
      </c>
    </row>
    <row r="234" customFormat="false" ht="15" hidden="false" customHeight="false" outlineLevel="0" collapsed="false">
      <c r="A234" s="0" t="n">
        <v>12532</v>
      </c>
      <c r="B234" s="133" t="s">
        <v>1204</v>
      </c>
      <c r="C234" s="0" t="s">
        <v>969</v>
      </c>
      <c r="D234" s="0" t="s">
        <v>970</v>
      </c>
      <c r="E234" s="338" t="n">
        <v>122.47</v>
      </c>
    </row>
    <row r="235" customFormat="false" ht="15" hidden="false" customHeight="false" outlineLevel="0" collapsed="false">
      <c r="A235" s="0" t="n">
        <v>43444</v>
      </c>
      <c r="B235" s="133" t="s">
        <v>1205</v>
      </c>
      <c r="C235" s="0" t="s">
        <v>969</v>
      </c>
      <c r="D235" s="0" t="s">
        <v>970</v>
      </c>
      <c r="E235" s="338" t="n">
        <v>411.23</v>
      </c>
    </row>
    <row r="236" customFormat="false" ht="15" hidden="false" customHeight="false" outlineLevel="0" collapsed="false">
      <c r="A236" s="0" t="n">
        <v>12551</v>
      </c>
      <c r="B236" s="133" t="s">
        <v>1206</v>
      </c>
      <c r="C236" s="0" t="s">
        <v>969</v>
      </c>
      <c r="D236" s="0" t="s">
        <v>970</v>
      </c>
      <c r="E236" s="338" t="n">
        <v>293.4</v>
      </c>
    </row>
    <row r="237" customFormat="false" ht="15" hidden="false" customHeight="false" outlineLevel="0" collapsed="false">
      <c r="A237" s="0" t="n">
        <v>43442</v>
      </c>
      <c r="B237" s="133" t="s">
        <v>1207</v>
      </c>
      <c r="C237" s="0" t="s">
        <v>969</v>
      </c>
      <c r="D237" s="0" t="s">
        <v>970</v>
      </c>
      <c r="E237" s="338" t="n">
        <v>226.89</v>
      </c>
    </row>
    <row r="238" customFormat="false" ht="15" hidden="false" customHeight="false" outlineLevel="0" collapsed="false">
      <c r="A238" s="0" t="n">
        <v>43443</v>
      </c>
      <c r="B238" s="133" t="s">
        <v>1208</v>
      </c>
      <c r="C238" s="0" t="s">
        <v>969</v>
      </c>
      <c r="D238" s="0" t="s">
        <v>970</v>
      </c>
      <c r="E238" s="338" t="n">
        <v>297.79</v>
      </c>
    </row>
    <row r="239" customFormat="false" ht="15" hidden="false" customHeight="false" outlineLevel="0" collapsed="false">
      <c r="A239" s="0" t="n">
        <v>12544</v>
      </c>
      <c r="B239" s="133" t="s">
        <v>1209</v>
      </c>
      <c r="C239" s="0" t="s">
        <v>969</v>
      </c>
      <c r="D239" s="0" t="s">
        <v>970</v>
      </c>
      <c r="E239" s="338" t="n">
        <v>160.71</v>
      </c>
    </row>
    <row r="240" customFormat="false" ht="15" hidden="false" customHeight="false" outlineLevel="0" collapsed="false">
      <c r="A240" s="0" t="n">
        <v>12547</v>
      </c>
      <c r="B240" s="133" t="s">
        <v>1210</v>
      </c>
      <c r="C240" s="0" t="s">
        <v>969</v>
      </c>
      <c r="D240" s="0" t="s">
        <v>970</v>
      </c>
      <c r="E240" s="338" t="n">
        <v>216.15</v>
      </c>
    </row>
    <row r="241" customFormat="false" ht="15" hidden="false" customHeight="false" outlineLevel="0" collapsed="false">
      <c r="A241" s="0" t="n">
        <v>43445</v>
      </c>
      <c r="B241" s="133" t="s">
        <v>1211</v>
      </c>
      <c r="C241" s="0" t="s">
        <v>969</v>
      </c>
      <c r="D241" s="0" t="s">
        <v>970</v>
      </c>
      <c r="E241" s="338" t="n">
        <v>567.22</v>
      </c>
    </row>
    <row r="242" customFormat="false" ht="15" hidden="false" customHeight="false" outlineLevel="0" collapsed="false">
      <c r="A242" s="0" t="n">
        <v>12563</v>
      </c>
      <c r="B242" s="133" t="s">
        <v>1212</v>
      </c>
      <c r="C242" s="0" t="s">
        <v>969</v>
      </c>
      <c r="D242" s="0" t="s">
        <v>970</v>
      </c>
      <c r="E242" s="338" t="n">
        <v>405.83</v>
      </c>
    </row>
    <row r="243" customFormat="false" ht="15" hidden="false" customHeight="false" outlineLevel="0" collapsed="false">
      <c r="A243" s="0" t="n">
        <v>43425</v>
      </c>
      <c r="B243" s="133" t="s">
        <v>1213</v>
      </c>
      <c r="C243" s="0" t="s">
        <v>969</v>
      </c>
      <c r="D243" s="0" t="s">
        <v>970</v>
      </c>
      <c r="E243" s="338" t="n">
        <v>255.25</v>
      </c>
    </row>
    <row r="244" customFormat="false" ht="15" hidden="false" customHeight="false" outlineLevel="0" collapsed="false">
      <c r="A244" s="0" t="n">
        <v>43446</v>
      </c>
      <c r="B244" s="133" t="s">
        <v>1214</v>
      </c>
      <c r="C244" s="0" t="s">
        <v>969</v>
      </c>
      <c r="D244" s="0" t="s">
        <v>970</v>
      </c>
      <c r="E244" s="338" t="n">
        <v>538.86</v>
      </c>
    </row>
    <row r="245" customFormat="false" ht="15" hidden="false" customHeight="false" outlineLevel="0" collapsed="false">
      <c r="A245" s="0" t="n">
        <v>43447</v>
      </c>
      <c r="B245" s="133" t="s">
        <v>1215</v>
      </c>
      <c r="C245" s="0" t="s">
        <v>969</v>
      </c>
      <c r="D245" s="0" t="s">
        <v>970</v>
      </c>
      <c r="E245" s="338" t="n">
        <v>661.76</v>
      </c>
    </row>
    <row r="246" customFormat="false" ht="15" hidden="false" customHeight="false" outlineLevel="0" collapsed="false">
      <c r="A246" s="0" t="n">
        <v>43448</v>
      </c>
      <c r="B246" s="133" t="s">
        <v>1216</v>
      </c>
      <c r="C246" s="0" t="s">
        <v>969</v>
      </c>
      <c r="D246" s="0" t="s">
        <v>970</v>
      </c>
      <c r="E246" s="338" t="n">
        <v>926.47</v>
      </c>
    </row>
    <row r="247" customFormat="false" ht="15" hidden="false" customHeight="false" outlineLevel="0" collapsed="false">
      <c r="A247" s="0" t="n">
        <v>13761</v>
      </c>
      <c r="B247" s="133" t="s">
        <v>1217</v>
      </c>
      <c r="C247" s="0" t="s">
        <v>969</v>
      </c>
      <c r="D247" s="0" t="s">
        <v>970</v>
      </c>
      <c r="E247" s="339" t="n">
        <v>3324.93</v>
      </c>
    </row>
    <row r="248" customFormat="false" ht="15" hidden="false" customHeight="false" outlineLevel="0" collapsed="false">
      <c r="A248" s="0" t="n">
        <v>4814</v>
      </c>
      <c r="B248" s="133" t="s">
        <v>1218</v>
      </c>
      <c r="C248" s="0" t="s">
        <v>969</v>
      </c>
      <c r="D248" s="0" t="s">
        <v>970</v>
      </c>
      <c r="E248" s="338" t="n">
        <v>66.22</v>
      </c>
    </row>
    <row r="249" customFormat="false" ht="15" hidden="false" customHeight="false" outlineLevel="0" collapsed="false">
      <c r="A249" s="0" t="n">
        <v>44473</v>
      </c>
      <c r="B249" s="133" t="s">
        <v>1219</v>
      </c>
      <c r="C249" s="0" t="s">
        <v>969</v>
      </c>
      <c r="D249" s="0" t="s">
        <v>972</v>
      </c>
      <c r="E249" s="339" t="n">
        <v>2151.01</v>
      </c>
    </row>
    <row r="250" customFormat="false" ht="15" hidden="false" customHeight="false" outlineLevel="0" collapsed="false">
      <c r="A250" s="0" t="n">
        <v>6122</v>
      </c>
      <c r="B250" s="133" t="s">
        <v>1220</v>
      </c>
      <c r="C250" s="0" t="s">
        <v>1120</v>
      </c>
      <c r="D250" s="0" t="s">
        <v>970</v>
      </c>
      <c r="E250" s="338" t="n">
        <v>18.83</v>
      </c>
    </row>
    <row r="251" customFormat="false" ht="15" hidden="false" customHeight="false" outlineLevel="0" collapsed="false">
      <c r="A251" s="0" t="n">
        <v>40810</v>
      </c>
      <c r="B251" s="133" t="s">
        <v>1221</v>
      </c>
      <c r="C251" s="0" t="s">
        <v>1122</v>
      </c>
      <c r="D251" s="0" t="s">
        <v>970</v>
      </c>
      <c r="E251" s="339" t="n">
        <v>3315.53</v>
      </c>
    </row>
    <row r="252" customFormat="false" ht="15" hidden="false" customHeight="false" outlineLevel="0" collapsed="false">
      <c r="A252" s="0" t="n">
        <v>21100</v>
      </c>
      <c r="B252" s="133" t="s">
        <v>1222</v>
      </c>
      <c r="C252" s="0" t="s">
        <v>969</v>
      </c>
      <c r="D252" s="0" t="s">
        <v>972</v>
      </c>
      <c r="E252" s="339" t="n">
        <v>3845.1</v>
      </c>
    </row>
    <row r="253" customFormat="false" ht="15" hidden="false" customHeight="false" outlineLevel="0" collapsed="false">
      <c r="A253" s="0" t="n">
        <v>11816</v>
      </c>
      <c r="B253" s="133" t="s">
        <v>1223</v>
      </c>
      <c r="C253" s="0" t="s">
        <v>969</v>
      </c>
      <c r="D253" s="0" t="s">
        <v>972</v>
      </c>
      <c r="E253" s="339" t="n">
        <v>4100</v>
      </c>
    </row>
    <row r="254" customFormat="false" ht="15" hidden="false" customHeight="false" outlineLevel="0" collapsed="false">
      <c r="A254" s="0" t="n">
        <v>11814</v>
      </c>
      <c r="B254" s="133" t="s">
        <v>1224</v>
      </c>
      <c r="C254" s="0" t="s">
        <v>969</v>
      </c>
      <c r="D254" s="0" t="s">
        <v>972</v>
      </c>
      <c r="E254" s="339" t="n">
        <v>8924.67</v>
      </c>
    </row>
    <row r="255" customFormat="false" ht="15" hidden="false" customHeight="false" outlineLevel="0" collapsed="false">
      <c r="A255" s="0" t="n">
        <v>14186</v>
      </c>
      <c r="B255" s="133" t="s">
        <v>1225</v>
      </c>
      <c r="C255" s="0" t="s">
        <v>969</v>
      </c>
      <c r="D255" s="0" t="s">
        <v>972</v>
      </c>
      <c r="E255" s="339" t="n">
        <v>11206.13</v>
      </c>
    </row>
    <row r="256" customFormat="false" ht="15" hidden="false" customHeight="false" outlineLevel="0" collapsed="false">
      <c r="A256" s="0" t="n">
        <v>14185</v>
      </c>
      <c r="B256" s="133" t="s">
        <v>1226</v>
      </c>
      <c r="C256" s="0" t="s">
        <v>969</v>
      </c>
      <c r="D256" s="0" t="s">
        <v>972</v>
      </c>
      <c r="E256" s="339" t="n">
        <v>14516.3</v>
      </c>
    </row>
    <row r="257" customFormat="false" ht="15" hidden="false" customHeight="false" outlineLevel="0" collapsed="false">
      <c r="A257" s="0" t="n">
        <v>11811</v>
      </c>
      <c r="B257" s="133" t="s">
        <v>1227</v>
      </c>
      <c r="C257" s="0" t="s">
        <v>969</v>
      </c>
      <c r="D257" s="0" t="s">
        <v>972</v>
      </c>
      <c r="E257" s="339" t="n">
        <v>5550.48</v>
      </c>
    </row>
    <row r="258" customFormat="false" ht="15" hidden="false" customHeight="false" outlineLevel="0" collapsed="false">
      <c r="A258" s="0" t="n">
        <v>44498</v>
      </c>
      <c r="B258" s="133" t="s">
        <v>1228</v>
      </c>
      <c r="C258" s="0" t="s">
        <v>969</v>
      </c>
      <c r="D258" s="0" t="s">
        <v>972</v>
      </c>
      <c r="E258" s="339" t="n">
        <v>318204.48</v>
      </c>
    </row>
    <row r="259" customFormat="false" ht="15" hidden="false" customHeight="false" outlineLevel="0" collapsed="false">
      <c r="A259" s="0" t="n">
        <v>34469</v>
      </c>
      <c r="B259" s="133" t="s">
        <v>1229</v>
      </c>
      <c r="C259" s="0" t="s">
        <v>969</v>
      </c>
      <c r="D259" s="0" t="s">
        <v>972</v>
      </c>
      <c r="E259" s="339" t="n">
        <v>11310.87</v>
      </c>
    </row>
    <row r="260" customFormat="false" ht="15" hidden="false" customHeight="false" outlineLevel="0" collapsed="false">
      <c r="A260" s="0" t="n">
        <v>34476</v>
      </c>
      <c r="B260" s="133" t="s">
        <v>1230</v>
      </c>
      <c r="C260" s="0" t="s">
        <v>969</v>
      </c>
      <c r="D260" s="0" t="s">
        <v>972</v>
      </c>
      <c r="E260" s="339" t="n">
        <v>5899.09</v>
      </c>
    </row>
    <row r="261" customFormat="false" ht="15" hidden="false" customHeight="false" outlineLevel="0" collapsed="false">
      <c r="A261" s="0" t="n">
        <v>34477</v>
      </c>
      <c r="B261" s="133" t="s">
        <v>1231</v>
      </c>
      <c r="C261" s="0" t="s">
        <v>969</v>
      </c>
      <c r="D261" s="0" t="s">
        <v>972</v>
      </c>
      <c r="E261" s="339" t="n">
        <v>7829.24</v>
      </c>
    </row>
    <row r="262" customFormat="false" ht="15" hidden="false" customHeight="false" outlineLevel="0" collapsed="false">
      <c r="A262" s="0" t="n">
        <v>34482</v>
      </c>
      <c r="B262" s="133" t="s">
        <v>1232</v>
      </c>
      <c r="C262" s="0" t="s">
        <v>969</v>
      </c>
      <c r="D262" s="0" t="s">
        <v>972</v>
      </c>
      <c r="E262" s="339" t="n">
        <v>7312.08</v>
      </c>
    </row>
    <row r="263" customFormat="false" ht="15" hidden="false" customHeight="false" outlineLevel="0" collapsed="false">
      <c r="A263" s="0" t="n">
        <v>34472</v>
      </c>
      <c r="B263" s="133" t="s">
        <v>1233</v>
      </c>
      <c r="C263" s="0" t="s">
        <v>969</v>
      </c>
      <c r="D263" s="0" t="s">
        <v>972</v>
      </c>
      <c r="E263" s="339" t="n">
        <v>3480</v>
      </c>
    </row>
    <row r="264" customFormat="false" ht="15" hidden="false" customHeight="false" outlineLevel="0" collapsed="false">
      <c r="A264" s="0" t="n">
        <v>42425</v>
      </c>
      <c r="B264" s="133" t="s">
        <v>1234</v>
      </c>
      <c r="C264" s="0" t="s">
        <v>969</v>
      </c>
      <c r="D264" s="0" t="s">
        <v>970</v>
      </c>
      <c r="E264" s="339" t="n">
        <v>2657.4</v>
      </c>
    </row>
    <row r="265" customFormat="false" ht="15" hidden="false" customHeight="false" outlineLevel="0" collapsed="false">
      <c r="A265" s="0" t="n">
        <v>42422</v>
      </c>
      <c r="B265" s="133" t="s">
        <v>1235</v>
      </c>
      <c r="C265" s="0" t="s">
        <v>969</v>
      </c>
      <c r="D265" s="0" t="s">
        <v>977</v>
      </c>
      <c r="E265" s="339" t="n">
        <v>3945</v>
      </c>
    </row>
    <row r="266" customFormat="false" ht="15" hidden="false" customHeight="false" outlineLevel="0" collapsed="false">
      <c r="A266" s="0" t="n">
        <v>43184</v>
      </c>
      <c r="B266" s="133" t="s">
        <v>1236</v>
      </c>
      <c r="C266" s="0" t="s">
        <v>969</v>
      </c>
      <c r="D266" s="0" t="s">
        <v>970</v>
      </c>
      <c r="E266" s="339" t="n">
        <v>5452.37</v>
      </c>
    </row>
    <row r="267" customFormat="false" ht="15" hidden="false" customHeight="false" outlineLevel="0" collapsed="false">
      <c r="A267" s="0" t="n">
        <v>42424</v>
      </c>
      <c r="B267" s="133" t="s">
        <v>1237</v>
      </c>
      <c r="C267" s="0" t="s">
        <v>969</v>
      </c>
      <c r="D267" s="0" t="s">
        <v>970</v>
      </c>
      <c r="E267" s="339" t="n">
        <v>2373.29</v>
      </c>
    </row>
    <row r="268" customFormat="false" ht="15" hidden="false" customHeight="false" outlineLevel="0" collapsed="false">
      <c r="A268" s="0" t="n">
        <v>42421</v>
      </c>
      <c r="B268" s="133" t="s">
        <v>1238</v>
      </c>
      <c r="C268" s="0" t="s">
        <v>969</v>
      </c>
      <c r="D268" s="0" t="s">
        <v>970</v>
      </c>
      <c r="E268" s="339" t="n">
        <v>21608.54</v>
      </c>
    </row>
    <row r="269" customFormat="false" ht="15" hidden="false" customHeight="false" outlineLevel="0" collapsed="false">
      <c r="A269" s="0" t="n">
        <v>42416</v>
      </c>
      <c r="B269" s="133" t="s">
        <v>1239</v>
      </c>
      <c r="C269" s="0" t="s">
        <v>969</v>
      </c>
      <c r="D269" s="0" t="s">
        <v>970</v>
      </c>
      <c r="E269" s="339" t="n">
        <v>10230.98</v>
      </c>
    </row>
    <row r="270" customFormat="false" ht="15" hidden="false" customHeight="false" outlineLevel="0" collapsed="false">
      <c r="A270" s="0" t="n">
        <v>42417</v>
      </c>
      <c r="B270" s="133" t="s">
        <v>1240</v>
      </c>
      <c r="C270" s="0" t="s">
        <v>969</v>
      </c>
      <c r="D270" s="0" t="s">
        <v>970</v>
      </c>
      <c r="E270" s="339" t="n">
        <v>11469.77</v>
      </c>
    </row>
    <row r="271" customFormat="false" ht="15" hidden="false" customHeight="false" outlineLevel="0" collapsed="false">
      <c r="A271" s="0" t="n">
        <v>42419</v>
      </c>
      <c r="B271" s="133" t="s">
        <v>1241</v>
      </c>
      <c r="C271" s="0" t="s">
        <v>969</v>
      </c>
      <c r="D271" s="0" t="s">
        <v>970</v>
      </c>
      <c r="E271" s="339" t="n">
        <v>12958.4</v>
      </c>
    </row>
    <row r="272" customFormat="false" ht="15" hidden="false" customHeight="false" outlineLevel="0" collapsed="false">
      <c r="A272" s="0" t="n">
        <v>42420</v>
      </c>
      <c r="B272" s="133" t="s">
        <v>1242</v>
      </c>
      <c r="C272" s="0" t="s">
        <v>969</v>
      </c>
      <c r="D272" s="0" t="s">
        <v>970</v>
      </c>
      <c r="E272" s="339" t="n">
        <v>17810.36</v>
      </c>
    </row>
    <row r="273" customFormat="false" ht="15" hidden="false" customHeight="false" outlineLevel="0" collapsed="false">
      <c r="A273" s="0" t="n">
        <v>43195</v>
      </c>
      <c r="B273" s="133" t="s">
        <v>1243</v>
      </c>
      <c r="C273" s="0" t="s">
        <v>969</v>
      </c>
      <c r="D273" s="0" t="s">
        <v>970</v>
      </c>
      <c r="E273" s="339" t="n">
        <v>6271.28</v>
      </c>
    </row>
    <row r="274" customFormat="false" ht="15" hidden="false" customHeight="false" outlineLevel="0" collapsed="false">
      <c r="A274" s="0" t="n">
        <v>43196</v>
      </c>
      <c r="B274" s="133" t="s">
        <v>1244</v>
      </c>
      <c r="C274" s="0" t="s">
        <v>969</v>
      </c>
      <c r="D274" s="0" t="s">
        <v>970</v>
      </c>
      <c r="E274" s="339" t="n">
        <v>7772.35</v>
      </c>
    </row>
    <row r="275" customFormat="false" ht="15" hidden="false" customHeight="false" outlineLevel="0" collapsed="false">
      <c r="A275" s="0" t="n">
        <v>43198</v>
      </c>
      <c r="B275" s="133" t="s">
        <v>1245</v>
      </c>
      <c r="C275" s="0" t="s">
        <v>969</v>
      </c>
      <c r="D275" s="0" t="s">
        <v>970</v>
      </c>
      <c r="E275" s="339" t="n">
        <v>11549.53</v>
      </c>
    </row>
    <row r="276" customFormat="false" ht="15" hidden="false" customHeight="false" outlineLevel="0" collapsed="false">
      <c r="A276" s="0" t="n">
        <v>43199</v>
      </c>
      <c r="B276" s="133" t="s">
        <v>1246</v>
      </c>
      <c r="C276" s="0" t="s">
        <v>969</v>
      </c>
      <c r="D276" s="0" t="s">
        <v>970</v>
      </c>
      <c r="E276" s="339" t="n">
        <v>11972.74</v>
      </c>
    </row>
    <row r="277" customFormat="false" ht="15" hidden="false" customHeight="false" outlineLevel="0" collapsed="false">
      <c r="A277" s="0" t="n">
        <v>43200</v>
      </c>
      <c r="B277" s="133" t="s">
        <v>1247</v>
      </c>
      <c r="C277" s="0" t="s">
        <v>969</v>
      </c>
      <c r="D277" s="0" t="s">
        <v>970</v>
      </c>
      <c r="E277" s="339" t="n">
        <v>13739.6</v>
      </c>
    </row>
    <row r="278" customFormat="false" ht="15" hidden="false" customHeight="false" outlineLevel="0" collapsed="false">
      <c r="A278" s="0" t="n">
        <v>39556</v>
      </c>
      <c r="B278" s="133" t="s">
        <v>1248</v>
      </c>
      <c r="C278" s="0" t="s">
        <v>969</v>
      </c>
      <c r="D278" s="0" t="s">
        <v>970</v>
      </c>
      <c r="E278" s="339" t="n">
        <v>7504.16</v>
      </c>
    </row>
    <row r="279" customFormat="false" ht="15" hidden="false" customHeight="false" outlineLevel="0" collapsed="false">
      <c r="A279" s="0" t="n">
        <v>39557</v>
      </c>
      <c r="B279" s="133" t="s">
        <v>1249</v>
      </c>
      <c r="C279" s="0" t="s">
        <v>969</v>
      </c>
      <c r="D279" s="0" t="s">
        <v>970</v>
      </c>
      <c r="E279" s="339" t="n">
        <v>8080.35</v>
      </c>
    </row>
    <row r="280" customFormat="false" ht="15" hidden="false" customHeight="false" outlineLevel="0" collapsed="false">
      <c r="A280" s="0" t="n">
        <v>39559</v>
      </c>
      <c r="B280" s="133" t="s">
        <v>1250</v>
      </c>
      <c r="C280" s="0" t="s">
        <v>969</v>
      </c>
      <c r="D280" s="0" t="s">
        <v>970</v>
      </c>
      <c r="E280" s="339" t="n">
        <v>11941.2</v>
      </c>
    </row>
    <row r="281" customFormat="false" ht="15" hidden="false" customHeight="false" outlineLevel="0" collapsed="false">
      <c r="A281" s="0" t="n">
        <v>39560</v>
      </c>
      <c r="B281" s="133" t="s">
        <v>1251</v>
      </c>
      <c r="C281" s="0" t="s">
        <v>969</v>
      </c>
      <c r="D281" s="0" t="s">
        <v>970</v>
      </c>
      <c r="E281" s="339" t="n">
        <v>13814.8</v>
      </c>
    </row>
    <row r="282" customFormat="false" ht="15" hidden="false" customHeight="false" outlineLevel="0" collapsed="false">
      <c r="A282" s="0" t="n">
        <v>39561</v>
      </c>
      <c r="B282" s="133" t="s">
        <v>1252</v>
      </c>
      <c r="C282" s="0" t="s">
        <v>969</v>
      </c>
      <c r="D282" s="0" t="s">
        <v>970</v>
      </c>
      <c r="E282" s="339" t="n">
        <v>14452.04</v>
      </c>
    </row>
    <row r="283" customFormat="false" ht="15" hidden="false" customHeight="false" outlineLevel="0" collapsed="false">
      <c r="A283" s="0" t="n">
        <v>43190</v>
      </c>
      <c r="B283" s="133" t="s">
        <v>1253</v>
      </c>
      <c r="C283" s="0" t="s">
        <v>969</v>
      </c>
      <c r="D283" s="0" t="s">
        <v>970</v>
      </c>
      <c r="E283" s="339" t="n">
        <v>2132.74</v>
      </c>
    </row>
    <row r="284" customFormat="false" ht="15" hidden="false" customHeight="false" outlineLevel="0" collapsed="false">
      <c r="A284" s="0" t="n">
        <v>39555</v>
      </c>
      <c r="B284" s="133" t="s">
        <v>1254</v>
      </c>
      <c r="C284" s="0" t="s">
        <v>969</v>
      </c>
      <c r="D284" s="0" t="s">
        <v>970</v>
      </c>
      <c r="E284" s="339" t="n">
        <v>2307.07</v>
      </c>
    </row>
    <row r="285" customFormat="false" ht="15" hidden="false" customHeight="false" outlineLevel="0" collapsed="false">
      <c r="A285" s="0" t="n">
        <v>43191</v>
      </c>
      <c r="B285" s="133" t="s">
        <v>1255</v>
      </c>
      <c r="C285" s="0" t="s">
        <v>969</v>
      </c>
      <c r="D285" s="0" t="s">
        <v>970</v>
      </c>
      <c r="E285" s="339" t="n">
        <v>3068.72</v>
      </c>
    </row>
    <row r="286" customFormat="false" ht="15" hidden="false" customHeight="false" outlineLevel="0" collapsed="false">
      <c r="A286" s="0" t="n">
        <v>39548</v>
      </c>
      <c r="B286" s="133" t="s">
        <v>1256</v>
      </c>
      <c r="C286" s="0" t="s">
        <v>969</v>
      </c>
      <c r="D286" s="0" t="s">
        <v>970</v>
      </c>
      <c r="E286" s="339" t="n">
        <v>3422.1</v>
      </c>
    </row>
    <row r="287" customFormat="false" ht="15" hidden="false" customHeight="false" outlineLevel="0" collapsed="false">
      <c r="A287" s="0" t="n">
        <v>43192</v>
      </c>
      <c r="B287" s="133" t="s">
        <v>1257</v>
      </c>
      <c r="C287" s="0" t="s">
        <v>969</v>
      </c>
      <c r="D287" s="0" t="s">
        <v>970</v>
      </c>
      <c r="E287" s="339" t="n">
        <v>4019.76</v>
      </c>
    </row>
    <row r="288" customFormat="false" ht="15" hidden="false" customHeight="false" outlineLevel="0" collapsed="false">
      <c r="A288" s="0" t="n">
        <v>39554</v>
      </c>
      <c r="B288" s="133" t="s">
        <v>1258</v>
      </c>
      <c r="C288" s="0" t="s">
        <v>969</v>
      </c>
      <c r="D288" s="0" t="s">
        <v>970</v>
      </c>
      <c r="E288" s="339" t="n">
        <v>4525.22</v>
      </c>
    </row>
    <row r="289" customFormat="false" ht="15" hidden="false" customHeight="false" outlineLevel="0" collapsed="false">
      <c r="A289" s="0" t="n">
        <v>43194</v>
      </c>
      <c r="B289" s="133" t="s">
        <v>1259</v>
      </c>
      <c r="C289" s="0" t="s">
        <v>969</v>
      </c>
      <c r="D289" s="0" t="s">
        <v>970</v>
      </c>
      <c r="E289" s="339" t="n">
        <v>1827.05</v>
      </c>
    </row>
    <row r="290" customFormat="false" ht="15" hidden="false" customHeight="false" outlineLevel="0" collapsed="false">
      <c r="A290" s="0" t="n">
        <v>39551</v>
      </c>
      <c r="B290" s="133" t="s">
        <v>1260</v>
      </c>
      <c r="C290" s="0" t="s">
        <v>969</v>
      </c>
      <c r="D290" s="0" t="s">
        <v>970</v>
      </c>
      <c r="E290" s="339" t="n">
        <v>2011.78</v>
      </c>
    </row>
    <row r="291" customFormat="false" ht="15" hidden="false" customHeight="false" outlineLevel="0" collapsed="false">
      <c r="A291" s="0" t="n">
        <v>43185</v>
      </c>
      <c r="B291" s="133" t="s">
        <v>1261</v>
      </c>
      <c r="C291" s="0" t="s">
        <v>969</v>
      </c>
      <c r="D291" s="0" t="s">
        <v>970</v>
      </c>
      <c r="E291" s="339" t="n">
        <v>5717.12</v>
      </c>
    </row>
    <row r="292" customFormat="false" ht="15" hidden="false" customHeight="false" outlineLevel="0" collapsed="false">
      <c r="A292" s="0" t="n">
        <v>43186</v>
      </c>
      <c r="B292" s="133" t="s">
        <v>1262</v>
      </c>
      <c r="C292" s="0" t="s">
        <v>969</v>
      </c>
      <c r="D292" s="0" t="s">
        <v>970</v>
      </c>
      <c r="E292" s="339" t="n">
        <v>6030.41</v>
      </c>
    </row>
    <row r="293" customFormat="false" ht="15" hidden="false" customHeight="false" outlineLevel="0" collapsed="false">
      <c r="A293" s="0" t="n">
        <v>43187</v>
      </c>
      <c r="B293" s="133" t="s">
        <v>1263</v>
      </c>
      <c r="C293" s="0" t="s">
        <v>969</v>
      </c>
      <c r="D293" s="0" t="s">
        <v>970</v>
      </c>
      <c r="E293" s="339" t="n">
        <v>8002.41</v>
      </c>
    </row>
    <row r="294" customFormat="false" ht="15" hidden="false" customHeight="false" outlineLevel="0" collapsed="false">
      <c r="A294" s="0" t="n">
        <v>43188</v>
      </c>
      <c r="B294" s="133" t="s">
        <v>1264</v>
      </c>
      <c r="C294" s="0" t="s">
        <v>969</v>
      </c>
      <c r="D294" s="0" t="s">
        <v>970</v>
      </c>
      <c r="E294" s="339" t="n">
        <v>9695.99</v>
      </c>
    </row>
    <row r="295" customFormat="false" ht="15" hidden="false" customHeight="false" outlineLevel="0" collapsed="false">
      <c r="A295" s="0" t="n">
        <v>43189</v>
      </c>
      <c r="B295" s="133" t="s">
        <v>1265</v>
      </c>
      <c r="C295" s="0" t="s">
        <v>969</v>
      </c>
      <c r="D295" s="0" t="s">
        <v>970</v>
      </c>
      <c r="E295" s="339" t="n">
        <v>10906.37</v>
      </c>
    </row>
    <row r="296" customFormat="false" ht="15" hidden="false" customHeight="false" outlineLevel="0" collapsed="false">
      <c r="A296" s="0" t="n">
        <v>39580</v>
      </c>
      <c r="B296" s="133" t="s">
        <v>1266</v>
      </c>
      <c r="C296" s="0" t="s">
        <v>969</v>
      </c>
      <c r="D296" s="0" t="s">
        <v>970</v>
      </c>
      <c r="E296" s="339" t="n">
        <v>85946.63</v>
      </c>
    </row>
    <row r="297" customFormat="false" ht="15" hidden="false" customHeight="false" outlineLevel="0" collapsed="false">
      <c r="A297" s="0" t="n">
        <v>39577</v>
      </c>
      <c r="B297" s="133" t="s">
        <v>1267</v>
      </c>
      <c r="C297" s="0" t="s">
        <v>969</v>
      </c>
      <c r="D297" s="0" t="s">
        <v>970</v>
      </c>
      <c r="E297" s="339" t="n">
        <v>26901.11</v>
      </c>
    </row>
    <row r="298" customFormat="false" ht="15" hidden="false" customHeight="false" outlineLevel="0" collapsed="false">
      <c r="A298" s="0" t="n">
        <v>39578</v>
      </c>
      <c r="B298" s="133" t="s">
        <v>1268</v>
      </c>
      <c r="C298" s="0" t="s">
        <v>969</v>
      </c>
      <c r="D298" s="0" t="s">
        <v>970</v>
      </c>
      <c r="E298" s="339" t="n">
        <v>34716.42</v>
      </c>
    </row>
    <row r="299" customFormat="false" ht="15" hidden="false" customHeight="false" outlineLevel="0" collapsed="false">
      <c r="A299" s="0" t="n">
        <v>39579</v>
      </c>
      <c r="B299" s="133" t="s">
        <v>1269</v>
      </c>
      <c r="C299" s="0" t="s">
        <v>969</v>
      </c>
      <c r="D299" s="0" t="s">
        <v>970</v>
      </c>
      <c r="E299" s="339" t="n">
        <v>50509.67</v>
      </c>
    </row>
    <row r="300" customFormat="false" ht="15" hidden="false" customHeight="false" outlineLevel="0" collapsed="false">
      <c r="A300" s="0" t="n">
        <v>39826</v>
      </c>
      <c r="B300" s="133" t="s">
        <v>1270</v>
      </c>
      <c r="C300" s="0" t="s">
        <v>969</v>
      </c>
      <c r="D300" s="0" t="s">
        <v>970</v>
      </c>
      <c r="E300" s="339" t="n">
        <v>6203.51</v>
      </c>
    </row>
    <row r="301" customFormat="false" ht="15" hidden="false" customHeight="false" outlineLevel="0" collapsed="false">
      <c r="A301" s="0" t="n">
        <v>10700</v>
      </c>
      <c r="B301" s="133" t="s">
        <v>1271</v>
      </c>
      <c r="C301" s="0" t="s">
        <v>969</v>
      </c>
      <c r="D301" s="0" t="s">
        <v>972</v>
      </c>
      <c r="E301" s="339" t="n">
        <v>24073.87</v>
      </c>
    </row>
    <row r="302" customFormat="false" ht="15" hidden="false" customHeight="false" outlineLevel="0" collapsed="false">
      <c r="A302" s="0" t="n">
        <v>346</v>
      </c>
      <c r="B302" s="133" t="s">
        <v>1272</v>
      </c>
      <c r="C302" s="0" t="s">
        <v>1020</v>
      </c>
      <c r="D302" s="0" t="s">
        <v>970</v>
      </c>
      <c r="E302" s="338" t="n">
        <v>28.43</v>
      </c>
    </row>
    <row r="303" customFormat="false" ht="15" hidden="false" customHeight="false" outlineLevel="0" collapsed="false">
      <c r="A303" s="0" t="n">
        <v>3312</v>
      </c>
      <c r="B303" s="133" t="s">
        <v>1273</v>
      </c>
      <c r="C303" s="0" t="s">
        <v>1020</v>
      </c>
      <c r="D303" s="0" t="s">
        <v>970</v>
      </c>
      <c r="E303" s="338" t="n">
        <v>25.18</v>
      </c>
    </row>
    <row r="304" customFormat="false" ht="15" hidden="false" customHeight="false" outlineLevel="0" collapsed="false">
      <c r="A304" s="0" t="n">
        <v>339</v>
      </c>
      <c r="B304" s="133" t="s">
        <v>1274</v>
      </c>
      <c r="C304" s="0" t="s">
        <v>1016</v>
      </c>
      <c r="D304" s="0" t="s">
        <v>970</v>
      </c>
      <c r="E304" s="338" t="n">
        <v>1.46</v>
      </c>
    </row>
    <row r="305" customFormat="false" ht="15" hidden="false" customHeight="false" outlineLevel="0" collapsed="false">
      <c r="A305" s="0" t="n">
        <v>340</v>
      </c>
      <c r="B305" s="133" t="s">
        <v>1275</v>
      </c>
      <c r="C305" s="0" t="s">
        <v>1016</v>
      </c>
      <c r="D305" s="0" t="s">
        <v>970</v>
      </c>
      <c r="E305" s="338" t="n">
        <v>1.32</v>
      </c>
    </row>
    <row r="306" customFormat="false" ht="15" hidden="false" customHeight="false" outlineLevel="0" collapsed="false">
      <c r="A306" s="0" t="n">
        <v>43130</v>
      </c>
      <c r="B306" s="133" t="s">
        <v>1276</v>
      </c>
      <c r="C306" s="0" t="s">
        <v>1020</v>
      </c>
      <c r="D306" s="0" t="s">
        <v>977</v>
      </c>
      <c r="E306" s="338" t="n">
        <v>24</v>
      </c>
    </row>
    <row r="307" customFormat="false" ht="15" hidden="false" customHeight="false" outlineLevel="0" collapsed="false">
      <c r="A307" s="0" t="n">
        <v>344</v>
      </c>
      <c r="B307" s="133" t="s">
        <v>1277</v>
      </c>
      <c r="C307" s="0" t="s">
        <v>1020</v>
      </c>
      <c r="D307" s="0" t="s">
        <v>970</v>
      </c>
      <c r="E307" s="338" t="n">
        <v>31.55</v>
      </c>
    </row>
    <row r="308" customFormat="false" ht="15" hidden="false" customHeight="false" outlineLevel="0" collapsed="false">
      <c r="A308" s="0" t="n">
        <v>345</v>
      </c>
      <c r="B308" s="133" t="s">
        <v>1278</v>
      </c>
      <c r="C308" s="0" t="s">
        <v>1020</v>
      </c>
      <c r="D308" s="0" t="s">
        <v>970</v>
      </c>
      <c r="E308" s="338" t="n">
        <v>34.23</v>
      </c>
    </row>
    <row r="309" customFormat="false" ht="15" hidden="false" customHeight="false" outlineLevel="0" collapsed="false">
      <c r="A309" s="0" t="n">
        <v>43131</v>
      </c>
      <c r="B309" s="133" t="s">
        <v>1279</v>
      </c>
      <c r="C309" s="0" t="s">
        <v>1020</v>
      </c>
      <c r="D309" s="0" t="s">
        <v>970</v>
      </c>
      <c r="E309" s="338" t="n">
        <v>27.88</v>
      </c>
    </row>
    <row r="310" customFormat="false" ht="15" hidden="false" customHeight="false" outlineLevel="0" collapsed="false">
      <c r="A310" s="0" t="n">
        <v>3313</v>
      </c>
      <c r="B310" s="133" t="s">
        <v>1280</v>
      </c>
      <c r="C310" s="0" t="s">
        <v>1020</v>
      </c>
      <c r="D310" s="0" t="s">
        <v>970</v>
      </c>
      <c r="E310" s="338" t="n">
        <v>32.4</v>
      </c>
    </row>
    <row r="311" customFormat="false" ht="15" hidden="false" customHeight="false" outlineLevel="0" collapsed="false">
      <c r="A311" s="0" t="n">
        <v>43132</v>
      </c>
      <c r="B311" s="133" t="s">
        <v>1281</v>
      </c>
      <c r="C311" s="0" t="s">
        <v>1020</v>
      </c>
      <c r="D311" s="0" t="s">
        <v>970</v>
      </c>
      <c r="E311" s="338" t="n">
        <v>24</v>
      </c>
    </row>
    <row r="312" customFormat="false" ht="15" hidden="false" customHeight="false" outlineLevel="0" collapsed="false">
      <c r="A312" s="0" t="n">
        <v>366</v>
      </c>
      <c r="B312" s="133" t="s">
        <v>1282</v>
      </c>
      <c r="C312" s="0" t="s">
        <v>1118</v>
      </c>
      <c r="D312" s="0" t="s">
        <v>977</v>
      </c>
      <c r="E312" s="338" t="n">
        <v>150</v>
      </c>
    </row>
    <row r="313" customFormat="false" ht="15" hidden="false" customHeight="false" outlineLevel="0" collapsed="false">
      <c r="A313" s="0" t="n">
        <v>367</v>
      </c>
      <c r="B313" s="133" t="s">
        <v>1283</v>
      </c>
      <c r="C313" s="0" t="s">
        <v>1118</v>
      </c>
      <c r="D313" s="0" t="s">
        <v>970</v>
      </c>
      <c r="E313" s="338" t="n">
        <v>151.96</v>
      </c>
    </row>
    <row r="314" customFormat="false" ht="15" hidden="false" customHeight="false" outlineLevel="0" collapsed="false">
      <c r="A314" s="0" t="n">
        <v>370</v>
      </c>
      <c r="B314" s="133" t="s">
        <v>1284</v>
      </c>
      <c r="C314" s="0" t="s">
        <v>1118</v>
      </c>
      <c r="D314" s="0" t="s">
        <v>970</v>
      </c>
      <c r="E314" s="338" t="n">
        <v>150</v>
      </c>
    </row>
    <row r="315" customFormat="false" ht="15" hidden="false" customHeight="false" outlineLevel="0" collapsed="false">
      <c r="A315" s="0" t="n">
        <v>368</v>
      </c>
      <c r="B315" s="133" t="s">
        <v>1285</v>
      </c>
      <c r="C315" s="0" t="s">
        <v>1118</v>
      </c>
      <c r="D315" s="0" t="s">
        <v>970</v>
      </c>
      <c r="E315" s="338" t="n">
        <v>75</v>
      </c>
    </row>
    <row r="316" customFormat="false" ht="15" hidden="false" customHeight="false" outlineLevel="0" collapsed="false">
      <c r="A316" s="0" t="n">
        <v>11075</v>
      </c>
      <c r="B316" s="133" t="s">
        <v>1286</v>
      </c>
      <c r="C316" s="0" t="s">
        <v>1118</v>
      </c>
      <c r="D316" s="0" t="s">
        <v>970</v>
      </c>
      <c r="E316" s="339" t="n">
        <v>1721.53</v>
      </c>
    </row>
    <row r="317" customFormat="false" ht="15" hidden="false" customHeight="false" outlineLevel="0" collapsed="false">
      <c r="A317" s="0" t="n">
        <v>1381</v>
      </c>
      <c r="B317" s="133" t="s">
        <v>1287</v>
      </c>
      <c r="C317" s="0" t="s">
        <v>1020</v>
      </c>
      <c r="D317" s="0" t="s">
        <v>977</v>
      </c>
      <c r="E317" s="338" t="n">
        <v>0.76</v>
      </c>
    </row>
    <row r="318" customFormat="false" ht="15" hidden="false" customHeight="false" outlineLevel="0" collapsed="false">
      <c r="A318" s="0" t="n">
        <v>34353</v>
      </c>
      <c r="B318" s="133" t="s">
        <v>1288</v>
      </c>
      <c r="C318" s="0" t="s">
        <v>1020</v>
      </c>
      <c r="D318" s="0" t="s">
        <v>970</v>
      </c>
      <c r="E318" s="338" t="n">
        <v>1.41</v>
      </c>
    </row>
    <row r="319" customFormat="false" ht="15" hidden="false" customHeight="false" outlineLevel="0" collapsed="false">
      <c r="A319" s="0" t="n">
        <v>37595</v>
      </c>
      <c r="B319" s="133" t="s">
        <v>1289</v>
      </c>
      <c r="C319" s="0" t="s">
        <v>1020</v>
      </c>
      <c r="D319" s="0" t="s">
        <v>970</v>
      </c>
      <c r="E319" s="338" t="n">
        <v>2.33</v>
      </c>
    </row>
    <row r="320" customFormat="false" ht="15" hidden="false" customHeight="false" outlineLevel="0" collapsed="false">
      <c r="A320" s="0" t="n">
        <v>37596</v>
      </c>
      <c r="B320" s="133" t="s">
        <v>1290</v>
      </c>
      <c r="C320" s="0" t="s">
        <v>1020</v>
      </c>
      <c r="D320" s="0" t="s">
        <v>970</v>
      </c>
      <c r="E320" s="338" t="n">
        <v>2.68</v>
      </c>
    </row>
    <row r="321" customFormat="false" ht="15" hidden="false" customHeight="false" outlineLevel="0" collapsed="false">
      <c r="A321" s="0" t="n">
        <v>371</v>
      </c>
      <c r="B321" s="133" t="s">
        <v>1291</v>
      </c>
      <c r="C321" s="0" t="s">
        <v>1020</v>
      </c>
      <c r="D321" s="0" t="s">
        <v>970</v>
      </c>
      <c r="E321" s="338" t="n">
        <v>0.83</v>
      </c>
    </row>
    <row r="322" customFormat="false" ht="15" hidden="false" customHeight="false" outlineLevel="0" collapsed="false">
      <c r="A322" s="0" t="n">
        <v>37553</v>
      </c>
      <c r="B322" s="133" t="s">
        <v>1292</v>
      </c>
      <c r="C322" s="0" t="s">
        <v>1020</v>
      </c>
      <c r="D322" s="0" t="s">
        <v>970</v>
      </c>
      <c r="E322" s="338" t="n">
        <v>1.55</v>
      </c>
    </row>
    <row r="323" customFormat="false" ht="15" hidden="false" customHeight="false" outlineLevel="0" collapsed="false">
      <c r="A323" s="0" t="n">
        <v>37552</v>
      </c>
      <c r="B323" s="133" t="s">
        <v>1293</v>
      </c>
      <c r="C323" s="0" t="s">
        <v>1020</v>
      </c>
      <c r="D323" s="0" t="s">
        <v>970</v>
      </c>
      <c r="E323" s="338" t="n">
        <v>2.49</v>
      </c>
    </row>
    <row r="324" customFormat="false" ht="15" hidden="false" customHeight="false" outlineLevel="0" collapsed="false">
      <c r="A324" s="0" t="n">
        <v>36880</v>
      </c>
      <c r="B324" s="133" t="s">
        <v>1294</v>
      </c>
      <c r="C324" s="0" t="s">
        <v>1020</v>
      </c>
      <c r="D324" s="0" t="s">
        <v>970</v>
      </c>
      <c r="E324" s="338" t="n">
        <v>2.53</v>
      </c>
    </row>
    <row r="325" customFormat="false" ht="15" hidden="false" customHeight="false" outlineLevel="0" collapsed="false">
      <c r="A325" s="0" t="n">
        <v>34355</v>
      </c>
      <c r="B325" s="133" t="s">
        <v>1295</v>
      </c>
      <c r="C325" s="0" t="s">
        <v>1020</v>
      </c>
      <c r="D325" s="0" t="s">
        <v>970</v>
      </c>
      <c r="E325" s="338" t="n">
        <v>2.18</v>
      </c>
    </row>
    <row r="326" customFormat="false" ht="15" hidden="false" customHeight="false" outlineLevel="0" collapsed="false">
      <c r="A326" s="0" t="n">
        <v>130</v>
      </c>
      <c r="B326" s="133" t="s">
        <v>1296</v>
      </c>
      <c r="C326" s="0" t="s">
        <v>1020</v>
      </c>
      <c r="D326" s="0" t="s">
        <v>970</v>
      </c>
      <c r="E326" s="338" t="n">
        <v>4.15</v>
      </c>
    </row>
    <row r="327" customFormat="false" ht="15" hidden="false" customHeight="false" outlineLevel="0" collapsed="false">
      <c r="A327" s="0" t="n">
        <v>135</v>
      </c>
      <c r="B327" s="133" t="s">
        <v>1297</v>
      </c>
      <c r="C327" s="0" t="s">
        <v>1020</v>
      </c>
      <c r="D327" s="0" t="s">
        <v>970</v>
      </c>
      <c r="E327" s="338" t="n">
        <v>3.34</v>
      </c>
    </row>
    <row r="328" customFormat="false" ht="15" hidden="false" customHeight="false" outlineLevel="0" collapsed="false">
      <c r="A328" s="0" t="n">
        <v>36886</v>
      </c>
      <c r="B328" s="133" t="s">
        <v>1298</v>
      </c>
      <c r="C328" s="0" t="s">
        <v>1020</v>
      </c>
      <c r="D328" s="0" t="s">
        <v>970</v>
      </c>
      <c r="E328" s="338" t="n">
        <v>0.78</v>
      </c>
    </row>
    <row r="329" customFormat="false" ht="15" hidden="false" customHeight="false" outlineLevel="0" collapsed="false">
      <c r="A329" s="0" t="n">
        <v>38546</v>
      </c>
      <c r="B329" s="133" t="s">
        <v>1299</v>
      </c>
      <c r="C329" s="0" t="s">
        <v>1118</v>
      </c>
      <c r="D329" s="0" t="s">
        <v>970</v>
      </c>
      <c r="E329" s="338" t="n">
        <v>616.5</v>
      </c>
    </row>
    <row r="330" customFormat="false" ht="15" hidden="false" customHeight="false" outlineLevel="0" collapsed="false">
      <c r="A330" s="0" t="n">
        <v>34549</v>
      </c>
      <c r="B330" s="133" t="s">
        <v>1300</v>
      </c>
      <c r="C330" s="0" t="s">
        <v>1118</v>
      </c>
      <c r="D330" s="0" t="s">
        <v>972</v>
      </c>
      <c r="E330" s="338" t="n">
        <v>730.33</v>
      </c>
    </row>
    <row r="331" customFormat="false" ht="15" hidden="false" customHeight="false" outlineLevel="0" collapsed="false">
      <c r="A331" s="0" t="n">
        <v>6081</v>
      </c>
      <c r="B331" s="133" t="s">
        <v>1301</v>
      </c>
      <c r="C331" s="0" t="s">
        <v>1118</v>
      </c>
      <c r="D331" s="0" t="s">
        <v>972</v>
      </c>
      <c r="E331" s="338" t="n">
        <v>51.12</v>
      </c>
    </row>
    <row r="332" customFormat="false" ht="15" hidden="false" customHeight="false" outlineLevel="0" collapsed="false">
      <c r="A332" s="0" t="n">
        <v>6077</v>
      </c>
      <c r="B332" s="133" t="s">
        <v>1302</v>
      </c>
      <c r="C332" s="0" t="s">
        <v>1118</v>
      </c>
      <c r="D332" s="0" t="s">
        <v>972</v>
      </c>
      <c r="E332" s="338" t="n">
        <v>36.51</v>
      </c>
    </row>
    <row r="333" customFormat="false" ht="15" hidden="false" customHeight="false" outlineLevel="0" collapsed="false">
      <c r="A333" s="0" t="n">
        <v>6079</v>
      </c>
      <c r="B333" s="133" t="s">
        <v>1303</v>
      </c>
      <c r="C333" s="0" t="s">
        <v>1118</v>
      </c>
      <c r="D333" s="0" t="s">
        <v>972</v>
      </c>
      <c r="E333" s="338" t="n">
        <v>36.51</v>
      </c>
    </row>
    <row r="334" customFormat="false" ht="15" hidden="false" customHeight="false" outlineLevel="0" collapsed="false">
      <c r="A334" s="0" t="n">
        <v>1091</v>
      </c>
      <c r="B334" s="133" t="s">
        <v>1304</v>
      </c>
      <c r="C334" s="0" t="s">
        <v>969</v>
      </c>
      <c r="D334" s="0" t="s">
        <v>970</v>
      </c>
      <c r="E334" s="338" t="n">
        <v>42.97</v>
      </c>
    </row>
    <row r="335" customFormat="false" ht="15" hidden="false" customHeight="false" outlineLevel="0" collapsed="false">
      <c r="A335" s="0" t="n">
        <v>1094</v>
      </c>
      <c r="B335" s="133" t="s">
        <v>1305</v>
      </c>
      <c r="C335" s="0" t="s">
        <v>969</v>
      </c>
      <c r="D335" s="0" t="s">
        <v>970</v>
      </c>
      <c r="E335" s="338" t="n">
        <v>30.05</v>
      </c>
    </row>
    <row r="336" customFormat="false" ht="15" hidden="false" customHeight="false" outlineLevel="0" collapsed="false">
      <c r="A336" s="0" t="n">
        <v>1095</v>
      </c>
      <c r="B336" s="133" t="s">
        <v>1306</v>
      </c>
      <c r="C336" s="0" t="s">
        <v>969</v>
      </c>
      <c r="D336" s="0" t="s">
        <v>970</v>
      </c>
      <c r="E336" s="338" t="n">
        <v>63.87</v>
      </c>
    </row>
    <row r="337" customFormat="false" ht="15" hidden="false" customHeight="false" outlineLevel="0" collapsed="false">
      <c r="A337" s="0" t="n">
        <v>1092</v>
      </c>
      <c r="B337" s="133" t="s">
        <v>1307</v>
      </c>
      <c r="C337" s="0" t="s">
        <v>969</v>
      </c>
      <c r="D337" s="0" t="s">
        <v>977</v>
      </c>
      <c r="E337" s="338" t="n">
        <v>49.42</v>
      </c>
    </row>
    <row r="338" customFormat="false" ht="15" hidden="false" customHeight="false" outlineLevel="0" collapsed="false">
      <c r="A338" s="0" t="n">
        <v>1093</v>
      </c>
      <c r="B338" s="133" t="s">
        <v>1308</v>
      </c>
      <c r="C338" s="0" t="s">
        <v>969</v>
      </c>
      <c r="D338" s="0" t="s">
        <v>970</v>
      </c>
      <c r="E338" s="338" t="n">
        <v>115.41</v>
      </c>
    </row>
    <row r="339" customFormat="false" ht="15" hidden="false" customHeight="false" outlineLevel="0" collapsed="false">
      <c r="A339" s="0" t="n">
        <v>1090</v>
      </c>
      <c r="B339" s="133" t="s">
        <v>1309</v>
      </c>
      <c r="C339" s="0" t="s">
        <v>969</v>
      </c>
      <c r="D339" s="0" t="s">
        <v>970</v>
      </c>
      <c r="E339" s="338" t="n">
        <v>82.63</v>
      </c>
    </row>
    <row r="340" customFormat="false" ht="15" hidden="false" customHeight="false" outlineLevel="0" collapsed="false">
      <c r="A340" s="0" t="n">
        <v>1096</v>
      </c>
      <c r="B340" s="133" t="s">
        <v>1310</v>
      </c>
      <c r="C340" s="0" t="s">
        <v>969</v>
      </c>
      <c r="D340" s="0" t="s">
        <v>970</v>
      </c>
      <c r="E340" s="338" t="n">
        <v>148.71</v>
      </c>
    </row>
    <row r="341" customFormat="false" ht="15" hidden="false" customHeight="false" outlineLevel="0" collapsed="false">
      <c r="A341" s="0" t="n">
        <v>1097</v>
      </c>
      <c r="B341" s="133" t="s">
        <v>1311</v>
      </c>
      <c r="C341" s="0" t="s">
        <v>969</v>
      </c>
      <c r="D341" s="0" t="s">
        <v>970</v>
      </c>
      <c r="E341" s="338" t="n">
        <v>126.23</v>
      </c>
    </row>
    <row r="342" customFormat="false" ht="15" hidden="false" customHeight="false" outlineLevel="0" collapsed="false">
      <c r="A342" s="0" t="n">
        <v>378</v>
      </c>
      <c r="B342" s="133" t="s">
        <v>1312</v>
      </c>
      <c r="C342" s="0" t="s">
        <v>1120</v>
      </c>
      <c r="D342" s="0" t="s">
        <v>970</v>
      </c>
      <c r="E342" s="338" t="n">
        <v>18.58</v>
      </c>
    </row>
    <row r="343" customFormat="false" ht="15" hidden="false" customHeight="false" outlineLevel="0" collapsed="false">
      <c r="A343" s="0" t="n">
        <v>40911</v>
      </c>
      <c r="B343" s="133" t="s">
        <v>1313</v>
      </c>
      <c r="C343" s="0" t="s">
        <v>1122</v>
      </c>
      <c r="D343" s="0" t="s">
        <v>970</v>
      </c>
      <c r="E343" s="339" t="n">
        <v>3269.67</v>
      </c>
    </row>
    <row r="344" customFormat="false" ht="15" hidden="false" customHeight="false" outlineLevel="0" collapsed="false">
      <c r="A344" s="0" t="n">
        <v>33939</v>
      </c>
      <c r="B344" s="133" t="s">
        <v>1314</v>
      </c>
      <c r="C344" s="0" t="s">
        <v>1120</v>
      </c>
      <c r="D344" s="0" t="s">
        <v>970</v>
      </c>
      <c r="E344" s="338" t="n">
        <v>92.92</v>
      </c>
    </row>
    <row r="345" customFormat="false" ht="15" hidden="false" customHeight="false" outlineLevel="0" collapsed="false">
      <c r="A345" s="0" t="n">
        <v>40815</v>
      </c>
      <c r="B345" s="133" t="s">
        <v>1315</v>
      </c>
      <c r="C345" s="0" t="s">
        <v>1122</v>
      </c>
      <c r="D345" s="0" t="s">
        <v>970</v>
      </c>
      <c r="E345" s="339" t="n">
        <v>16353.63</v>
      </c>
    </row>
    <row r="346" customFormat="false" ht="15" hidden="false" customHeight="false" outlineLevel="0" collapsed="false">
      <c r="A346" s="0" t="n">
        <v>33952</v>
      </c>
      <c r="B346" s="133" t="s">
        <v>1316</v>
      </c>
      <c r="C346" s="0" t="s">
        <v>1120</v>
      </c>
      <c r="D346" s="0" t="s">
        <v>970</v>
      </c>
      <c r="E346" s="338" t="n">
        <v>98.44</v>
      </c>
    </row>
    <row r="347" customFormat="false" ht="15" hidden="false" customHeight="false" outlineLevel="0" collapsed="false">
      <c r="A347" s="0" t="n">
        <v>40816</v>
      </c>
      <c r="B347" s="133" t="s">
        <v>1317</v>
      </c>
      <c r="C347" s="0" t="s">
        <v>1122</v>
      </c>
      <c r="D347" s="0" t="s">
        <v>970</v>
      </c>
      <c r="E347" s="339" t="n">
        <v>17325.1</v>
      </c>
    </row>
    <row r="348" customFormat="false" ht="15" hidden="false" customHeight="false" outlineLevel="0" collapsed="false">
      <c r="A348" s="0" t="n">
        <v>33953</v>
      </c>
      <c r="B348" s="133" t="s">
        <v>1318</v>
      </c>
      <c r="C348" s="0" t="s">
        <v>1120</v>
      </c>
      <c r="D348" s="0" t="s">
        <v>970</v>
      </c>
      <c r="E348" s="338" t="n">
        <v>103.16</v>
      </c>
    </row>
    <row r="349" customFormat="false" ht="15" hidden="false" customHeight="false" outlineLevel="0" collapsed="false">
      <c r="A349" s="0" t="n">
        <v>40817</v>
      </c>
      <c r="B349" s="133" t="s">
        <v>1319</v>
      </c>
      <c r="C349" s="0" t="s">
        <v>1122</v>
      </c>
      <c r="D349" s="0" t="s">
        <v>970</v>
      </c>
      <c r="E349" s="339" t="n">
        <v>18157.26</v>
      </c>
    </row>
    <row r="350" customFormat="false" ht="15" hidden="false" customHeight="false" outlineLevel="0" collapsed="false">
      <c r="A350" s="0" t="n">
        <v>13348</v>
      </c>
      <c r="B350" s="133" t="s">
        <v>1320</v>
      </c>
      <c r="C350" s="0" t="s">
        <v>969</v>
      </c>
      <c r="D350" s="0" t="s">
        <v>972</v>
      </c>
      <c r="E350" s="338" t="n">
        <v>1.79</v>
      </c>
    </row>
    <row r="351" customFormat="false" ht="15" hidden="false" customHeight="false" outlineLevel="0" collapsed="false">
      <c r="A351" s="0" t="n">
        <v>39211</v>
      </c>
      <c r="B351" s="133" t="s">
        <v>1321</v>
      </c>
      <c r="C351" s="0" t="s">
        <v>969</v>
      </c>
      <c r="D351" s="0" t="s">
        <v>970</v>
      </c>
      <c r="E351" s="338" t="n">
        <v>1.33</v>
      </c>
    </row>
    <row r="352" customFormat="false" ht="15" hidden="false" customHeight="false" outlineLevel="0" collapsed="false">
      <c r="A352" s="0" t="n">
        <v>39212</v>
      </c>
      <c r="B352" s="133" t="s">
        <v>1322</v>
      </c>
      <c r="C352" s="0" t="s">
        <v>969</v>
      </c>
      <c r="D352" s="0" t="s">
        <v>970</v>
      </c>
      <c r="E352" s="338" t="n">
        <v>1.48</v>
      </c>
    </row>
    <row r="353" customFormat="false" ht="15" hidden="false" customHeight="false" outlineLevel="0" collapsed="false">
      <c r="A353" s="0" t="n">
        <v>39208</v>
      </c>
      <c r="B353" s="133" t="s">
        <v>1323</v>
      </c>
      <c r="C353" s="0" t="s">
        <v>969</v>
      </c>
      <c r="D353" s="0" t="s">
        <v>970</v>
      </c>
      <c r="E353" s="338" t="n">
        <v>0.4</v>
      </c>
    </row>
    <row r="354" customFormat="false" ht="15" hidden="false" customHeight="false" outlineLevel="0" collapsed="false">
      <c r="A354" s="0" t="n">
        <v>39210</v>
      </c>
      <c r="B354" s="133" t="s">
        <v>1324</v>
      </c>
      <c r="C354" s="0" t="s">
        <v>969</v>
      </c>
      <c r="D354" s="0" t="s">
        <v>970</v>
      </c>
      <c r="E354" s="338" t="n">
        <v>0.74</v>
      </c>
    </row>
    <row r="355" customFormat="false" ht="15" hidden="false" customHeight="false" outlineLevel="0" collapsed="false">
      <c r="A355" s="0" t="n">
        <v>39214</v>
      </c>
      <c r="B355" s="133" t="s">
        <v>1325</v>
      </c>
      <c r="C355" s="0" t="s">
        <v>969</v>
      </c>
      <c r="D355" s="0" t="s">
        <v>970</v>
      </c>
      <c r="E355" s="338" t="n">
        <v>2.74</v>
      </c>
    </row>
    <row r="356" customFormat="false" ht="15" hidden="false" customHeight="false" outlineLevel="0" collapsed="false">
      <c r="A356" s="0" t="n">
        <v>39213</v>
      </c>
      <c r="B356" s="133" t="s">
        <v>1326</v>
      </c>
      <c r="C356" s="0" t="s">
        <v>969</v>
      </c>
      <c r="D356" s="0" t="s">
        <v>970</v>
      </c>
      <c r="E356" s="338" t="n">
        <v>1.94</v>
      </c>
    </row>
    <row r="357" customFormat="false" ht="15" hidden="false" customHeight="false" outlineLevel="0" collapsed="false">
      <c r="A357" s="0" t="n">
        <v>39209</v>
      </c>
      <c r="B357" s="133" t="s">
        <v>1327</v>
      </c>
      <c r="C357" s="0" t="s">
        <v>969</v>
      </c>
      <c r="D357" s="0" t="s">
        <v>970</v>
      </c>
      <c r="E357" s="338" t="n">
        <v>0.48</v>
      </c>
    </row>
    <row r="358" customFormat="false" ht="15" hidden="false" customHeight="false" outlineLevel="0" collapsed="false">
      <c r="A358" s="0" t="n">
        <v>39207</v>
      </c>
      <c r="B358" s="133" t="s">
        <v>1328</v>
      </c>
      <c r="C358" s="0" t="s">
        <v>969</v>
      </c>
      <c r="D358" s="0" t="s">
        <v>970</v>
      </c>
      <c r="E358" s="338" t="n">
        <v>0.74</v>
      </c>
    </row>
    <row r="359" customFormat="false" ht="15" hidden="false" customHeight="false" outlineLevel="0" collapsed="false">
      <c r="A359" s="0" t="n">
        <v>39215</v>
      </c>
      <c r="B359" s="133" t="s">
        <v>1329</v>
      </c>
      <c r="C359" s="0" t="s">
        <v>969</v>
      </c>
      <c r="D359" s="0" t="s">
        <v>970</v>
      </c>
      <c r="E359" s="338" t="n">
        <v>5</v>
      </c>
    </row>
    <row r="360" customFormat="false" ht="15" hidden="false" customHeight="false" outlineLevel="0" collapsed="false">
      <c r="A360" s="0" t="n">
        <v>39216</v>
      </c>
      <c r="B360" s="133" t="s">
        <v>1330</v>
      </c>
      <c r="C360" s="0" t="s">
        <v>969</v>
      </c>
      <c r="D360" s="0" t="s">
        <v>970</v>
      </c>
      <c r="E360" s="338" t="n">
        <v>6.97</v>
      </c>
    </row>
    <row r="361" customFormat="false" ht="15" hidden="false" customHeight="false" outlineLevel="0" collapsed="false">
      <c r="A361" s="0" t="n">
        <v>11267</v>
      </c>
      <c r="B361" s="133" t="s">
        <v>1331</v>
      </c>
      <c r="C361" s="0" t="s">
        <v>969</v>
      </c>
      <c r="D361" s="0" t="s">
        <v>972</v>
      </c>
      <c r="E361" s="338" t="n">
        <v>1.56</v>
      </c>
    </row>
    <row r="362" customFormat="false" ht="15" hidden="false" customHeight="false" outlineLevel="0" collapsed="false">
      <c r="A362" s="0" t="n">
        <v>379</v>
      </c>
      <c r="B362" s="133" t="s">
        <v>1332</v>
      </c>
      <c r="C362" s="0" t="s">
        <v>969</v>
      </c>
      <c r="D362" s="0" t="s">
        <v>972</v>
      </c>
      <c r="E362" s="338" t="n">
        <v>1.57</v>
      </c>
    </row>
    <row r="363" customFormat="false" ht="15" hidden="false" customHeight="false" outlineLevel="0" collapsed="false">
      <c r="A363" s="0" t="n">
        <v>510</v>
      </c>
      <c r="B363" s="133" t="s">
        <v>1333</v>
      </c>
      <c r="C363" s="0" t="s">
        <v>1020</v>
      </c>
      <c r="D363" s="0" t="s">
        <v>972</v>
      </c>
      <c r="E363" s="338" t="n">
        <v>13.92</v>
      </c>
    </row>
    <row r="364" customFormat="false" ht="15" hidden="false" customHeight="false" outlineLevel="0" collapsed="false">
      <c r="A364" s="0" t="n">
        <v>516</v>
      </c>
      <c r="B364" s="133" t="s">
        <v>1334</v>
      </c>
      <c r="C364" s="0" t="s">
        <v>1020</v>
      </c>
      <c r="D364" s="0" t="s">
        <v>972</v>
      </c>
      <c r="E364" s="338" t="n">
        <v>16.49</v>
      </c>
    </row>
    <row r="365" customFormat="false" ht="15" hidden="false" customHeight="false" outlineLevel="0" collapsed="false">
      <c r="A365" s="0" t="n">
        <v>509</v>
      </c>
      <c r="B365" s="133" t="s">
        <v>1335</v>
      </c>
      <c r="C365" s="0" t="s">
        <v>1020</v>
      </c>
      <c r="D365" s="0" t="s">
        <v>972</v>
      </c>
      <c r="E365" s="338" t="n">
        <v>18.51</v>
      </c>
    </row>
    <row r="366" customFormat="false" ht="15" hidden="false" customHeight="false" outlineLevel="0" collapsed="false">
      <c r="A366" s="0" t="n">
        <v>40331</v>
      </c>
      <c r="B366" s="133" t="s">
        <v>1336</v>
      </c>
      <c r="C366" s="0" t="s">
        <v>1120</v>
      </c>
      <c r="D366" s="0" t="s">
        <v>970</v>
      </c>
      <c r="E366" s="338" t="n">
        <v>9.39</v>
      </c>
    </row>
    <row r="367" customFormat="false" ht="15" hidden="false" customHeight="false" outlineLevel="0" collapsed="false">
      <c r="A367" s="0" t="n">
        <v>40930</v>
      </c>
      <c r="B367" s="133" t="s">
        <v>1337</v>
      </c>
      <c r="C367" s="0" t="s">
        <v>1122</v>
      </c>
      <c r="D367" s="0" t="s">
        <v>970</v>
      </c>
      <c r="E367" s="339" t="n">
        <v>1652.9</v>
      </c>
    </row>
    <row r="368" customFormat="false" ht="15" hidden="false" customHeight="false" outlineLevel="0" collapsed="false">
      <c r="A368" s="0" t="n">
        <v>11761</v>
      </c>
      <c r="B368" s="133" t="s">
        <v>1338</v>
      </c>
      <c r="C368" s="0" t="s">
        <v>969</v>
      </c>
      <c r="D368" s="0" t="s">
        <v>970</v>
      </c>
      <c r="E368" s="338" t="n">
        <v>78.31</v>
      </c>
    </row>
    <row r="369" customFormat="false" ht="15" hidden="false" customHeight="false" outlineLevel="0" collapsed="false">
      <c r="A369" s="0" t="n">
        <v>377</v>
      </c>
      <c r="B369" s="133" t="s">
        <v>1339</v>
      </c>
      <c r="C369" s="0" t="s">
        <v>969</v>
      </c>
      <c r="D369" s="0" t="s">
        <v>977</v>
      </c>
      <c r="E369" s="338" t="n">
        <v>36.8</v>
      </c>
    </row>
    <row r="370" customFormat="false" ht="15" hidden="false" customHeight="false" outlineLevel="0" collapsed="false">
      <c r="A370" s="0" t="n">
        <v>7588</v>
      </c>
      <c r="B370" s="133" t="s">
        <v>1340</v>
      </c>
      <c r="C370" s="0" t="s">
        <v>969</v>
      </c>
      <c r="D370" s="0" t="s">
        <v>977</v>
      </c>
      <c r="E370" s="338" t="n">
        <v>43.84</v>
      </c>
    </row>
    <row r="371" customFormat="false" ht="15" hidden="false" customHeight="false" outlineLevel="0" collapsed="false">
      <c r="A371" s="0" t="n">
        <v>34392</v>
      </c>
      <c r="B371" s="133" t="s">
        <v>1341</v>
      </c>
      <c r="C371" s="0" t="s">
        <v>1120</v>
      </c>
      <c r="D371" s="0" t="s">
        <v>970</v>
      </c>
      <c r="E371" s="338" t="n">
        <v>11.22</v>
      </c>
    </row>
    <row r="372" customFormat="false" ht="15" hidden="false" customHeight="false" outlineLevel="0" collapsed="false">
      <c r="A372" s="0" t="n">
        <v>40908</v>
      </c>
      <c r="B372" s="133" t="s">
        <v>1342</v>
      </c>
      <c r="C372" s="0" t="s">
        <v>1122</v>
      </c>
      <c r="D372" s="0" t="s">
        <v>970</v>
      </c>
      <c r="E372" s="339" t="n">
        <v>1977.26</v>
      </c>
    </row>
    <row r="373" customFormat="false" ht="15" hidden="false" customHeight="false" outlineLevel="0" collapsed="false">
      <c r="A373" s="0" t="n">
        <v>34551</v>
      </c>
      <c r="B373" s="133" t="s">
        <v>1343</v>
      </c>
      <c r="C373" s="0" t="s">
        <v>1120</v>
      </c>
      <c r="D373" s="0" t="s">
        <v>970</v>
      </c>
      <c r="E373" s="338" t="n">
        <v>11.87</v>
      </c>
    </row>
    <row r="374" customFormat="false" ht="15" hidden="false" customHeight="false" outlineLevel="0" collapsed="false">
      <c r="A374" s="0" t="n">
        <v>41078</v>
      </c>
      <c r="B374" s="133" t="s">
        <v>1344</v>
      </c>
      <c r="C374" s="0" t="s">
        <v>1122</v>
      </c>
      <c r="D374" s="0" t="s">
        <v>970</v>
      </c>
      <c r="E374" s="339" t="n">
        <v>2091.16</v>
      </c>
    </row>
    <row r="375" customFormat="false" ht="15" hidden="false" customHeight="false" outlineLevel="0" collapsed="false">
      <c r="A375" s="0" t="n">
        <v>246</v>
      </c>
      <c r="B375" s="133" t="s">
        <v>1345</v>
      </c>
      <c r="C375" s="0" t="s">
        <v>1120</v>
      </c>
      <c r="D375" s="0" t="s">
        <v>970</v>
      </c>
      <c r="E375" s="338" t="n">
        <v>11.37</v>
      </c>
    </row>
    <row r="376" customFormat="false" ht="15" hidden="false" customHeight="false" outlineLevel="0" collapsed="false">
      <c r="A376" s="0" t="n">
        <v>40927</v>
      </c>
      <c r="B376" s="133" t="s">
        <v>1346</v>
      </c>
      <c r="C376" s="0" t="s">
        <v>1122</v>
      </c>
      <c r="D376" s="0" t="s">
        <v>970</v>
      </c>
      <c r="E376" s="339" t="n">
        <v>2001.62</v>
      </c>
    </row>
    <row r="377" customFormat="false" ht="15" hidden="false" customHeight="false" outlineLevel="0" collapsed="false">
      <c r="A377" s="0" t="n">
        <v>2350</v>
      </c>
      <c r="B377" s="133" t="s">
        <v>1347</v>
      </c>
      <c r="C377" s="0" t="s">
        <v>1120</v>
      </c>
      <c r="D377" s="0" t="s">
        <v>970</v>
      </c>
      <c r="E377" s="338" t="n">
        <v>15.47</v>
      </c>
    </row>
    <row r="378" customFormat="false" ht="15" hidden="false" customHeight="false" outlineLevel="0" collapsed="false">
      <c r="A378" s="0" t="n">
        <v>40812</v>
      </c>
      <c r="B378" s="133" t="s">
        <v>1348</v>
      </c>
      <c r="C378" s="0" t="s">
        <v>1122</v>
      </c>
      <c r="D378" s="0" t="s">
        <v>970</v>
      </c>
      <c r="E378" s="339" t="n">
        <v>2724.85</v>
      </c>
    </row>
    <row r="379" customFormat="false" ht="15" hidden="false" customHeight="false" outlineLevel="0" collapsed="false">
      <c r="A379" s="0" t="n">
        <v>245</v>
      </c>
      <c r="B379" s="133" t="s">
        <v>1349</v>
      </c>
      <c r="C379" s="0" t="s">
        <v>1120</v>
      </c>
      <c r="D379" s="0" t="s">
        <v>970</v>
      </c>
      <c r="E379" s="338" t="n">
        <v>21.17</v>
      </c>
    </row>
    <row r="380" customFormat="false" ht="15" hidden="false" customHeight="false" outlineLevel="0" collapsed="false">
      <c r="A380" s="0" t="n">
        <v>41090</v>
      </c>
      <c r="B380" s="133" t="s">
        <v>1350</v>
      </c>
      <c r="C380" s="0" t="s">
        <v>1122</v>
      </c>
      <c r="D380" s="0" t="s">
        <v>970</v>
      </c>
      <c r="E380" s="339" t="n">
        <v>3728.04</v>
      </c>
    </row>
    <row r="381" customFormat="false" ht="15" hidden="false" customHeight="false" outlineLevel="0" collapsed="false">
      <c r="A381" s="0" t="n">
        <v>251</v>
      </c>
      <c r="B381" s="133" t="s">
        <v>1351</v>
      </c>
      <c r="C381" s="0" t="s">
        <v>1120</v>
      </c>
      <c r="D381" s="0" t="s">
        <v>970</v>
      </c>
      <c r="E381" s="338" t="n">
        <v>11.37</v>
      </c>
    </row>
    <row r="382" customFormat="false" ht="15" hidden="false" customHeight="false" outlineLevel="0" collapsed="false">
      <c r="A382" s="0" t="n">
        <v>40975</v>
      </c>
      <c r="B382" s="133" t="s">
        <v>1352</v>
      </c>
      <c r="C382" s="0" t="s">
        <v>1122</v>
      </c>
      <c r="D382" s="0" t="s">
        <v>970</v>
      </c>
      <c r="E382" s="339" t="n">
        <v>2001.62</v>
      </c>
    </row>
    <row r="383" customFormat="false" ht="15" hidden="false" customHeight="false" outlineLevel="0" collapsed="false">
      <c r="A383" s="0" t="n">
        <v>6127</v>
      </c>
      <c r="B383" s="133" t="s">
        <v>1353</v>
      </c>
      <c r="C383" s="0" t="s">
        <v>1120</v>
      </c>
      <c r="D383" s="0" t="s">
        <v>970</v>
      </c>
      <c r="E383" s="338" t="n">
        <v>11.37</v>
      </c>
    </row>
    <row r="384" customFormat="false" ht="15" hidden="false" customHeight="false" outlineLevel="0" collapsed="false">
      <c r="A384" s="0" t="n">
        <v>41072</v>
      </c>
      <c r="B384" s="133" t="s">
        <v>1354</v>
      </c>
      <c r="C384" s="0" t="s">
        <v>1122</v>
      </c>
      <c r="D384" s="0" t="s">
        <v>970</v>
      </c>
      <c r="E384" s="339" t="n">
        <v>2001.62</v>
      </c>
    </row>
    <row r="385" customFormat="false" ht="15" hidden="false" customHeight="false" outlineLevel="0" collapsed="false">
      <c r="A385" s="0" t="n">
        <v>6121</v>
      </c>
      <c r="B385" s="133" t="s">
        <v>1355</v>
      </c>
      <c r="C385" s="0" t="s">
        <v>1120</v>
      </c>
      <c r="D385" s="0" t="s">
        <v>970</v>
      </c>
      <c r="E385" s="338" t="n">
        <v>11.11</v>
      </c>
    </row>
    <row r="386" customFormat="false" ht="15" hidden="false" customHeight="false" outlineLevel="0" collapsed="false">
      <c r="A386" s="0" t="n">
        <v>41071</v>
      </c>
      <c r="B386" s="133" t="s">
        <v>1356</v>
      </c>
      <c r="C386" s="0" t="s">
        <v>1122</v>
      </c>
      <c r="D386" s="0" t="s">
        <v>970</v>
      </c>
      <c r="E386" s="339" t="n">
        <v>1956.04</v>
      </c>
    </row>
    <row r="387" customFormat="false" ht="15" hidden="false" customHeight="false" outlineLevel="0" collapsed="false">
      <c r="A387" s="0" t="n">
        <v>244</v>
      </c>
      <c r="B387" s="133" t="s">
        <v>1357</v>
      </c>
      <c r="C387" s="0" t="s">
        <v>1120</v>
      </c>
      <c r="D387" s="0" t="s">
        <v>970</v>
      </c>
      <c r="E387" s="338" t="n">
        <v>8.35</v>
      </c>
    </row>
    <row r="388" customFormat="false" ht="15" hidden="false" customHeight="false" outlineLevel="0" collapsed="false">
      <c r="A388" s="0" t="n">
        <v>41093</v>
      </c>
      <c r="B388" s="133" t="s">
        <v>1358</v>
      </c>
      <c r="C388" s="0" t="s">
        <v>1122</v>
      </c>
      <c r="D388" s="0" t="s">
        <v>970</v>
      </c>
      <c r="E388" s="339" t="n">
        <v>1471.43</v>
      </c>
    </row>
    <row r="389" customFormat="false" ht="15" hidden="false" customHeight="false" outlineLevel="0" collapsed="false">
      <c r="A389" s="0" t="n">
        <v>532</v>
      </c>
      <c r="B389" s="133" t="s">
        <v>1359</v>
      </c>
      <c r="C389" s="0" t="s">
        <v>1120</v>
      </c>
      <c r="D389" s="0" t="s">
        <v>970</v>
      </c>
      <c r="E389" s="338" t="n">
        <v>23.01</v>
      </c>
    </row>
    <row r="390" customFormat="false" ht="15" hidden="false" customHeight="false" outlineLevel="0" collapsed="false">
      <c r="A390" s="0" t="n">
        <v>40931</v>
      </c>
      <c r="B390" s="133" t="s">
        <v>1360</v>
      </c>
      <c r="C390" s="0" t="s">
        <v>1122</v>
      </c>
      <c r="D390" s="0" t="s">
        <v>970</v>
      </c>
      <c r="E390" s="339" t="n">
        <v>4050.6</v>
      </c>
    </row>
    <row r="391" customFormat="false" ht="15" hidden="false" customHeight="false" outlineLevel="0" collapsed="false">
      <c r="A391" s="0" t="n">
        <v>36150</v>
      </c>
      <c r="B391" s="133" t="s">
        <v>1361</v>
      </c>
      <c r="C391" s="0" t="s">
        <v>969</v>
      </c>
      <c r="D391" s="0" t="s">
        <v>970</v>
      </c>
      <c r="E391" s="338" t="n">
        <v>44.55</v>
      </c>
    </row>
    <row r="392" customFormat="false" ht="15" hidden="false" customHeight="false" outlineLevel="0" collapsed="false">
      <c r="A392" s="0" t="n">
        <v>4760</v>
      </c>
      <c r="B392" s="133" t="s">
        <v>1362</v>
      </c>
      <c r="C392" s="0" t="s">
        <v>1120</v>
      </c>
      <c r="D392" s="0" t="s">
        <v>970</v>
      </c>
      <c r="E392" s="338" t="n">
        <v>19.1</v>
      </c>
    </row>
    <row r="393" customFormat="false" ht="15" hidden="false" customHeight="false" outlineLevel="0" collapsed="false">
      <c r="A393" s="0" t="n">
        <v>41069</v>
      </c>
      <c r="B393" s="133" t="s">
        <v>1363</v>
      </c>
      <c r="C393" s="0" t="s">
        <v>1122</v>
      </c>
      <c r="D393" s="0" t="s">
        <v>970</v>
      </c>
      <c r="E393" s="339" t="n">
        <v>3362.7</v>
      </c>
    </row>
    <row r="394" customFormat="false" ht="15" hidden="false" customHeight="false" outlineLevel="0" collapsed="false">
      <c r="A394" s="0" t="n">
        <v>10422</v>
      </c>
      <c r="B394" s="133" t="s">
        <v>1364</v>
      </c>
      <c r="C394" s="0" t="s">
        <v>969</v>
      </c>
      <c r="D394" s="0" t="s">
        <v>970</v>
      </c>
      <c r="E394" s="338" t="n">
        <v>392.53</v>
      </c>
    </row>
    <row r="395" customFormat="false" ht="15" hidden="false" customHeight="false" outlineLevel="0" collapsed="false">
      <c r="A395" s="0" t="n">
        <v>44019</v>
      </c>
      <c r="B395" s="133" t="s">
        <v>1365</v>
      </c>
      <c r="C395" s="0" t="s">
        <v>969</v>
      </c>
      <c r="D395" s="0" t="s">
        <v>970</v>
      </c>
      <c r="E395" s="338" t="n">
        <v>543.36</v>
      </c>
    </row>
    <row r="396" customFormat="false" ht="15" hidden="false" customHeight="false" outlineLevel="0" collapsed="false">
      <c r="A396" s="0" t="n">
        <v>36520</v>
      </c>
      <c r="B396" s="133" t="s">
        <v>1366</v>
      </c>
      <c r="C396" s="0" t="s">
        <v>969</v>
      </c>
      <c r="D396" s="0" t="s">
        <v>970</v>
      </c>
      <c r="E396" s="338" t="n">
        <v>660.66</v>
      </c>
    </row>
    <row r="397" customFormat="false" ht="15" hidden="false" customHeight="false" outlineLevel="0" collapsed="false">
      <c r="A397" s="0" t="n">
        <v>42319</v>
      </c>
      <c r="B397" s="133" t="s">
        <v>1367</v>
      </c>
      <c r="C397" s="0" t="s">
        <v>969</v>
      </c>
      <c r="D397" s="0" t="s">
        <v>970</v>
      </c>
      <c r="E397" s="338" t="n">
        <v>591.99</v>
      </c>
    </row>
    <row r="398" customFormat="false" ht="15" hidden="false" customHeight="false" outlineLevel="0" collapsed="false">
      <c r="A398" s="0" t="n">
        <v>10420</v>
      </c>
      <c r="B398" s="133" t="s">
        <v>1368</v>
      </c>
      <c r="C398" s="0" t="s">
        <v>969</v>
      </c>
      <c r="D398" s="0" t="s">
        <v>977</v>
      </c>
      <c r="E398" s="338" t="n">
        <v>210</v>
      </c>
    </row>
    <row r="399" customFormat="false" ht="15" hidden="false" customHeight="false" outlineLevel="0" collapsed="false">
      <c r="A399" s="0" t="n">
        <v>10421</v>
      </c>
      <c r="B399" s="133" t="s">
        <v>1369</v>
      </c>
      <c r="C399" s="0" t="s">
        <v>969</v>
      </c>
      <c r="D399" s="0" t="s">
        <v>970</v>
      </c>
      <c r="E399" s="338" t="n">
        <v>230.76</v>
      </c>
    </row>
    <row r="400" customFormat="false" ht="15" hidden="false" customHeight="false" outlineLevel="0" collapsed="false">
      <c r="A400" s="0" t="n">
        <v>11786</v>
      </c>
      <c r="B400" s="133" t="s">
        <v>1370</v>
      </c>
      <c r="C400" s="0" t="s">
        <v>969</v>
      </c>
      <c r="D400" s="0" t="s">
        <v>970</v>
      </c>
      <c r="E400" s="338" t="n">
        <v>465.31</v>
      </c>
    </row>
    <row r="401" customFormat="false" ht="15" hidden="false" customHeight="false" outlineLevel="0" collapsed="false">
      <c r="A401" s="0" t="n">
        <v>10</v>
      </c>
      <c r="B401" s="133" t="s">
        <v>1371</v>
      </c>
      <c r="C401" s="0" t="s">
        <v>969</v>
      </c>
      <c r="D401" s="0" t="s">
        <v>970</v>
      </c>
      <c r="E401" s="338" t="n">
        <v>13.28</v>
      </c>
    </row>
    <row r="402" customFormat="false" ht="15" hidden="false" customHeight="false" outlineLevel="0" collapsed="false">
      <c r="A402" s="0" t="n">
        <v>4815</v>
      </c>
      <c r="B402" s="133" t="s">
        <v>1372</v>
      </c>
      <c r="C402" s="0" t="s">
        <v>969</v>
      </c>
      <c r="D402" s="0" t="s">
        <v>970</v>
      </c>
      <c r="E402" s="338" t="n">
        <v>6.3</v>
      </c>
    </row>
    <row r="403" customFormat="false" ht="15" hidden="false" customHeight="false" outlineLevel="0" collapsed="false">
      <c r="A403" s="0" t="n">
        <v>541</v>
      </c>
      <c r="B403" s="133" t="s">
        <v>1373</v>
      </c>
      <c r="C403" s="0" t="s">
        <v>969</v>
      </c>
      <c r="D403" s="0" t="s">
        <v>977</v>
      </c>
      <c r="E403" s="338" t="n">
        <v>222.06</v>
      </c>
    </row>
    <row r="404" customFormat="false" ht="15" hidden="false" customHeight="false" outlineLevel="0" collapsed="false">
      <c r="A404" s="0" t="n">
        <v>542</v>
      </c>
      <c r="B404" s="133" t="s">
        <v>1374</v>
      </c>
      <c r="C404" s="0" t="s">
        <v>969</v>
      </c>
      <c r="D404" s="0" t="s">
        <v>970</v>
      </c>
      <c r="E404" s="338" t="n">
        <v>278.35</v>
      </c>
    </row>
    <row r="405" customFormat="false" ht="15" hidden="false" customHeight="false" outlineLevel="0" collapsed="false">
      <c r="A405" s="0" t="n">
        <v>540</v>
      </c>
      <c r="B405" s="133" t="s">
        <v>1375</v>
      </c>
      <c r="C405" s="0" t="s">
        <v>969</v>
      </c>
      <c r="D405" s="0" t="s">
        <v>970</v>
      </c>
      <c r="E405" s="338" t="n">
        <v>627.27</v>
      </c>
    </row>
    <row r="406" customFormat="false" ht="15" hidden="false" customHeight="false" outlineLevel="0" collapsed="false">
      <c r="A406" s="0" t="n">
        <v>38364</v>
      </c>
      <c r="B406" s="133" t="s">
        <v>1376</v>
      </c>
      <c r="C406" s="0" t="s">
        <v>969</v>
      </c>
      <c r="D406" s="0" t="s">
        <v>970</v>
      </c>
      <c r="E406" s="338" t="n">
        <v>775.68</v>
      </c>
    </row>
    <row r="407" customFormat="false" ht="15" hidden="false" customHeight="false" outlineLevel="0" collapsed="false">
      <c r="A407" s="0" t="n">
        <v>11692</v>
      </c>
      <c r="B407" s="133" t="s">
        <v>1377</v>
      </c>
      <c r="C407" s="0" t="s">
        <v>1378</v>
      </c>
      <c r="D407" s="0" t="s">
        <v>970</v>
      </c>
      <c r="E407" s="338" t="n">
        <v>511.3</v>
      </c>
    </row>
    <row r="408" customFormat="false" ht="15" hidden="false" customHeight="false" outlineLevel="0" collapsed="false">
      <c r="A408" s="0" t="n">
        <v>1746</v>
      </c>
      <c r="B408" s="133" t="s">
        <v>1379</v>
      </c>
      <c r="C408" s="0" t="s">
        <v>969</v>
      </c>
      <c r="D408" s="0" t="s">
        <v>977</v>
      </c>
      <c r="E408" s="338" t="n">
        <v>216.97</v>
      </c>
    </row>
    <row r="409" customFormat="false" ht="15" hidden="false" customHeight="false" outlineLevel="0" collapsed="false">
      <c r="A409" s="0" t="n">
        <v>1748</v>
      </c>
      <c r="B409" s="133" t="s">
        <v>1380</v>
      </c>
      <c r="C409" s="0" t="s">
        <v>969</v>
      </c>
      <c r="D409" s="0" t="s">
        <v>970</v>
      </c>
      <c r="E409" s="338" t="n">
        <v>288.52</v>
      </c>
    </row>
    <row r="410" customFormat="false" ht="15" hidden="false" customHeight="false" outlineLevel="0" collapsed="false">
      <c r="A410" s="0" t="n">
        <v>1749</v>
      </c>
      <c r="B410" s="133" t="s">
        <v>1381</v>
      </c>
      <c r="C410" s="0" t="s">
        <v>969</v>
      </c>
      <c r="D410" s="0" t="s">
        <v>970</v>
      </c>
      <c r="E410" s="338" t="n">
        <v>418.01</v>
      </c>
    </row>
    <row r="411" customFormat="false" ht="15" hidden="false" customHeight="false" outlineLevel="0" collapsed="false">
      <c r="A411" s="0" t="n">
        <v>37412</v>
      </c>
      <c r="B411" s="133" t="s">
        <v>1382</v>
      </c>
      <c r="C411" s="0" t="s">
        <v>969</v>
      </c>
      <c r="D411" s="0" t="s">
        <v>970</v>
      </c>
      <c r="E411" s="338" t="n">
        <v>212.09</v>
      </c>
    </row>
    <row r="412" customFormat="false" ht="15" hidden="false" customHeight="false" outlineLevel="0" collapsed="false">
      <c r="A412" s="0" t="n">
        <v>1745</v>
      </c>
      <c r="B412" s="133" t="s">
        <v>1383</v>
      </c>
      <c r="C412" s="0" t="s">
        <v>969</v>
      </c>
      <c r="D412" s="0" t="s">
        <v>970</v>
      </c>
      <c r="E412" s="338" t="n">
        <v>252.2</v>
      </c>
    </row>
    <row r="413" customFormat="false" ht="15" hidden="false" customHeight="false" outlineLevel="0" collapsed="false">
      <c r="A413" s="0" t="n">
        <v>1750</v>
      </c>
      <c r="B413" s="133" t="s">
        <v>1384</v>
      </c>
      <c r="C413" s="0" t="s">
        <v>969</v>
      </c>
      <c r="D413" s="0" t="s">
        <v>970</v>
      </c>
      <c r="E413" s="338" t="n">
        <v>589.35</v>
      </c>
    </row>
    <row r="414" customFormat="false" ht="15" hidden="false" customHeight="false" outlineLevel="0" collapsed="false">
      <c r="A414" s="0" t="n">
        <v>11687</v>
      </c>
      <c r="B414" s="133" t="s">
        <v>1385</v>
      </c>
      <c r="C414" s="0" t="s">
        <v>1016</v>
      </c>
      <c r="D414" s="0" t="s">
        <v>970</v>
      </c>
      <c r="E414" s="338" t="n">
        <v>939.02</v>
      </c>
    </row>
    <row r="415" customFormat="false" ht="15" hidden="false" customHeight="false" outlineLevel="0" collapsed="false">
      <c r="A415" s="0" t="n">
        <v>11689</v>
      </c>
      <c r="B415" s="133" t="s">
        <v>1386</v>
      </c>
      <c r="C415" s="0" t="s">
        <v>1016</v>
      </c>
      <c r="D415" s="0" t="s">
        <v>970</v>
      </c>
      <c r="E415" s="339" t="n">
        <v>1176.54</v>
      </c>
    </row>
    <row r="416" customFormat="false" ht="15" hidden="false" customHeight="false" outlineLevel="0" collapsed="false">
      <c r="A416" s="0" t="n">
        <v>11693</v>
      </c>
      <c r="B416" s="133" t="s">
        <v>1387</v>
      </c>
      <c r="C416" s="0" t="s">
        <v>1378</v>
      </c>
      <c r="D416" s="0" t="s">
        <v>970</v>
      </c>
      <c r="E416" s="338" t="n">
        <v>246.22</v>
      </c>
    </row>
    <row r="417" customFormat="false" ht="15" hidden="false" customHeight="false" outlineLevel="0" collapsed="false">
      <c r="A417" s="0" t="n">
        <v>36215</v>
      </c>
      <c r="B417" s="133" t="s">
        <v>1388</v>
      </c>
      <c r="C417" s="0" t="s">
        <v>969</v>
      </c>
      <c r="D417" s="0" t="s">
        <v>972</v>
      </c>
      <c r="E417" s="338" t="n">
        <v>952.7</v>
      </c>
    </row>
    <row r="418" customFormat="false" ht="15" hidden="false" customHeight="false" outlineLevel="0" collapsed="false">
      <c r="A418" s="0" t="n">
        <v>42439</v>
      </c>
      <c r="B418" s="133" t="s">
        <v>1389</v>
      </c>
      <c r="C418" s="0" t="s">
        <v>969</v>
      </c>
      <c r="D418" s="0" t="s">
        <v>972</v>
      </c>
      <c r="E418" s="339" t="n">
        <v>1207.84</v>
      </c>
    </row>
    <row r="419" customFormat="false" ht="15" hidden="false" customHeight="false" outlineLevel="0" collapsed="false">
      <c r="A419" s="0" t="n">
        <v>38381</v>
      </c>
      <c r="B419" s="133" t="s">
        <v>1390</v>
      </c>
      <c r="C419" s="0" t="s">
        <v>969</v>
      </c>
      <c r="D419" s="0" t="s">
        <v>970</v>
      </c>
      <c r="E419" s="338" t="n">
        <v>9.42</v>
      </c>
    </row>
    <row r="420" customFormat="false" ht="15" hidden="false" customHeight="false" outlineLevel="0" collapsed="false">
      <c r="A420" s="0" t="n">
        <v>39621</v>
      </c>
      <c r="B420" s="133" t="s">
        <v>1391</v>
      </c>
      <c r="C420" s="0" t="s">
        <v>1392</v>
      </c>
      <c r="D420" s="0" t="s">
        <v>970</v>
      </c>
      <c r="E420" s="339" t="n">
        <v>1553.88</v>
      </c>
    </row>
    <row r="421" customFormat="false" ht="15" hidden="false" customHeight="false" outlineLevel="0" collapsed="false">
      <c r="A421" s="0" t="n">
        <v>39624</v>
      </c>
      <c r="B421" s="133" t="s">
        <v>1393</v>
      </c>
      <c r="C421" s="0" t="s">
        <v>1392</v>
      </c>
      <c r="D421" s="0" t="s">
        <v>970</v>
      </c>
      <c r="E421" s="339" t="n">
        <v>1714.1</v>
      </c>
    </row>
    <row r="422" customFormat="false" ht="15" hidden="false" customHeight="false" outlineLevel="0" collapsed="false">
      <c r="A422" s="0" t="n">
        <v>39615</v>
      </c>
      <c r="B422" s="133" t="s">
        <v>1394</v>
      </c>
      <c r="C422" s="0" t="s">
        <v>969</v>
      </c>
      <c r="D422" s="0" t="s">
        <v>970</v>
      </c>
      <c r="E422" s="338" t="n">
        <v>692.66</v>
      </c>
    </row>
    <row r="423" customFormat="false" ht="15" hidden="false" customHeight="false" outlineLevel="0" collapsed="false">
      <c r="A423" s="0" t="n">
        <v>39620</v>
      </c>
      <c r="B423" s="133" t="s">
        <v>1395</v>
      </c>
      <c r="C423" s="0" t="s">
        <v>969</v>
      </c>
      <c r="D423" s="0" t="s">
        <v>970</v>
      </c>
      <c r="E423" s="339" t="n">
        <v>1057.87</v>
      </c>
    </row>
    <row r="424" customFormat="false" ht="15" hidden="false" customHeight="false" outlineLevel="0" collapsed="false">
      <c r="A424" s="0" t="n">
        <v>39623</v>
      </c>
      <c r="B424" s="133" t="s">
        <v>1396</v>
      </c>
      <c r="C424" s="0" t="s">
        <v>969</v>
      </c>
      <c r="D424" s="0" t="s">
        <v>970</v>
      </c>
      <c r="E424" s="339" t="n">
        <v>1133.07</v>
      </c>
    </row>
    <row r="425" customFormat="false" ht="15" hidden="false" customHeight="false" outlineLevel="0" collapsed="false">
      <c r="A425" s="0" t="n">
        <v>546</v>
      </c>
      <c r="B425" s="133" t="s">
        <v>1397</v>
      </c>
      <c r="C425" s="0" t="s">
        <v>1020</v>
      </c>
      <c r="D425" s="0" t="s">
        <v>977</v>
      </c>
      <c r="E425" s="338" t="n">
        <v>8.15</v>
      </c>
    </row>
    <row r="426" customFormat="false" ht="15" hidden="false" customHeight="false" outlineLevel="0" collapsed="false">
      <c r="A426" s="0" t="n">
        <v>566</v>
      </c>
      <c r="B426" s="133" t="s">
        <v>1398</v>
      </c>
      <c r="C426" s="0" t="s">
        <v>1016</v>
      </c>
      <c r="D426" s="0" t="s">
        <v>970</v>
      </c>
      <c r="E426" s="338" t="n">
        <v>3.86</v>
      </c>
    </row>
    <row r="427" customFormat="false" ht="15" hidden="false" customHeight="false" outlineLevel="0" collapsed="false">
      <c r="A427" s="0" t="n">
        <v>565</v>
      </c>
      <c r="B427" s="133" t="s">
        <v>1399</v>
      </c>
      <c r="C427" s="0" t="s">
        <v>1016</v>
      </c>
      <c r="D427" s="0" t="s">
        <v>970</v>
      </c>
      <c r="E427" s="338" t="n">
        <v>14.09</v>
      </c>
    </row>
    <row r="428" customFormat="false" ht="15" hidden="false" customHeight="false" outlineLevel="0" collapsed="false">
      <c r="A428" s="0" t="n">
        <v>555</v>
      </c>
      <c r="B428" s="133" t="s">
        <v>1400</v>
      </c>
      <c r="C428" s="0" t="s">
        <v>1016</v>
      </c>
      <c r="D428" s="0" t="s">
        <v>970</v>
      </c>
      <c r="E428" s="338" t="n">
        <v>9.99</v>
      </c>
    </row>
    <row r="429" customFormat="false" ht="15" hidden="false" customHeight="false" outlineLevel="0" collapsed="false">
      <c r="A429" s="0" t="n">
        <v>557</v>
      </c>
      <c r="B429" s="133" t="s">
        <v>1401</v>
      </c>
      <c r="C429" s="0" t="s">
        <v>1016</v>
      </c>
      <c r="D429" s="0" t="s">
        <v>970</v>
      </c>
      <c r="E429" s="338" t="n">
        <v>31.36</v>
      </c>
    </row>
    <row r="430" customFormat="false" ht="15" hidden="false" customHeight="false" outlineLevel="0" collapsed="false">
      <c r="A430" s="0" t="n">
        <v>552</v>
      </c>
      <c r="B430" s="133" t="s">
        <v>1402</v>
      </c>
      <c r="C430" s="0" t="s">
        <v>1016</v>
      </c>
      <c r="D430" s="0" t="s">
        <v>970</v>
      </c>
      <c r="E430" s="338" t="n">
        <v>15.56</v>
      </c>
    </row>
    <row r="431" customFormat="false" ht="15" hidden="false" customHeight="false" outlineLevel="0" collapsed="false">
      <c r="A431" s="0" t="n">
        <v>563</v>
      </c>
      <c r="B431" s="133" t="s">
        <v>1403</v>
      </c>
      <c r="C431" s="0" t="s">
        <v>1016</v>
      </c>
      <c r="D431" s="0" t="s">
        <v>970</v>
      </c>
      <c r="E431" s="338" t="n">
        <v>23.38</v>
      </c>
    </row>
    <row r="432" customFormat="false" ht="15" hidden="false" customHeight="false" outlineLevel="0" collapsed="false">
      <c r="A432" s="0" t="n">
        <v>549</v>
      </c>
      <c r="B432" s="133" t="s">
        <v>1404</v>
      </c>
      <c r="C432" s="0" t="s">
        <v>1016</v>
      </c>
      <c r="D432" s="0" t="s">
        <v>970</v>
      </c>
      <c r="E432" s="338" t="n">
        <v>42.08</v>
      </c>
    </row>
    <row r="433" customFormat="false" ht="15" hidden="false" customHeight="false" outlineLevel="0" collapsed="false">
      <c r="A433" s="0" t="n">
        <v>551</v>
      </c>
      <c r="B433" s="133" t="s">
        <v>1405</v>
      </c>
      <c r="C433" s="0" t="s">
        <v>1016</v>
      </c>
      <c r="D433" s="0" t="s">
        <v>970</v>
      </c>
      <c r="E433" s="338" t="n">
        <v>83.31</v>
      </c>
    </row>
    <row r="434" customFormat="false" ht="15" hidden="false" customHeight="false" outlineLevel="0" collapsed="false">
      <c r="A434" s="0" t="n">
        <v>559</v>
      </c>
      <c r="B434" s="133" t="s">
        <v>1406</v>
      </c>
      <c r="C434" s="0" t="s">
        <v>1016</v>
      </c>
      <c r="D434" s="0" t="s">
        <v>970</v>
      </c>
      <c r="E434" s="338" t="n">
        <v>20.82</v>
      </c>
    </row>
    <row r="435" customFormat="false" ht="15" hidden="false" customHeight="false" outlineLevel="0" collapsed="false">
      <c r="A435" s="0" t="n">
        <v>560</v>
      </c>
      <c r="B435" s="133" t="s">
        <v>1407</v>
      </c>
      <c r="C435" s="0" t="s">
        <v>1016</v>
      </c>
      <c r="D435" s="0" t="s">
        <v>970</v>
      </c>
      <c r="E435" s="338" t="n">
        <v>26.05</v>
      </c>
    </row>
    <row r="436" customFormat="false" ht="15" hidden="false" customHeight="false" outlineLevel="0" collapsed="false">
      <c r="A436" s="0" t="n">
        <v>547</v>
      </c>
      <c r="B436" s="133" t="s">
        <v>1408</v>
      </c>
      <c r="C436" s="0" t="s">
        <v>1016</v>
      </c>
      <c r="D436" s="0" t="s">
        <v>970</v>
      </c>
      <c r="E436" s="338" t="n">
        <v>31.2</v>
      </c>
    </row>
    <row r="437" customFormat="false" ht="15" hidden="false" customHeight="false" outlineLevel="0" collapsed="false">
      <c r="A437" s="0" t="n">
        <v>36207</v>
      </c>
      <c r="B437" s="133" t="s">
        <v>1409</v>
      </c>
      <c r="C437" s="0" t="s">
        <v>969</v>
      </c>
      <c r="D437" s="0" t="s">
        <v>972</v>
      </c>
      <c r="E437" s="338" t="n">
        <v>421.98</v>
      </c>
    </row>
    <row r="438" customFormat="false" ht="15" hidden="false" customHeight="false" outlineLevel="0" collapsed="false">
      <c r="A438" s="0" t="n">
        <v>36209</v>
      </c>
      <c r="B438" s="133" t="s">
        <v>1410</v>
      </c>
      <c r="C438" s="0" t="s">
        <v>969</v>
      </c>
      <c r="D438" s="0" t="s">
        <v>972</v>
      </c>
      <c r="E438" s="338" t="n">
        <v>484.29</v>
      </c>
    </row>
    <row r="439" customFormat="false" ht="15" hidden="false" customHeight="false" outlineLevel="0" collapsed="false">
      <c r="A439" s="0" t="n">
        <v>36210</v>
      </c>
      <c r="B439" s="133" t="s">
        <v>1411</v>
      </c>
      <c r="C439" s="0" t="s">
        <v>969</v>
      </c>
      <c r="D439" s="0" t="s">
        <v>972</v>
      </c>
      <c r="E439" s="338" t="n">
        <v>523.98</v>
      </c>
    </row>
    <row r="440" customFormat="false" ht="15" hidden="false" customHeight="false" outlineLevel="0" collapsed="false">
      <c r="A440" s="0" t="n">
        <v>36204</v>
      </c>
      <c r="B440" s="133" t="s">
        <v>1412</v>
      </c>
      <c r="C440" s="0" t="s">
        <v>969</v>
      </c>
      <c r="D440" s="0" t="s">
        <v>972</v>
      </c>
      <c r="E440" s="338" t="n">
        <v>185.78</v>
      </c>
    </row>
    <row r="441" customFormat="false" ht="15" hidden="false" customHeight="false" outlineLevel="0" collapsed="false">
      <c r="A441" s="0" t="n">
        <v>36205</v>
      </c>
      <c r="B441" s="133" t="s">
        <v>1413</v>
      </c>
      <c r="C441" s="0" t="s">
        <v>969</v>
      </c>
      <c r="D441" s="0" t="s">
        <v>972</v>
      </c>
      <c r="E441" s="338" t="n">
        <v>206.33</v>
      </c>
    </row>
    <row r="442" customFormat="false" ht="15" hidden="false" customHeight="false" outlineLevel="0" collapsed="false">
      <c r="A442" s="0" t="n">
        <v>36081</v>
      </c>
      <c r="B442" s="133" t="s">
        <v>1414</v>
      </c>
      <c r="C442" s="0" t="s">
        <v>969</v>
      </c>
      <c r="D442" s="0" t="s">
        <v>972</v>
      </c>
      <c r="E442" s="338" t="n">
        <v>220</v>
      </c>
    </row>
    <row r="443" customFormat="false" ht="15" hidden="false" customHeight="false" outlineLevel="0" collapsed="false">
      <c r="A443" s="0" t="n">
        <v>36206</v>
      </c>
      <c r="B443" s="133" t="s">
        <v>1415</v>
      </c>
      <c r="C443" s="0" t="s">
        <v>969</v>
      </c>
      <c r="D443" s="0" t="s">
        <v>972</v>
      </c>
      <c r="E443" s="338" t="n">
        <v>230.49</v>
      </c>
    </row>
    <row r="444" customFormat="false" ht="15" hidden="false" customHeight="false" outlineLevel="0" collapsed="false">
      <c r="A444" s="0" t="n">
        <v>36218</v>
      </c>
      <c r="B444" s="133" t="s">
        <v>1416</v>
      </c>
      <c r="C444" s="0" t="s">
        <v>969</v>
      </c>
      <c r="D444" s="0" t="s">
        <v>972</v>
      </c>
      <c r="E444" s="338" t="n">
        <v>156.4</v>
      </c>
    </row>
    <row r="445" customFormat="false" ht="15" hidden="false" customHeight="false" outlineLevel="0" collapsed="false">
      <c r="A445" s="0" t="n">
        <v>36220</v>
      </c>
      <c r="B445" s="133" t="s">
        <v>1417</v>
      </c>
      <c r="C445" s="0" t="s">
        <v>969</v>
      </c>
      <c r="D445" s="0" t="s">
        <v>972</v>
      </c>
      <c r="E445" s="338" t="n">
        <v>179.34</v>
      </c>
    </row>
    <row r="446" customFormat="false" ht="15" hidden="false" customHeight="false" outlineLevel="0" collapsed="false">
      <c r="A446" s="0" t="n">
        <v>36080</v>
      </c>
      <c r="B446" s="133" t="s">
        <v>1418</v>
      </c>
      <c r="C446" s="0" t="s">
        <v>969</v>
      </c>
      <c r="D446" s="0" t="s">
        <v>972</v>
      </c>
      <c r="E446" s="338" t="n">
        <v>193.99</v>
      </c>
    </row>
    <row r="447" customFormat="false" ht="15" hidden="false" customHeight="false" outlineLevel="0" collapsed="false">
      <c r="A447" s="0" t="n">
        <v>36223</v>
      </c>
      <c r="B447" s="133" t="s">
        <v>1419</v>
      </c>
      <c r="C447" s="0" t="s">
        <v>969</v>
      </c>
      <c r="D447" s="0" t="s">
        <v>972</v>
      </c>
      <c r="E447" s="338" t="n">
        <v>203.14</v>
      </c>
    </row>
    <row r="448" customFormat="false" ht="15" hidden="false" customHeight="false" outlineLevel="0" collapsed="false">
      <c r="A448" s="0" t="n">
        <v>38127</v>
      </c>
      <c r="B448" s="133" t="s">
        <v>1420</v>
      </c>
      <c r="C448" s="0" t="s">
        <v>969</v>
      </c>
      <c r="D448" s="0" t="s">
        <v>970</v>
      </c>
      <c r="E448" s="338" t="n">
        <v>594.08</v>
      </c>
    </row>
    <row r="449" customFormat="false" ht="15" hidden="false" customHeight="false" outlineLevel="0" collapsed="false">
      <c r="A449" s="0" t="n">
        <v>38060</v>
      </c>
      <c r="B449" s="133" t="s">
        <v>1421</v>
      </c>
      <c r="C449" s="0" t="s">
        <v>969</v>
      </c>
      <c r="D449" s="0" t="s">
        <v>970</v>
      </c>
      <c r="E449" s="338" t="n">
        <v>53.84</v>
      </c>
    </row>
    <row r="450" customFormat="false" ht="15" hidden="false" customHeight="false" outlineLevel="0" collapsed="false">
      <c r="A450" s="0" t="n">
        <v>10956</v>
      </c>
      <c r="B450" s="133" t="s">
        <v>1422</v>
      </c>
      <c r="C450" s="0" t="s">
        <v>969</v>
      </c>
      <c r="D450" s="0" t="s">
        <v>970</v>
      </c>
      <c r="E450" s="338" t="n">
        <v>59.04</v>
      </c>
    </row>
    <row r="451" customFormat="false" ht="15" hidden="false" customHeight="false" outlineLevel="0" collapsed="false">
      <c r="A451" s="0" t="n">
        <v>39380</v>
      </c>
      <c r="B451" s="133" t="s">
        <v>1423</v>
      </c>
      <c r="C451" s="0" t="s">
        <v>969</v>
      </c>
      <c r="D451" s="0" t="s">
        <v>970</v>
      </c>
      <c r="E451" s="338" t="n">
        <v>14.85</v>
      </c>
    </row>
    <row r="452" customFormat="false" ht="15" hidden="false" customHeight="false" outlineLevel="0" collapsed="false">
      <c r="A452" s="0" t="n">
        <v>44172</v>
      </c>
      <c r="B452" s="133" t="s">
        <v>1424</v>
      </c>
      <c r="C452" s="0" t="s">
        <v>969</v>
      </c>
      <c r="D452" s="0" t="s">
        <v>970</v>
      </c>
      <c r="E452" s="338" t="n">
        <v>7</v>
      </c>
    </row>
    <row r="453" customFormat="false" ht="15" hidden="false" customHeight="false" outlineLevel="0" collapsed="false">
      <c r="A453" s="0" t="n">
        <v>37597</v>
      </c>
      <c r="B453" s="133" t="s">
        <v>1425</v>
      </c>
      <c r="C453" s="0" t="s">
        <v>969</v>
      </c>
      <c r="D453" s="0" t="s">
        <v>972</v>
      </c>
      <c r="E453" s="339" t="n">
        <v>632675.78</v>
      </c>
    </row>
    <row r="454" customFormat="false" ht="15" hidden="false" customHeight="false" outlineLevel="0" collapsed="false">
      <c r="A454" s="0" t="n">
        <v>183</v>
      </c>
      <c r="B454" s="133" t="s">
        <v>1426</v>
      </c>
      <c r="C454" s="0" t="s">
        <v>1427</v>
      </c>
      <c r="D454" s="0" t="s">
        <v>977</v>
      </c>
      <c r="E454" s="338" t="n">
        <v>180</v>
      </c>
    </row>
    <row r="455" customFormat="false" ht="15" hidden="false" customHeight="false" outlineLevel="0" collapsed="false">
      <c r="A455" s="0" t="n">
        <v>184</v>
      </c>
      <c r="B455" s="133" t="s">
        <v>1428</v>
      </c>
      <c r="C455" s="0" t="s">
        <v>1427</v>
      </c>
      <c r="D455" s="0" t="s">
        <v>970</v>
      </c>
      <c r="E455" s="338" t="n">
        <v>111.48</v>
      </c>
    </row>
    <row r="456" customFormat="false" ht="15" hidden="false" customHeight="false" outlineLevel="0" collapsed="false">
      <c r="A456" s="0" t="n">
        <v>181</v>
      </c>
      <c r="B456" s="133" t="s">
        <v>1429</v>
      </c>
      <c r="C456" s="0" t="s">
        <v>1427</v>
      </c>
      <c r="D456" s="0" t="s">
        <v>970</v>
      </c>
      <c r="E456" s="338" t="n">
        <v>240.38</v>
      </c>
    </row>
    <row r="457" customFormat="false" ht="15" hidden="false" customHeight="false" outlineLevel="0" collapsed="false">
      <c r="A457" s="0" t="n">
        <v>20001</v>
      </c>
      <c r="B457" s="133" t="s">
        <v>1430</v>
      </c>
      <c r="C457" s="0" t="s">
        <v>1427</v>
      </c>
      <c r="D457" s="0" t="s">
        <v>970</v>
      </c>
      <c r="E457" s="338" t="n">
        <v>139.35</v>
      </c>
    </row>
    <row r="458" customFormat="false" ht="15" hidden="false" customHeight="false" outlineLevel="0" collapsed="false">
      <c r="A458" s="0" t="n">
        <v>39837</v>
      </c>
      <c r="B458" s="133" t="s">
        <v>1431</v>
      </c>
      <c r="C458" s="0" t="s">
        <v>1427</v>
      </c>
      <c r="D458" s="0" t="s">
        <v>972</v>
      </c>
      <c r="E458" s="338" t="n">
        <v>349.21</v>
      </c>
    </row>
    <row r="459" customFormat="false" ht="15" hidden="false" customHeight="false" outlineLevel="0" collapsed="false">
      <c r="A459" s="0" t="n">
        <v>43366</v>
      </c>
      <c r="B459" s="133" t="s">
        <v>1432</v>
      </c>
      <c r="C459" s="0" t="s">
        <v>1020</v>
      </c>
      <c r="D459" s="0" t="s">
        <v>972</v>
      </c>
      <c r="E459" s="338" t="n">
        <v>1.54</v>
      </c>
    </row>
    <row r="460" customFormat="false" ht="15" hidden="false" customHeight="false" outlineLevel="0" collapsed="false">
      <c r="A460" s="0" t="n">
        <v>10535</v>
      </c>
      <c r="B460" s="133" t="s">
        <v>1433</v>
      </c>
      <c r="C460" s="0" t="s">
        <v>969</v>
      </c>
      <c r="D460" s="0" t="s">
        <v>977</v>
      </c>
      <c r="E460" s="339" t="n">
        <v>5445</v>
      </c>
    </row>
    <row r="461" customFormat="false" ht="15" hidden="false" customHeight="false" outlineLevel="0" collapsed="false">
      <c r="A461" s="0" t="n">
        <v>10537</v>
      </c>
      <c r="B461" s="133" t="s">
        <v>1434</v>
      </c>
      <c r="C461" s="0" t="s">
        <v>969</v>
      </c>
      <c r="D461" s="0" t="s">
        <v>970</v>
      </c>
      <c r="E461" s="339" t="n">
        <v>7425.5</v>
      </c>
    </row>
    <row r="462" customFormat="false" ht="15" hidden="false" customHeight="false" outlineLevel="0" collapsed="false">
      <c r="A462" s="0" t="n">
        <v>13891</v>
      </c>
      <c r="B462" s="133" t="s">
        <v>1435</v>
      </c>
      <c r="C462" s="0" t="s">
        <v>969</v>
      </c>
      <c r="D462" s="0" t="s">
        <v>970</v>
      </c>
      <c r="E462" s="339" t="n">
        <v>6810.86</v>
      </c>
    </row>
    <row r="463" customFormat="false" ht="15" hidden="false" customHeight="false" outlineLevel="0" collapsed="false">
      <c r="A463" s="0" t="n">
        <v>44492</v>
      </c>
      <c r="B463" s="133" t="s">
        <v>1436</v>
      </c>
      <c r="C463" s="0" t="s">
        <v>969</v>
      </c>
      <c r="D463" s="0" t="s">
        <v>970</v>
      </c>
      <c r="E463" s="339" t="n">
        <v>29624.49</v>
      </c>
    </row>
    <row r="464" customFormat="false" ht="15" hidden="false" customHeight="false" outlineLevel="0" collapsed="false">
      <c r="A464" s="0" t="n">
        <v>36396</v>
      </c>
      <c r="B464" s="133" t="s">
        <v>1437</v>
      </c>
      <c r="C464" s="0" t="s">
        <v>969</v>
      </c>
      <c r="D464" s="0" t="s">
        <v>970</v>
      </c>
      <c r="E464" s="339" t="n">
        <v>6229.44</v>
      </c>
    </row>
    <row r="465" customFormat="false" ht="15" hidden="false" customHeight="false" outlineLevel="0" collapsed="false">
      <c r="A465" s="0" t="n">
        <v>36397</v>
      </c>
      <c r="B465" s="133" t="s">
        <v>1438</v>
      </c>
      <c r="C465" s="0" t="s">
        <v>969</v>
      </c>
      <c r="D465" s="0" t="s">
        <v>970</v>
      </c>
      <c r="E465" s="339" t="n">
        <v>22149.15</v>
      </c>
    </row>
    <row r="466" customFormat="false" ht="15" hidden="false" customHeight="false" outlineLevel="0" collapsed="false">
      <c r="A466" s="0" t="n">
        <v>36398</v>
      </c>
      <c r="B466" s="133" t="s">
        <v>1439</v>
      </c>
      <c r="C466" s="0" t="s">
        <v>969</v>
      </c>
      <c r="D466" s="0" t="s">
        <v>970</v>
      </c>
      <c r="E466" s="339" t="n">
        <v>26920.44</v>
      </c>
    </row>
    <row r="467" customFormat="false" ht="15" hidden="false" customHeight="false" outlineLevel="0" collapsed="false">
      <c r="A467" s="0" t="n">
        <v>647</v>
      </c>
      <c r="B467" s="133" t="s">
        <v>1440</v>
      </c>
      <c r="C467" s="0" t="s">
        <v>1120</v>
      </c>
      <c r="D467" s="0" t="s">
        <v>970</v>
      </c>
      <c r="E467" s="338" t="n">
        <v>13.2</v>
      </c>
    </row>
    <row r="468" customFormat="false" ht="15" hidden="false" customHeight="false" outlineLevel="0" collapsed="false">
      <c r="A468" s="0" t="n">
        <v>40920</v>
      </c>
      <c r="B468" s="133" t="s">
        <v>1441</v>
      </c>
      <c r="C468" s="0" t="s">
        <v>1122</v>
      </c>
      <c r="D468" s="0" t="s">
        <v>970</v>
      </c>
      <c r="E468" s="339" t="n">
        <v>2324.46</v>
      </c>
    </row>
    <row r="469" customFormat="false" ht="15" hidden="false" customHeight="false" outlineLevel="0" collapsed="false">
      <c r="A469" s="0" t="n">
        <v>715</v>
      </c>
      <c r="B469" s="133" t="s">
        <v>1442</v>
      </c>
      <c r="C469" s="0" t="s">
        <v>969</v>
      </c>
      <c r="D469" s="0" t="s">
        <v>977</v>
      </c>
      <c r="E469" s="338" t="n">
        <v>38</v>
      </c>
    </row>
    <row r="470" customFormat="false" ht="15" hidden="false" customHeight="false" outlineLevel="0" collapsed="false">
      <c r="A470" s="0" t="n">
        <v>716</v>
      </c>
      <c r="B470" s="133" t="s">
        <v>1443</v>
      </c>
      <c r="C470" s="0" t="s">
        <v>969</v>
      </c>
      <c r="D470" s="0" t="s">
        <v>970</v>
      </c>
      <c r="E470" s="338" t="n">
        <v>42.97</v>
      </c>
    </row>
    <row r="471" customFormat="false" ht="15" hidden="false" customHeight="false" outlineLevel="0" collapsed="false">
      <c r="A471" s="0" t="n">
        <v>38783</v>
      </c>
      <c r="B471" s="133" t="s">
        <v>1444</v>
      </c>
      <c r="C471" s="0" t="s">
        <v>969</v>
      </c>
      <c r="D471" s="0" t="s">
        <v>970</v>
      </c>
      <c r="E471" s="338" t="n">
        <v>1.17</v>
      </c>
    </row>
    <row r="472" customFormat="false" ht="15" hidden="false" customHeight="false" outlineLevel="0" collapsed="false">
      <c r="A472" s="0" t="n">
        <v>37593</v>
      </c>
      <c r="B472" s="133" t="s">
        <v>1445</v>
      </c>
      <c r="C472" s="0" t="s">
        <v>969</v>
      </c>
      <c r="D472" s="0" t="s">
        <v>970</v>
      </c>
      <c r="E472" s="338" t="n">
        <v>2.89</v>
      </c>
    </row>
    <row r="473" customFormat="false" ht="15" hidden="false" customHeight="false" outlineLevel="0" collapsed="false">
      <c r="A473" s="0" t="n">
        <v>37594</v>
      </c>
      <c r="B473" s="133" t="s">
        <v>1446</v>
      </c>
      <c r="C473" s="0" t="s">
        <v>969</v>
      </c>
      <c r="D473" s="0" t="s">
        <v>970</v>
      </c>
      <c r="E473" s="338" t="n">
        <v>3.59</v>
      </c>
    </row>
    <row r="474" customFormat="false" ht="15" hidden="false" customHeight="false" outlineLevel="0" collapsed="false">
      <c r="A474" s="0" t="n">
        <v>37592</v>
      </c>
      <c r="B474" s="133" t="s">
        <v>1447</v>
      </c>
      <c r="C474" s="0" t="s">
        <v>969</v>
      </c>
      <c r="D474" s="0" t="s">
        <v>970</v>
      </c>
      <c r="E474" s="338" t="n">
        <v>2.27</v>
      </c>
    </row>
    <row r="475" customFormat="false" ht="15" hidden="false" customHeight="false" outlineLevel="0" collapsed="false">
      <c r="A475" s="0" t="n">
        <v>7270</v>
      </c>
      <c r="B475" s="133" t="s">
        <v>1448</v>
      </c>
      <c r="C475" s="0" t="s">
        <v>969</v>
      </c>
      <c r="D475" s="0" t="s">
        <v>970</v>
      </c>
      <c r="E475" s="338" t="n">
        <v>1.02</v>
      </c>
    </row>
    <row r="476" customFormat="false" ht="15" hidden="false" customHeight="false" outlineLevel="0" collapsed="false">
      <c r="A476" s="0" t="n">
        <v>7267</v>
      </c>
      <c r="B476" s="133" t="s">
        <v>1449</v>
      </c>
      <c r="C476" s="0" t="s">
        <v>969</v>
      </c>
      <c r="D476" s="0" t="s">
        <v>970</v>
      </c>
      <c r="E476" s="338" t="n">
        <v>0.8</v>
      </c>
    </row>
    <row r="477" customFormat="false" ht="15" hidden="false" customHeight="false" outlineLevel="0" collapsed="false">
      <c r="A477" s="0" t="n">
        <v>7271</v>
      </c>
      <c r="B477" s="133" t="s">
        <v>1450</v>
      </c>
      <c r="C477" s="0" t="s">
        <v>969</v>
      </c>
      <c r="D477" s="0" t="s">
        <v>977</v>
      </c>
      <c r="E477" s="338" t="n">
        <v>0.88</v>
      </c>
    </row>
    <row r="478" customFormat="false" ht="15" hidden="false" customHeight="false" outlineLevel="0" collapsed="false">
      <c r="A478" s="0" t="n">
        <v>7268</v>
      </c>
      <c r="B478" s="133" t="s">
        <v>1451</v>
      </c>
      <c r="C478" s="0" t="s">
        <v>969</v>
      </c>
      <c r="D478" s="0" t="s">
        <v>970</v>
      </c>
      <c r="E478" s="338" t="n">
        <v>1.22</v>
      </c>
    </row>
    <row r="479" customFormat="false" ht="15" hidden="false" customHeight="false" outlineLevel="0" collapsed="false">
      <c r="A479" s="0" t="n">
        <v>41372</v>
      </c>
      <c r="B479" s="133" t="s">
        <v>1452</v>
      </c>
      <c r="C479" s="0" t="s">
        <v>1378</v>
      </c>
      <c r="D479" s="0" t="s">
        <v>972</v>
      </c>
      <c r="E479" s="338" t="n">
        <v>119.29</v>
      </c>
    </row>
    <row r="480" customFormat="false" ht="15" hidden="false" customHeight="false" outlineLevel="0" collapsed="false">
      <c r="A480" s="0" t="n">
        <v>41371</v>
      </c>
      <c r="B480" s="133" t="s">
        <v>1453</v>
      </c>
      <c r="C480" s="0" t="s">
        <v>1378</v>
      </c>
      <c r="D480" s="0" t="s">
        <v>972</v>
      </c>
      <c r="E480" s="338" t="n">
        <v>70.51</v>
      </c>
    </row>
    <row r="481" customFormat="false" ht="15" hidden="false" customHeight="false" outlineLevel="0" collapsed="false">
      <c r="A481" s="0" t="n">
        <v>34556</v>
      </c>
      <c r="B481" s="133" t="s">
        <v>1454</v>
      </c>
      <c r="C481" s="0" t="s">
        <v>969</v>
      </c>
      <c r="D481" s="0" t="s">
        <v>970</v>
      </c>
      <c r="E481" s="338" t="n">
        <v>4.65</v>
      </c>
    </row>
    <row r="482" customFormat="false" ht="15" hidden="false" customHeight="false" outlineLevel="0" collapsed="false">
      <c r="A482" s="0" t="n">
        <v>37873</v>
      </c>
      <c r="B482" s="133" t="s">
        <v>1455</v>
      </c>
      <c r="C482" s="0" t="s">
        <v>969</v>
      </c>
      <c r="D482" s="0" t="s">
        <v>970</v>
      </c>
      <c r="E482" s="338" t="n">
        <v>4.73</v>
      </c>
    </row>
    <row r="483" customFormat="false" ht="15" hidden="false" customHeight="false" outlineLevel="0" collapsed="false">
      <c r="A483" s="0" t="n">
        <v>34564</v>
      </c>
      <c r="B483" s="133" t="s">
        <v>1456</v>
      </c>
      <c r="C483" s="0" t="s">
        <v>969</v>
      </c>
      <c r="D483" s="0" t="s">
        <v>970</v>
      </c>
      <c r="E483" s="338" t="n">
        <v>4.95</v>
      </c>
    </row>
    <row r="484" customFormat="false" ht="15" hidden="false" customHeight="false" outlineLevel="0" collapsed="false">
      <c r="A484" s="0" t="n">
        <v>34565</v>
      </c>
      <c r="B484" s="133" t="s">
        <v>1457</v>
      </c>
      <c r="C484" s="0" t="s">
        <v>969</v>
      </c>
      <c r="D484" s="0" t="s">
        <v>970</v>
      </c>
      <c r="E484" s="338" t="n">
        <v>5.24</v>
      </c>
    </row>
    <row r="485" customFormat="false" ht="15" hidden="false" customHeight="false" outlineLevel="0" collapsed="false">
      <c r="A485" s="0" t="n">
        <v>38590</v>
      </c>
      <c r="B485" s="133" t="s">
        <v>1458</v>
      </c>
      <c r="C485" s="0" t="s">
        <v>969</v>
      </c>
      <c r="D485" s="0" t="s">
        <v>970</v>
      </c>
      <c r="E485" s="338" t="n">
        <v>3.87</v>
      </c>
    </row>
    <row r="486" customFormat="false" ht="15" hidden="false" customHeight="false" outlineLevel="0" collapsed="false">
      <c r="A486" s="0" t="n">
        <v>34566</v>
      </c>
      <c r="B486" s="133" t="s">
        <v>1459</v>
      </c>
      <c r="C486" s="0" t="s">
        <v>969</v>
      </c>
      <c r="D486" s="0" t="s">
        <v>970</v>
      </c>
      <c r="E486" s="338" t="n">
        <v>4.07</v>
      </c>
    </row>
    <row r="487" customFormat="false" ht="15" hidden="false" customHeight="false" outlineLevel="0" collapsed="false">
      <c r="A487" s="0" t="n">
        <v>34567</v>
      </c>
      <c r="B487" s="133" t="s">
        <v>1460</v>
      </c>
      <c r="C487" s="0" t="s">
        <v>969</v>
      </c>
      <c r="D487" s="0" t="s">
        <v>970</v>
      </c>
      <c r="E487" s="338" t="n">
        <v>4.31</v>
      </c>
    </row>
    <row r="488" customFormat="false" ht="15" hidden="false" customHeight="false" outlineLevel="0" collapsed="false">
      <c r="A488" s="0" t="n">
        <v>38591</v>
      </c>
      <c r="B488" s="133" t="s">
        <v>1461</v>
      </c>
      <c r="C488" s="0" t="s">
        <v>969</v>
      </c>
      <c r="D488" s="0" t="s">
        <v>970</v>
      </c>
      <c r="E488" s="338" t="n">
        <v>3.91</v>
      </c>
    </row>
    <row r="489" customFormat="false" ht="15" hidden="false" customHeight="false" outlineLevel="0" collapsed="false">
      <c r="A489" s="0" t="n">
        <v>34568</v>
      </c>
      <c r="B489" s="133" t="s">
        <v>1462</v>
      </c>
      <c r="C489" s="0" t="s">
        <v>969</v>
      </c>
      <c r="D489" s="0" t="s">
        <v>970</v>
      </c>
      <c r="E489" s="338" t="n">
        <v>5.1</v>
      </c>
    </row>
    <row r="490" customFormat="false" ht="15" hidden="false" customHeight="false" outlineLevel="0" collapsed="false">
      <c r="A490" s="0" t="n">
        <v>34569</v>
      </c>
      <c r="B490" s="133" t="s">
        <v>1463</v>
      </c>
      <c r="C490" s="0" t="s">
        <v>969</v>
      </c>
      <c r="D490" s="0" t="s">
        <v>970</v>
      </c>
      <c r="E490" s="338" t="n">
        <v>5.24</v>
      </c>
    </row>
    <row r="491" customFormat="false" ht="15" hidden="false" customHeight="false" outlineLevel="0" collapsed="false">
      <c r="A491" s="0" t="n">
        <v>34570</v>
      </c>
      <c r="B491" s="133" t="s">
        <v>1464</v>
      </c>
      <c r="C491" s="0" t="s">
        <v>969</v>
      </c>
      <c r="D491" s="0" t="s">
        <v>970</v>
      </c>
      <c r="E491" s="338" t="n">
        <v>5.69</v>
      </c>
    </row>
    <row r="492" customFormat="false" ht="15" hidden="false" customHeight="false" outlineLevel="0" collapsed="false">
      <c r="A492" s="0" t="n">
        <v>25070</v>
      </c>
      <c r="B492" s="133" t="s">
        <v>1465</v>
      </c>
      <c r="C492" s="0" t="s">
        <v>969</v>
      </c>
      <c r="D492" s="0" t="s">
        <v>970</v>
      </c>
      <c r="E492" s="338" t="n">
        <v>4.28</v>
      </c>
    </row>
    <row r="493" customFormat="false" ht="15" hidden="false" customHeight="false" outlineLevel="0" collapsed="false">
      <c r="A493" s="0" t="n">
        <v>34571</v>
      </c>
      <c r="B493" s="133" t="s">
        <v>1466</v>
      </c>
      <c r="C493" s="0" t="s">
        <v>969</v>
      </c>
      <c r="D493" s="0" t="s">
        <v>970</v>
      </c>
      <c r="E493" s="338" t="n">
        <v>4.32</v>
      </c>
    </row>
    <row r="494" customFormat="false" ht="15" hidden="false" customHeight="false" outlineLevel="0" collapsed="false">
      <c r="A494" s="0" t="n">
        <v>34573</v>
      </c>
      <c r="B494" s="133" t="s">
        <v>1467</v>
      </c>
      <c r="C494" s="0" t="s">
        <v>969</v>
      </c>
      <c r="D494" s="0" t="s">
        <v>970</v>
      </c>
      <c r="E494" s="338" t="n">
        <v>4.55</v>
      </c>
    </row>
    <row r="495" customFormat="false" ht="15" hidden="false" customHeight="false" outlineLevel="0" collapsed="false">
      <c r="A495" s="0" t="n">
        <v>37107</v>
      </c>
      <c r="B495" s="133" t="s">
        <v>1468</v>
      </c>
      <c r="C495" s="0" t="s">
        <v>969</v>
      </c>
      <c r="D495" s="0" t="s">
        <v>970</v>
      </c>
      <c r="E495" s="338" t="n">
        <v>6.01</v>
      </c>
    </row>
    <row r="496" customFormat="false" ht="15" hidden="false" customHeight="false" outlineLevel="0" collapsed="false">
      <c r="A496" s="0" t="n">
        <v>34576</v>
      </c>
      <c r="B496" s="133" t="s">
        <v>1469</v>
      </c>
      <c r="C496" s="0" t="s">
        <v>969</v>
      </c>
      <c r="D496" s="0" t="s">
        <v>970</v>
      </c>
      <c r="E496" s="338" t="n">
        <v>6.63</v>
      </c>
    </row>
    <row r="497" customFormat="false" ht="15" hidden="false" customHeight="false" outlineLevel="0" collapsed="false">
      <c r="A497" s="0" t="n">
        <v>34577</v>
      </c>
      <c r="B497" s="133" t="s">
        <v>1470</v>
      </c>
      <c r="C497" s="0" t="s">
        <v>969</v>
      </c>
      <c r="D497" s="0" t="s">
        <v>970</v>
      </c>
      <c r="E497" s="338" t="n">
        <v>6.91</v>
      </c>
    </row>
    <row r="498" customFormat="false" ht="15" hidden="false" customHeight="false" outlineLevel="0" collapsed="false">
      <c r="A498" s="0" t="n">
        <v>34578</v>
      </c>
      <c r="B498" s="133" t="s">
        <v>1471</v>
      </c>
      <c r="C498" s="0" t="s">
        <v>969</v>
      </c>
      <c r="D498" s="0" t="s">
        <v>970</v>
      </c>
      <c r="E498" s="338" t="n">
        <v>7.5</v>
      </c>
    </row>
    <row r="499" customFormat="false" ht="15" hidden="false" customHeight="false" outlineLevel="0" collapsed="false">
      <c r="A499" s="0" t="n">
        <v>34579</v>
      </c>
      <c r="B499" s="133" t="s">
        <v>1472</v>
      </c>
      <c r="C499" s="0" t="s">
        <v>969</v>
      </c>
      <c r="D499" s="0" t="s">
        <v>970</v>
      </c>
      <c r="E499" s="338" t="n">
        <v>8</v>
      </c>
    </row>
    <row r="500" customFormat="false" ht="15" hidden="false" customHeight="false" outlineLevel="0" collapsed="false">
      <c r="A500" s="0" t="n">
        <v>25067</v>
      </c>
      <c r="B500" s="133" t="s">
        <v>1473</v>
      </c>
      <c r="C500" s="0" t="s">
        <v>969</v>
      </c>
      <c r="D500" s="0" t="s">
        <v>970</v>
      </c>
      <c r="E500" s="338" t="n">
        <v>5.35</v>
      </c>
    </row>
    <row r="501" customFormat="false" ht="15" hidden="false" customHeight="false" outlineLevel="0" collapsed="false">
      <c r="A501" s="0" t="n">
        <v>34580</v>
      </c>
      <c r="B501" s="133" t="s">
        <v>1474</v>
      </c>
      <c r="C501" s="0" t="s">
        <v>969</v>
      </c>
      <c r="D501" s="0" t="s">
        <v>970</v>
      </c>
      <c r="E501" s="338" t="n">
        <v>5.97</v>
      </c>
    </row>
    <row r="502" customFormat="false" ht="15" hidden="false" customHeight="false" outlineLevel="0" collapsed="false">
      <c r="A502" s="0" t="n">
        <v>25071</v>
      </c>
      <c r="B502" s="133" t="s">
        <v>1475</v>
      </c>
      <c r="C502" s="0" t="s">
        <v>969</v>
      </c>
      <c r="D502" s="0" t="s">
        <v>970</v>
      </c>
      <c r="E502" s="338" t="n">
        <v>2.97</v>
      </c>
    </row>
    <row r="503" customFormat="false" ht="15" hidden="false" customHeight="false" outlineLevel="0" collapsed="false">
      <c r="A503" s="0" t="n">
        <v>44171</v>
      </c>
      <c r="B503" s="133" t="s">
        <v>1476</v>
      </c>
      <c r="C503" s="0" t="s">
        <v>969</v>
      </c>
      <c r="D503" s="0" t="s">
        <v>970</v>
      </c>
      <c r="E503" s="338" t="n">
        <v>19.99</v>
      </c>
    </row>
    <row r="504" customFormat="false" ht="15" hidden="false" customHeight="false" outlineLevel="0" collapsed="false">
      <c r="A504" s="0" t="n">
        <v>38395</v>
      </c>
      <c r="B504" s="133" t="s">
        <v>1477</v>
      </c>
      <c r="C504" s="0" t="s">
        <v>969</v>
      </c>
      <c r="D504" s="0" t="s">
        <v>970</v>
      </c>
      <c r="E504" s="338" t="n">
        <v>7.87</v>
      </c>
    </row>
    <row r="505" customFormat="false" ht="15" hidden="false" customHeight="false" outlineLevel="0" collapsed="false">
      <c r="A505" s="0" t="n">
        <v>34583</v>
      </c>
      <c r="B505" s="133" t="s">
        <v>1478</v>
      </c>
      <c r="C505" s="0" t="s">
        <v>1378</v>
      </c>
      <c r="D505" s="0" t="s">
        <v>970</v>
      </c>
      <c r="E505" s="338" t="n">
        <v>54.56</v>
      </c>
    </row>
    <row r="506" customFormat="false" ht="15" hidden="false" customHeight="false" outlineLevel="0" collapsed="false">
      <c r="A506" s="0" t="n">
        <v>34584</v>
      </c>
      <c r="B506" s="133" t="s">
        <v>1479</v>
      </c>
      <c r="C506" s="0" t="s">
        <v>1378</v>
      </c>
      <c r="D506" s="0" t="s">
        <v>970</v>
      </c>
      <c r="E506" s="338" t="n">
        <v>40.01</v>
      </c>
    </row>
    <row r="507" customFormat="false" ht="15" hidden="false" customHeight="false" outlineLevel="0" collapsed="false">
      <c r="A507" s="0" t="n">
        <v>709</v>
      </c>
      <c r="B507" s="133" t="s">
        <v>1480</v>
      </c>
      <c r="C507" s="0" t="s">
        <v>1378</v>
      </c>
      <c r="D507" s="0" t="s">
        <v>972</v>
      </c>
      <c r="E507" s="338" t="n">
        <v>740.74</v>
      </c>
    </row>
    <row r="508" customFormat="false" ht="15" hidden="false" customHeight="false" outlineLevel="0" collapsed="false">
      <c r="A508" s="0" t="n">
        <v>34599</v>
      </c>
      <c r="B508" s="133" t="s">
        <v>1481</v>
      </c>
      <c r="C508" s="0" t="s">
        <v>969</v>
      </c>
      <c r="D508" s="0" t="s">
        <v>970</v>
      </c>
      <c r="E508" s="338" t="n">
        <v>3.06</v>
      </c>
    </row>
    <row r="509" customFormat="false" ht="15" hidden="false" customHeight="false" outlineLevel="0" collapsed="false">
      <c r="A509" s="0" t="n">
        <v>34592</v>
      </c>
      <c r="B509" s="133" t="s">
        <v>1482</v>
      </c>
      <c r="C509" s="0" t="s">
        <v>969</v>
      </c>
      <c r="D509" s="0" t="s">
        <v>970</v>
      </c>
      <c r="E509" s="338" t="n">
        <v>3.4</v>
      </c>
    </row>
    <row r="510" customFormat="false" ht="15" hidden="false" customHeight="false" outlineLevel="0" collapsed="false">
      <c r="A510" s="0" t="n">
        <v>37103</v>
      </c>
      <c r="B510" s="133" t="s">
        <v>1483</v>
      </c>
      <c r="C510" s="0" t="s">
        <v>969</v>
      </c>
      <c r="D510" s="0" t="s">
        <v>970</v>
      </c>
      <c r="E510" s="338" t="n">
        <v>3.89</v>
      </c>
    </row>
    <row r="511" customFormat="false" ht="15" hidden="false" customHeight="false" outlineLevel="0" collapsed="false">
      <c r="A511" s="0" t="n">
        <v>34555</v>
      </c>
      <c r="B511" s="133" t="s">
        <v>1484</v>
      </c>
      <c r="C511" s="0" t="s">
        <v>969</v>
      </c>
      <c r="D511" s="0" t="s">
        <v>970</v>
      </c>
      <c r="E511" s="338" t="n">
        <v>4.94</v>
      </c>
    </row>
    <row r="512" customFormat="false" ht="15" hidden="false" customHeight="false" outlineLevel="0" collapsed="false">
      <c r="A512" s="0" t="n">
        <v>674</v>
      </c>
      <c r="B512" s="133" t="s">
        <v>1485</v>
      </c>
      <c r="C512" s="0" t="s">
        <v>1378</v>
      </c>
      <c r="D512" s="0" t="s">
        <v>972</v>
      </c>
      <c r="E512" s="338" t="n">
        <v>85</v>
      </c>
    </row>
    <row r="513" customFormat="false" ht="15" hidden="false" customHeight="false" outlineLevel="0" collapsed="false">
      <c r="A513" s="0" t="n">
        <v>34600</v>
      </c>
      <c r="B513" s="133" t="s">
        <v>1486</v>
      </c>
      <c r="C513" s="0" t="s">
        <v>1378</v>
      </c>
      <c r="D513" s="0" t="s">
        <v>972</v>
      </c>
      <c r="E513" s="338" t="n">
        <v>124.85</v>
      </c>
    </row>
    <row r="514" customFormat="false" ht="15" hidden="false" customHeight="false" outlineLevel="0" collapsed="false">
      <c r="A514" s="0" t="n">
        <v>652</v>
      </c>
      <c r="B514" s="133" t="s">
        <v>1487</v>
      </c>
      <c r="C514" s="0" t="s">
        <v>1378</v>
      </c>
      <c r="D514" s="0" t="s">
        <v>972</v>
      </c>
      <c r="E514" s="338" t="n">
        <v>191.25</v>
      </c>
    </row>
    <row r="515" customFormat="false" ht="15" hidden="false" customHeight="false" outlineLevel="0" collapsed="false">
      <c r="A515" s="0" t="n">
        <v>651</v>
      </c>
      <c r="B515" s="133" t="s">
        <v>1488</v>
      </c>
      <c r="C515" s="0" t="s">
        <v>969</v>
      </c>
      <c r="D515" s="0" t="s">
        <v>970</v>
      </c>
      <c r="E515" s="338" t="n">
        <v>3.75</v>
      </c>
    </row>
    <row r="516" customFormat="false" ht="15" hidden="false" customHeight="false" outlineLevel="0" collapsed="false">
      <c r="A516" s="0" t="n">
        <v>654</v>
      </c>
      <c r="B516" s="133" t="s">
        <v>1489</v>
      </c>
      <c r="C516" s="0" t="s">
        <v>969</v>
      </c>
      <c r="D516" s="0" t="s">
        <v>970</v>
      </c>
      <c r="E516" s="338" t="n">
        <v>4.65</v>
      </c>
    </row>
    <row r="517" customFormat="false" ht="15" hidden="false" customHeight="false" outlineLevel="0" collapsed="false">
      <c r="A517" s="0" t="n">
        <v>650</v>
      </c>
      <c r="B517" s="133" t="s">
        <v>1490</v>
      </c>
      <c r="C517" s="0" t="s">
        <v>969</v>
      </c>
      <c r="D517" s="0" t="s">
        <v>977</v>
      </c>
      <c r="E517" s="338" t="n">
        <v>3</v>
      </c>
    </row>
    <row r="518" customFormat="false" ht="15" hidden="false" customHeight="false" outlineLevel="0" collapsed="false">
      <c r="A518" s="0" t="n">
        <v>718</v>
      </c>
      <c r="B518" s="133" t="s">
        <v>1491</v>
      </c>
      <c r="C518" s="0" t="s">
        <v>969</v>
      </c>
      <c r="D518" s="0" t="s">
        <v>970</v>
      </c>
      <c r="E518" s="338" t="n">
        <v>37.55</v>
      </c>
    </row>
    <row r="519" customFormat="false" ht="15" hidden="false" customHeight="false" outlineLevel="0" collapsed="false">
      <c r="A519" s="0" t="n">
        <v>11981</v>
      </c>
      <c r="B519" s="133" t="s">
        <v>1492</v>
      </c>
      <c r="C519" s="0" t="s">
        <v>969</v>
      </c>
      <c r="D519" s="0" t="s">
        <v>970</v>
      </c>
      <c r="E519" s="338" t="n">
        <v>36.48</v>
      </c>
    </row>
    <row r="520" customFormat="false" ht="15" hidden="false" customHeight="false" outlineLevel="0" collapsed="false">
      <c r="A520" s="0" t="n">
        <v>34586</v>
      </c>
      <c r="B520" s="133" t="s">
        <v>1493</v>
      </c>
      <c r="C520" s="0" t="s">
        <v>969</v>
      </c>
      <c r="D520" s="0" t="s">
        <v>970</v>
      </c>
      <c r="E520" s="338" t="n">
        <v>2.47</v>
      </c>
    </row>
    <row r="521" customFormat="false" ht="15" hidden="false" customHeight="false" outlineLevel="0" collapsed="false">
      <c r="A521" s="0" t="n">
        <v>38603</v>
      </c>
      <c r="B521" s="133" t="s">
        <v>1494</v>
      </c>
      <c r="C521" s="0" t="s">
        <v>969</v>
      </c>
      <c r="D521" s="0" t="s">
        <v>970</v>
      </c>
      <c r="E521" s="338" t="n">
        <v>2.99</v>
      </c>
    </row>
    <row r="522" customFormat="false" ht="15" hidden="false" customHeight="false" outlineLevel="0" collapsed="false">
      <c r="A522" s="0" t="n">
        <v>34588</v>
      </c>
      <c r="B522" s="133" t="s">
        <v>1495</v>
      </c>
      <c r="C522" s="0" t="s">
        <v>969</v>
      </c>
      <c r="D522" s="0" t="s">
        <v>970</v>
      </c>
      <c r="E522" s="338" t="n">
        <v>3.22</v>
      </c>
    </row>
    <row r="523" customFormat="false" ht="15" hidden="false" customHeight="false" outlineLevel="0" collapsed="false">
      <c r="A523" s="0" t="n">
        <v>34590</v>
      </c>
      <c r="B523" s="133" t="s">
        <v>1496</v>
      </c>
      <c r="C523" s="0" t="s">
        <v>969</v>
      </c>
      <c r="D523" s="0" t="s">
        <v>970</v>
      </c>
      <c r="E523" s="338" t="n">
        <v>2.94</v>
      </c>
    </row>
    <row r="524" customFormat="false" ht="15" hidden="false" customHeight="false" outlineLevel="0" collapsed="false">
      <c r="A524" s="0" t="n">
        <v>34591</v>
      </c>
      <c r="B524" s="133" t="s">
        <v>1497</v>
      </c>
      <c r="C524" s="0" t="s">
        <v>969</v>
      </c>
      <c r="D524" s="0" t="s">
        <v>970</v>
      </c>
      <c r="E524" s="338" t="n">
        <v>3.99</v>
      </c>
    </row>
    <row r="525" customFormat="false" ht="15" hidden="false" customHeight="false" outlineLevel="0" collapsed="false">
      <c r="A525" s="0" t="n">
        <v>40517</v>
      </c>
      <c r="B525" s="133" t="s">
        <v>1498</v>
      </c>
      <c r="C525" s="0" t="s">
        <v>1378</v>
      </c>
      <c r="D525" s="0" t="s">
        <v>970</v>
      </c>
      <c r="E525" s="338" t="n">
        <v>62.88</v>
      </c>
    </row>
    <row r="526" customFormat="false" ht="15" hidden="false" customHeight="false" outlineLevel="0" collapsed="false">
      <c r="A526" s="0" t="n">
        <v>40515</v>
      </c>
      <c r="B526" s="133" t="s">
        <v>1499</v>
      </c>
      <c r="C526" s="0" t="s">
        <v>1378</v>
      </c>
      <c r="D526" s="0" t="s">
        <v>970</v>
      </c>
      <c r="E526" s="338" t="n">
        <v>141.49</v>
      </c>
    </row>
    <row r="527" customFormat="false" ht="15" hidden="false" customHeight="false" outlineLevel="0" collapsed="false">
      <c r="A527" s="0" t="n">
        <v>40529</v>
      </c>
      <c r="B527" s="133" t="s">
        <v>1500</v>
      </c>
      <c r="C527" s="0" t="s">
        <v>1378</v>
      </c>
      <c r="D527" s="0" t="s">
        <v>970</v>
      </c>
      <c r="E527" s="338" t="n">
        <v>90.39</v>
      </c>
    </row>
    <row r="528" customFormat="false" ht="15" hidden="false" customHeight="false" outlineLevel="0" collapsed="false">
      <c r="A528" s="0" t="n">
        <v>36170</v>
      </c>
      <c r="B528" s="133" t="s">
        <v>1501</v>
      </c>
      <c r="C528" s="0" t="s">
        <v>1378</v>
      </c>
      <c r="D528" s="0" t="s">
        <v>977</v>
      </c>
      <c r="E528" s="338" t="n">
        <v>75</v>
      </c>
    </row>
    <row r="529" customFormat="false" ht="15" hidden="false" customHeight="false" outlineLevel="0" collapsed="false">
      <c r="A529" s="0" t="n">
        <v>40524</v>
      </c>
      <c r="B529" s="133" t="s">
        <v>1502</v>
      </c>
      <c r="C529" s="0" t="s">
        <v>1378</v>
      </c>
      <c r="D529" s="0" t="s">
        <v>970</v>
      </c>
      <c r="E529" s="338" t="n">
        <v>88.43</v>
      </c>
    </row>
    <row r="530" customFormat="false" ht="15" hidden="false" customHeight="false" outlineLevel="0" collapsed="false">
      <c r="A530" s="0" t="n">
        <v>36156</v>
      </c>
      <c r="B530" s="133" t="s">
        <v>1503</v>
      </c>
      <c r="C530" s="0" t="s">
        <v>1378</v>
      </c>
      <c r="D530" s="0" t="s">
        <v>970</v>
      </c>
      <c r="E530" s="338" t="n">
        <v>68.78</v>
      </c>
    </row>
    <row r="531" customFormat="false" ht="15" hidden="false" customHeight="false" outlineLevel="0" collapsed="false">
      <c r="A531" s="0" t="n">
        <v>36155</v>
      </c>
      <c r="B531" s="133" t="s">
        <v>1504</v>
      </c>
      <c r="C531" s="0" t="s">
        <v>1378</v>
      </c>
      <c r="D531" s="0" t="s">
        <v>970</v>
      </c>
      <c r="E531" s="338" t="n">
        <v>59.37</v>
      </c>
    </row>
    <row r="532" customFormat="false" ht="15" hidden="false" customHeight="false" outlineLevel="0" collapsed="false">
      <c r="A532" s="0" t="n">
        <v>36154</v>
      </c>
      <c r="B532" s="133" t="s">
        <v>1505</v>
      </c>
      <c r="C532" s="0" t="s">
        <v>1378</v>
      </c>
      <c r="D532" s="0" t="s">
        <v>970</v>
      </c>
      <c r="E532" s="338" t="n">
        <v>82.53</v>
      </c>
    </row>
    <row r="533" customFormat="false" ht="15" hidden="false" customHeight="false" outlineLevel="0" collapsed="false">
      <c r="A533" s="0" t="n">
        <v>695</v>
      </c>
      <c r="B533" s="133" t="s">
        <v>1506</v>
      </c>
      <c r="C533" s="0" t="s">
        <v>1378</v>
      </c>
      <c r="D533" s="0" t="s">
        <v>970</v>
      </c>
      <c r="E533" s="338" t="n">
        <v>60.62</v>
      </c>
    </row>
    <row r="534" customFormat="false" ht="15" hidden="false" customHeight="false" outlineLevel="0" collapsed="false">
      <c r="A534" s="0" t="n">
        <v>679</v>
      </c>
      <c r="B534" s="133" t="s">
        <v>1507</v>
      </c>
      <c r="C534" s="0" t="s">
        <v>1378</v>
      </c>
      <c r="D534" s="0" t="s">
        <v>970</v>
      </c>
      <c r="E534" s="338" t="n">
        <v>90.39</v>
      </c>
    </row>
    <row r="535" customFormat="false" ht="15" hidden="false" customHeight="false" outlineLevel="0" collapsed="false">
      <c r="A535" s="0" t="n">
        <v>711</v>
      </c>
      <c r="B535" s="133" t="s">
        <v>1508</v>
      </c>
      <c r="C535" s="0" t="s">
        <v>1378</v>
      </c>
      <c r="D535" s="0" t="s">
        <v>970</v>
      </c>
      <c r="E535" s="338" t="n">
        <v>59.79</v>
      </c>
    </row>
    <row r="536" customFormat="false" ht="15" hidden="false" customHeight="false" outlineLevel="0" collapsed="false">
      <c r="A536" s="0" t="n">
        <v>712</v>
      </c>
      <c r="B536" s="133" t="s">
        <v>1509</v>
      </c>
      <c r="C536" s="0" t="s">
        <v>1378</v>
      </c>
      <c r="D536" s="0" t="s">
        <v>970</v>
      </c>
      <c r="E536" s="338" t="n">
        <v>75.32</v>
      </c>
    </row>
    <row r="537" customFormat="false" ht="15" hidden="false" customHeight="false" outlineLevel="0" collapsed="false">
      <c r="A537" s="0" t="n">
        <v>12614</v>
      </c>
      <c r="B537" s="133" t="s">
        <v>1510</v>
      </c>
      <c r="C537" s="0" t="s">
        <v>969</v>
      </c>
      <c r="D537" s="0" t="s">
        <v>970</v>
      </c>
      <c r="E537" s="338" t="n">
        <v>48.22</v>
      </c>
    </row>
    <row r="538" customFormat="false" ht="15" hidden="false" customHeight="false" outlineLevel="0" collapsed="false">
      <c r="A538" s="0" t="n">
        <v>6140</v>
      </c>
      <c r="B538" s="133" t="s">
        <v>1511</v>
      </c>
      <c r="C538" s="0" t="s">
        <v>969</v>
      </c>
      <c r="D538" s="0" t="s">
        <v>970</v>
      </c>
      <c r="E538" s="338" t="n">
        <v>4.34</v>
      </c>
    </row>
    <row r="539" customFormat="false" ht="15" hidden="false" customHeight="false" outlineLevel="0" collapsed="false">
      <c r="A539" s="0" t="n">
        <v>38399</v>
      </c>
      <c r="B539" s="133" t="s">
        <v>1512</v>
      </c>
      <c r="C539" s="0" t="s">
        <v>969</v>
      </c>
      <c r="D539" s="0" t="s">
        <v>970</v>
      </c>
      <c r="E539" s="338" t="n">
        <v>256.35</v>
      </c>
    </row>
    <row r="540" customFormat="false" ht="15" hidden="false" customHeight="false" outlineLevel="0" collapsed="false">
      <c r="A540" s="0" t="n">
        <v>735</v>
      </c>
      <c r="B540" s="133" t="s">
        <v>1513</v>
      </c>
      <c r="C540" s="0" t="s">
        <v>969</v>
      </c>
      <c r="D540" s="0" t="s">
        <v>970</v>
      </c>
      <c r="E540" s="339" t="n">
        <v>2591.62</v>
      </c>
    </row>
    <row r="541" customFormat="false" ht="15" hidden="false" customHeight="false" outlineLevel="0" collapsed="false">
      <c r="A541" s="0" t="n">
        <v>736</v>
      </c>
      <c r="B541" s="133" t="s">
        <v>1514</v>
      </c>
      <c r="C541" s="0" t="s">
        <v>969</v>
      </c>
      <c r="D541" s="0" t="s">
        <v>970</v>
      </c>
      <c r="E541" s="339" t="n">
        <v>2179.08</v>
      </c>
    </row>
    <row r="542" customFormat="false" ht="15" hidden="false" customHeight="false" outlineLevel="0" collapsed="false">
      <c r="A542" s="0" t="n">
        <v>729</v>
      </c>
      <c r="B542" s="133" t="s">
        <v>1515</v>
      </c>
      <c r="C542" s="0" t="s">
        <v>969</v>
      </c>
      <c r="D542" s="0" t="s">
        <v>977</v>
      </c>
      <c r="E542" s="338" t="n">
        <v>888</v>
      </c>
    </row>
    <row r="543" customFormat="false" ht="15" hidden="false" customHeight="false" outlineLevel="0" collapsed="false">
      <c r="A543" s="0" t="n">
        <v>39925</v>
      </c>
      <c r="B543" s="133" t="s">
        <v>1516</v>
      </c>
      <c r="C543" s="0" t="s">
        <v>969</v>
      </c>
      <c r="D543" s="0" t="s">
        <v>970</v>
      </c>
      <c r="E543" s="339" t="n">
        <v>12831.52</v>
      </c>
    </row>
    <row r="544" customFormat="false" ht="15" hidden="false" customHeight="false" outlineLevel="0" collapsed="false">
      <c r="A544" s="0" t="n">
        <v>731</v>
      </c>
      <c r="B544" s="133" t="s">
        <v>1517</v>
      </c>
      <c r="C544" s="0" t="s">
        <v>969</v>
      </c>
      <c r="D544" s="0" t="s">
        <v>970</v>
      </c>
      <c r="E544" s="338" t="n">
        <v>864.24</v>
      </c>
    </row>
    <row r="545" customFormat="false" ht="15" hidden="false" customHeight="false" outlineLevel="0" collapsed="false">
      <c r="A545" s="0" t="n">
        <v>10575</v>
      </c>
      <c r="B545" s="133" t="s">
        <v>1518</v>
      </c>
      <c r="C545" s="0" t="s">
        <v>969</v>
      </c>
      <c r="D545" s="0" t="s">
        <v>970</v>
      </c>
      <c r="E545" s="339" t="n">
        <v>1348.71</v>
      </c>
    </row>
    <row r="546" customFormat="false" ht="15" hidden="false" customHeight="false" outlineLevel="0" collapsed="false">
      <c r="A546" s="0" t="n">
        <v>733</v>
      </c>
      <c r="B546" s="133" t="s">
        <v>1519</v>
      </c>
      <c r="C546" s="0" t="s">
        <v>969</v>
      </c>
      <c r="D546" s="0" t="s">
        <v>970</v>
      </c>
      <c r="E546" s="339" t="n">
        <v>1476.68</v>
      </c>
    </row>
    <row r="547" customFormat="false" ht="15" hidden="false" customHeight="false" outlineLevel="0" collapsed="false">
      <c r="A547" s="0" t="n">
        <v>732</v>
      </c>
      <c r="B547" s="133" t="s">
        <v>1520</v>
      </c>
      <c r="C547" s="0" t="s">
        <v>969</v>
      </c>
      <c r="D547" s="0" t="s">
        <v>970</v>
      </c>
      <c r="E547" s="339" t="n">
        <v>1456.83</v>
      </c>
    </row>
    <row r="548" customFormat="false" ht="15" hidden="false" customHeight="false" outlineLevel="0" collapsed="false">
      <c r="A548" s="0" t="n">
        <v>737</v>
      </c>
      <c r="B548" s="133" t="s">
        <v>1521</v>
      </c>
      <c r="C548" s="0" t="s">
        <v>969</v>
      </c>
      <c r="D548" s="0" t="s">
        <v>970</v>
      </c>
      <c r="E548" s="339" t="n">
        <v>8169.45</v>
      </c>
    </row>
    <row r="549" customFormat="false" ht="15" hidden="false" customHeight="false" outlineLevel="0" collapsed="false">
      <c r="A549" s="0" t="n">
        <v>738</v>
      </c>
      <c r="B549" s="133" t="s">
        <v>1522</v>
      </c>
      <c r="C549" s="0" t="s">
        <v>969</v>
      </c>
      <c r="D549" s="0" t="s">
        <v>970</v>
      </c>
      <c r="E549" s="339" t="n">
        <v>3788.12</v>
      </c>
    </row>
    <row r="550" customFormat="false" ht="15" hidden="false" customHeight="false" outlineLevel="0" collapsed="false">
      <c r="A550" s="0" t="n">
        <v>740</v>
      </c>
      <c r="B550" s="133" t="s">
        <v>1523</v>
      </c>
      <c r="C550" s="0" t="s">
        <v>969</v>
      </c>
      <c r="D550" s="0" t="s">
        <v>970</v>
      </c>
      <c r="E550" s="339" t="n">
        <v>7685.31</v>
      </c>
    </row>
    <row r="551" customFormat="false" ht="15" hidden="false" customHeight="false" outlineLevel="0" collapsed="false">
      <c r="A551" s="0" t="n">
        <v>734</v>
      </c>
      <c r="B551" s="133" t="s">
        <v>1524</v>
      </c>
      <c r="C551" s="0" t="s">
        <v>969</v>
      </c>
      <c r="D551" s="0" t="s">
        <v>970</v>
      </c>
      <c r="E551" s="339" t="n">
        <v>1561.71</v>
      </c>
    </row>
    <row r="552" customFormat="false" ht="15" hidden="false" customHeight="false" outlineLevel="0" collapsed="false">
      <c r="A552" s="0" t="n">
        <v>39008</v>
      </c>
      <c r="B552" s="133" t="s">
        <v>1525</v>
      </c>
      <c r="C552" s="0" t="s">
        <v>969</v>
      </c>
      <c r="D552" s="0" t="s">
        <v>970</v>
      </c>
      <c r="E552" s="339" t="n">
        <v>66376.21</v>
      </c>
    </row>
    <row r="553" customFormat="false" ht="15" hidden="false" customHeight="false" outlineLevel="0" collapsed="false">
      <c r="A553" s="0" t="n">
        <v>39009</v>
      </c>
      <c r="B553" s="133" t="s">
        <v>1526</v>
      </c>
      <c r="C553" s="0" t="s">
        <v>969</v>
      </c>
      <c r="D553" s="0" t="s">
        <v>970</v>
      </c>
      <c r="E553" s="339" t="n">
        <v>71113.88</v>
      </c>
    </row>
    <row r="554" customFormat="false" ht="15" hidden="false" customHeight="false" outlineLevel="0" collapsed="false">
      <c r="A554" s="0" t="n">
        <v>10587</v>
      </c>
      <c r="B554" s="133" t="s">
        <v>1527</v>
      </c>
      <c r="C554" s="0" t="s">
        <v>969</v>
      </c>
      <c r="D554" s="0" t="s">
        <v>970</v>
      </c>
      <c r="E554" s="339" t="n">
        <v>4904.62</v>
      </c>
    </row>
    <row r="555" customFormat="false" ht="15" hidden="false" customHeight="false" outlineLevel="0" collapsed="false">
      <c r="A555" s="0" t="n">
        <v>759</v>
      </c>
      <c r="B555" s="133" t="s">
        <v>1528</v>
      </c>
      <c r="C555" s="0" t="s">
        <v>969</v>
      </c>
      <c r="D555" s="0" t="s">
        <v>970</v>
      </c>
      <c r="E555" s="339" t="n">
        <v>7051.87</v>
      </c>
    </row>
    <row r="556" customFormat="false" ht="15" hidden="false" customHeight="false" outlineLevel="0" collapsed="false">
      <c r="A556" s="0" t="n">
        <v>761</v>
      </c>
      <c r="B556" s="133" t="s">
        <v>1529</v>
      </c>
      <c r="C556" s="0" t="s">
        <v>969</v>
      </c>
      <c r="D556" s="0" t="s">
        <v>970</v>
      </c>
      <c r="E556" s="339" t="n">
        <v>11953.52</v>
      </c>
    </row>
    <row r="557" customFormat="false" ht="15" hidden="false" customHeight="false" outlineLevel="0" collapsed="false">
      <c r="A557" s="0" t="n">
        <v>750</v>
      </c>
      <c r="B557" s="133" t="s">
        <v>1530</v>
      </c>
      <c r="C557" s="0" t="s">
        <v>969</v>
      </c>
      <c r="D557" s="0" t="s">
        <v>970</v>
      </c>
      <c r="E557" s="339" t="n">
        <v>11348.92</v>
      </c>
    </row>
    <row r="558" customFormat="false" ht="15" hidden="false" customHeight="false" outlineLevel="0" collapsed="false">
      <c r="A558" s="0" t="n">
        <v>755</v>
      </c>
      <c r="B558" s="133" t="s">
        <v>1531</v>
      </c>
      <c r="C558" s="0" t="s">
        <v>969</v>
      </c>
      <c r="D558" s="0" t="s">
        <v>970</v>
      </c>
      <c r="E558" s="339" t="n">
        <v>46570.45</v>
      </c>
    </row>
    <row r="559" customFormat="false" ht="15" hidden="false" customHeight="false" outlineLevel="0" collapsed="false">
      <c r="A559" s="0" t="n">
        <v>749</v>
      </c>
      <c r="B559" s="133" t="s">
        <v>1532</v>
      </c>
      <c r="C559" s="0" t="s">
        <v>969</v>
      </c>
      <c r="D559" s="0" t="s">
        <v>970</v>
      </c>
      <c r="E559" s="339" t="n">
        <v>17127.75</v>
      </c>
    </row>
    <row r="560" customFormat="false" ht="15" hidden="false" customHeight="false" outlineLevel="0" collapsed="false">
      <c r="A560" s="0" t="n">
        <v>756</v>
      </c>
      <c r="B560" s="133" t="s">
        <v>1533</v>
      </c>
      <c r="C560" s="0" t="s">
        <v>969</v>
      </c>
      <c r="D560" s="0" t="s">
        <v>970</v>
      </c>
      <c r="E560" s="339" t="n">
        <v>50791.31</v>
      </c>
    </row>
    <row r="561" customFormat="false" ht="15" hidden="false" customHeight="false" outlineLevel="0" collapsed="false">
      <c r="A561" s="0" t="n">
        <v>757</v>
      </c>
      <c r="B561" s="133" t="s">
        <v>1534</v>
      </c>
      <c r="C561" s="0" t="s">
        <v>969</v>
      </c>
      <c r="D561" s="0" t="s">
        <v>970</v>
      </c>
      <c r="E561" s="339" t="n">
        <v>23062.5</v>
      </c>
    </row>
    <row r="562" customFormat="false" ht="15" hidden="false" customHeight="false" outlineLevel="0" collapsed="false">
      <c r="A562" s="0" t="n">
        <v>10588</v>
      </c>
      <c r="B562" s="133" t="s">
        <v>1535</v>
      </c>
      <c r="C562" s="0" t="s">
        <v>969</v>
      </c>
      <c r="D562" s="0" t="s">
        <v>970</v>
      </c>
      <c r="E562" s="339" t="n">
        <v>5091.62</v>
      </c>
    </row>
    <row r="563" customFormat="false" ht="15" hidden="false" customHeight="false" outlineLevel="0" collapsed="false">
      <c r="A563" s="0" t="n">
        <v>10592</v>
      </c>
      <c r="B563" s="133" t="s">
        <v>1536</v>
      </c>
      <c r="C563" s="0" t="s">
        <v>969</v>
      </c>
      <c r="D563" s="0" t="s">
        <v>977</v>
      </c>
      <c r="E563" s="339" t="n">
        <v>6150</v>
      </c>
    </row>
    <row r="564" customFormat="false" ht="15" hidden="false" customHeight="false" outlineLevel="0" collapsed="false">
      <c r="A564" s="0" t="n">
        <v>10589</v>
      </c>
      <c r="B564" s="133" t="s">
        <v>1537</v>
      </c>
      <c r="C564" s="0" t="s">
        <v>969</v>
      </c>
      <c r="D564" s="0" t="s">
        <v>970</v>
      </c>
      <c r="E564" s="339" t="n">
        <v>8262.14</v>
      </c>
    </row>
    <row r="565" customFormat="false" ht="15" hidden="false" customHeight="false" outlineLevel="0" collapsed="false">
      <c r="A565" s="0" t="n">
        <v>760</v>
      </c>
      <c r="B565" s="133" t="s">
        <v>1538</v>
      </c>
      <c r="C565" s="0" t="s">
        <v>969</v>
      </c>
      <c r="D565" s="0" t="s">
        <v>970</v>
      </c>
      <c r="E565" s="339" t="n">
        <v>46125</v>
      </c>
    </row>
    <row r="566" customFormat="false" ht="15" hidden="false" customHeight="false" outlineLevel="0" collapsed="false">
      <c r="A566" s="0" t="n">
        <v>751</v>
      </c>
      <c r="B566" s="133" t="s">
        <v>1539</v>
      </c>
      <c r="C566" s="0" t="s">
        <v>969</v>
      </c>
      <c r="D566" s="0" t="s">
        <v>970</v>
      </c>
      <c r="E566" s="339" t="n">
        <v>7264.68</v>
      </c>
    </row>
    <row r="567" customFormat="false" ht="15" hidden="false" customHeight="false" outlineLevel="0" collapsed="false">
      <c r="A567" s="0" t="n">
        <v>754</v>
      </c>
      <c r="B567" s="133" t="s">
        <v>1540</v>
      </c>
      <c r="C567" s="0" t="s">
        <v>969</v>
      </c>
      <c r="D567" s="0" t="s">
        <v>970</v>
      </c>
      <c r="E567" s="339" t="n">
        <v>11531.25</v>
      </c>
    </row>
    <row r="568" customFormat="false" ht="15" hidden="false" customHeight="false" outlineLevel="0" collapsed="false">
      <c r="A568" s="0" t="n">
        <v>44489</v>
      </c>
      <c r="B568" s="133" t="s">
        <v>1541</v>
      </c>
      <c r="C568" s="0" t="s">
        <v>969</v>
      </c>
      <c r="D568" s="0" t="s">
        <v>970</v>
      </c>
      <c r="E568" s="339" t="n">
        <v>220756.4</v>
      </c>
    </row>
    <row r="569" customFormat="false" ht="15" hidden="false" customHeight="false" outlineLevel="0" collapsed="false">
      <c r="A569" s="0" t="n">
        <v>39917</v>
      </c>
      <c r="B569" s="133" t="s">
        <v>1542</v>
      </c>
      <c r="C569" s="0" t="s">
        <v>969</v>
      </c>
      <c r="D569" s="0" t="s">
        <v>970</v>
      </c>
      <c r="E569" s="339" t="n">
        <v>101958.65</v>
      </c>
    </row>
    <row r="570" customFormat="false" ht="15" hidden="false" customHeight="false" outlineLevel="0" collapsed="false">
      <c r="A570" s="0" t="n">
        <v>38167</v>
      </c>
      <c r="B570" s="133" t="s">
        <v>1543</v>
      </c>
      <c r="C570" s="0" t="s">
        <v>1392</v>
      </c>
      <c r="D570" s="0" t="s">
        <v>970</v>
      </c>
      <c r="E570" s="338" t="n">
        <v>29.02</v>
      </c>
    </row>
    <row r="571" customFormat="false" ht="15" hidden="false" customHeight="false" outlineLevel="0" collapsed="false">
      <c r="A571" s="0" t="n">
        <v>36145</v>
      </c>
      <c r="B571" s="133" t="s">
        <v>1544</v>
      </c>
      <c r="C571" s="0" t="s">
        <v>1392</v>
      </c>
      <c r="D571" s="0" t="s">
        <v>970</v>
      </c>
      <c r="E571" s="338" t="n">
        <v>43.2</v>
      </c>
    </row>
    <row r="572" customFormat="false" ht="15" hidden="false" customHeight="false" outlineLevel="0" collapsed="false">
      <c r="A572" s="0" t="n">
        <v>12893</v>
      </c>
      <c r="B572" s="133" t="s">
        <v>1545</v>
      </c>
      <c r="C572" s="0" t="s">
        <v>1392</v>
      </c>
      <c r="D572" s="0" t="s">
        <v>970</v>
      </c>
      <c r="E572" s="338" t="n">
        <v>72</v>
      </c>
    </row>
    <row r="573" customFormat="false" ht="15" hidden="false" customHeight="false" outlineLevel="0" collapsed="false">
      <c r="A573" s="0" t="n">
        <v>11685</v>
      </c>
      <c r="B573" s="133" t="s">
        <v>1546</v>
      </c>
      <c r="C573" s="0" t="s">
        <v>969</v>
      </c>
      <c r="D573" s="0" t="s">
        <v>970</v>
      </c>
      <c r="E573" s="338" t="n">
        <v>30.06</v>
      </c>
    </row>
    <row r="574" customFormat="false" ht="15" hidden="false" customHeight="false" outlineLevel="0" collapsed="false">
      <c r="A574" s="0" t="n">
        <v>11680</v>
      </c>
      <c r="B574" s="133" t="s">
        <v>1547</v>
      </c>
      <c r="C574" s="0" t="s">
        <v>969</v>
      </c>
      <c r="D574" s="0" t="s">
        <v>970</v>
      </c>
      <c r="E574" s="338" t="n">
        <v>15.72</v>
      </c>
    </row>
    <row r="575" customFormat="false" ht="15" hidden="false" customHeight="false" outlineLevel="0" collapsed="false">
      <c r="A575" s="0" t="n">
        <v>11679</v>
      </c>
      <c r="B575" s="133" t="s">
        <v>1548</v>
      </c>
      <c r="C575" s="0" t="s">
        <v>969</v>
      </c>
      <c r="D575" s="0" t="s">
        <v>970</v>
      </c>
      <c r="E575" s="338" t="n">
        <v>21.32</v>
      </c>
    </row>
    <row r="576" customFormat="false" ht="15" hidden="false" customHeight="false" outlineLevel="0" collapsed="false">
      <c r="A576" s="0" t="n">
        <v>2512</v>
      </c>
      <c r="B576" s="133" t="s">
        <v>1549</v>
      </c>
      <c r="C576" s="0" t="s">
        <v>969</v>
      </c>
      <c r="D576" s="0" t="s">
        <v>970</v>
      </c>
      <c r="E576" s="338" t="n">
        <v>28.55</v>
      </c>
    </row>
    <row r="577" customFormat="false" ht="15" hidden="false" customHeight="false" outlineLevel="0" collapsed="false">
      <c r="A577" s="0" t="n">
        <v>4374</v>
      </c>
      <c r="B577" s="133" t="s">
        <v>1550</v>
      </c>
      <c r="C577" s="0" t="s">
        <v>969</v>
      </c>
      <c r="D577" s="0" t="s">
        <v>970</v>
      </c>
      <c r="E577" s="338" t="n">
        <v>0.4</v>
      </c>
    </row>
    <row r="578" customFormat="false" ht="15" hidden="false" customHeight="false" outlineLevel="0" collapsed="false">
      <c r="A578" s="0" t="n">
        <v>7568</v>
      </c>
      <c r="B578" s="133" t="s">
        <v>1551</v>
      </c>
      <c r="C578" s="0" t="s">
        <v>969</v>
      </c>
      <c r="D578" s="0" t="s">
        <v>970</v>
      </c>
      <c r="E578" s="338" t="n">
        <v>0.67</v>
      </c>
    </row>
    <row r="579" customFormat="false" ht="15" hidden="false" customHeight="false" outlineLevel="0" collapsed="false">
      <c r="A579" s="0" t="n">
        <v>7584</v>
      </c>
      <c r="B579" s="133" t="s">
        <v>1552</v>
      </c>
      <c r="C579" s="0" t="s">
        <v>969</v>
      </c>
      <c r="D579" s="0" t="s">
        <v>970</v>
      </c>
      <c r="E579" s="338" t="n">
        <v>1.02</v>
      </c>
    </row>
    <row r="580" customFormat="false" ht="15" hidden="false" customHeight="false" outlineLevel="0" collapsed="false">
      <c r="A580" s="0" t="n">
        <v>11945</v>
      </c>
      <c r="B580" s="133" t="s">
        <v>1553</v>
      </c>
      <c r="C580" s="0" t="s">
        <v>969</v>
      </c>
      <c r="D580" s="0" t="s">
        <v>970</v>
      </c>
      <c r="E580" s="338" t="n">
        <v>0.06</v>
      </c>
    </row>
    <row r="581" customFormat="false" ht="15" hidden="false" customHeight="false" outlineLevel="0" collapsed="false">
      <c r="A581" s="0" t="n">
        <v>11946</v>
      </c>
      <c r="B581" s="133" t="s">
        <v>1554</v>
      </c>
      <c r="C581" s="0" t="s">
        <v>969</v>
      </c>
      <c r="D581" s="0" t="s">
        <v>970</v>
      </c>
      <c r="E581" s="338" t="n">
        <v>0.07</v>
      </c>
    </row>
    <row r="582" customFormat="false" ht="15" hidden="false" customHeight="false" outlineLevel="0" collapsed="false">
      <c r="A582" s="0" t="n">
        <v>4375</v>
      </c>
      <c r="B582" s="133" t="s">
        <v>1555</v>
      </c>
      <c r="C582" s="0" t="s">
        <v>969</v>
      </c>
      <c r="D582" s="0" t="s">
        <v>977</v>
      </c>
      <c r="E582" s="338" t="n">
        <v>0.11</v>
      </c>
    </row>
    <row r="583" customFormat="false" ht="15" hidden="false" customHeight="false" outlineLevel="0" collapsed="false">
      <c r="A583" s="0" t="n">
        <v>11950</v>
      </c>
      <c r="B583" s="133" t="s">
        <v>1556</v>
      </c>
      <c r="C583" s="0" t="s">
        <v>969</v>
      </c>
      <c r="D583" s="0" t="s">
        <v>970</v>
      </c>
      <c r="E583" s="338" t="n">
        <v>0.22</v>
      </c>
    </row>
    <row r="584" customFormat="false" ht="15" hidden="false" customHeight="false" outlineLevel="0" collapsed="false">
      <c r="A584" s="0" t="n">
        <v>4376</v>
      </c>
      <c r="B584" s="133" t="s">
        <v>1557</v>
      </c>
      <c r="C584" s="0" t="s">
        <v>969</v>
      </c>
      <c r="D584" s="0" t="s">
        <v>970</v>
      </c>
      <c r="E584" s="338" t="n">
        <v>0.21</v>
      </c>
    </row>
    <row r="585" customFormat="false" ht="15" hidden="false" customHeight="false" outlineLevel="0" collapsed="false">
      <c r="A585" s="0" t="n">
        <v>7583</v>
      </c>
      <c r="B585" s="133" t="s">
        <v>1558</v>
      </c>
      <c r="C585" s="0" t="s">
        <v>969</v>
      </c>
      <c r="D585" s="0" t="s">
        <v>970</v>
      </c>
      <c r="E585" s="338" t="n">
        <v>0.46</v>
      </c>
    </row>
    <row r="586" customFormat="false" ht="15" hidden="false" customHeight="false" outlineLevel="0" collapsed="false">
      <c r="A586" s="0" t="n">
        <v>4350</v>
      </c>
      <c r="B586" s="133" t="s">
        <v>1559</v>
      </c>
      <c r="C586" s="0" t="s">
        <v>969</v>
      </c>
      <c r="D586" s="0" t="s">
        <v>972</v>
      </c>
      <c r="E586" s="338" t="n">
        <v>0.63</v>
      </c>
    </row>
    <row r="587" customFormat="false" ht="15" hidden="false" customHeight="false" outlineLevel="0" collapsed="false">
      <c r="A587" s="0" t="n">
        <v>44400</v>
      </c>
      <c r="B587" s="133" t="s">
        <v>1560</v>
      </c>
      <c r="C587" s="0" t="s">
        <v>969</v>
      </c>
      <c r="D587" s="0" t="s">
        <v>970</v>
      </c>
      <c r="E587" s="338" t="n">
        <v>27.83</v>
      </c>
    </row>
    <row r="588" customFormat="false" ht="15" hidden="false" customHeight="false" outlineLevel="0" collapsed="false">
      <c r="A588" s="0" t="n">
        <v>39886</v>
      </c>
      <c r="B588" s="133" t="s">
        <v>1561</v>
      </c>
      <c r="C588" s="0" t="s">
        <v>969</v>
      </c>
      <c r="D588" s="0" t="s">
        <v>972</v>
      </c>
      <c r="E588" s="338" t="n">
        <v>5.6</v>
      </c>
    </row>
    <row r="589" customFormat="false" ht="15" hidden="false" customHeight="false" outlineLevel="0" collapsed="false">
      <c r="A589" s="0" t="n">
        <v>39887</v>
      </c>
      <c r="B589" s="133" t="s">
        <v>1562</v>
      </c>
      <c r="C589" s="0" t="s">
        <v>969</v>
      </c>
      <c r="D589" s="0" t="s">
        <v>972</v>
      </c>
      <c r="E589" s="338" t="n">
        <v>8.4</v>
      </c>
    </row>
    <row r="590" customFormat="false" ht="15" hidden="false" customHeight="false" outlineLevel="0" collapsed="false">
      <c r="A590" s="0" t="n">
        <v>39888</v>
      </c>
      <c r="B590" s="133" t="s">
        <v>1563</v>
      </c>
      <c r="C590" s="0" t="s">
        <v>969</v>
      </c>
      <c r="D590" s="0" t="s">
        <v>972</v>
      </c>
      <c r="E590" s="338" t="n">
        <v>19.21</v>
      </c>
    </row>
    <row r="591" customFormat="false" ht="15" hidden="false" customHeight="false" outlineLevel="0" collapsed="false">
      <c r="A591" s="0" t="n">
        <v>39890</v>
      </c>
      <c r="B591" s="133" t="s">
        <v>1564</v>
      </c>
      <c r="C591" s="0" t="s">
        <v>969</v>
      </c>
      <c r="D591" s="0" t="s">
        <v>972</v>
      </c>
      <c r="E591" s="338" t="n">
        <v>32.78</v>
      </c>
    </row>
    <row r="592" customFormat="false" ht="15" hidden="false" customHeight="false" outlineLevel="0" collapsed="false">
      <c r="A592" s="0" t="n">
        <v>39891</v>
      </c>
      <c r="B592" s="133" t="s">
        <v>1565</v>
      </c>
      <c r="C592" s="0" t="s">
        <v>969</v>
      </c>
      <c r="D592" s="0" t="s">
        <v>972</v>
      </c>
      <c r="E592" s="338" t="n">
        <v>46.22</v>
      </c>
    </row>
    <row r="593" customFormat="false" ht="15" hidden="false" customHeight="false" outlineLevel="0" collapsed="false">
      <c r="A593" s="0" t="n">
        <v>39892</v>
      </c>
      <c r="B593" s="133" t="s">
        <v>1566</v>
      </c>
      <c r="C593" s="0" t="s">
        <v>969</v>
      </c>
      <c r="D593" s="0" t="s">
        <v>972</v>
      </c>
      <c r="E593" s="338" t="n">
        <v>144.09</v>
      </c>
    </row>
    <row r="594" customFormat="false" ht="15" hidden="false" customHeight="false" outlineLevel="0" collapsed="false">
      <c r="A594" s="0" t="n">
        <v>790</v>
      </c>
      <c r="B594" s="133" t="s">
        <v>1567</v>
      </c>
      <c r="C594" s="0" t="s">
        <v>969</v>
      </c>
      <c r="D594" s="0" t="s">
        <v>972</v>
      </c>
      <c r="E594" s="338" t="n">
        <v>23.11</v>
      </c>
    </row>
    <row r="595" customFormat="false" ht="15" hidden="false" customHeight="false" outlineLevel="0" collapsed="false">
      <c r="A595" s="0" t="n">
        <v>766</v>
      </c>
      <c r="B595" s="133" t="s">
        <v>1568</v>
      </c>
      <c r="C595" s="0" t="s">
        <v>969</v>
      </c>
      <c r="D595" s="0" t="s">
        <v>972</v>
      </c>
      <c r="E595" s="338" t="n">
        <v>23.11</v>
      </c>
    </row>
    <row r="596" customFormat="false" ht="15" hidden="false" customHeight="false" outlineLevel="0" collapsed="false">
      <c r="A596" s="0" t="n">
        <v>791</v>
      </c>
      <c r="B596" s="133" t="s">
        <v>1569</v>
      </c>
      <c r="C596" s="0" t="s">
        <v>969</v>
      </c>
      <c r="D596" s="0" t="s">
        <v>972</v>
      </c>
      <c r="E596" s="338" t="n">
        <v>23.11</v>
      </c>
    </row>
    <row r="597" customFormat="false" ht="15" hidden="false" customHeight="false" outlineLevel="0" collapsed="false">
      <c r="A597" s="0" t="n">
        <v>767</v>
      </c>
      <c r="B597" s="133" t="s">
        <v>1570</v>
      </c>
      <c r="C597" s="0" t="s">
        <v>969</v>
      </c>
      <c r="D597" s="0" t="s">
        <v>972</v>
      </c>
      <c r="E597" s="338" t="n">
        <v>23.11</v>
      </c>
    </row>
    <row r="598" customFormat="false" ht="15" hidden="false" customHeight="false" outlineLevel="0" collapsed="false">
      <c r="A598" s="0" t="n">
        <v>768</v>
      </c>
      <c r="B598" s="133" t="s">
        <v>1571</v>
      </c>
      <c r="C598" s="0" t="s">
        <v>969</v>
      </c>
      <c r="D598" s="0" t="s">
        <v>972</v>
      </c>
      <c r="E598" s="338" t="n">
        <v>18.15</v>
      </c>
    </row>
    <row r="599" customFormat="false" ht="15" hidden="false" customHeight="false" outlineLevel="0" collapsed="false">
      <c r="A599" s="0" t="n">
        <v>789</v>
      </c>
      <c r="B599" s="133" t="s">
        <v>1572</v>
      </c>
      <c r="C599" s="0" t="s">
        <v>969</v>
      </c>
      <c r="D599" s="0" t="s">
        <v>972</v>
      </c>
      <c r="E599" s="338" t="n">
        <v>17.76</v>
      </c>
    </row>
    <row r="600" customFormat="false" ht="15" hidden="false" customHeight="false" outlineLevel="0" collapsed="false">
      <c r="A600" s="0" t="n">
        <v>769</v>
      </c>
      <c r="B600" s="133" t="s">
        <v>1573</v>
      </c>
      <c r="C600" s="0" t="s">
        <v>969</v>
      </c>
      <c r="D600" s="0" t="s">
        <v>972</v>
      </c>
      <c r="E600" s="338" t="n">
        <v>18.15</v>
      </c>
    </row>
    <row r="601" customFormat="false" ht="15" hidden="false" customHeight="false" outlineLevel="0" collapsed="false">
      <c r="A601" s="0" t="n">
        <v>770</v>
      </c>
      <c r="B601" s="133" t="s">
        <v>1574</v>
      </c>
      <c r="C601" s="0" t="s">
        <v>969</v>
      </c>
      <c r="D601" s="0" t="s">
        <v>972</v>
      </c>
      <c r="E601" s="338" t="n">
        <v>6.4</v>
      </c>
    </row>
    <row r="602" customFormat="false" ht="15" hidden="false" customHeight="false" outlineLevel="0" collapsed="false">
      <c r="A602" s="0" t="n">
        <v>12394</v>
      </c>
      <c r="B602" s="133" t="s">
        <v>1575</v>
      </c>
      <c r="C602" s="0" t="s">
        <v>969</v>
      </c>
      <c r="D602" s="0" t="s">
        <v>972</v>
      </c>
      <c r="E602" s="338" t="n">
        <v>6.4</v>
      </c>
    </row>
    <row r="603" customFormat="false" ht="15" hidden="false" customHeight="false" outlineLevel="0" collapsed="false">
      <c r="A603" s="0" t="n">
        <v>764</v>
      </c>
      <c r="B603" s="133" t="s">
        <v>1576</v>
      </c>
      <c r="C603" s="0" t="s">
        <v>969</v>
      </c>
      <c r="D603" s="0" t="s">
        <v>972</v>
      </c>
      <c r="E603" s="338" t="n">
        <v>11.17</v>
      </c>
    </row>
    <row r="604" customFormat="false" ht="15" hidden="false" customHeight="false" outlineLevel="0" collapsed="false">
      <c r="A604" s="0" t="n">
        <v>765</v>
      </c>
      <c r="B604" s="133" t="s">
        <v>1577</v>
      </c>
      <c r="C604" s="0" t="s">
        <v>969</v>
      </c>
      <c r="D604" s="0" t="s">
        <v>972</v>
      </c>
      <c r="E604" s="338" t="n">
        <v>11.17</v>
      </c>
    </row>
    <row r="605" customFormat="false" ht="15" hidden="false" customHeight="false" outlineLevel="0" collapsed="false">
      <c r="A605" s="0" t="n">
        <v>787</v>
      </c>
      <c r="B605" s="133" t="s">
        <v>1578</v>
      </c>
      <c r="C605" s="0" t="s">
        <v>969</v>
      </c>
      <c r="D605" s="0" t="s">
        <v>972</v>
      </c>
      <c r="E605" s="338" t="n">
        <v>49.89</v>
      </c>
    </row>
    <row r="606" customFormat="false" ht="15" hidden="false" customHeight="false" outlineLevel="0" collapsed="false">
      <c r="A606" s="0" t="n">
        <v>774</v>
      </c>
      <c r="B606" s="133" t="s">
        <v>1579</v>
      </c>
      <c r="C606" s="0" t="s">
        <v>969</v>
      </c>
      <c r="D606" s="0" t="s">
        <v>972</v>
      </c>
      <c r="E606" s="338" t="n">
        <v>49.89</v>
      </c>
    </row>
    <row r="607" customFormat="false" ht="15" hidden="false" customHeight="false" outlineLevel="0" collapsed="false">
      <c r="A607" s="0" t="n">
        <v>773</v>
      </c>
      <c r="B607" s="133" t="s">
        <v>1580</v>
      </c>
      <c r="C607" s="0" t="s">
        <v>969</v>
      </c>
      <c r="D607" s="0" t="s">
        <v>972</v>
      </c>
      <c r="E607" s="338" t="n">
        <v>49.89</v>
      </c>
    </row>
    <row r="608" customFormat="false" ht="15" hidden="false" customHeight="false" outlineLevel="0" collapsed="false">
      <c r="A608" s="0" t="n">
        <v>775</v>
      </c>
      <c r="B608" s="133" t="s">
        <v>1581</v>
      </c>
      <c r="C608" s="0" t="s">
        <v>969</v>
      </c>
      <c r="D608" s="0" t="s">
        <v>972</v>
      </c>
      <c r="E608" s="338" t="n">
        <v>49.89</v>
      </c>
    </row>
    <row r="609" customFormat="false" ht="15" hidden="false" customHeight="false" outlineLevel="0" collapsed="false">
      <c r="A609" s="0" t="n">
        <v>788</v>
      </c>
      <c r="B609" s="133" t="s">
        <v>1582</v>
      </c>
      <c r="C609" s="0" t="s">
        <v>969</v>
      </c>
      <c r="D609" s="0" t="s">
        <v>972</v>
      </c>
      <c r="E609" s="338" t="n">
        <v>31.01</v>
      </c>
    </row>
    <row r="610" customFormat="false" ht="15" hidden="false" customHeight="false" outlineLevel="0" collapsed="false">
      <c r="A610" s="0" t="n">
        <v>772</v>
      </c>
      <c r="B610" s="133" t="s">
        <v>1583</v>
      </c>
      <c r="C610" s="0" t="s">
        <v>969</v>
      </c>
      <c r="D610" s="0" t="s">
        <v>972</v>
      </c>
      <c r="E610" s="338" t="n">
        <v>31.01</v>
      </c>
    </row>
    <row r="611" customFormat="false" ht="15" hidden="false" customHeight="false" outlineLevel="0" collapsed="false">
      <c r="A611" s="0" t="n">
        <v>771</v>
      </c>
      <c r="B611" s="133" t="s">
        <v>1584</v>
      </c>
      <c r="C611" s="0" t="s">
        <v>969</v>
      </c>
      <c r="D611" s="0" t="s">
        <v>972</v>
      </c>
      <c r="E611" s="338" t="n">
        <v>31.01</v>
      </c>
    </row>
    <row r="612" customFormat="false" ht="15" hidden="false" customHeight="false" outlineLevel="0" collapsed="false">
      <c r="A612" s="0" t="n">
        <v>779</v>
      </c>
      <c r="B612" s="133" t="s">
        <v>1585</v>
      </c>
      <c r="C612" s="0" t="s">
        <v>969</v>
      </c>
      <c r="D612" s="0" t="s">
        <v>972</v>
      </c>
      <c r="E612" s="338" t="n">
        <v>7.71</v>
      </c>
    </row>
    <row r="613" customFormat="false" ht="15" hidden="false" customHeight="false" outlineLevel="0" collapsed="false">
      <c r="A613" s="0" t="n">
        <v>776</v>
      </c>
      <c r="B613" s="133" t="s">
        <v>1586</v>
      </c>
      <c r="C613" s="0" t="s">
        <v>969</v>
      </c>
      <c r="D613" s="0" t="s">
        <v>972</v>
      </c>
      <c r="E613" s="338" t="n">
        <v>73.55</v>
      </c>
    </row>
    <row r="614" customFormat="false" ht="15" hidden="false" customHeight="false" outlineLevel="0" collapsed="false">
      <c r="A614" s="0" t="n">
        <v>777</v>
      </c>
      <c r="B614" s="133" t="s">
        <v>1587</v>
      </c>
      <c r="C614" s="0" t="s">
        <v>969</v>
      </c>
      <c r="D614" s="0" t="s">
        <v>972</v>
      </c>
      <c r="E614" s="338" t="n">
        <v>71.5</v>
      </c>
    </row>
    <row r="615" customFormat="false" ht="15" hidden="false" customHeight="false" outlineLevel="0" collapsed="false">
      <c r="A615" s="0" t="n">
        <v>780</v>
      </c>
      <c r="B615" s="133" t="s">
        <v>1588</v>
      </c>
      <c r="C615" s="0" t="s">
        <v>969</v>
      </c>
      <c r="D615" s="0" t="s">
        <v>972</v>
      </c>
      <c r="E615" s="338" t="n">
        <v>71.86</v>
      </c>
    </row>
    <row r="616" customFormat="false" ht="15" hidden="false" customHeight="false" outlineLevel="0" collapsed="false">
      <c r="A616" s="0" t="n">
        <v>778</v>
      </c>
      <c r="B616" s="133" t="s">
        <v>1589</v>
      </c>
      <c r="C616" s="0" t="s">
        <v>969</v>
      </c>
      <c r="D616" s="0" t="s">
        <v>972</v>
      </c>
      <c r="E616" s="338" t="n">
        <v>73.55</v>
      </c>
    </row>
    <row r="617" customFormat="false" ht="15" hidden="false" customHeight="false" outlineLevel="0" collapsed="false">
      <c r="A617" s="0" t="n">
        <v>781</v>
      </c>
      <c r="B617" s="133" t="s">
        <v>1590</v>
      </c>
      <c r="C617" s="0" t="s">
        <v>969</v>
      </c>
      <c r="D617" s="0" t="s">
        <v>972</v>
      </c>
      <c r="E617" s="338" t="n">
        <v>135.9</v>
      </c>
    </row>
    <row r="618" customFormat="false" ht="15" hidden="false" customHeight="false" outlineLevel="0" collapsed="false">
      <c r="A618" s="0" t="n">
        <v>786</v>
      </c>
      <c r="B618" s="133" t="s">
        <v>1591</v>
      </c>
      <c r="C618" s="0" t="s">
        <v>969</v>
      </c>
      <c r="D618" s="0" t="s">
        <v>972</v>
      </c>
      <c r="E618" s="338" t="n">
        <v>135.9</v>
      </c>
    </row>
    <row r="619" customFormat="false" ht="15" hidden="false" customHeight="false" outlineLevel="0" collapsed="false">
      <c r="A619" s="0" t="n">
        <v>782</v>
      </c>
      <c r="B619" s="133" t="s">
        <v>1592</v>
      </c>
      <c r="C619" s="0" t="s">
        <v>969</v>
      </c>
      <c r="D619" s="0" t="s">
        <v>972</v>
      </c>
      <c r="E619" s="338" t="n">
        <v>135.9</v>
      </c>
    </row>
    <row r="620" customFormat="false" ht="15" hidden="false" customHeight="false" outlineLevel="0" collapsed="false">
      <c r="A620" s="0" t="n">
        <v>783</v>
      </c>
      <c r="B620" s="133" t="s">
        <v>1593</v>
      </c>
      <c r="C620" s="0" t="s">
        <v>969</v>
      </c>
      <c r="D620" s="0" t="s">
        <v>972</v>
      </c>
      <c r="E620" s="338" t="n">
        <v>371.95</v>
      </c>
    </row>
    <row r="621" customFormat="false" ht="15" hidden="false" customHeight="false" outlineLevel="0" collapsed="false">
      <c r="A621" s="0" t="n">
        <v>785</v>
      </c>
      <c r="B621" s="133" t="s">
        <v>1594</v>
      </c>
      <c r="C621" s="0" t="s">
        <v>969</v>
      </c>
      <c r="D621" s="0" t="s">
        <v>972</v>
      </c>
      <c r="E621" s="338" t="n">
        <v>393</v>
      </c>
    </row>
    <row r="622" customFormat="false" ht="15" hidden="false" customHeight="false" outlineLevel="0" collapsed="false">
      <c r="A622" s="0" t="n">
        <v>784</v>
      </c>
      <c r="B622" s="133" t="s">
        <v>1595</v>
      </c>
      <c r="C622" s="0" t="s">
        <v>969</v>
      </c>
      <c r="D622" s="0" t="s">
        <v>972</v>
      </c>
      <c r="E622" s="338" t="n">
        <v>421.59</v>
      </c>
    </row>
    <row r="623" customFormat="false" ht="15" hidden="false" customHeight="false" outlineLevel="0" collapsed="false">
      <c r="A623" s="0" t="n">
        <v>828</v>
      </c>
      <c r="B623" s="133" t="s">
        <v>1596</v>
      </c>
      <c r="C623" s="0" t="s">
        <v>969</v>
      </c>
      <c r="D623" s="0" t="s">
        <v>970</v>
      </c>
      <c r="E623" s="338" t="n">
        <v>0.75</v>
      </c>
    </row>
    <row r="624" customFormat="false" ht="15" hidden="false" customHeight="false" outlineLevel="0" collapsed="false">
      <c r="A624" s="0" t="n">
        <v>829</v>
      </c>
      <c r="B624" s="133" t="s">
        <v>1597</v>
      </c>
      <c r="C624" s="0" t="s">
        <v>969</v>
      </c>
      <c r="D624" s="0" t="s">
        <v>970</v>
      </c>
      <c r="E624" s="338" t="n">
        <v>1.21</v>
      </c>
    </row>
    <row r="625" customFormat="false" ht="15" hidden="false" customHeight="false" outlineLevel="0" collapsed="false">
      <c r="A625" s="0" t="n">
        <v>812</v>
      </c>
      <c r="B625" s="133" t="s">
        <v>1598</v>
      </c>
      <c r="C625" s="0" t="s">
        <v>969</v>
      </c>
      <c r="D625" s="0" t="s">
        <v>970</v>
      </c>
      <c r="E625" s="338" t="n">
        <v>2.66</v>
      </c>
    </row>
    <row r="626" customFormat="false" ht="15" hidden="false" customHeight="false" outlineLevel="0" collapsed="false">
      <c r="A626" s="0" t="n">
        <v>819</v>
      </c>
      <c r="B626" s="133" t="s">
        <v>1599</v>
      </c>
      <c r="C626" s="0" t="s">
        <v>969</v>
      </c>
      <c r="D626" s="0" t="s">
        <v>970</v>
      </c>
      <c r="E626" s="338" t="n">
        <v>4.62</v>
      </c>
    </row>
    <row r="627" customFormat="false" ht="15" hidden="false" customHeight="false" outlineLevel="0" collapsed="false">
      <c r="A627" s="0" t="n">
        <v>818</v>
      </c>
      <c r="B627" s="133" t="s">
        <v>1600</v>
      </c>
      <c r="C627" s="0" t="s">
        <v>969</v>
      </c>
      <c r="D627" s="0" t="s">
        <v>970</v>
      </c>
      <c r="E627" s="338" t="n">
        <v>8.62</v>
      </c>
    </row>
    <row r="628" customFormat="false" ht="15" hidden="false" customHeight="false" outlineLevel="0" collapsed="false">
      <c r="A628" s="0" t="n">
        <v>832</v>
      </c>
      <c r="B628" s="133" t="s">
        <v>1601</v>
      </c>
      <c r="C628" s="0" t="s">
        <v>969</v>
      </c>
      <c r="D628" s="0" t="s">
        <v>970</v>
      </c>
      <c r="E628" s="338" t="n">
        <v>3.56</v>
      </c>
    </row>
    <row r="629" customFormat="false" ht="15" hidden="false" customHeight="false" outlineLevel="0" collapsed="false">
      <c r="A629" s="0" t="n">
        <v>834</v>
      </c>
      <c r="B629" s="133" t="s">
        <v>1602</v>
      </c>
      <c r="C629" s="0" t="s">
        <v>969</v>
      </c>
      <c r="D629" s="0" t="s">
        <v>970</v>
      </c>
      <c r="E629" s="338" t="n">
        <v>4.61</v>
      </c>
    </row>
    <row r="630" customFormat="false" ht="15" hidden="false" customHeight="false" outlineLevel="0" collapsed="false">
      <c r="A630" s="0" t="n">
        <v>813</v>
      </c>
      <c r="B630" s="133" t="s">
        <v>1603</v>
      </c>
      <c r="C630" s="0" t="s">
        <v>969</v>
      </c>
      <c r="D630" s="0" t="s">
        <v>970</v>
      </c>
      <c r="E630" s="338" t="n">
        <v>5.36</v>
      </c>
    </row>
    <row r="631" customFormat="false" ht="15" hidden="false" customHeight="false" outlineLevel="0" collapsed="false">
      <c r="A631" s="0" t="n">
        <v>820</v>
      </c>
      <c r="B631" s="133" t="s">
        <v>1604</v>
      </c>
      <c r="C631" s="0" t="s">
        <v>969</v>
      </c>
      <c r="D631" s="0" t="s">
        <v>970</v>
      </c>
      <c r="E631" s="338" t="n">
        <v>7.22</v>
      </c>
    </row>
    <row r="632" customFormat="false" ht="15" hidden="false" customHeight="false" outlineLevel="0" collapsed="false">
      <c r="A632" s="0" t="n">
        <v>816</v>
      </c>
      <c r="B632" s="133" t="s">
        <v>1605</v>
      </c>
      <c r="C632" s="0" t="s">
        <v>969</v>
      </c>
      <c r="D632" s="0" t="s">
        <v>970</v>
      </c>
      <c r="E632" s="338" t="n">
        <v>12.86</v>
      </c>
    </row>
    <row r="633" customFormat="false" ht="15" hidden="false" customHeight="false" outlineLevel="0" collapsed="false">
      <c r="A633" s="0" t="n">
        <v>814</v>
      </c>
      <c r="B633" s="133" t="s">
        <v>1606</v>
      </c>
      <c r="C633" s="0" t="s">
        <v>969</v>
      </c>
      <c r="D633" s="0" t="s">
        <v>970</v>
      </c>
      <c r="E633" s="338" t="n">
        <v>15.98</v>
      </c>
    </row>
    <row r="634" customFormat="false" ht="15" hidden="false" customHeight="false" outlineLevel="0" collapsed="false">
      <c r="A634" s="0" t="n">
        <v>822</v>
      </c>
      <c r="B634" s="133" t="s">
        <v>1607</v>
      </c>
      <c r="C634" s="0" t="s">
        <v>969</v>
      </c>
      <c r="D634" s="0" t="s">
        <v>970</v>
      </c>
      <c r="E634" s="338" t="n">
        <v>20.86</v>
      </c>
    </row>
    <row r="635" customFormat="false" ht="15" hidden="false" customHeight="false" outlineLevel="0" collapsed="false">
      <c r="A635" s="0" t="n">
        <v>821</v>
      </c>
      <c r="B635" s="133" t="s">
        <v>1608</v>
      </c>
      <c r="C635" s="0" t="s">
        <v>969</v>
      </c>
      <c r="D635" s="0" t="s">
        <v>970</v>
      </c>
      <c r="E635" s="338" t="n">
        <v>23.86</v>
      </c>
    </row>
    <row r="636" customFormat="false" ht="15" hidden="false" customHeight="false" outlineLevel="0" collapsed="false">
      <c r="A636" s="0" t="n">
        <v>20086</v>
      </c>
      <c r="B636" s="133" t="s">
        <v>1609</v>
      </c>
      <c r="C636" s="0" t="s">
        <v>969</v>
      </c>
      <c r="D636" s="0" t="s">
        <v>970</v>
      </c>
      <c r="E636" s="338" t="n">
        <v>2.76</v>
      </c>
    </row>
    <row r="637" customFormat="false" ht="15" hidden="false" customHeight="false" outlineLevel="0" collapsed="false">
      <c r="A637" s="0" t="n">
        <v>39191</v>
      </c>
      <c r="B637" s="133" t="s">
        <v>1610</v>
      </c>
      <c r="C637" s="0" t="s">
        <v>969</v>
      </c>
      <c r="D637" s="0" t="s">
        <v>970</v>
      </c>
      <c r="E637" s="338" t="n">
        <v>15.57</v>
      </c>
    </row>
    <row r="638" customFormat="false" ht="15" hidden="false" customHeight="false" outlineLevel="0" collapsed="false">
      <c r="A638" s="0" t="n">
        <v>39190</v>
      </c>
      <c r="B638" s="133" t="s">
        <v>1611</v>
      </c>
      <c r="C638" s="0" t="s">
        <v>969</v>
      </c>
      <c r="D638" s="0" t="s">
        <v>970</v>
      </c>
      <c r="E638" s="338" t="n">
        <v>16.27</v>
      </c>
    </row>
    <row r="639" customFormat="false" ht="15" hidden="false" customHeight="false" outlineLevel="0" collapsed="false">
      <c r="A639" s="0" t="n">
        <v>39189</v>
      </c>
      <c r="B639" s="133" t="s">
        <v>1612</v>
      </c>
      <c r="C639" s="0" t="s">
        <v>969</v>
      </c>
      <c r="D639" s="0" t="s">
        <v>970</v>
      </c>
      <c r="E639" s="338" t="n">
        <v>17.22</v>
      </c>
    </row>
    <row r="640" customFormat="false" ht="15" hidden="false" customHeight="false" outlineLevel="0" collapsed="false">
      <c r="A640" s="0" t="n">
        <v>39186</v>
      </c>
      <c r="B640" s="133" t="s">
        <v>1613</v>
      </c>
      <c r="C640" s="0" t="s">
        <v>969</v>
      </c>
      <c r="D640" s="0" t="s">
        <v>970</v>
      </c>
      <c r="E640" s="338" t="n">
        <v>15.4</v>
      </c>
    </row>
    <row r="641" customFormat="false" ht="15" hidden="false" customHeight="false" outlineLevel="0" collapsed="false">
      <c r="A641" s="0" t="n">
        <v>39188</v>
      </c>
      <c r="B641" s="133" t="s">
        <v>1614</v>
      </c>
      <c r="C641" s="0" t="s">
        <v>969</v>
      </c>
      <c r="D641" s="0" t="s">
        <v>970</v>
      </c>
      <c r="E641" s="338" t="n">
        <v>12.67</v>
      </c>
    </row>
    <row r="642" customFormat="false" ht="15" hidden="false" customHeight="false" outlineLevel="0" collapsed="false">
      <c r="A642" s="0" t="n">
        <v>39187</v>
      </c>
      <c r="B642" s="133" t="s">
        <v>1615</v>
      </c>
      <c r="C642" s="0" t="s">
        <v>969</v>
      </c>
      <c r="D642" s="0" t="s">
        <v>970</v>
      </c>
      <c r="E642" s="338" t="n">
        <v>13.28</v>
      </c>
    </row>
    <row r="643" customFormat="false" ht="15" hidden="false" customHeight="false" outlineLevel="0" collapsed="false">
      <c r="A643" s="0" t="n">
        <v>39184</v>
      </c>
      <c r="B643" s="133" t="s">
        <v>1616</v>
      </c>
      <c r="C643" s="0" t="s">
        <v>969</v>
      </c>
      <c r="D643" s="0" t="s">
        <v>970</v>
      </c>
      <c r="E643" s="338" t="n">
        <v>5</v>
      </c>
    </row>
    <row r="644" customFormat="false" ht="15" hidden="false" customHeight="false" outlineLevel="0" collapsed="false">
      <c r="A644" s="0" t="n">
        <v>39185</v>
      </c>
      <c r="B644" s="133" t="s">
        <v>1617</v>
      </c>
      <c r="C644" s="0" t="s">
        <v>969</v>
      </c>
      <c r="D644" s="0" t="s">
        <v>970</v>
      </c>
      <c r="E644" s="338" t="n">
        <v>4.55</v>
      </c>
    </row>
    <row r="645" customFormat="false" ht="15" hidden="false" customHeight="false" outlineLevel="0" collapsed="false">
      <c r="A645" s="0" t="n">
        <v>39198</v>
      </c>
      <c r="B645" s="133" t="s">
        <v>1618</v>
      </c>
      <c r="C645" s="0" t="s">
        <v>969</v>
      </c>
      <c r="D645" s="0" t="s">
        <v>970</v>
      </c>
      <c r="E645" s="338" t="n">
        <v>51.09</v>
      </c>
    </row>
    <row r="646" customFormat="false" ht="15" hidden="false" customHeight="false" outlineLevel="0" collapsed="false">
      <c r="A646" s="0" t="n">
        <v>39197</v>
      </c>
      <c r="B646" s="133" t="s">
        <v>1619</v>
      </c>
      <c r="C646" s="0" t="s">
        <v>969</v>
      </c>
      <c r="D646" s="0" t="s">
        <v>970</v>
      </c>
      <c r="E646" s="338" t="n">
        <v>53.37</v>
      </c>
    </row>
    <row r="647" customFormat="false" ht="15" hidden="false" customHeight="false" outlineLevel="0" collapsed="false">
      <c r="A647" s="0" t="n">
        <v>39196</v>
      </c>
      <c r="B647" s="133" t="s">
        <v>1620</v>
      </c>
      <c r="C647" s="0" t="s">
        <v>969</v>
      </c>
      <c r="D647" s="0" t="s">
        <v>970</v>
      </c>
      <c r="E647" s="338" t="n">
        <v>55.04</v>
      </c>
    </row>
    <row r="648" customFormat="false" ht="15" hidden="false" customHeight="false" outlineLevel="0" collapsed="false">
      <c r="A648" s="0" t="n">
        <v>39199</v>
      </c>
      <c r="B648" s="133" t="s">
        <v>1621</v>
      </c>
      <c r="C648" s="0" t="s">
        <v>969</v>
      </c>
      <c r="D648" s="0" t="s">
        <v>970</v>
      </c>
      <c r="E648" s="338" t="n">
        <v>49.17</v>
      </c>
    </row>
    <row r="649" customFormat="false" ht="15" hidden="false" customHeight="false" outlineLevel="0" collapsed="false">
      <c r="A649" s="0" t="n">
        <v>39195</v>
      </c>
      <c r="B649" s="133" t="s">
        <v>1622</v>
      </c>
      <c r="C649" s="0" t="s">
        <v>969</v>
      </c>
      <c r="D649" s="0" t="s">
        <v>970</v>
      </c>
      <c r="E649" s="338" t="n">
        <v>28.38</v>
      </c>
    </row>
    <row r="650" customFormat="false" ht="15" hidden="false" customHeight="false" outlineLevel="0" collapsed="false">
      <c r="A650" s="0" t="n">
        <v>39194</v>
      </c>
      <c r="B650" s="133" t="s">
        <v>1623</v>
      </c>
      <c r="C650" s="0" t="s">
        <v>969</v>
      </c>
      <c r="D650" s="0" t="s">
        <v>970</v>
      </c>
      <c r="E650" s="338" t="n">
        <v>30.37</v>
      </c>
    </row>
    <row r="651" customFormat="false" ht="15" hidden="false" customHeight="false" outlineLevel="0" collapsed="false">
      <c r="A651" s="0" t="n">
        <v>39193</v>
      </c>
      <c r="B651" s="133" t="s">
        <v>1624</v>
      </c>
      <c r="C651" s="0" t="s">
        <v>969</v>
      </c>
      <c r="D651" s="0" t="s">
        <v>970</v>
      </c>
      <c r="E651" s="338" t="n">
        <v>33.29</v>
      </c>
    </row>
    <row r="652" customFormat="false" ht="15" hidden="false" customHeight="false" outlineLevel="0" collapsed="false">
      <c r="A652" s="0" t="n">
        <v>39192</v>
      </c>
      <c r="B652" s="133" t="s">
        <v>1625</v>
      </c>
      <c r="C652" s="0" t="s">
        <v>969</v>
      </c>
      <c r="D652" s="0" t="s">
        <v>970</v>
      </c>
      <c r="E652" s="338" t="n">
        <v>34.63</v>
      </c>
    </row>
    <row r="653" customFormat="false" ht="15" hidden="false" customHeight="false" outlineLevel="0" collapsed="false">
      <c r="A653" s="0" t="n">
        <v>39920</v>
      </c>
      <c r="B653" s="133" t="s">
        <v>1626</v>
      </c>
      <c r="C653" s="0" t="s">
        <v>969</v>
      </c>
      <c r="D653" s="0" t="s">
        <v>970</v>
      </c>
      <c r="E653" s="338" t="n">
        <v>4.19</v>
      </c>
    </row>
    <row r="654" customFormat="false" ht="15" hidden="false" customHeight="false" outlineLevel="0" collapsed="false">
      <c r="A654" s="0" t="n">
        <v>39201</v>
      </c>
      <c r="B654" s="133" t="s">
        <v>1627</v>
      </c>
      <c r="C654" s="0" t="s">
        <v>969</v>
      </c>
      <c r="D654" s="0" t="s">
        <v>970</v>
      </c>
      <c r="E654" s="338" t="n">
        <v>61.09</v>
      </c>
    </row>
    <row r="655" customFormat="false" ht="15" hidden="false" customHeight="false" outlineLevel="0" collapsed="false">
      <c r="A655" s="0" t="n">
        <v>39200</v>
      </c>
      <c r="B655" s="133" t="s">
        <v>1628</v>
      </c>
      <c r="C655" s="0" t="s">
        <v>969</v>
      </c>
      <c r="D655" s="0" t="s">
        <v>970</v>
      </c>
      <c r="E655" s="338" t="n">
        <v>61.58</v>
      </c>
    </row>
    <row r="656" customFormat="false" ht="15" hidden="false" customHeight="false" outlineLevel="0" collapsed="false">
      <c r="A656" s="0" t="n">
        <v>39203</v>
      </c>
      <c r="B656" s="133" t="s">
        <v>1629</v>
      </c>
      <c r="C656" s="0" t="s">
        <v>969</v>
      </c>
      <c r="D656" s="0" t="s">
        <v>970</v>
      </c>
      <c r="E656" s="338" t="n">
        <v>49.72</v>
      </c>
    </row>
    <row r="657" customFormat="false" ht="15" hidden="false" customHeight="false" outlineLevel="0" collapsed="false">
      <c r="A657" s="0" t="n">
        <v>39202</v>
      </c>
      <c r="B657" s="133" t="s">
        <v>1630</v>
      </c>
      <c r="C657" s="0" t="s">
        <v>969</v>
      </c>
      <c r="D657" s="0" t="s">
        <v>970</v>
      </c>
      <c r="E657" s="338" t="n">
        <v>58.41</v>
      </c>
    </row>
    <row r="658" customFormat="false" ht="15" hidden="false" customHeight="false" outlineLevel="0" collapsed="false">
      <c r="A658" s="0" t="n">
        <v>39205</v>
      </c>
      <c r="B658" s="133" t="s">
        <v>1631</v>
      </c>
      <c r="C658" s="0" t="s">
        <v>969</v>
      </c>
      <c r="D658" s="0" t="s">
        <v>970</v>
      </c>
      <c r="E658" s="338" t="n">
        <v>97.45</v>
      </c>
    </row>
    <row r="659" customFormat="false" ht="15" hidden="false" customHeight="false" outlineLevel="0" collapsed="false">
      <c r="A659" s="0" t="n">
        <v>39204</v>
      </c>
      <c r="B659" s="133" t="s">
        <v>1632</v>
      </c>
      <c r="C659" s="0" t="s">
        <v>969</v>
      </c>
      <c r="D659" s="0" t="s">
        <v>970</v>
      </c>
      <c r="E659" s="338" t="n">
        <v>99.8</v>
      </c>
    </row>
    <row r="660" customFormat="false" ht="15" hidden="false" customHeight="false" outlineLevel="0" collapsed="false">
      <c r="A660" s="0" t="n">
        <v>39206</v>
      </c>
      <c r="B660" s="133" t="s">
        <v>1633</v>
      </c>
      <c r="C660" s="0" t="s">
        <v>969</v>
      </c>
      <c r="D660" s="0" t="s">
        <v>970</v>
      </c>
      <c r="E660" s="338" t="n">
        <v>94.68</v>
      </c>
    </row>
    <row r="661" customFormat="false" ht="15" hidden="false" customHeight="false" outlineLevel="0" collapsed="false">
      <c r="A661" s="0" t="n">
        <v>798</v>
      </c>
      <c r="B661" s="133" t="s">
        <v>1634</v>
      </c>
      <c r="C661" s="0" t="s">
        <v>969</v>
      </c>
      <c r="D661" s="0" t="s">
        <v>970</v>
      </c>
      <c r="E661" s="338" t="n">
        <v>1.48</v>
      </c>
    </row>
    <row r="662" customFormat="false" ht="15" hidden="false" customHeight="false" outlineLevel="0" collapsed="false">
      <c r="A662" s="0" t="n">
        <v>797</v>
      </c>
      <c r="B662" s="133" t="s">
        <v>1635</v>
      </c>
      <c r="C662" s="0" t="s">
        <v>969</v>
      </c>
      <c r="D662" s="0" t="s">
        <v>970</v>
      </c>
      <c r="E662" s="338" t="n">
        <v>10.8</v>
      </c>
    </row>
    <row r="663" customFormat="false" ht="15" hidden="false" customHeight="false" outlineLevel="0" collapsed="false">
      <c r="A663" s="0" t="n">
        <v>796</v>
      </c>
      <c r="B663" s="133" t="s">
        <v>1636</v>
      </c>
      <c r="C663" s="0" t="s">
        <v>969</v>
      </c>
      <c r="D663" s="0" t="s">
        <v>970</v>
      </c>
      <c r="E663" s="338" t="n">
        <v>9.18</v>
      </c>
    </row>
    <row r="664" customFormat="false" ht="15" hidden="false" customHeight="false" outlineLevel="0" collapsed="false">
      <c r="A664" s="0" t="n">
        <v>799</v>
      </c>
      <c r="B664" s="133" t="s">
        <v>1637</v>
      </c>
      <c r="C664" s="0" t="s">
        <v>969</v>
      </c>
      <c r="D664" s="0" t="s">
        <v>970</v>
      </c>
      <c r="E664" s="338" t="n">
        <v>4.44</v>
      </c>
    </row>
    <row r="665" customFormat="false" ht="15" hidden="false" customHeight="false" outlineLevel="0" collapsed="false">
      <c r="A665" s="0" t="n">
        <v>792</v>
      </c>
      <c r="B665" s="133" t="s">
        <v>1638</v>
      </c>
      <c r="C665" s="0" t="s">
        <v>969</v>
      </c>
      <c r="D665" s="0" t="s">
        <v>970</v>
      </c>
      <c r="E665" s="338" t="n">
        <v>4.3</v>
      </c>
    </row>
    <row r="666" customFormat="false" ht="15" hidden="false" customHeight="false" outlineLevel="0" collapsed="false">
      <c r="A666" s="0" t="n">
        <v>38001</v>
      </c>
      <c r="B666" s="133" t="s">
        <v>1639</v>
      </c>
      <c r="C666" s="0" t="s">
        <v>969</v>
      </c>
      <c r="D666" s="0" t="s">
        <v>970</v>
      </c>
      <c r="E666" s="338" t="n">
        <v>1.03</v>
      </c>
    </row>
    <row r="667" customFormat="false" ht="15" hidden="false" customHeight="false" outlineLevel="0" collapsed="false">
      <c r="A667" s="0" t="n">
        <v>38002</v>
      </c>
      <c r="B667" s="133" t="s">
        <v>1640</v>
      </c>
      <c r="C667" s="0" t="s">
        <v>969</v>
      </c>
      <c r="D667" s="0" t="s">
        <v>970</v>
      </c>
      <c r="E667" s="338" t="n">
        <v>3.59</v>
      </c>
    </row>
    <row r="668" customFormat="false" ht="15" hidden="false" customHeight="false" outlineLevel="0" collapsed="false">
      <c r="A668" s="0" t="n">
        <v>38003</v>
      </c>
      <c r="B668" s="133" t="s">
        <v>1641</v>
      </c>
      <c r="C668" s="0" t="s">
        <v>969</v>
      </c>
      <c r="D668" s="0" t="s">
        <v>970</v>
      </c>
      <c r="E668" s="338" t="n">
        <v>24.54</v>
      </c>
    </row>
    <row r="669" customFormat="false" ht="15" hidden="false" customHeight="false" outlineLevel="0" collapsed="false">
      <c r="A669" s="0" t="n">
        <v>38004</v>
      </c>
      <c r="B669" s="133" t="s">
        <v>1642</v>
      </c>
      <c r="C669" s="0" t="s">
        <v>969</v>
      </c>
      <c r="D669" s="0" t="s">
        <v>970</v>
      </c>
      <c r="E669" s="338" t="n">
        <v>28.22</v>
      </c>
    </row>
    <row r="670" customFormat="false" ht="15" hidden="false" customHeight="false" outlineLevel="0" collapsed="false">
      <c r="A670" s="0" t="n">
        <v>44263</v>
      </c>
      <c r="B670" s="133" t="s">
        <v>1643</v>
      </c>
      <c r="C670" s="0" t="s">
        <v>969</v>
      </c>
      <c r="D670" s="0" t="s">
        <v>970</v>
      </c>
      <c r="E670" s="338" t="n">
        <v>50.67</v>
      </c>
    </row>
    <row r="671" customFormat="false" ht="15" hidden="false" customHeight="false" outlineLevel="0" collapsed="false">
      <c r="A671" s="0" t="n">
        <v>36327</v>
      </c>
      <c r="B671" s="133" t="s">
        <v>1644</v>
      </c>
      <c r="C671" s="0" t="s">
        <v>969</v>
      </c>
      <c r="D671" s="0" t="s">
        <v>972</v>
      </c>
      <c r="E671" s="338" t="n">
        <v>3.75</v>
      </c>
    </row>
    <row r="672" customFormat="false" ht="15" hidden="false" customHeight="false" outlineLevel="0" collapsed="false">
      <c r="A672" s="0" t="n">
        <v>38992</v>
      </c>
      <c r="B672" s="133" t="s">
        <v>1645</v>
      </c>
      <c r="C672" s="0" t="s">
        <v>969</v>
      </c>
      <c r="D672" s="0" t="s">
        <v>972</v>
      </c>
      <c r="E672" s="338" t="n">
        <v>4.56</v>
      </c>
    </row>
    <row r="673" customFormat="false" ht="15" hidden="false" customHeight="false" outlineLevel="0" collapsed="false">
      <c r="A673" s="0" t="n">
        <v>38993</v>
      </c>
      <c r="B673" s="133" t="s">
        <v>1646</v>
      </c>
      <c r="C673" s="0" t="s">
        <v>969</v>
      </c>
      <c r="D673" s="0" t="s">
        <v>972</v>
      </c>
      <c r="E673" s="338" t="n">
        <v>11.85</v>
      </c>
    </row>
    <row r="674" customFormat="false" ht="15" hidden="false" customHeight="false" outlineLevel="0" collapsed="false">
      <c r="A674" s="0" t="n">
        <v>44175</v>
      </c>
      <c r="B674" s="133" t="s">
        <v>1647</v>
      </c>
      <c r="C674" s="0" t="s">
        <v>969</v>
      </c>
      <c r="D674" s="0" t="s">
        <v>972</v>
      </c>
      <c r="E674" s="338" t="n">
        <v>20.68</v>
      </c>
    </row>
    <row r="675" customFormat="false" ht="15" hidden="false" customHeight="false" outlineLevel="0" collapsed="false">
      <c r="A675" s="0" t="n">
        <v>44177</v>
      </c>
      <c r="B675" s="133" t="s">
        <v>1648</v>
      </c>
      <c r="C675" s="0" t="s">
        <v>969</v>
      </c>
      <c r="D675" s="0" t="s">
        <v>972</v>
      </c>
      <c r="E675" s="338" t="n">
        <v>15.45</v>
      </c>
    </row>
    <row r="676" customFormat="false" ht="15" hidden="false" customHeight="false" outlineLevel="0" collapsed="false">
      <c r="A676" s="0" t="n">
        <v>38418</v>
      </c>
      <c r="B676" s="133" t="s">
        <v>1649</v>
      </c>
      <c r="C676" s="0" t="s">
        <v>969</v>
      </c>
      <c r="D676" s="0" t="s">
        <v>970</v>
      </c>
      <c r="E676" s="338" t="n">
        <v>4.74</v>
      </c>
    </row>
    <row r="677" customFormat="false" ht="15" hidden="false" customHeight="false" outlineLevel="0" collapsed="false">
      <c r="A677" s="0" t="n">
        <v>39178</v>
      </c>
      <c r="B677" s="133" t="s">
        <v>1650</v>
      </c>
      <c r="C677" s="0" t="s">
        <v>969</v>
      </c>
      <c r="D677" s="0" t="s">
        <v>970</v>
      </c>
      <c r="E677" s="338" t="n">
        <v>1.68</v>
      </c>
    </row>
    <row r="678" customFormat="false" ht="15" hidden="false" customHeight="false" outlineLevel="0" collapsed="false">
      <c r="A678" s="0" t="n">
        <v>39177</v>
      </c>
      <c r="B678" s="133" t="s">
        <v>1651</v>
      </c>
      <c r="C678" s="0" t="s">
        <v>969</v>
      </c>
      <c r="D678" s="0" t="s">
        <v>970</v>
      </c>
      <c r="E678" s="338" t="n">
        <v>1.52</v>
      </c>
    </row>
    <row r="679" customFormat="false" ht="15" hidden="false" customHeight="false" outlineLevel="0" collapsed="false">
      <c r="A679" s="0" t="n">
        <v>39174</v>
      </c>
      <c r="B679" s="133" t="s">
        <v>1652</v>
      </c>
      <c r="C679" s="0" t="s">
        <v>969</v>
      </c>
      <c r="D679" s="0" t="s">
        <v>970</v>
      </c>
      <c r="E679" s="338" t="n">
        <v>0.76</v>
      </c>
    </row>
    <row r="680" customFormat="false" ht="15" hidden="false" customHeight="false" outlineLevel="0" collapsed="false">
      <c r="A680" s="0" t="n">
        <v>39176</v>
      </c>
      <c r="B680" s="133" t="s">
        <v>1653</v>
      </c>
      <c r="C680" s="0" t="s">
        <v>969</v>
      </c>
      <c r="D680" s="0" t="s">
        <v>970</v>
      </c>
      <c r="E680" s="338" t="n">
        <v>1</v>
      </c>
    </row>
    <row r="681" customFormat="false" ht="15" hidden="false" customHeight="false" outlineLevel="0" collapsed="false">
      <c r="A681" s="0" t="n">
        <v>39180</v>
      </c>
      <c r="B681" s="133" t="s">
        <v>1654</v>
      </c>
      <c r="C681" s="0" t="s">
        <v>969</v>
      </c>
      <c r="D681" s="0" t="s">
        <v>970</v>
      </c>
      <c r="E681" s="338" t="n">
        <v>4.57</v>
      </c>
    </row>
    <row r="682" customFormat="false" ht="15" hidden="false" customHeight="false" outlineLevel="0" collapsed="false">
      <c r="A682" s="0" t="n">
        <v>39179</v>
      </c>
      <c r="B682" s="133" t="s">
        <v>1655</v>
      </c>
      <c r="C682" s="0" t="s">
        <v>969</v>
      </c>
      <c r="D682" s="0" t="s">
        <v>970</v>
      </c>
      <c r="E682" s="338" t="n">
        <v>4.05</v>
      </c>
    </row>
    <row r="683" customFormat="false" ht="15" hidden="false" customHeight="false" outlineLevel="0" collapsed="false">
      <c r="A683" s="0" t="n">
        <v>39175</v>
      </c>
      <c r="B683" s="133" t="s">
        <v>1656</v>
      </c>
      <c r="C683" s="0" t="s">
        <v>969</v>
      </c>
      <c r="D683" s="0" t="s">
        <v>970</v>
      </c>
      <c r="E683" s="338" t="n">
        <v>0.93</v>
      </c>
    </row>
    <row r="684" customFormat="false" ht="15" hidden="false" customHeight="false" outlineLevel="0" collapsed="false">
      <c r="A684" s="0" t="n">
        <v>39217</v>
      </c>
      <c r="B684" s="133" t="s">
        <v>1657</v>
      </c>
      <c r="C684" s="0" t="s">
        <v>969</v>
      </c>
      <c r="D684" s="0" t="s">
        <v>970</v>
      </c>
      <c r="E684" s="338" t="n">
        <v>0.72</v>
      </c>
    </row>
    <row r="685" customFormat="false" ht="15" hidden="false" customHeight="false" outlineLevel="0" collapsed="false">
      <c r="A685" s="0" t="n">
        <v>39181</v>
      </c>
      <c r="B685" s="133" t="s">
        <v>1658</v>
      </c>
      <c r="C685" s="0" t="s">
        <v>969</v>
      </c>
      <c r="D685" s="0" t="s">
        <v>970</v>
      </c>
      <c r="E685" s="338" t="n">
        <v>6.13</v>
      </c>
    </row>
    <row r="686" customFormat="false" ht="15" hidden="false" customHeight="false" outlineLevel="0" collapsed="false">
      <c r="A686" s="0" t="n">
        <v>39182</v>
      </c>
      <c r="B686" s="133" t="s">
        <v>1659</v>
      </c>
      <c r="C686" s="0" t="s">
        <v>969</v>
      </c>
      <c r="D686" s="0" t="s">
        <v>970</v>
      </c>
      <c r="E686" s="338" t="n">
        <v>8.62</v>
      </c>
    </row>
    <row r="687" customFormat="false" ht="15" hidden="false" customHeight="false" outlineLevel="0" collapsed="false">
      <c r="A687" s="0" t="n">
        <v>12616</v>
      </c>
      <c r="B687" s="133" t="s">
        <v>1660</v>
      </c>
      <c r="C687" s="0" t="s">
        <v>969</v>
      </c>
      <c r="D687" s="0" t="s">
        <v>970</v>
      </c>
      <c r="E687" s="338" t="n">
        <v>14.62</v>
      </c>
    </row>
    <row r="688" customFormat="false" ht="15" hidden="false" customHeight="false" outlineLevel="0" collapsed="false">
      <c r="A688" s="0" t="n">
        <v>1049</v>
      </c>
      <c r="B688" s="133" t="s">
        <v>1661</v>
      </c>
      <c r="C688" s="0" t="s">
        <v>969</v>
      </c>
      <c r="D688" s="0" t="s">
        <v>970</v>
      </c>
      <c r="E688" s="338" t="n">
        <v>7.22</v>
      </c>
    </row>
    <row r="689" customFormat="false" ht="15" hidden="false" customHeight="false" outlineLevel="0" collapsed="false">
      <c r="A689" s="0" t="n">
        <v>1099</v>
      </c>
      <c r="B689" s="133" t="s">
        <v>1662</v>
      </c>
      <c r="C689" s="0" t="s">
        <v>969</v>
      </c>
      <c r="D689" s="0" t="s">
        <v>970</v>
      </c>
      <c r="E689" s="338" t="n">
        <v>5.52</v>
      </c>
    </row>
    <row r="690" customFormat="false" ht="15" hidden="false" customHeight="false" outlineLevel="0" collapsed="false">
      <c r="A690" s="0" t="n">
        <v>39678</v>
      </c>
      <c r="B690" s="133" t="s">
        <v>1663</v>
      </c>
      <c r="C690" s="0" t="s">
        <v>969</v>
      </c>
      <c r="D690" s="0" t="s">
        <v>970</v>
      </c>
      <c r="E690" s="338" t="n">
        <v>2.22</v>
      </c>
    </row>
    <row r="691" customFormat="false" ht="15" hidden="false" customHeight="false" outlineLevel="0" collapsed="false">
      <c r="A691" s="0" t="n">
        <v>1050</v>
      </c>
      <c r="B691" s="133" t="s">
        <v>1664</v>
      </c>
      <c r="C691" s="0" t="s">
        <v>969</v>
      </c>
      <c r="D691" s="0" t="s">
        <v>970</v>
      </c>
      <c r="E691" s="338" t="n">
        <v>3.78</v>
      </c>
    </row>
    <row r="692" customFormat="false" ht="15" hidden="false" customHeight="false" outlineLevel="0" collapsed="false">
      <c r="A692" s="0" t="n">
        <v>1101</v>
      </c>
      <c r="B692" s="133" t="s">
        <v>1665</v>
      </c>
      <c r="C692" s="0" t="s">
        <v>969</v>
      </c>
      <c r="D692" s="0" t="s">
        <v>970</v>
      </c>
      <c r="E692" s="338" t="n">
        <v>23.81</v>
      </c>
    </row>
    <row r="693" customFormat="false" ht="15" hidden="false" customHeight="false" outlineLevel="0" collapsed="false">
      <c r="A693" s="0" t="n">
        <v>1100</v>
      </c>
      <c r="B693" s="133" t="s">
        <v>1666</v>
      </c>
      <c r="C693" s="0" t="s">
        <v>969</v>
      </c>
      <c r="D693" s="0" t="s">
        <v>970</v>
      </c>
      <c r="E693" s="338" t="n">
        <v>12.28</v>
      </c>
    </row>
    <row r="694" customFormat="false" ht="15" hidden="false" customHeight="false" outlineLevel="0" collapsed="false">
      <c r="A694" s="0" t="n">
        <v>39679</v>
      </c>
      <c r="B694" s="133" t="s">
        <v>1667</v>
      </c>
      <c r="C694" s="0" t="s">
        <v>969</v>
      </c>
      <c r="D694" s="0" t="s">
        <v>970</v>
      </c>
      <c r="E694" s="338" t="n">
        <v>47.46</v>
      </c>
    </row>
    <row r="695" customFormat="false" ht="15" hidden="false" customHeight="false" outlineLevel="0" collapsed="false">
      <c r="A695" s="0" t="n">
        <v>1098</v>
      </c>
      <c r="B695" s="133" t="s">
        <v>1668</v>
      </c>
      <c r="C695" s="0" t="s">
        <v>969</v>
      </c>
      <c r="D695" s="0" t="s">
        <v>970</v>
      </c>
      <c r="E695" s="338" t="n">
        <v>2.94</v>
      </c>
    </row>
    <row r="696" customFormat="false" ht="15" hidden="false" customHeight="false" outlineLevel="0" collapsed="false">
      <c r="A696" s="0" t="n">
        <v>1102</v>
      </c>
      <c r="B696" s="133" t="s">
        <v>1669</v>
      </c>
      <c r="C696" s="0" t="s">
        <v>969</v>
      </c>
      <c r="D696" s="0" t="s">
        <v>970</v>
      </c>
      <c r="E696" s="338" t="n">
        <v>35.51</v>
      </c>
    </row>
    <row r="697" customFormat="false" ht="15" hidden="false" customHeight="false" outlineLevel="0" collapsed="false">
      <c r="A697" s="0" t="n">
        <v>1051</v>
      </c>
      <c r="B697" s="133" t="s">
        <v>1670</v>
      </c>
      <c r="C697" s="0" t="s">
        <v>969</v>
      </c>
      <c r="D697" s="0" t="s">
        <v>970</v>
      </c>
      <c r="E697" s="338" t="n">
        <v>51.61</v>
      </c>
    </row>
    <row r="698" customFormat="false" ht="15" hidden="false" customHeight="false" outlineLevel="0" collapsed="false">
      <c r="A698" s="0" t="n">
        <v>37399</v>
      </c>
      <c r="B698" s="133" t="s">
        <v>1671</v>
      </c>
      <c r="C698" s="0" t="s">
        <v>969</v>
      </c>
      <c r="D698" s="0" t="s">
        <v>970</v>
      </c>
      <c r="E698" s="338" t="n">
        <v>15.35</v>
      </c>
    </row>
    <row r="699" customFormat="false" ht="15" hidden="false" customHeight="false" outlineLevel="0" collapsed="false">
      <c r="A699" s="0" t="n">
        <v>43834</v>
      </c>
      <c r="B699" s="133" t="s">
        <v>1672</v>
      </c>
      <c r="C699" s="0" t="s">
        <v>1016</v>
      </c>
      <c r="D699" s="0" t="s">
        <v>970</v>
      </c>
      <c r="E699" s="338" t="n">
        <v>21.74</v>
      </c>
    </row>
    <row r="700" customFormat="false" ht="15" hidden="false" customHeight="false" outlineLevel="0" collapsed="false">
      <c r="A700" s="0" t="n">
        <v>43835</v>
      </c>
      <c r="B700" s="133" t="s">
        <v>1673</v>
      </c>
      <c r="C700" s="0" t="s">
        <v>1016</v>
      </c>
      <c r="D700" s="0" t="s">
        <v>970</v>
      </c>
      <c r="E700" s="338" t="n">
        <v>1.95</v>
      </c>
    </row>
    <row r="701" customFormat="false" ht="15" hidden="false" customHeight="false" outlineLevel="0" collapsed="false">
      <c r="A701" s="0" t="n">
        <v>43833</v>
      </c>
      <c r="B701" s="133" t="s">
        <v>1674</v>
      </c>
      <c r="C701" s="0" t="s">
        <v>1016</v>
      </c>
      <c r="D701" s="0" t="s">
        <v>970</v>
      </c>
      <c r="E701" s="338" t="n">
        <v>2.02</v>
      </c>
    </row>
    <row r="702" customFormat="false" ht="15" hidden="false" customHeight="false" outlineLevel="0" collapsed="false">
      <c r="A702" s="0" t="n">
        <v>41955</v>
      </c>
      <c r="B702" s="133" t="s">
        <v>1675</v>
      </c>
      <c r="C702" s="0" t="s">
        <v>1020</v>
      </c>
      <c r="D702" s="0" t="s">
        <v>970</v>
      </c>
      <c r="E702" s="338" t="n">
        <v>80.32</v>
      </c>
    </row>
    <row r="703" customFormat="false" ht="15" hidden="false" customHeight="false" outlineLevel="0" collapsed="false">
      <c r="A703" s="0" t="n">
        <v>41953</v>
      </c>
      <c r="B703" s="133" t="s">
        <v>1676</v>
      </c>
      <c r="C703" s="0" t="s">
        <v>1020</v>
      </c>
      <c r="D703" s="0" t="s">
        <v>970</v>
      </c>
      <c r="E703" s="338" t="n">
        <v>76.65</v>
      </c>
    </row>
    <row r="704" customFormat="false" ht="15" hidden="false" customHeight="false" outlineLevel="0" collapsed="false">
      <c r="A704" s="0" t="n">
        <v>41954</v>
      </c>
      <c r="B704" s="133" t="s">
        <v>1677</v>
      </c>
      <c r="C704" s="0" t="s">
        <v>1020</v>
      </c>
      <c r="D704" s="0" t="s">
        <v>970</v>
      </c>
      <c r="E704" s="338" t="n">
        <v>75.93</v>
      </c>
    </row>
    <row r="705" customFormat="false" ht="15" hidden="false" customHeight="false" outlineLevel="0" collapsed="false">
      <c r="A705" s="0" t="n">
        <v>25004</v>
      </c>
      <c r="B705" s="133" t="s">
        <v>1678</v>
      </c>
      <c r="C705" s="0" t="s">
        <v>1020</v>
      </c>
      <c r="D705" s="0" t="s">
        <v>970</v>
      </c>
      <c r="E705" s="338" t="n">
        <v>43.46</v>
      </c>
    </row>
    <row r="706" customFormat="false" ht="15" hidden="false" customHeight="false" outlineLevel="0" collapsed="false">
      <c r="A706" s="0" t="n">
        <v>25002</v>
      </c>
      <c r="B706" s="133" t="s">
        <v>1679</v>
      </c>
      <c r="C706" s="0" t="s">
        <v>1020</v>
      </c>
      <c r="D706" s="0" t="s">
        <v>970</v>
      </c>
      <c r="E706" s="338" t="n">
        <v>43.46</v>
      </c>
    </row>
    <row r="707" customFormat="false" ht="15" hidden="false" customHeight="false" outlineLevel="0" collapsed="false">
      <c r="A707" s="0" t="n">
        <v>37409</v>
      </c>
      <c r="B707" s="133" t="s">
        <v>1680</v>
      </c>
      <c r="C707" s="0" t="s">
        <v>1020</v>
      </c>
      <c r="D707" s="0" t="s">
        <v>970</v>
      </c>
      <c r="E707" s="338" t="n">
        <v>43.46</v>
      </c>
    </row>
    <row r="708" customFormat="false" ht="15" hidden="false" customHeight="false" outlineLevel="0" collapsed="false">
      <c r="A708" s="0" t="n">
        <v>841</v>
      </c>
      <c r="B708" s="133" t="s">
        <v>1681</v>
      </c>
      <c r="C708" s="0" t="s">
        <v>1020</v>
      </c>
      <c r="D708" s="0" t="s">
        <v>970</v>
      </c>
      <c r="E708" s="338" t="n">
        <v>43.99</v>
      </c>
    </row>
    <row r="709" customFormat="false" ht="15" hidden="false" customHeight="false" outlineLevel="0" collapsed="false">
      <c r="A709" s="0" t="n">
        <v>25005</v>
      </c>
      <c r="B709" s="133" t="s">
        <v>1682</v>
      </c>
      <c r="C709" s="0" t="s">
        <v>1020</v>
      </c>
      <c r="D709" s="0" t="s">
        <v>970</v>
      </c>
      <c r="E709" s="338" t="n">
        <v>47.69</v>
      </c>
    </row>
    <row r="710" customFormat="false" ht="15" hidden="false" customHeight="false" outlineLevel="0" collapsed="false">
      <c r="A710" s="0" t="n">
        <v>25003</v>
      </c>
      <c r="B710" s="133" t="s">
        <v>1683</v>
      </c>
      <c r="C710" s="0" t="s">
        <v>1020</v>
      </c>
      <c r="D710" s="0" t="s">
        <v>970</v>
      </c>
      <c r="E710" s="338" t="n">
        <v>48.41</v>
      </c>
    </row>
    <row r="711" customFormat="false" ht="15" hidden="false" customHeight="false" outlineLevel="0" collapsed="false">
      <c r="A711" s="0" t="n">
        <v>37410</v>
      </c>
      <c r="B711" s="133" t="s">
        <v>1684</v>
      </c>
      <c r="C711" s="0" t="s">
        <v>1020</v>
      </c>
      <c r="D711" s="0" t="s">
        <v>970</v>
      </c>
      <c r="E711" s="338" t="n">
        <v>47.69</v>
      </c>
    </row>
    <row r="712" customFormat="false" ht="15" hidden="false" customHeight="false" outlineLevel="0" collapsed="false">
      <c r="A712" s="0" t="n">
        <v>842</v>
      </c>
      <c r="B712" s="133" t="s">
        <v>1685</v>
      </c>
      <c r="C712" s="0" t="s">
        <v>1020</v>
      </c>
      <c r="D712" s="0" t="s">
        <v>970</v>
      </c>
      <c r="E712" s="338" t="n">
        <v>48.37</v>
      </c>
    </row>
    <row r="713" customFormat="false" ht="15" hidden="false" customHeight="false" outlineLevel="0" collapsed="false">
      <c r="A713" s="0" t="n">
        <v>44391</v>
      </c>
      <c r="B713" s="133" t="s">
        <v>1686</v>
      </c>
      <c r="C713" s="0" t="s">
        <v>1016</v>
      </c>
      <c r="D713" s="0" t="s">
        <v>970</v>
      </c>
      <c r="E713" s="338" t="n">
        <v>103.06</v>
      </c>
    </row>
    <row r="714" customFormat="false" ht="15" hidden="false" customHeight="false" outlineLevel="0" collapsed="false">
      <c r="A714" s="0" t="n">
        <v>44388</v>
      </c>
      <c r="B714" s="133" t="s">
        <v>1687</v>
      </c>
      <c r="C714" s="0" t="s">
        <v>1016</v>
      </c>
      <c r="D714" s="0" t="s">
        <v>970</v>
      </c>
      <c r="E714" s="338" t="n">
        <v>2.23</v>
      </c>
    </row>
    <row r="715" customFormat="false" ht="15" hidden="false" customHeight="false" outlineLevel="0" collapsed="false">
      <c r="A715" s="0" t="n">
        <v>44392</v>
      </c>
      <c r="B715" s="133" t="s">
        <v>1688</v>
      </c>
      <c r="C715" s="0" t="s">
        <v>1016</v>
      </c>
      <c r="D715" s="0" t="s">
        <v>970</v>
      </c>
      <c r="E715" s="338" t="n">
        <v>205.21</v>
      </c>
    </row>
    <row r="716" customFormat="false" ht="15" hidden="false" customHeight="false" outlineLevel="0" collapsed="false">
      <c r="A716" s="0" t="n">
        <v>44390</v>
      </c>
      <c r="B716" s="133" t="s">
        <v>1689</v>
      </c>
      <c r="C716" s="0" t="s">
        <v>1016</v>
      </c>
      <c r="D716" s="0" t="s">
        <v>970</v>
      </c>
      <c r="E716" s="338" t="n">
        <v>43.48</v>
      </c>
    </row>
    <row r="717" customFormat="false" ht="15" hidden="false" customHeight="false" outlineLevel="0" collapsed="false">
      <c r="A717" s="0" t="n">
        <v>44389</v>
      </c>
      <c r="B717" s="133" t="s">
        <v>1690</v>
      </c>
      <c r="C717" s="0" t="s">
        <v>1016</v>
      </c>
      <c r="D717" s="0" t="s">
        <v>970</v>
      </c>
      <c r="E717" s="338" t="n">
        <v>5.13</v>
      </c>
    </row>
    <row r="718" customFormat="false" ht="15" hidden="false" customHeight="false" outlineLevel="0" collapsed="false">
      <c r="A718" s="0" t="n">
        <v>862</v>
      </c>
      <c r="B718" s="133" t="s">
        <v>1691</v>
      </c>
      <c r="C718" s="0" t="s">
        <v>1016</v>
      </c>
      <c r="D718" s="0" t="s">
        <v>970</v>
      </c>
      <c r="E718" s="338" t="n">
        <v>9.4</v>
      </c>
    </row>
    <row r="719" customFormat="false" ht="15" hidden="false" customHeight="false" outlineLevel="0" collapsed="false">
      <c r="A719" s="0" t="n">
        <v>866</v>
      </c>
      <c r="B719" s="133" t="s">
        <v>1692</v>
      </c>
      <c r="C719" s="0" t="s">
        <v>1016</v>
      </c>
      <c r="D719" s="0" t="s">
        <v>970</v>
      </c>
      <c r="E719" s="338" t="n">
        <v>119.49</v>
      </c>
    </row>
    <row r="720" customFormat="false" ht="15" hidden="false" customHeight="false" outlineLevel="0" collapsed="false">
      <c r="A720" s="0" t="n">
        <v>892</v>
      </c>
      <c r="B720" s="133" t="s">
        <v>1693</v>
      </c>
      <c r="C720" s="0" t="s">
        <v>1016</v>
      </c>
      <c r="D720" s="0" t="s">
        <v>970</v>
      </c>
      <c r="E720" s="338" t="n">
        <v>144.65</v>
      </c>
    </row>
    <row r="721" customFormat="false" ht="15" hidden="false" customHeight="false" outlineLevel="0" collapsed="false">
      <c r="A721" s="0" t="n">
        <v>857</v>
      </c>
      <c r="B721" s="133" t="s">
        <v>1694</v>
      </c>
      <c r="C721" s="0" t="s">
        <v>1016</v>
      </c>
      <c r="D721" s="0" t="s">
        <v>970</v>
      </c>
      <c r="E721" s="338" t="n">
        <v>15.73</v>
      </c>
    </row>
    <row r="722" customFormat="false" ht="15" hidden="false" customHeight="false" outlineLevel="0" collapsed="false">
      <c r="A722" s="0" t="n">
        <v>37404</v>
      </c>
      <c r="B722" s="133" t="s">
        <v>1695</v>
      </c>
      <c r="C722" s="0" t="s">
        <v>1016</v>
      </c>
      <c r="D722" s="0" t="s">
        <v>970</v>
      </c>
      <c r="E722" s="338" t="n">
        <v>167.35</v>
      </c>
    </row>
    <row r="723" customFormat="false" ht="15" hidden="false" customHeight="false" outlineLevel="0" collapsed="false">
      <c r="A723" s="0" t="n">
        <v>868</v>
      </c>
      <c r="B723" s="133" t="s">
        <v>1696</v>
      </c>
      <c r="C723" s="0" t="s">
        <v>1016</v>
      </c>
      <c r="D723" s="0" t="s">
        <v>970</v>
      </c>
      <c r="E723" s="338" t="n">
        <v>22.42</v>
      </c>
    </row>
    <row r="724" customFormat="false" ht="15" hidden="false" customHeight="false" outlineLevel="0" collapsed="false">
      <c r="A724" s="0" t="n">
        <v>863</v>
      </c>
      <c r="B724" s="133" t="s">
        <v>1697</v>
      </c>
      <c r="C724" s="0" t="s">
        <v>1016</v>
      </c>
      <c r="D724" s="0" t="s">
        <v>970</v>
      </c>
      <c r="E724" s="338" t="n">
        <v>33.02</v>
      </c>
    </row>
    <row r="725" customFormat="false" ht="15" hidden="false" customHeight="false" outlineLevel="0" collapsed="false">
      <c r="A725" s="0" t="n">
        <v>867</v>
      </c>
      <c r="B725" s="133" t="s">
        <v>1698</v>
      </c>
      <c r="C725" s="0" t="s">
        <v>1016</v>
      </c>
      <c r="D725" s="0" t="s">
        <v>970</v>
      </c>
      <c r="E725" s="338" t="n">
        <v>47.04</v>
      </c>
    </row>
    <row r="726" customFormat="false" ht="15" hidden="false" customHeight="false" outlineLevel="0" collapsed="false">
      <c r="A726" s="0" t="n">
        <v>864</v>
      </c>
      <c r="B726" s="133" t="s">
        <v>1699</v>
      </c>
      <c r="C726" s="0" t="s">
        <v>1016</v>
      </c>
      <c r="D726" s="0" t="s">
        <v>970</v>
      </c>
      <c r="E726" s="338" t="n">
        <v>62.13</v>
      </c>
    </row>
    <row r="727" customFormat="false" ht="15" hidden="false" customHeight="false" outlineLevel="0" collapsed="false">
      <c r="A727" s="0" t="n">
        <v>865</v>
      </c>
      <c r="B727" s="133" t="s">
        <v>1700</v>
      </c>
      <c r="C727" s="0" t="s">
        <v>1016</v>
      </c>
      <c r="D727" s="0" t="s">
        <v>970</v>
      </c>
      <c r="E727" s="338" t="n">
        <v>89.37</v>
      </c>
    </row>
    <row r="728" customFormat="false" ht="15" hidden="false" customHeight="false" outlineLevel="0" collapsed="false">
      <c r="A728" s="0" t="n">
        <v>993</v>
      </c>
      <c r="B728" s="133" t="s">
        <v>1701</v>
      </c>
      <c r="C728" s="0" t="s">
        <v>1016</v>
      </c>
      <c r="D728" s="0" t="s">
        <v>970</v>
      </c>
      <c r="E728" s="338" t="n">
        <v>1.7</v>
      </c>
    </row>
    <row r="729" customFormat="false" ht="15" hidden="false" customHeight="false" outlineLevel="0" collapsed="false">
      <c r="A729" s="0" t="n">
        <v>1020</v>
      </c>
      <c r="B729" s="133" t="s">
        <v>1702</v>
      </c>
      <c r="C729" s="0" t="s">
        <v>1016</v>
      </c>
      <c r="D729" s="0" t="s">
        <v>970</v>
      </c>
      <c r="E729" s="338" t="n">
        <v>8.67</v>
      </c>
    </row>
    <row r="730" customFormat="false" ht="15" hidden="false" customHeight="false" outlineLevel="0" collapsed="false">
      <c r="A730" s="0" t="n">
        <v>1017</v>
      </c>
      <c r="B730" s="133" t="s">
        <v>1703</v>
      </c>
      <c r="C730" s="0" t="s">
        <v>1016</v>
      </c>
      <c r="D730" s="0" t="s">
        <v>970</v>
      </c>
      <c r="E730" s="338" t="n">
        <v>106.26</v>
      </c>
    </row>
    <row r="731" customFormat="false" ht="15" hidden="false" customHeight="false" outlineLevel="0" collapsed="false">
      <c r="A731" s="0" t="n">
        <v>999</v>
      </c>
      <c r="B731" s="133" t="s">
        <v>1704</v>
      </c>
      <c r="C731" s="0" t="s">
        <v>1016</v>
      </c>
      <c r="D731" s="0" t="s">
        <v>970</v>
      </c>
      <c r="E731" s="338" t="n">
        <v>128.74</v>
      </c>
    </row>
    <row r="732" customFormat="false" ht="15" hidden="false" customHeight="false" outlineLevel="0" collapsed="false">
      <c r="A732" s="0" t="n">
        <v>995</v>
      </c>
      <c r="B732" s="133" t="s">
        <v>1705</v>
      </c>
      <c r="C732" s="0" t="s">
        <v>1016</v>
      </c>
      <c r="D732" s="0" t="s">
        <v>970</v>
      </c>
      <c r="E732" s="338" t="n">
        <v>13.8</v>
      </c>
    </row>
    <row r="733" customFormat="false" ht="15" hidden="false" customHeight="false" outlineLevel="0" collapsed="false">
      <c r="A733" s="0" t="n">
        <v>1000</v>
      </c>
      <c r="B733" s="133" t="s">
        <v>1706</v>
      </c>
      <c r="C733" s="0" t="s">
        <v>1016</v>
      </c>
      <c r="D733" s="0" t="s">
        <v>970</v>
      </c>
      <c r="E733" s="338" t="n">
        <v>158.13</v>
      </c>
    </row>
    <row r="734" customFormat="false" ht="15" hidden="false" customHeight="false" outlineLevel="0" collapsed="false">
      <c r="A734" s="0" t="n">
        <v>1022</v>
      </c>
      <c r="B734" s="133" t="s">
        <v>1707</v>
      </c>
      <c r="C734" s="0" t="s">
        <v>1016</v>
      </c>
      <c r="D734" s="0" t="s">
        <v>970</v>
      </c>
      <c r="E734" s="338" t="n">
        <v>2.37</v>
      </c>
    </row>
    <row r="735" customFormat="false" ht="15" hidden="false" customHeight="false" outlineLevel="0" collapsed="false">
      <c r="A735" s="0" t="n">
        <v>1015</v>
      </c>
      <c r="B735" s="133" t="s">
        <v>1708</v>
      </c>
      <c r="C735" s="0" t="s">
        <v>1016</v>
      </c>
      <c r="D735" s="0" t="s">
        <v>970</v>
      </c>
      <c r="E735" s="338" t="n">
        <v>210.13</v>
      </c>
    </row>
    <row r="736" customFormat="false" ht="15" hidden="false" customHeight="false" outlineLevel="0" collapsed="false">
      <c r="A736" s="0" t="n">
        <v>996</v>
      </c>
      <c r="B736" s="133" t="s">
        <v>1709</v>
      </c>
      <c r="C736" s="0" t="s">
        <v>1016</v>
      </c>
      <c r="D736" s="0" t="s">
        <v>970</v>
      </c>
      <c r="E736" s="338" t="n">
        <v>21.41</v>
      </c>
    </row>
    <row r="737" customFormat="false" ht="15" hidden="false" customHeight="false" outlineLevel="0" collapsed="false">
      <c r="A737" s="0" t="n">
        <v>1001</v>
      </c>
      <c r="B737" s="133" t="s">
        <v>1710</v>
      </c>
      <c r="C737" s="0" t="s">
        <v>1016</v>
      </c>
      <c r="D737" s="0" t="s">
        <v>970</v>
      </c>
      <c r="E737" s="338" t="n">
        <v>272.64</v>
      </c>
    </row>
    <row r="738" customFormat="false" ht="15" hidden="false" customHeight="false" outlineLevel="0" collapsed="false">
      <c r="A738" s="0" t="n">
        <v>1019</v>
      </c>
      <c r="B738" s="133" t="s">
        <v>1711</v>
      </c>
      <c r="C738" s="0" t="s">
        <v>1016</v>
      </c>
      <c r="D738" s="0" t="s">
        <v>970</v>
      </c>
      <c r="E738" s="338" t="n">
        <v>30.25</v>
      </c>
    </row>
    <row r="739" customFormat="false" ht="15" hidden="false" customHeight="false" outlineLevel="0" collapsed="false">
      <c r="A739" s="0" t="n">
        <v>1021</v>
      </c>
      <c r="B739" s="133" t="s">
        <v>1712</v>
      </c>
      <c r="C739" s="0" t="s">
        <v>1016</v>
      </c>
      <c r="D739" s="0" t="s">
        <v>970</v>
      </c>
      <c r="E739" s="338" t="n">
        <v>3.64</v>
      </c>
    </row>
    <row r="740" customFormat="false" ht="15" hidden="false" customHeight="false" outlineLevel="0" collapsed="false">
      <c r="A740" s="0" t="n">
        <v>39249</v>
      </c>
      <c r="B740" s="133" t="s">
        <v>1713</v>
      </c>
      <c r="C740" s="0" t="s">
        <v>1016</v>
      </c>
      <c r="D740" s="0" t="s">
        <v>970</v>
      </c>
      <c r="E740" s="338" t="n">
        <v>366.59</v>
      </c>
    </row>
    <row r="741" customFormat="false" ht="15" hidden="false" customHeight="false" outlineLevel="0" collapsed="false">
      <c r="A741" s="0" t="n">
        <v>1018</v>
      </c>
      <c r="B741" s="133" t="s">
        <v>1714</v>
      </c>
      <c r="C741" s="0" t="s">
        <v>1016</v>
      </c>
      <c r="D741" s="0" t="s">
        <v>970</v>
      </c>
      <c r="E741" s="338" t="n">
        <v>44.74</v>
      </c>
    </row>
    <row r="742" customFormat="false" ht="15" hidden="false" customHeight="false" outlineLevel="0" collapsed="false">
      <c r="A742" s="0" t="n">
        <v>39250</v>
      </c>
      <c r="B742" s="133" t="s">
        <v>1715</v>
      </c>
      <c r="C742" s="0" t="s">
        <v>1016</v>
      </c>
      <c r="D742" s="0" t="s">
        <v>970</v>
      </c>
      <c r="E742" s="338" t="n">
        <v>438.52</v>
      </c>
    </row>
    <row r="743" customFormat="false" ht="15" hidden="false" customHeight="false" outlineLevel="0" collapsed="false">
      <c r="A743" s="0" t="n">
        <v>994</v>
      </c>
      <c r="B743" s="133" t="s">
        <v>1716</v>
      </c>
      <c r="C743" s="0" t="s">
        <v>1016</v>
      </c>
      <c r="D743" s="0" t="s">
        <v>970</v>
      </c>
      <c r="E743" s="338" t="n">
        <v>5.29</v>
      </c>
    </row>
    <row r="744" customFormat="false" ht="15" hidden="false" customHeight="false" outlineLevel="0" collapsed="false">
      <c r="A744" s="0" t="n">
        <v>977</v>
      </c>
      <c r="B744" s="133" t="s">
        <v>1717</v>
      </c>
      <c r="C744" s="0" t="s">
        <v>1016</v>
      </c>
      <c r="D744" s="0" t="s">
        <v>970</v>
      </c>
      <c r="E744" s="338" t="n">
        <v>62.58</v>
      </c>
    </row>
    <row r="745" customFormat="false" ht="15" hidden="false" customHeight="false" outlineLevel="0" collapsed="false">
      <c r="A745" s="0" t="n">
        <v>998</v>
      </c>
      <c r="B745" s="133" t="s">
        <v>1718</v>
      </c>
      <c r="C745" s="0" t="s">
        <v>1016</v>
      </c>
      <c r="D745" s="0" t="s">
        <v>970</v>
      </c>
      <c r="E745" s="338" t="n">
        <v>81.26</v>
      </c>
    </row>
    <row r="746" customFormat="false" ht="15" hidden="false" customHeight="false" outlineLevel="0" collapsed="false">
      <c r="A746" s="0" t="n">
        <v>39251</v>
      </c>
      <c r="B746" s="133" t="s">
        <v>1719</v>
      </c>
      <c r="C746" s="0" t="s">
        <v>1016</v>
      </c>
      <c r="D746" s="0" t="s">
        <v>970</v>
      </c>
      <c r="E746" s="338" t="n">
        <v>0.58</v>
      </c>
    </row>
    <row r="747" customFormat="false" ht="15" hidden="false" customHeight="false" outlineLevel="0" collapsed="false">
      <c r="A747" s="0" t="n">
        <v>1011</v>
      </c>
      <c r="B747" s="133" t="s">
        <v>1720</v>
      </c>
      <c r="C747" s="0" t="s">
        <v>1016</v>
      </c>
      <c r="D747" s="0" t="s">
        <v>970</v>
      </c>
      <c r="E747" s="338" t="n">
        <v>0.8</v>
      </c>
    </row>
    <row r="748" customFormat="false" ht="15" hidden="false" customHeight="false" outlineLevel="0" collapsed="false">
      <c r="A748" s="0" t="n">
        <v>39252</v>
      </c>
      <c r="B748" s="133" t="s">
        <v>1721</v>
      </c>
      <c r="C748" s="0" t="s">
        <v>1016</v>
      </c>
      <c r="D748" s="0" t="s">
        <v>970</v>
      </c>
      <c r="E748" s="338" t="n">
        <v>1.05</v>
      </c>
    </row>
    <row r="749" customFormat="false" ht="15" hidden="false" customHeight="false" outlineLevel="0" collapsed="false">
      <c r="A749" s="0" t="n">
        <v>1013</v>
      </c>
      <c r="B749" s="133" t="s">
        <v>1722</v>
      </c>
      <c r="C749" s="0" t="s">
        <v>1016</v>
      </c>
      <c r="D749" s="0" t="s">
        <v>970</v>
      </c>
      <c r="E749" s="338" t="n">
        <v>1.26</v>
      </c>
    </row>
    <row r="750" customFormat="false" ht="15" hidden="false" customHeight="false" outlineLevel="0" collapsed="false">
      <c r="A750" s="0" t="n">
        <v>980</v>
      </c>
      <c r="B750" s="133" t="s">
        <v>1723</v>
      </c>
      <c r="C750" s="0" t="s">
        <v>1016</v>
      </c>
      <c r="D750" s="0" t="s">
        <v>970</v>
      </c>
      <c r="E750" s="338" t="n">
        <v>9.09</v>
      </c>
    </row>
    <row r="751" customFormat="false" ht="15" hidden="false" customHeight="false" outlineLevel="0" collapsed="false">
      <c r="A751" s="0" t="n">
        <v>39237</v>
      </c>
      <c r="B751" s="133" t="s">
        <v>1724</v>
      </c>
      <c r="C751" s="0" t="s">
        <v>1016</v>
      </c>
      <c r="D751" s="0" t="s">
        <v>970</v>
      </c>
      <c r="E751" s="338" t="n">
        <v>96.74</v>
      </c>
    </row>
    <row r="752" customFormat="false" ht="15" hidden="false" customHeight="false" outlineLevel="0" collapsed="false">
      <c r="A752" s="0" t="n">
        <v>39238</v>
      </c>
      <c r="B752" s="133" t="s">
        <v>1725</v>
      </c>
      <c r="C752" s="0" t="s">
        <v>1016</v>
      </c>
      <c r="D752" s="0" t="s">
        <v>970</v>
      </c>
      <c r="E752" s="338" t="n">
        <v>122.01</v>
      </c>
    </row>
    <row r="753" customFormat="false" ht="15" hidden="false" customHeight="false" outlineLevel="0" collapsed="false">
      <c r="A753" s="0" t="n">
        <v>979</v>
      </c>
      <c r="B753" s="133" t="s">
        <v>1726</v>
      </c>
      <c r="C753" s="0" t="s">
        <v>1016</v>
      </c>
      <c r="D753" s="0" t="s">
        <v>970</v>
      </c>
      <c r="E753" s="338" t="n">
        <v>12.99</v>
      </c>
    </row>
    <row r="754" customFormat="false" ht="15" hidden="false" customHeight="false" outlineLevel="0" collapsed="false">
      <c r="A754" s="0" t="n">
        <v>39239</v>
      </c>
      <c r="B754" s="133" t="s">
        <v>1727</v>
      </c>
      <c r="C754" s="0" t="s">
        <v>1016</v>
      </c>
      <c r="D754" s="0" t="s">
        <v>970</v>
      </c>
      <c r="E754" s="338" t="n">
        <v>147.4</v>
      </c>
    </row>
    <row r="755" customFormat="false" ht="15" hidden="false" customHeight="false" outlineLevel="0" collapsed="false">
      <c r="A755" s="0" t="n">
        <v>1014</v>
      </c>
      <c r="B755" s="133" t="s">
        <v>1728</v>
      </c>
      <c r="C755" s="0" t="s">
        <v>1016</v>
      </c>
      <c r="D755" s="0" t="s">
        <v>970</v>
      </c>
      <c r="E755" s="338" t="n">
        <v>1.99</v>
      </c>
    </row>
    <row r="756" customFormat="false" ht="15" hidden="false" customHeight="false" outlineLevel="0" collapsed="false">
      <c r="A756" s="0" t="n">
        <v>39240</v>
      </c>
      <c r="B756" s="133" t="s">
        <v>1729</v>
      </c>
      <c r="C756" s="0" t="s">
        <v>1016</v>
      </c>
      <c r="D756" s="0" t="s">
        <v>970</v>
      </c>
      <c r="E756" s="338" t="n">
        <v>193.87</v>
      </c>
    </row>
    <row r="757" customFormat="false" ht="15" hidden="false" customHeight="false" outlineLevel="0" collapsed="false">
      <c r="A757" s="0" t="n">
        <v>39232</v>
      </c>
      <c r="B757" s="133" t="s">
        <v>1730</v>
      </c>
      <c r="C757" s="0" t="s">
        <v>1016</v>
      </c>
      <c r="D757" s="0" t="s">
        <v>970</v>
      </c>
      <c r="E757" s="338" t="n">
        <v>20.34</v>
      </c>
    </row>
    <row r="758" customFormat="false" ht="15" hidden="false" customHeight="false" outlineLevel="0" collapsed="false">
      <c r="A758" s="0" t="n">
        <v>39233</v>
      </c>
      <c r="B758" s="133" t="s">
        <v>1731</v>
      </c>
      <c r="C758" s="0" t="s">
        <v>1016</v>
      </c>
      <c r="D758" s="0" t="s">
        <v>970</v>
      </c>
      <c r="E758" s="338" t="n">
        <v>29.65</v>
      </c>
    </row>
    <row r="759" customFormat="false" ht="15" hidden="false" customHeight="false" outlineLevel="0" collapsed="false">
      <c r="A759" s="0" t="n">
        <v>981</v>
      </c>
      <c r="B759" s="133" t="s">
        <v>1732</v>
      </c>
      <c r="C759" s="0" t="s">
        <v>1016</v>
      </c>
      <c r="D759" s="0" t="s">
        <v>977</v>
      </c>
      <c r="E759" s="338" t="n">
        <v>3.31</v>
      </c>
    </row>
    <row r="760" customFormat="false" ht="15" hidden="false" customHeight="false" outlineLevel="0" collapsed="false">
      <c r="A760" s="0" t="n">
        <v>39234</v>
      </c>
      <c r="B760" s="133" t="s">
        <v>1733</v>
      </c>
      <c r="C760" s="0" t="s">
        <v>1016</v>
      </c>
      <c r="D760" s="0" t="s">
        <v>970</v>
      </c>
      <c r="E760" s="338" t="n">
        <v>41.28</v>
      </c>
    </row>
    <row r="761" customFormat="false" ht="15" hidden="false" customHeight="false" outlineLevel="0" collapsed="false">
      <c r="A761" s="0" t="n">
        <v>982</v>
      </c>
      <c r="B761" s="133" t="s">
        <v>1734</v>
      </c>
      <c r="C761" s="0" t="s">
        <v>1016</v>
      </c>
      <c r="D761" s="0" t="s">
        <v>970</v>
      </c>
      <c r="E761" s="338" t="n">
        <v>4.76</v>
      </c>
    </row>
    <row r="762" customFormat="false" ht="15" hidden="false" customHeight="false" outlineLevel="0" collapsed="false">
      <c r="A762" s="0" t="n">
        <v>39235</v>
      </c>
      <c r="B762" s="133" t="s">
        <v>1735</v>
      </c>
      <c r="C762" s="0" t="s">
        <v>1016</v>
      </c>
      <c r="D762" s="0" t="s">
        <v>970</v>
      </c>
      <c r="E762" s="338" t="n">
        <v>60.88</v>
      </c>
    </row>
    <row r="763" customFormat="false" ht="15" hidden="false" customHeight="false" outlineLevel="0" collapsed="false">
      <c r="A763" s="0" t="n">
        <v>39236</v>
      </c>
      <c r="B763" s="133" t="s">
        <v>1736</v>
      </c>
      <c r="C763" s="0" t="s">
        <v>1016</v>
      </c>
      <c r="D763" s="0" t="s">
        <v>970</v>
      </c>
      <c r="E763" s="338" t="n">
        <v>80.69</v>
      </c>
    </row>
    <row r="764" customFormat="false" ht="15" hidden="false" customHeight="false" outlineLevel="0" collapsed="false">
      <c r="A764" s="0" t="n">
        <v>990</v>
      </c>
      <c r="B764" s="133" t="s">
        <v>1737</v>
      </c>
      <c r="C764" s="0" t="s">
        <v>1016</v>
      </c>
      <c r="D764" s="0" t="s">
        <v>970</v>
      </c>
      <c r="E764" s="338" t="n">
        <v>143.17</v>
      </c>
    </row>
    <row r="765" customFormat="false" ht="15" hidden="false" customHeight="false" outlineLevel="0" collapsed="false">
      <c r="A765" s="0" t="n">
        <v>39241</v>
      </c>
      <c r="B765" s="133" t="s">
        <v>1738</v>
      </c>
      <c r="C765" s="0" t="s">
        <v>1016</v>
      </c>
      <c r="D765" s="0" t="s">
        <v>970</v>
      </c>
      <c r="E765" s="338" t="n">
        <v>14.09</v>
      </c>
    </row>
    <row r="766" customFormat="false" ht="15" hidden="false" customHeight="false" outlineLevel="0" collapsed="false">
      <c r="A766" s="0" t="n">
        <v>1005</v>
      </c>
      <c r="B766" s="133" t="s">
        <v>1739</v>
      </c>
      <c r="C766" s="0" t="s">
        <v>1016</v>
      </c>
      <c r="D766" s="0" t="s">
        <v>970</v>
      </c>
      <c r="E766" s="338" t="n">
        <v>178.25</v>
      </c>
    </row>
    <row r="767" customFormat="false" ht="15" hidden="false" customHeight="false" outlineLevel="0" collapsed="false">
      <c r="A767" s="0" t="n">
        <v>991</v>
      </c>
      <c r="B767" s="133" t="s">
        <v>1740</v>
      </c>
      <c r="C767" s="0" t="s">
        <v>1016</v>
      </c>
      <c r="D767" s="0" t="s">
        <v>970</v>
      </c>
      <c r="E767" s="338" t="n">
        <v>233.47</v>
      </c>
    </row>
    <row r="768" customFormat="false" ht="15" hidden="false" customHeight="false" outlineLevel="0" collapsed="false">
      <c r="A768" s="0" t="n">
        <v>986</v>
      </c>
      <c r="B768" s="133" t="s">
        <v>1741</v>
      </c>
      <c r="C768" s="0" t="s">
        <v>1016</v>
      </c>
      <c r="D768" s="0" t="s">
        <v>970</v>
      </c>
      <c r="E768" s="338" t="n">
        <v>22.27</v>
      </c>
    </row>
    <row r="769" customFormat="false" ht="15" hidden="false" customHeight="false" outlineLevel="0" collapsed="false">
      <c r="A769" s="0" t="n">
        <v>987</v>
      </c>
      <c r="B769" s="133" t="s">
        <v>1742</v>
      </c>
      <c r="C769" s="0" t="s">
        <v>1016</v>
      </c>
      <c r="D769" s="0" t="s">
        <v>970</v>
      </c>
      <c r="E769" s="338" t="n">
        <v>30.48</v>
      </c>
    </row>
    <row r="770" customFormat="false" ht="15" hidden="false" customHeight="false" outlineLevel="0" collapsed="false">
      <c r="A770" s="0" t="n">
        <v>1007</v>
      </c>
      <c r="B770" s="133" t="s">
        <v>1743</v>
      </c>
      <c r="C770" s="0" t="s">
        <v>1016</v>
      </c>
      <c r="D770" s="0" t="s">
        <v>970</v>
      </c>
      <c r="E770" s="338" t="n">
        <v>42.2</v>
      </c>
    </row>
    <row r="771" customFormat="false" ht="15" hidden="false" customHeight="false" outlineLevel="0" collapsed="false">
      <c r="A771" s="0" t="n">
        <v>1008</v>
      </c>
      <c r="B771" s="133" t="s">
        <v>1744</v>
      </c>
      <c r="C771" s="0" t="s">
        <v>1016</v>
      </c>
      <c r="D771" s="0" t="s">
        <v>970</v>
      </c>
      <c r="E771" s="338" t="n">
        <v>5.35</v>
      </c>
    </row>
    <row r="772" customFormat="false" ht="15" hidden="false" customHeight="false" outlineLevel="0" collapsed="false">
      <c r="A772" s="0" t="n">
        <v>988</v>
      </c>
      <c r="B772" s="133" t="s">
        <v>1745</v>
      </c>
      <c r="C772" s="0" t="s">
        <v>1016</v>
      </c>
      <c r="D772" s="0" t="s">
        <v>970</v>
      </c>
      <c r="E772" s="338" t="n">
        <v>58.18</v>
      </c>
    </row>
    <row r="773" customFormat="false" ht="15" hidden="false" customHeight="false" outlineLevel="0" collapsed="false">
      <c r="A773" s="0" t="n">
        <v>989</v>
      </c>
      <c r="B773" s="133" t="s">
        <v>1746</v>
      </c>
      <c r="C773" s="0" t="s">
        <v>1016</v>
      </c>
      <c r="D773" s="0" t="s">
        <v>970</v>
      </c>
      <c r="E773" s="338" t="n">
        <v>80.31</v>
      </c>
    </row>
    <row r="774" customFormat="false" ht="15" hidden="false" customHeight="false" outlineLevel="0" collapsed="false">
      <c r="A774" s="0" t="n">
        <v>1006</v>
      </c>
      <c r="B774" s="133" t="s">
        <v>1747</v>
      </c>
      <c r="C774" s="0" t="s">
        <v>1016</v>
      </c>
      <c r="D774" s="0" t="s">
        <v>970</v>
      </c>
      <c r="E774" s="338" t="n">
        <v>107.67</v>
      </c>
    </row>
    <row r="775" customFormat="false" ht="15" hidden="false" customHeight="false" outlineLevel="0" collapsed="false">
      <c r="A775" s="0" t="n">
        <v>43972</v>
      </c>
      <c r="B775" s="133" t="s">
        <v>1748</v>
      </c>
      <c r="C775" s="0" t="s">
        <v>1016</v>
      </c>
      <c r="D775" s="0" t="s">
        <v>970</v>
      </c>
      <c r="E775" s="338" t="n">
        <v>4.15</v>
      </c>
    </row>
    <row r="776" customFormat="false" ht="15" hidden="false" customHeight="false" outlineLevel="0" collapsed="false">
      <c r="A776" s="0" t="n">
        <v>43971</v>
      </c>
      <c r="B776" s="133" t="s">
        <v>1749</v>
      </c>
      <c r="C776" s="0" t="s">
        <v>1016</v>
      </c>
      <c r="D776" s="0" t="s">
        <v>977</v>
      </c>
      <c r="E776" s="338" t="n">
        <v>3.17</v>
      </c>
    </row>
    <row r="777" customFormat="false" ht="15" hidden="false" customHeight="false" outlineLevel="0" collapsed="false">
      <c r="A777" s="0" t="n">
        <v>39598</v>
      </c>
      <c r="B777" s="133" t="s">
        <v>1750</v>
      </c>
      <c r="C777" s="0" t="s">
        <v>1016</v>
      </c>
      <c r="D777" s="0" t="s">
        <v>970</v>
      </c>
      <c r="E777" s="338" t="n">
        <v>5.88</v>
      </c>
    </row>
    <row r="778" customFormat="false" ht="15" hidden="false" customHeight="false" outlineLevel="0" collapsed="false">
      <c r="A778" s="0" t="n">
        <v>43973</v>
      </c>
      <c r="B778" s="133" t="s">
        <v>1751</v>
      </c>
      <c r="C778" s="0" t="s">
        <v>1016</v>
      </c>
      <c r="D778" s="0" t="s">
        <v>970</v>
      </c>
      <c r="E778" s="338" t="n">
        <v>4.34</v>
      </c>
    </row>
    <row r="779" customFormat="false" ht="15" hidden="false" customHeight="false" outlineLevel="0" collapsed="false">
      <c r="A779" s="0" t="n">
        <v>39599</v>
      </c>
      <c r="B779" s="133" t="s">
        <v>1752</v>
      </c>
      <c r="C779" s="0" t="s">
        <v>1016</v>
      </c>
      <c r="D779" s="0" t="s">
        <v>970</v>
      </c>
      <c r="E779" s="338" t="n">
        <v>8.46</v>
      </c>
    </row>
    <row r="780" customFormat="false" ht="15" hidden="false" customHeight="false" outlineLevel="0" collapsed="false">
      <c r="A780" s="0" t="n">
        <v>43832</v>
      </c>
      <c r="B780" s="133" t="s">
        <v>1753</v>
      </c>
      <c r="C780" s="0" t="s">
        <v>1016</v>
      </c>
      <c r="D780" s="0" t="s">
        <v>970</v>
      </c>
      <c r="E780" s="338" t="n">
        <v>22.27</v>
      </c>
    </row>
    <row r="781" customFormat="false" ht="15" hidden="false" customHeight="false" outlineLevel="0" collapsed="false">
      <c r="A781" s="0" t="n">
        <v>34602</v>
      </c>
      <c r="B781" s="133" t="s">
        <v>1754</v>
      </c>
      <c r="C781" s="0" t="s">
        <v>1016</v>
      </c>
      <c r="D781" s="0" t="s">
        <v>970</v>
      </c>
      <c r="E781" s="338" t="n">
        <v>3.68</v>
      </c>
    </row>
    <row r="782" customFormat="false" ht="15" hidden="false" customHeight="false" outlineLevel="0" collapsed="false">
      <c r="A782" s="0" t="n">
        <v>34607</v>
      </c>
      <c r="B782" s="133" t="s">
        <v>1755</v>
      </c>
      <c r="C782" s="0" t="s">
        <v>1016</v>
      </c>
      <c r="D782" s="0" t="s">
        <v>970</v>
      </c>
      <c r="E782" s="338" t="n">
        <v>9.03</v>
      </c>
    </row>
    <row r="783" customFormat="false" ht="15" hidden="false" customHeight="false" outlineLevel="0" collapsed="false">
      <c r="A783" s="0" t="n">
        <v>34609</v>
      </c>
      <c r="B783" s="133" t="s">
        <v>1756</v>
      </c>
      <c r="C783" s="0" t="s">
        <v>1016</v>
      </c>
      <c r="D783" s="0" t="s">
        <v>970</v>
      </c>
      <c r="E783" s="338" t="n">
        <v>13.13</v>
      </c>
    </row>
    <row r="784" customFormat="false" ht="15" hidden="false" customHeight="false" outlineLevel="0" collapsed="false">
      <c r="A784" s="0" t="n">
        <v>34618</v>
      </c>
      <c r="B784" s="133" t="s">
        <v>1757</v>
      </c>
      <c r="C784" s="0" t="s">
        <v>1016</v>
      </c>
      <c r="D784" s="0" t="s">
        <v>970</v>
      </c>
      <c r="E784" s="338" t="n">
        <v>5.02</v>
      </c>
    </row>
    <row r="785" customFormat="false" ht="15" hidden="false" customHeight="false" outlineLevel="0" collapsed="false">
      <c r="A785" s="0" t="n">
        <v>34621</v>
      </c>
      <c r="B785" s="133" t="s">
        <v>1758</v>
      </c>
      <c r="C785" s="0" t="s">
        <v>1016</v>
      </c>
      <c r="D785" s="0" t="s">
        <v>970</v>
      </c>
      <c r="E785" s="338" t="n">
        <v>12.44</v>
      </c>
    </row>
    <row r="786" customFormat="false" ht="15" hidden="false" customHeight="false" outlineLevel="0" collapsed="false">
      <c r="A786" s="0" t="n">
        <v>34622</v>
      </c>
      <c r="B786" s="133" t="s">
        <v>1759</v>
      </c>
      <c r="C786" s="0" t="s">
        <v>1016</v>
      </c>
      <c r="D786" s="0" t="s">
        <v>970</v>
      </c>
      <c r="E786" s="338" t="n">
        <v>18.49</v>
      </c>
    </row>
    <row r="787" customFormat="false" ht="15" hidden="false" customHeight="false" outlineLevel="0" collapsed="false">
      <c r="A787" s="0" t="n">
        <v>34624</v>
      </c>
      <c r="B787" s="133" t="s">
        <v>1760</v>
      </c>
      <c r="C787" s="0" t="s">
        <v>1016</v>
      </c>
      <c r="D787" s="0" t="s">
        <v>970</v>
      </c>
      <c r="E787" s="338" t="n">
        <v>6.7</v>
      </c>
    </row>
    <row r="788" customFormat="false" ht="15" hidden="false" customHeight="false" outlineLevel="0" collapsed="false">
      <c r="A788" s="0" t="n">
        <v>34627</v>
      </c>
      <c r="B788" s="133" t="s">
        <v>1761</v>
      </c>
      <c r="C788" s="0" t="s">
        <v>1016</v>
      </c>
      <c r="D788" s="0" t="s">
        <v>970</v>
      </c>
      <c r="E788" s="338" t="n">
        <v>16.17</v>
      </c>
    </row>
    <row r="789" customFormat="false" ht="15" hidden="false" customHeight="false" outlineLevel="0" collapsed="false">
      <c r="A789" s="0" t="n">
        <v>34629</v>
      </c>
      <c r="B789" s="133" t="s">
        <v>1762</v>
      </c>
      <c r="C789" s="0" t="s">
        <v>1016</v>
      </c>
      <c r="D789" s="0" t="s">
        <v>970</v>
      </c>
      <c r="E789" s="338" t="n">
        <v>24.7</v>
      </c>
    </row>
    <row r="790" customFormat="false" ht="15" hidden="false" customHeight="false" outlineLevel="0" collapsed="false">
      <c r="A790" s="0" t="n">
        <v>39257</v>
      </c>
      <c r="B790" s="133" t="s">
        <v>1763</v>
      </c>
      <c r="C790" s="0" t="s">
        <v>1016</v>
      </c>
      <c r="D790" s="0" t="s">
        <v>970</v>
      </c>
      <c r="E790" s="338" t="n">
        <v>5.03</v>
      </c>
    </row>
    <row r="791" customFormat="false" ht="15" hidden="false" customHeight="false" outlineLevel="0" collapsed="false">
      <c r="A791" s="0" t="n">
        <v>39261</v>
      </c>
      <c r="B791" s="133" t="s">
        <v>1764</v>
      </c>
      <c r="C791" s="0" t="s">
        <v>1016</v>
      </c>
      <c r="D791" s="0" t="s">
        <v>970</v>
      </c>
      <c r="E791" s="338" t="n">
        <v>28.78</v>
      </c>
    </row>
    <row r="792" customFormat="false" ht="15" hidden="false" customHeight="false" outlineLevel="0" collapsed="false">
      <c r="A792" s="0" t="n">
        <v>39268</v>
      </c>
      <c r="B792" s="133" t="s">
        <v>1765</v>
      </c>
      <c r="C792" s="0" t="s">
        <v>1016</v>
      </c>
      <c r="D792" s="0" t="s">
        <v>970</v>
      </c>
      <c r="E792" s="338" t="n">
        <v>449.9</v>
      </c>
    </row>
    <row r="793" customFormat="false" ht="15" hidden="false" customHeight="false" outlineLevel="0" collapsed="false">
      <c r="A793" s="0" t="n">
        <v>39262</v>
      </c>
      <c r="B793" s="133" t="s">
        <v>1766</v>
      </c>
      <c r="C793" s="0" t="s">
        <v>1016</v>
      </c>
      <c r="D793" s="0" t="s">
        <v>970</v>
      </c>
      <c r="E793" s="338" t="n">
        <v>45.83</v>
      </c>
    </row>
    <row r="794" customFormat="false" ht="15" hidden="false" customHeight="false" outlineLevel="0" collapsed="false">
      <c r="A794" s="0" t="n">
        <v>39258</v>
      </c>
      <c r="B794" s="133" t="s">
        <v>1767</v>
      </c>
      <c r="C794" s="0" t="s">
        <v>1016</v>
      </c>
      <c r="D794" s="0" t="s">
        <v>970</v>
      </c>
      <c r="E794" s="338" t="n">
        <v>7.58</v>
      </c>
    </row>
    <row r="795" customFormat="false" ht="15" hidden="false" customHeight="false" outlineLevel="0" collapsed="false">
      <c r="A795" s="0" t="n">
        <v>39263</v>
      </c>
      <c r="B795" s="133" t="s">
        <v>1768</v>
      </c>
      <c r="C795" s="0" t="s">
        <v>1016</v>
      </c>
      <c r="D795" s="0" t="s">
        <v>970</v>
      </c>
      <c r="E795" s="338" t="n">
        <v>79.26</v>
      </c>
    </row>
    <row r="796" customFormat="false" ht="15" hidden="false" customHeight="false" outlineLevel="0" collapsed="false">
      <c r="A796" s="0" t="n">
        <v>39264</v>
      </c>
      <c r="B796" s="133" t="s">
        <v>1769</v>
      </c>
      <c r="C796" s="0" t="s">
        <v>1016</v>
      </c>
      <c r="D796" s="0" t="s">
        <v>970</v>
      </c>
      <c r="E796" s="338" t="n">
        <v>109.79</v>
      </c>
    </row>
    <row r="797" customFormat="false" ht="15" hidden="false" customHeight="false" outlineLevel="0" collapsed="false">
      <c r="A797" s="0" t="n">
        <v>39259</v>
      </c>
      <c r="B797" s="133" t="s">
        <v>1770</v>
      </c>
      <c r="C797" s="0" t="s">
        <v>1016</v>
      </c>
      <c r="D797" s="0" t="s">
        <v>970</v>
      </c>
      <c r="E797" s="338" t="n">
        <v>11.67</v>
      </c>
    </row>
    <row r="798" customFormat="false" ht="15" hidden="false" customHeight="false" outlineLevel="0" collapsed="false">
      <c r="A798" s="0" t="n">
        <v>39265</v>
      </c>
      <c r="B798" s="133" t="s">
        <v>1771</v>
      </c>
      <c r="C798" s="0" t="s">
        <v>1016</v>
      </c>
      <c r="D798" s="0" t="s">
        <v>970</v>
      </c>
      <c r="E798" s="338" t="n">
        <v>149.06</v>
      </c>
    </row>
    <row r="799" customFormat="false" ht="15" hidden="false" customHeight="false" outlineLevel="0" collapsed="false">
      <c r="A799" s="0" t="n">
        <v>39260</v>
      </c>
      <c r="B799" s="133" t="s">
        <v>1772</v>
      </c>
      <c r="C799" s="0" t="s">
        <v>1016</v>
      </c>
      <c r="D799" s="0" t="s">
        <v>970</v>
      </c>
      <c r="E799" s="338" t="n">
        <v>17.86</v>
      </c>
    </row>
    <row r="800" customFormat="false" ht="15" hidden="false" customHeight="false" outlineLevel="0" collapsed="false">
      <c r="A800" s="0" t="n">
        <v>39266</v>
      </c>
      <c r="B800" s="133" t="s">
        <v>1773</v>
      </c>
      <c r="C800" s="0" t="s">
        <v>1016</v>
      </c>
      <c r="D800" s="0" t="s">
        <v>970</v>
      </c>
      <c r="E800" s="338" t="n">
        <v>224.93</v>
      </c>
    </row>
    <row r="801" customFormat="false" ht="15" hidden="false" customHeight="false" outlineLevel="0" collapsed="false">
      <c r="A801" s="0" t="n">
        <v>39267</v>
      </c>
      <c r="B801" s="133" t="s">
        <v>1774</v>
      </c>
      <c r="C801" s="0" t="s">
        <v>1016</v>
      </c>
      <c r="D801" s="0" t="s">
        <v>970</v>
      </c>
      <c r="E801" s="338" t="n">
        <v>281.22</v>
      </c>
    </row>
    <row r="802" customFormat="false" ht="15" hidden="false" customHeight="false" outlineLevel="0" collapsed="false">
      <c r="A802" s="0" t="n">
        <v>11901</v>
      </c>
      <c r="B802" s="133" t="s">
        <v>1775</v>
      </c>
      <c r="C802" s="0" t="s">
        <v>1016</v>
      </c>
      <c r="D802" s="0" t="s">
        <v>970</v>
      </c>
      <c r="E802" s="338" t="n">
        <v>0.76</v>
      </c>
    </row>
    <row r="803" customFormat="false" ht="15" hidden="false" customHeight="false" outlineLevel="0" collapsed="false">
      <c r="A803" s="0" t="n">
        <v>11902</v>
      </c>
      <c r="B803" s="133" t="s">
        <v>1776</v>
      </c>
      <c r="C803" s="0" t="s">
        <v>1016</v>
      </c>
      <c r="D803" s="0" t="s">
        <v>970</v>
      </c>
      <c r="E803" s="338" t="n">
        <v>1.46</v>
      </c>
    </row>
    <row r="804" customFormat="false" ht="15" hidden="false" customHeight="false" outlineLevel="0" collapsed="false">
      <c r="A804" s="0" t="n">
        <v>11903</v>
      </c>
      <c r="B804" s="133" t="s">
        <v>1777</v>
      </c>
      <c r="C804" s="0" t="s">
        <v>1016</v>
      </c>
      <c r="D804" s="0" t="s">
        <v>970</v>
      </c>
      <c r="E804" s="338" t="n">
        <v>1.54</v>
      </c>
    </row>
    <row r="805" customFormat="false" ht="15" hidden="false" customHeight="false" outlineLevel="0" collapsed="false">
      <c r="A805" s="0" t="n">
        <v>11904</v>
      </c>
      <c r="B805" s="133" t="s">
        <v>1778</v>
      </c>
      <c r="C805" s="0" t="s">
        <v>1016</v>
      </c>
      <c r="D805" s="0" t="s">
        <v>970</v>
      </c>
      <c r="E805" s="338" t="n">
        <v>2.34</v>
      </c>
    </row>
    <row r="806" customFormat="false" ht="15" hidden="false" customHeight="false" outlineLevel="0" collapsed="false">
      <c r="A806" s="0" t="n">
        <v>11905</v>
      </c>
      <c r="B806" s="133" t="s">
        <v>1779</v>
      </c>
      <c r="C806" s="0" t="s">
        <v>1016</v>
      </c>
      <c r="D806" s="0" t="s">
        <v>970</v>
      </c>
      <c r="E806" s="338" t="n">
        <v>2.85</v>
      </c>
    </row>
    <row r="807" customFormat="false" ht="15" hidden="false" customHeight="false" outlineLevel="0" collapsed="false">
      <c r="A807" s="0" t="n">
        <v>11906</v>
      </c>
      <c r="B807" s="133" t="s">
        <v>1780</v>
      </c>
      <c r="C807" s="0" t="s">
        <v>1016</v>
      </c>
      <c r="D807" s="0" t="s">
        <v>970</v>
      </c>
      <c r="E807" s="338" t="n">
        <v>3.63</v>
      </c>
    </row>
    <row r="808" customFormat="false" ht="15" hidden="false" customHeight="false" outlineLevel="0" collapsed="false">
      <c r="A808" s="0" t="n">
        <v>11919</v>
      </c>
      <c r="B808" s="133" t="s">
        <v>1781</v>
      </c>
      <c r="C808" s="0" t="s">
        <v>1016</v>
      </c>
      <c r="D808" s="0" t="s">
        <v>970</v>
      </c>
      <c r="E808" s="338" t="n">
        <v>6.65</v>
      </c>
    </row>
    <row r="809" customFormat="false" ht="15" hidden="false" customHeight="false" outlineLevel="0" collapsed="false">
      <c r="A809" s="0" t="n">
        <v>11920</v>
      </c>
      <c r="B809" s="133" t="s">
        <v>1782</v>
      </c>
      <c r="C809" s="0" t="s">
        <v>1016</v>
      </c>
      <c r="D809" s="0" t="s">
        <v>970</v>
      </c>
      <c r="E809" s="338" t="n">
        <v>12.63</v>
      </c>
    </row>
    <row r="810" customFormat="false" ht="15" hidden="false" customHeight="false" outlineLevel="0" collapsed="false">
      <c r="A810" s="0" t="n">
        <v>11924</v>
      </c>
      <c r="B810" s="133" t="s">
        <v>1783</v>
      </c>
      <c r="C810" s="0" t="s">
        <v>1016</v>
      </c>
      <c r="D810" s="0" t="s">
        <v>970</v>
      </c>
      <c r="E810" s="338" t="n">
        <v>106.05</v>
      </c>
    </row>
    <row r="811" customFormat="false" ht="15" hidden="false" customHeight="false" outlineLevel="0" collapsed="false">
      <c r="A811" s="0" t="n">
        <v>11921</v>
      </c>
      <c r="B811" s="133" t="s">
        <v>1784</v>
      </c>
      <c r="C811" s="0" t="s">
        <v>1016</v>
      </c>
      <c r="D811" s="0" t="s">
        <v>970</v>
      </c>
      <c r="E811" s="338" t="n">
        <v>18.48</v>
      </c>
    </row>
    <row r="812" customFormat="false" ht="15" hidden="false" customHeight="false" outlineLevel="0" collapsed="false">
      <c r="A812" s="0" t="n">
        <v>11922</v>
      </c>
      <c r="B812" s="133" t="s">
        <v>1785</v>
      </c>
      <c r="C812" s="0" t="s">
        <v>1016</v>
      </c>
      <c r="D812" s="0" t="s">
        <v>970</v>
      </c>
      <c r="E812" s="338" t="n">
        <v>29.89</v>
      </c>
    </row>
    <row r="813" customFormat="false" ht="15" hidden="false" customHeight="false" outlineLevel="0" collapsed="false">
      <c r="A813" s="0" t="n">
        <v>11923</v>
      </c>
      <c r="B813" s="133" t="s">
        <v>1786</v>
      </c>
      <c r="C813" s="0" t="s">
        <v>1016</v>
      </c>
      <c r="D813" s="0" t="s">
        <v>970</v>
      </c>
      <c r="E813" s="338" t="n">
        <v>43.76</v>
      </c>
    </row>
    <row r="814" customFormat="false" ht="15" hidden="false" customHeight="false" outlineLevel="0" collapsed="false">
      <c r="A814" s="0" t="n">
        <v>11916</v>
      </c>
      <c r="B814" s="133" t="s">
        <v>1787</v>
      </c>
      <c r="C814" s="0" t="s">
        <v>1016</v>
      </c>
      <c r="D814" s="0" t="s">
        <v>970</v>
      </c>
      <c r="E814" s="338" t="n">
        <v>9.1</v>
      </c>
    </row>
    <row r="815" customFormat="false" ht="15" hidden="false" customHeight="false" outlineLevel="0" collapsed="false">
      <c r="A815" s="0" t="n">
        <v>11914</v>
      </c>
      <c r="B815" s="133" t="s">
        <v>1788</v>
      </c>
      <c r="C815" s="0" t="s">
        <v>1016</v>
      </c>
      <c r="D815" s="0" t="s">
        <v>970</v>
      </c>
      <c r="E815" s="338" t="n">
        <v>65.55</v>
      </c>
    </row>
    <row r="816" customFormat="false" ht="15" hidden="false" customHeight="false" outlineLevel="0" collapsed="false">
      <c r="A816" s="0" t="n">
        <v>11917</v>
      </c>
      <c r="B816" s="133" t="s">
        <v>1789</v>
      </c>
      <c r="C816" s="0" t="s">
        <v>1016</v>
      </c>
      <c r="D816" s="0" t="s">
        <v>970</v>
      </c>
      <c r="E816" s="338" t="n">
        <v>16.02</v>
      </c>
    </row>
    <row r="817" customFormat="false" ht="15" hidden="false" customHeight="false" outlineLevel="0" collapsed="false">
      <c r="A817" s="0" t="n">
        <v>11918</v>
      </c>
      <c r="B817" s="133" t="s">
        <v>1790</v>
      </c>
      <c r="C817" s="0" t="s">
        <v>1016</v>
      </c>
      <c r="D817" s="0" t="s">
        <v>970</v>
      </c>
      <c r="E817" s="338" t="n">
        <v>19.01</v>
      </c>
    </row>
    <row r="818" customFormat="false" ht="15" hidden="false" customHeight="false" outlineLevel="0" collapsed="false">
      <c r="A818" s="0" t="n">
        <v>37734</v>
      </c>
      <c r="B818" s="133" t="s">
        <v>1791</v>
      </c>
      <c r="C818" s="0" t="s">
        <v>969</v>
      </c>
      <c r="D818" s="0" t="s">
        <v>972</v>
      </c>
      <c r="E818" s="339" t="n">
        <v>73298.23</v>
      </c>
    </row>
    <row r="819" customFormat="false" ht="15" hidden="false" customHeight="false" outlineLevel="0" collapsed="false">
      <c r="A819" s="0" t="n">
        <v>42251</v>
      </c>
      <c r="B819" s="133" t="s">
        <v>1792</v>
      </c>
      <c r="C819" s="0" t="s">
        <v>969</v>
      </c>
      <c r="D819" s="0" t="s">
        <v>972</v>
      </c>
      <c r="E819" s="339" t="n">
        <v>83234.61</v>
      </c>
    </row>
    <row r="820" customFormat="false" ht="15" hidden="false" customHeight="false" outlineLevel="0" collapsed="false">
      <c r="A820" s="0" t="n">
        <v>37733</v>
      </c>
      <c r="B820" s="133" t="s">
        <v>1793</v>
      </c>
      <c r="C820" s="0" t="s">
        <v>969</v>
      </c>
      <c r="D820" s="0" t="s">
        <v>972</v>
      </c>
      <c r="E820" s="339" t="n">
        <v>54958.74</v>
      </c>
    </row>
    <row r="821" customFormat="false" ht="15" hidden="false" customHeight="false" outlineLevel="0" collapsed="false">
      <c r="A821" s="0" t="n">
        <v>37735</v>
      </c>
      <c r="B821" s="133" t="s">
        <v>1794</v>
      </c>
      <c r="C821" s="0" t="s">
        <v>969</v>
      </c>
      <c r="D821" s="0" t="s">
        <v>972</v>
      </c>
      <c r="E821" s="339" t="n">
        <v>66225.28</v>
      </c>
    </row>
    <row r="822" customFormat="false" ht="15" hidden="false" customHeight="false" outlineLevel="0" collapsed="false">
      <c r="A822" s="0" t="n">
        <v>5090</v>
      </c>
      <c r="B822" s="133" t="s">
        <v>1795</v>
      </c>
      <c r="C822" s="0" t="s">
        <v>969</v>
      </c>
      <c r="D822" s="0" t="s">
        <v>977</v>
      </c>
      <c r="E822" s="338" t="n">
        <v>21.3</v>
      </c>
    </row>
    <row r="823" customFormat="false" ht="15" hidden="false" customHeight="false" outlineLevel="0" collapsed="false">
      <c r="A823" s="0" t="n">
        <v>5085</v>
      </c>
      <c r="B823" s="133" t="s">
        <v>1796</v>
      </c>
      <c r="C823" s="0" t="s">
        <v>969</v>
      </c>
      <c r="D823" s="0" t="s">
        <v>970</v>
      </c>
      <c r="E823" s="338" t="n">
        <v>31.71</v>
      </c>
    </row>
    <row r="824" customFormat="false" ht="15" hidden="false" customHeight="false" outlineLevel="0" collapsed="false">
      <c r="A824" s="0" t="n">
        <v>43603</v>
      </c>
      <c r="B824" s="133" t="s">
        <v>1797</v>
      </c>
      <c r="C824" s="0" t="s">
        <v>969</v>
      </c>
      <c r="D824" s="0" t="s">
        <v>970</v>
      </c>
      <c r="E824" s="338" t="n">
        <v>45.3</v>
      </c>
    </row>
    <row r="825" customFormat="false" ht="15" hidden="false" customHeight="false" outlineLevel="0" collapsed="false">
      <c r="A825" s="0" t="n">
        <v>38374</v>
      </c>
      <c r="B825" s="133" t="s">
        <v>1798</v>
      </c>
      <c r="C825" s="0" t="s">
        <v>969</v>
      </c>
      <c r="D825" s="0" t="s">
        <v>970</v>
      </c>
      <c r="E825" s="339" t="n">
        <v>1082.92</v>
      </c>
    </row>
    <row r="826" customFormat="false" ht="15" hidden="false" customHeight="false" outlineLevel="0" collapsed="false">
      <c r="A826" s="0" t="n">
        <v>20212</v>
      </c>
      <c r="B826" s="133" t="s">
        <v>1799</v>
      </c>
      <c r="C826" s="0" t="s">
        <v>1016</v>
      </c>
      <c r="D826" s="0" t="s">
        <v>970</v>
      </c>
      <c r="E826" s="338" t="n">
        <v>23.83</v>
      </c>
    </row>
    <row r="827" customFormat="false" ht="15" hidden="false" customHeight="false" outlineLevel="0" collapsed="false">
      <c r="A827" s="0" t="n">
        <v>20209</v>
      </c>
      <c r="B827" s="133" t="s">
        <v>1800</v>
      </c>
      <c r="C827" s="0" t="s">
        <v>1016</v>
      </c>
      <c r="D827" s="0" t="s">
        <v>970</v>
      </c>
      <c r="E827" s="338" t="n">
        <v>28.47</v>
      </c>
    </row>
    <row r="828" customFormat="false" ht="15" hidden="false" customHeight="false" outlineLevel="0" collapsed="false">
      <c r="A828" s="0" t="n">
        <v>4430</v>
      </c>
      <c r="B828" s="133" t="s">
        <v>1801</v>
      </c>
      <c r="C828" s="0" t="s">
        <v>1016</v>
      </c>
      <c r="D828" s="0" t="s">
        <v>977</v>
      </c>
      <c r="E828" s="338" t="n">
        <v>13.95</v>
      </c>
    </row>
    <row r="829" customFormat="false" ht="15" hidden="false" customHeight="false" outlineLevel="0" collapsed="false">
      <c r="A829" s="0" t="n">
        <v>4433</v>
      </c>
      <c r="B829" s="133" t="s">
        <v>1802</v>
      </c>
      <c r="C829" s="0" t="s">
        <v>1016</v>
      </c>
      <c r="D829" s="0" t="s">
        <v>970</v>
      </c>
      <c r="E829" s="338" t="n">
        <v>27.28</v>
      </c>
    </row>
    <row r="830" customFormat="false" ht="15" hidden="false" customHeight="false" outlineLevel="0" collapsed="false">
      <c r="A830" s="0" t="n">
        <v>4400</v>
      </c>
      <c r="B830" s="133" t="s">
        <v>1803</v>
      </c>
      <c r="C830" s="0" t="s">
        <v>1016</v>
      </c>
      <c r="D830" s="0" t="s">
        <v>970</v>
      </c>
      <c r="E830" s="338" t="n">
        <v>22.2</v>
      </c>
    </row>
    <row r="831" customFormat="false" ht="15" hidden="false" customHeight="false" outlineLevel="0" collapsed="false">
      <c r="A831" s="0" t="n">
        <v>2729</v>
      </c>
      <c r="B831" s="133" t="s">
        <v>1804</v>
      </c>
      <c r="C831" s="0" t="s">
        <v>969</v>
      </c>
      <c r="D831" s="0" t="s">
        <v>970</v>
      </c>
      <c r="E831" s="338" t="n">
        <v>25.85</v>
      </c>
    </row>
    <row r="832" customFormat="false" ht="15" hidden="false" customHeight="false" outlineLevel="0" collapsed="false">
      <c r="A832" s="0" t="n">
        <v>4513</v>
      </c>
      <c r="B832" s="133" t="s">
        <v>1805</v>
      </c>
      <c r="C832" s="0" t="s">
        <v>1016</v>
      </c>
      <c r="D832" s="0" t="s">
        <v>970</v>
      </c>
      <c r="E832" s="338" t="n">
        <v>6.36</v>
      </c>
    </row>
    <row r="833" customFormat="false" ht="15" hidden="false" customHeight="false" outlineLevel="0" collapsed="false">
      <c r="A833" s="0" t="n">
        <v>37106</v>
      </c>
      <c r="B833" s="133" t="s">
        <v>1806</v>
      </c>
      <c r="C833" s="0" t="s">
        <v>969</v>
      </c>
      <c r="D833" s="0" t="s">
        <v>970</v>
      </c>
      <c r="E833" s="339" t="n">
        <v>4023.98</v>
      </c>
    </row>
    <row r="834" customFormat="false" ht="15" hidden="false" customHeight="false" outlineLevel="0" collapsed="false">
      <c r="A834" s="0" t="n">
        <v>11869</v>
      </c>
      <c r="B834" s="133" t="s">
        <v>1807</v>
      </c>
      <c r="C834" s="0" t="s">
        <v>969</v>
      </c>
      <c r="D834" s="0" t="s">
        <v>970</v>
      </c>
      <c r="E834" s="338" t="n">
        <v>804.79</v>
      </c>
    </row>
    <row r="835" customFormat="false" ht="15" hidden="false" customHeight="false" outlineLevel="0" collapsed="false">
      <c r="A835" s="0" t="n">
        <v>43981</v>
      </c>
      <c r="B835" s="133" t="s">
        <v>1808</v>
      </c>
      <c r="C835" s="0" t="s">
        <v>969</v>
      </c>
      <c r="D835" s="0" t="s">
        <v>970</v>
      </c>
      <c r="E835" s="339" t="n">
        <v>6064.1</v>
      </c>
    </row>
    <row r="836" customFormat="false" ht="15" hidden="false" customHeight="false" outlineLevel="0" collapsed="false">
      <c r="A836" s="0" t="n">
        <v>37104</v>
      </c>
      <c r="B836" s="133" t="s">
        <v>1809</v>
      </c>
      <c r="C836" s="0" t="s">
        <v>969</v>
      </c>
      <c r="D836" s="0" t="s">
        <v>970</v>
      </c>
      <c r="E836" s="339" t="n">
        <v>1010.03</v>
      </c>
    </row>
    <row r="837" customFormat="false" ht="15" hidden="false" customHeight="false" outlineLevel="0" collapsed="false">
      <c r="A837" s="0" t="n">
        <v>43982</v>
      </c>
      <c r="B837" s="133" t="s">
        <v>1810</v>
      </c>
      <c r="C837" s="0" t="s">
        <v>969</v>
      </c>
      <c r="D837" s="0" t="s">
        <v>970</v>
      </c>
      <c r="E837" s="339" t="n">
        <v>9579.75</v>
      </c>
    </row>
    <row r="838" customFormat="false" ht="15" hidden="false" customHeight="false" outlineLevel="0" collapsed="false">
      <c r="A838" s="0" t="n">
        <v>43978</v>
      </c>
      <c r="B838" s="133" t="s">
        <v>1811</v>
      </c>
      <c r="C838" s="0" t="s">
        <v>969</v>
      </c>
      <c r="D838" s="0" t="s">
        <v>970</v>
      </c>
      <c r="E838" s="339" t="n">
        <v>1496.85</v>
      </c>
    </row>
    <row r="839" customFormat="false" ht="15" hidden="false" customHeight="false" outlineLevel="0" collapsed="false">
      <c r="A839" s="0" t="n">
        <v>11871</v>
      </c>
      <c r="B839" s="133" t="s">
        <v>1812</v>
      </c>
      <c r="C839" s="0" t="s">
        <v>969</v>
      </c>
      <c r="D839" s="0" t="s">
        <v>970</v>
      </c>
      <c r="E839" s="338" t="n">
        <v>375.15</v>
      </c>
    </row>
    <row r="840" customFormat="false" ht="15" hidden="false" customHeight="false" outlineLevel="0" collapsed="false">
      <c r="A840" s="0" t="n">
        <v>37105</v>
      </c>
      <c r="B840" s="133" t="s">
        <v>1813</v>
      </c>
      <c r="C840" s="0" t="s">
        <v>969</v>
      </c>
      <c r="D840" s="0" t="s">
        <v>970</v>
      </c>
      <c r="E840" s="339" t="n">
        <v>2308.31</v>
      </c>
    </row>
    <row r="841" customFormat="false" ht="15" hidden="false" customHeight="false" outlineLevel="0" collapsed="false">
      <c r="A841" s="0" t="n">
        <v>43980</v>
      </c>
      <c r="B841" s="133" t="s">
        <v>1814</v>
      </c>
      <c r="C841" s="0" t="s">
        <v>969</v>
      </c>
      <c r="D841" s="0" t="s">
        <v>970</v>
      </c>
      <c r="E841" s="339" t="n">
        <v>2874.76</v>
      </c>
    </row>
    <row r="842" customFormat="false" ht="15" hidden="false" customHeight="false" outlineLevel="0" collapsed="false">
      <c r="A842" s="0" t="n">
        <v>43979</v>
      </c>
      <c r="B842" s="133" t="s">
        <v>1815</v>
      </c>
      <c r="C842" s="0" t="s">
        <v>969</v>
      </c>
      <c r="D842" s="0" t="s">
        <v>970</v>
      </c>
      <c r="E842" s="338" t="n">
        <v>540.14</v>
      </c>
    </row>
    <row r="843" customFormat="false" ht="15" hidden="false" customHeight="false" outlineLevel="0" collapsed="false">
      <c r="A843" s="0" t="n">
        <v>11868</v>
      </c>
      <c r="B843" s="133" t="s">
        <v>1816</v>
      </c>
      <c r="C843" s="0" t="s">
        <v>969</v>
      </c>
      <c r="D843" s="0" t="s">
        <v>970</v>
      </c>
      <c r="E843" s="338" t="n">
        <v>522.37</v>
      </c>
    </row>
    <row r="844" customFormat="false" ht="15" hidden="false" customHeight="false" outlineLevel="0" collapsed="false">
      <c r="A844" s="0" t="n">
        <v>34636</v>
      </c>
      <c r="B844" s="133" t="s">
        <v>1817</v>
      </c>
      <c r="C844" s="0" t="s">
        <v>969</v>
      </c>
      <c r="D844" s="0" t="s">
        <v>977</v>
      </c>
      <c r="E844" s="338" t="n">
        <v>370.95</v>
      </c>
    </row>
    <row r="845" customFormat="false" ht="15" hidden="false" customHeight="false" outlineLevel="0" collapsed="false">
      <c r="A845" s="0" t="n">
        <v>34639</v>
      </c>
      <c r="B845" s="133" t="s">
        <v>1818</v>
      </c>
      <c r="C845" s="0" t="s">
        <v>969</v>
      </c>
      <c r="D845" s="0" t="s">
        <v>970</v>
      </c>
      <c r="E845" s="338" t="n">
        <v>856.22</v>
      </c>
    </row>
    <row r="846" customFormat="false" ht="15" hidden="false" customHeight="false" outlineLevel="0" collapsed="false">
      <c r="A846" s="0" t="n">
        <v>34640</v>
      </c>
      <c r="B846" s="133" t="s">
        <v>1819</v>
      </c>
      <c r="C846" s="0" t="s">
        <v>969</v>
      </c>
      <c r="D846" s="0" t="s">
        <v>970</v>
      </c>
      <c r="E846" s="338" t="n">
        <v>971.24</v>
      </c>
    </row>
    <row r="847" customFormat="false" ht="15" hidden="false" customHeight="false" outlineLevel="0" collapsed="false">
      <c r="A847" s="0" t="n">
        <v>43977</v>
      </c>
      <c r="B847" s="133" t="s">
        <v>1820</v>
      </c>
      <c r="C847" s="0" t="s">
        <v>969</v>
      </c>
      <c r="D847" s="0" t="s">
        <v>970</v>
      </c>
      <c r="E847" s="339" t="n">
        <v>1674.37</v>
      </c>
    </row>
    <row r="848" customFormat="false" ht="15" hidden="false" customHeight="false" outlineLevel="0" collapsed="false">
      <c r="A848" s="0" t="n">
        <v>34637</v>
      </c>
      <c r="B848" s="133" t="s">
        <v>1821</v>
      </c>
      <c r="C848" s="0" t="s">
        <v>969</v>
      </c>
      <c r="D848" s="0" t="s">
        <v>970</v>
      </c>
      <c r="E848" s="338" t="n">
        <v>224.33</v>
      </c>
    </row>
    <row r="849" customFormat="false" ht="15" hidden="false" customHeight="false" outlineLevel="0" collapsed="false">
      <c r="A849" s="0" t="n">
        <v>34638</v>
      </c>
      <c r="B849" s="133" t="s">
        <v>1822</v>
      </c>
      <c r="C849" s="0" t="s">
        <v>969</v>
      </c>
      <c r="D849" s="0" t="s">
        <v>970</v>
      </c>
      <c r="E849" s="338" t="n">
        <v>346.99</v>
      </c>
    </row>
    <row r="850" customFormat="false" ht="15" hidden="false" customHeight="false" outlineLevel="0" collapsed="false">
      <c r="A850" s="0" t="n">
        <v>34641</v>
      </c>
      <c r="B850" s="133" t="s">
        <v>1823</v>
      </c>
      <c r="C850" s="0" t="s">
        <v>969</v>
      </c>
      <c r="D850" s="0" t="s">
        <v>970</v>
      </c>
      <c r="E850" s="338" t="n">
        <v>104.92</v>
      </c>
    </row>
    <row r="851" customFormat="false" ht="15" hidden="false" customHeight="false" outlineLevel="0" collapsed="false">
      <c r="A851" s="0" t="n">
        <v>43434</v>
      </c>
      <c r="B851" s="133" t="s">
        <v>1824</v>
      </c>
      <c r="C851" s="0" t="s">
        <v>969</v>
      </c>
      <c r="D851" s="0" t="s">
        <v>970</v>
      </c>
      <c r="E851" s="338" t="n">
        <v>113.44</v>
      </c>
    </row>
    <row r="852" customFormat="false" ht="15" hidden="false" customHeight="false" outlineLevel="0" collapsed="false">
      <c r="A852" s="0" t="n">
        <v>43435</v>
      </c>
      <c r="B852" s="133" t="s">
        <v>1825</v>
      </c>
      <c r="C852" s="0" t="s">
        <v>969</v>
      </c>
      <c r="D852" s="0" t="s">
        <v>970</v>
      </c>
      <c r="E852" s="338" t="n">
        <v>207.98</v>
      </c>
    </row>
    <row r="853" customFormat="false" ht="15" hidden="false" customHeight="false" outlineLevel="0" collapsed="false">
      <c r="A853" s="0" t="n">
        <v>43436</v>
      </c>
      <c r="B853" s="133" t="s">
        <v>1826</v>
      </c>
      <c r="C853" s="0" t="s">
        <v>969</v>
      </c>
      <c r="D853" s="0" t="s">
        <v>970</v>
      </c>
      <c r="E853" s="338" t="n">
        <v>363.97</v>
      </c>
    </row>
    <row r="854" customFormat="false" ht="15" hidden="false" customHeight="false" outlineLevel="0" collapsed="false">
      <c r="A854" s="0" t="n">
        <v>43437</v>
      </c>
      <c r="B854" s="133" t="s">
        <v>1827</v>
      </c>
      <c r="C854" s="0" t="s">
        <v>969</v>
      </c>
      <c r="D854" s="0" t="s">
        <v>970</v>
      </c>
      <c r="E854" s="338" t="n">
        <v>659.87</v>
      </c>
    </row>
    <row r="855" customFormat="false" ht="15" hidden="false" customHeight="false" outlineLevel="0" collapsed="false">
      <c r="A855" s="0" t="n">
        <v>43438</v>
      </c>
      <c r="B855" s="133" t="s">
        <v>1828</v>
      </c>
      <c r="C855" s="0" t="s">
        <v>969</v>
      </c>
      <c r="D855" s="0" t="s">
        <v>970</v>
      </c>
      <c r="E855" s="339" t="n">
        <v>1181.72</v>
      </c>
    </row>
    <row r="856" customFormat="false" ht="15" hidden="false" customHeight="false" outlineLevel="0" collapsed="false">
      <c r="A856" s="0" t="n">
        <v>41627</v>
      </c>
      <c r="B856" s="133" t="s">
        <v>1829</v>
      </c>
      <c r="C856" s="0" t="s">
        <v>969</v>
      </c>
      <c r="D856" s="0" t="s">
        <v>970</v>
      </c>
      <c r="E856" s="338" t="n">
        <v>174.89</v>
      </c>
    </row>
    <row r="857" customFormat="false" ht="15" hidden="false" customHeight="false" outlineLevel="0" collapsed="false">
      <c r="A857" s="0" t="n">
        <v>41628</v>
      </c>
      <c r="B857" s="133" t="s">
        <v>1830</v>
      </c>
      <c r="C857" s="0" t="s">
        <v>969</v>
      </c>
      <c r="D857" s="0" t="s">
        <v>970</v>
      </c>
      <c r="E857" s="338" t="n">
        <v>321.42</v>
      </c>
    </row>
    <row r="858" customFormat="false" ht="15" hidden="false" customHeight="false" outlineLevel="0" collapsed="false">
      <c r="A858" s="0" t="n">
        <v>41629</v>
      </c>
      <c r="B858" s="133" t="s">
        <v>1831</v>
      </c>
      <c r="C858" s="0" t="s">
        <v>969</v>
      </c>
      <c r="D858" s="0" t="s">
        <v>970</v>
      </c>
      <c r="E858" s="338" t="n">
        <v>408.4</v>
      </c>
    </row>
    <row r="859" customFormat="false" ht="15" hidden="false" customHeight="false" outlineLevel="0" collapsed="false">
      <c r="A859" s="0" t="n">
        <v>43429</v>
      </c>
      <c r="B859" s="133" t="s">
        <v>1832</v>
      </c>
      <c r="C859" s="0" t="s">
        <v>969</v>
      </c>
      <c r="D859" s="0" t="s">
        <v>970</v>
      </c>
      <c r="E859" s="338" t="n">
        <v>90.49</v>
      </c>
    </row>
    <row r="860" customFormat="false" ht="15" hidden="false" customHeight="false" outlineLevel="0" collapsed="false">
      <c r="A860" s="0" t="n">
        <v>43430</v>
      </c>
      <c r="B860" s="133" t="s">
        <v>1833</v>
      </c>
      <c r="C860" s="0" t="s">
        <v>969</v>
      </c>
      <c r="D860" s="0" t="s">
        <v>970</v>
      </c>
      <c r="E860" s="338" t="n">
        <v>150.31</v>
      </c>
    </row>
    <row r="861" customFormat="false" ht="15" hidden="false" customHeight="false" outlineLevel="0" collapsed="false">
      <c r="A861" s="0" t="n">
        <v>43431</v>
      </c>
      <c r="B861" s="133" t="s">
        <v>1834</v>
      </c>
      <c r="C861" s="0" t="s">
        <v>969</v>
      </c>
      <c r="D861" s="0" t="s">
        <v>970</v>
      </c>
      <c r="E861" s="338" t="n">
        <v>291.17</v>
      </c>
    </row>
    <row r="862" customFormat="false" ht="15" hidden="false" customHeight="false" outlineLevel="0" collapsed="false">
      <c r="A862" s="0" t="n">
        <v>43432</v>
      </c>
      <c r="B862" s="133" t="s">
        <v>1835</v>
      </c>
      <c r="C862" s="0" t="s">
        <v>969</v>
      </c>
      <c r="D862" s="0" t="s">
        <v>970</v>
      </c>
      <c r="E862" s="338" t="n">
        <v>605.04</v>
      </c>
    </row>
    <row r="863" customFormat="false" ht="15" hidden="false" customHeight="false" outlineLevel="0" collapsed="false">
      <c r="A863" s="0" t="n">
        <v>43433</v>
      </c>
      <c r="B863" s="133" t="s">
        <v>1836</v>
      </c>
      <c r="C863" s="0" t="s">
        <v>969</v>
      </c>
      <c r="D863" s="0" t="s">
        <v>970</v>
      </c>
      <c r="E863" s="338" t="n">
        <v>953.88</v>
      </c>
    </row>
    <row r="864" customFormat="false" ht="15" hidden="false" customHeight="false" outlineLevel="0" collapsed="false">
      <c r="A864" s="0" t="n">
        <v>43094</v>
      </c>
      <c r="B864" s="133" t="s">
        <v>1837</v>
      </c>
      <c r="C864" s="0" t="s">
        <v>969</v>
      </c>
      <c r="D864" s="0" t="s">
        <v>970</v>
      </c>
      <c r="E864" s="338" t="n">
        <v>232.32</v>
      </c>
    </row>
    <row r="865" customFormat="false" ht="15" hidden="false" customHeight="false" outlineLevel="0" collapsed="false">
      <c r="A865" s="0" t="n">
        <v>43093</v>
      </c>
      <c r="B865" s="133" t="s">
        <v>1838</v>
      </c>
      <c r="C865" s="0" t="s">
        <v>969</v>
      </c>
      <c r="D865" s="0" t="s">
        <v>970</v>
      </c>
      <c r="E865" s="338" t="n">
        <v>246.89</v>
      </c>
    </row>
    <row r="866" customFormat="false" ht="15" hidden="false" customHeight="false" outlineLevel="0" collapsed="false">
      <c r="A866" s="0" t="n">
        <v>11694</v>
      </c>
      <c r="B866" s="133" t="s">
        <v>1839</v>
      </c>
      <c r="C866" s="0" t="s">
        <v>969</v>
      </c>
      <c r="D866" s="0" t="s">
        <v>970</v>
      </c>
      <c r="E866" s="339" t="n">
        <v>1103.05</v>
      </c>
    </row>
    <row r="867" customFormat="false" ht="15" hidden="false" customHeight="false" outlineLevel="0" collapsed="false">
      <c r="A867" s="0" t="n">
        <v>1030</v>
      </c>
      <c r="B867" s="133" t="s">
        <v>1840</v>
      </c>
      <c r="C867" s="0" t="s">
        <v>969</v>
      </c>
      <c r="D867" s="0" t="s">
        <v>977</v>
      </c>
      <c r="E867" s="338" t="n">
        <v>49.9</v>
      </c>
    </row>
    <row r="868" customFormat="false" ht="15" hidden="false" customHeight="false" outlineLevel="0" collapsed="false">
      <c r="A868" s="0" t="n">
        <v>11881</v>
      </c>
      <c r="B868" s="133" t="s">
        <v>1841</v>
      </c>
      <c r="C868" s="0" t="s">
        <v>969</v>
      </c>
      <c r="D868" s="0" t="s">
        <v>970</v>
      </c>
      <c r="E868" s="338" t="n">
        <v>160.71</v>
      </c>
    </row>
    <row r="869" customFormat="false" ht="15" hidden="false" customHeight="false" outlineLevel="0" collapsed="false">
      <c r="A869" s="0" t="n">
        <v>35277</v>
      </c>
      <c r="B869" s="133" t="s">
        <v>1842</v>
      </c>
      <c r="C869" s="0" t="s">
        <v>969</v>
      </c>
      <c r="D869" s="0" t="s">
        <v>970</v>
      </c>
      <c r="E869" s="338" t="n">
        <v>337.27</v>
      </c>
    </row>
    <row r="870" customFormat="false" ht="15" hidden="false" customHeight="false" outlineLevel="0" collapsed="false">
      <c r="A870" s="0" t="n">
        <v>10521</v>
      </c>
      <c r="B870" s="133" t="s">
        <v>1843</v>
      </c>
      <c r="C870" s="0" t="s">
        <v>969</v>
      </c>
      <c r="D870" s="0" t="s">
        <v>972</v>
      </c>
      <c r="E870" s="338" t="n">
        <v>295.14</v>
      </c>
    </row>
    <row r="871" customFormat="false" ht="15" hidden="false" customHeight="false" outlineLevel="0" collapsed="false">
      <c r="A871" s="0" t="n">
        <v>10885</v>
      </c>
      <c r="B871" s="133" t="s">
        <v>1844</v>
      </c>
      <c r="C871" s="0" t="s">
        <v>969</v>
      </c>
      <c r="D871" s="0" t="s">
        <v>972</v>
      </c>
      <c r="E871" s="338" t="n">
        <v>373.32</v>
      </c>
    </row>
    <row r="872" customFormat="false" ht="15" hidden="false" customHeight="false" outlineLevel="0" collapsed="false">
      <c r="A872" s="0" t="n">
        <v>20962</v>
      </c>
      <c r="B872" s="133" t="s">
        <v>1845</v>
      </c>
      <c r="C872" s="0" t="s">
        <v>969</v>
      </c>
      <c r="D872" s="0" t="s">
        <v>972</v>
      </c>
      <c r="E872" s="338" t="n">
        <v>309.2</v>
      </c>
    </row>
    <row r="873" customFormat="false" ht="15" hidden="false" customHeight="false" outlineLevel="0" collapsed="false">
      <c r="A873" s="0" t="n">
        <v>20963</v>
      </c>
      <c r="B873" s="133" t="s">
        <v>1846</v>
      </c>
      <c r="C873" s="0" t="s">
        <v>969</v>
      </c>
      <c r="D873" s="0" t="s">
        <v>972</v>
      </c>
      <c r="E873" s="338" t="n">
        <v>377.71</v>
      </c>
    </row>
    <row r="874" customFormat="false" ht="15" hidden="false" customHeight="false" outlineLevel="0" collapsed="false">
      <c r="A874" s="0" t="n">
        <v>34643</v>
      </c>
      <c r="B874" s="133" t="s">
        <v>1847</v>
      </c>
      <c r="C874" s="0" t="s">
        <v>969</v>
      </c>
      <c r="D874" s="0" t="s">
        <v>970</v>
      </c>
      <c r="E874" s="338" t="n">
        <v>38.84</v>
      </c>
    </row>
    <row r="875" customFormat="false" ht="15" hidden="false" customHeight="false" outlineLevel="0" collapsed="false">
      <c r="A875" s="0" t="n">
        <v>41480</v>
      </c>
      <c r="B875" s="133" t="s">
        <v>1848</v>
      </c>
      <c r="C875" s="0" t="s">
        <v>969</v>
      </c>
      <c r="D875" s="0" t="s">
        <v>970</v>
      </c>
      <c r="E875" s="338" t="n">
        <v>45.03</v>
      </c>
    </row>
    <row r="876" customFormat="false" ht="15" hidden="false" customHeight="false" outlineLevel="0" collapsed="false">
      <c r="A876" s="0" t="n">
        <v>41474</v>
      </c>
      <c r="B876" s="133" t="s">
        <v>1849</v>
      </c>
      <c r="C876" s="0" t="s">
        <v>969</v>
      </c>
      <c r="D876" s="0" t="s">
        <v>970</v>
      </c>
      <c r="E876" s="338" t="n">
        <v>71.94</v>
      </c>
    </row>
    <row r="877" customFormat="false" ht="15" hidden="false" customHeight="false" outlineLevel="0" collapsed="false">
      <c r="A877" s="0" t="n">
        <v>41475</v>
      </c>
      <c r="B877" s="133" t="s">
        <v>1850</v>
      </c>
      <c r="C877" s="0" t="s">
        <v>969</v>
      </c>
      <c r="D877" s="0" t="s">
        <v>970</v>
      </c>
      <c r="E877" s="338" t="n">
        <v>61.38</v>
      </c>
    </row>
    <row r="878" customFormat="false" ht="15" hidden="false" customHeight="false" outlineLevel="0" collapsed="false">
      <c r="A878" s="0" t="n">
        <v>41476</v>
      </c>
      <c r="B878" s="133" t="s">
        <v>1851</v>
      </c>
      <c r="C878" s="0" t="s">
        <v>969</v>
      </c>
      <c r="D878" s="0" t="s">
        <v>970</v>
      </c>
      <c r="E878" s="338" t="n">
        <v>134.4</v>
      </c>
    </row>
    <row r="879" customFormat="false" ht="15" hidden="false" customHeight="false" outlineLevel="0" collapsed="false">
      <c r="A879" s="0" t="n">
        <v>2555</v>
      </c>
      <c r="B879" s="133" t="s">
        <v>1852</v>
      </c>
      <c r="C879" s="0" t="s">
        <v>969</v>
      </c>
      <c r="D879" s="0" t="s">
        <v>972</v>
      </c>
      <c r="E879" s="338" t="n">
        <v>1.45</v>
      </c>
    </row>
    <row r="880" customFormat="false" ht="15" hidden="false" customHeight="false" outlineLevel="0" collapsed="false">
      <c r="A880" s="0" t="n">
        <v>2556</v>
      </c>
      <c r="B880" s="133" t="s">
        <v>1853</v>
      </c>
      <c r="C880" s="0" t="s">
        <v>969</v>
      </c>
      <c r="D880" s="0" t="s">
        <v>972</v>
      </c>
      <c r="E880" s="338" t="n">
        <v>1.5</v>
      </c>
    </row>
    <row r="881" customFormat="false" ht="15" hidden="false" customHeight="false" outlineLevel="0" collapsed="false">
      <c r="A881" s="0" t="n">
        <v>2557</v>
      </c>
      <c r="B881" s="133" t="s">
        <v>1854</v>
      </c>
      <c r="C881" s="0" t="s">
        <v>969</v>
      </c>
      <c r="D881" s="0" t="s">
        <v>972</v>
      </c>
      <c r="E881" s="338" t="n">
        <v>3.18</v>
      </c>
    </row>
    <row r="882" customFormat="false" ht="15" hidden="false" customHeight="false" outlineLevel="0" collapsed="false">
      <c r="A882" s="0" t="n">
        <v>10569</v>
      </c>
      <c r="B882" s="133" t="s">
        <v>1855</v>
      </c>
      <c r="C882" s="0" t="s">
        <v>969</v>
      </c>
      <c r="D882" s="0" t="s">
        <v>972</v>
      </c>
      <c r="E882" s="338" t="n">
        <v>3.18</v>
      </c>
    </row>
    <row r="883" customFormat="false" ht="15" hidden="false" customHeight="false" outlineLevel="0" collapsed="false">
      <c r="A883" s="0" t="n">
        <v>39810</v>
      </c>
      <c r="B883" s="133" t="s">
        <v>1856</v>
      </c>
      <c r="C883" s="0" t="s">
        <v>969</v>
      </c>
      <c r="D883" s="0" t="s">
        <v>970</v>
      </c>
      <c r="E883" s="338" t="n">
        <v>31.35</v>
      </c>
    </row>
    <row r="884" customFormat="false" ht="15" hidden="false" customHeight="false" outlineLevel="0" collapsed="false">
      <c r="A884" s="0" t="n">
        <v>39811</v>
      </c>
      <c r="B884" s="133" t="s">
        <v>1857</v>
      </c>
      <c r="C884" s="0" t="s">
        <v>969</v>
      </c>
      <c r="D884" s="0" t="s">
        <v>970</v>
      </c>
      <c r="E884" s="338" t="n">
        <v>38.35</v>
      </c>
    </row>
    <row r="885" customFormat="false" ht="15" hidden="false" customHeight="false" outlineLevel="0" collapsed="false">
      <c r="A885" s="0" t="n">
        <v>39812</v>
      </c>
      <c r="B885" s="133" t="s">
        <v>1858</v>
      </c>
      <c r="C885" s="0" t="s">
        <v>969</v>
      </c>
      <c r="D885" s="0" t="s">
        <v>970</v>
      </c>
      <c r="E885" s="338" t="n">
        <v>63.06</v>
      </c>
    </row>
    <row r="886" customFormat="false" ht="15" hidden="false" customHeight="false" outlineLevel="0" collapsed="false">
      <c r="A886" s="0" t="n">
        <v>43096</v>
      </c>
      <c r="B886" s="133" t="s">
        <v>1859</v>
      </c>
      <c r="C886" s="0" t="s">
        <v>969</v>
      </c>
      <c r="D886" s="0" t="s">
        <v>970</v>
      </c>
      <c r="E886" s="338" t="n">
        <v>209.02</v>
      </c>
    </row>
    <row r="887" customFormat="false" ht="15" hidden="false" customHeight="false" outlineLevel="0" collapsed="false">
      <c r="A887" s="0" t="n">
        <v>43102</v>
      </c>
      <c r="B887" s="133" t="s">
        <v>1860</v>
      </c>
      <c r="C887" s="0" t="s">
        <v>969</v>
      </c>
      <c r="D887" s="0" t="s">
        <v>970</v>
      </c>
      <c r="E887" s="338" t="n">
        <v>127.09</v>
      </c>
    </row>
    <row r="888" customFormat="false" ht="15" hidden="false" customHeight="false" outlineLevel="0" collapsed="false">
      <c r="A888" s="0" t="n">
        <v>43103</v>
      </c>
      <c r="B888" s="133" t="s">
        <v>1861</v>
      </c>
      <c r="C888" s="0" t="s">
        <v>969</v>
      </c>
      <c r="D888" s="0" t="s">
        <v>970</v>
      </c>
      <c r="E888" s="338" t="n">
        <v>187.15</v>
      </c>
    </row>
    <row r="889" customFormat="false" ht="15" hidden="false" customHeight="false" outlineLevel="0" collapsed="false">
      <c r="A889" s="0" t="n">
        <v>43098</v>
      </c>
      <c r="B889" s="133" t="s">
        <v>1862</v>
      </c>
      <c r="C889" s="0" t="s">
        <v>969</v>
      </c>
      <c r="D889" s="0" t="s">
        <v>970</v>
      </c>
      <c r="E889" s="338" t="n">
        <v>70.8</v>
      </c>
    </row>
    <row r="890" customFormat="false" ht="15" hidden="false" customHeight="false" outlineLevel="0" collapsed="false">
      <c r="A890" s="0" t="n">
        <v>43097</v>
      </c>
      <c r="B890" s="133" t="s">
        <v>1863</v>
      </c>
      <c r="C890" s="0" t="s">
        <v>969</v>
      </c>
      <c r="D890" s="0" t="s">
        <v>970</v>
      </c>
      <c r="E890" s="338" t="n">
        <v>41.94</v>
      </c>
    </row>
    <row r="891" customFormat="false" ht="15" hidden="false" customHeight="false" outlineLevel="0" collapsed="false">
      <c r="A891" s="0" t="n">
        <v>43104</v>
      </c>
      <c r="B891" s="133" t="s">
        <v>1864</v>
      </c>
      <c r="C891" s="0" t="s">
        <v>969</v>
      </c>
      <c r="D891" s="0" t="s">
        <v>970</v>
      </c>
      <c r="E891" s="338" t="n">
        <v>496.18</v>
      </c>
    </row>
    <row r="892" customFormat="false" ht="15" hidden="false" customHeight="false" outlineLevel="0" collapsed="false">
      <c r="A892" s="0" t="n">
        <v>39771</v>
      </c>
      <c r="B892" s="133" t="s">
        <v>1865</v>
      </c>
      <c r="C892" s="0" t="s">
        <v>969</v>
      </c>
      <c r="D892" s="0" t="s">
        <v>972</v>
      </c>
      <c r="E892" s="338" t="n">
        <v>30.53</v>
      </c>
    </row>
    <row r="893" customFormat="false" ht="15" hidden="false" customHeight="false" outlineLevel="0" collapsed="false">
      <c r="A893" s="0" t="n">
        <v>39772</v>
      </c>
      <c r="B893" s="133" t="s">
        <v>1866</v>
      </c>
      <c r="C893" s="0" t="s">
        <v>969</v>
      </c>
      <c r="D893" s="0" t="s">
        <v>972</v>
      </c>
      <c r="E893" s="338" t="n">
        <v>60.02</v>
      </c>
    </row>
    <row r="894" customFormat="false" ht="15" hidden="false" customHeight="false" outlineLevel="0" collapsed="false">
      <c r="A894" s="0" t="n">
        <v>39773</v>
      </c>
      <c r="B894" s="133" t="s">
        <v>1867</v>
      </c>
      <c r="C894" s="0" t="s">
        <v>969</v>
      </c>
      <c r="D894" s="0" t="s">
        <v>972</v>
      </c>
      <c r="E894" s="338" t="n">
        <v>96.47</v>
      </c>
    </row>
    <row r="895" customFormat="false" ht="15" hidden="false" customHeight="false" outlineLevel="0" collapsed="false">
      <c r="A895" s="0" t="n">
        <v>39774</v>
      </c>
      <c r="B895" s="133" t="s">
        <v>1868</v>
      </c>
      <c r="C895" s="0" t="s">
        <v>969</v>
      </c>
      <c r="D895" s="0" t="s">
        <v>972</v>
      </c>
      <c r="E895" s="338" t="n">
        <v>144.29</v>
      </c>
    </row>
    <row r="896" customFormat="false" ht="15" hidden="false" customHeight="false" outlineLevel="0" collapsed="false">
      <c r="A896" s="0" t="n">
        <v>39775</v>
      </c>
      <c r="B896" s="133" t="s">
        <v>1869</v>
      </c>
      <c r="C896" s="0" t="s">
        <v>969</v>
      </c>
      <c r="D896" s="0" t="s">
        <v>972</v>
      </c>
      <c r="E896" s="338" t="n">
        <v>192.58</v>
      </c>
    </row>
    <row r="897" customFormat="false" ht="15" hidden="false" customHeight="false" outlineLevel="0" collapsed="false">
      <c r="A897" s="0" t="n">
        <v>39776</v>
      </c>
      <c r="B897" s="133" t="s">
        <v>1870</v>
      </c>
      <c r="C897" s="0" t="s">
        <v>969</v>
      </c>
      <c r="D897" s="0" t="s">
        <v>972</v>
      </c>
      <c r="E897" s="338" t="n">
        <v>232.74</v>
      </c>
    </row>
    <row r="898" customFormat="false" ht="15" hidden="false" customHeight="false" outlineLevel="0" collapsed="false">
      <c r="A898" s="0" t="n">
        <v>39777</v>
      </c>
      <c r="B898" s="133" t="s">
        <v>1871</v>
      </c>
      <c r="C898" s="0" t="s">
        <v>969</v>
      </c>
      <c r="D898" s="0" t="s">
        <v>972</v>
      </c>
      <c r="E898" s="338" t="n">
        <v>294.99</v>
      </c>
    </row>
    <row r="899" customFormat="false" ht="15" hidden="false" customHeight="false" outlineLevel="0" collapsed="false">
      <c r="A899" s="0" t="n">
        <v>20254</v>
      </c>
      <c r="B899" s="133" t="s">
        <v>1872</v>
      </c>
      <c r="C899" s="0" t="s">
        <v>969</v>
      </c>
      <c r="D899" s="0" t="s">
        <v>972</v>
      </c>
      <c r="E899" s="338" t="n">
        <v>21.41</v>
      </c>
    </row>
    <row r="900" customFormat="false" ht="15" hidden="false" customHeight="false" outlineLevel="0" collapsed="false">
      <c r="A900" s="0" t="n">
        <v>20253</v>
      </c>
      <c r="B900" s="133" t="s">
        <v>1873</v>
      </c>
      <c r="C900" s="0" t="s">
        <v>969</v>
      </c>
      <c r="D900" s="0" t="s">
        <v>972</v>
      </c>
      <c r="E900" s="338" t="n">
        <v>70.31</v>
      </c>
    </row>
    <row r="901" customFormat="false" ht="15" hidden="false" customHeight="false" outlineLevel="0" collapsed="false">
      <c r="A901" s="0" t="n">
        <v>11247</v>
      </c>
      <c r="B901" s="133" t="s">
        <v>1874</v>
      </c>
      <c r="C901" s="0" t="s">
        <v>969</v>
      </c>
      <c r="D901" s="0" t="s">
        <v>972</v>
      </c>
      <c r="E901" s="339" t="n">
        <v>1351.93</v>
      </c>
    </row>
    <row r="902" customFormat="false" ht="15" hidden="false" customHeight="false" outlineLevel="0" collapsed="false">
      <c r="A902" s="0" t="n">
        <v>11250</v>
      </c>
      <c r="B902" s="133" t="s">
        <v>1875</v>
      </c>
      <c r="C902" s="0" t="s">
        <v>969</v>
      </c>
      <c r="D902" s="0" t="s">
        <v>972</v>
      </c>
      <c r="E902" s="338" t="n">
        <v>58.2</v>
      </c>
    </row>
    <row r="903" customFormat="false" ht="15" hidden="false" customHeight="false" outlineLevel="0" collapsed="false">
      <c r="A903" s="0" t="n">
        <v>11249</v>
      </c>
      <c r="B903" s="133" t="s">
        <v>1876</v>
      </c>
      <c r="C903" s="0" t="s">
        <v>969</v>
      </c>
      <c r="D903" s="0" t="s">
        <v>972</v>
      </c>
      <c r="E903" s="339" t="n">
        <v>2640.8</v>
      </c>
    </row>
    <row r="904" customFormat="false" ht="15" hidden="false" customHeight="false" outlineLevel="0" collapsed="false">
      <c r="A904" s="0" t="n">
        <v>11251</v>
      </c>
      <c r="B904" s="133" t="s">
        <v>1877</v>
      </c>
      <c r="C904" s="0" t="s">
        <v>969</v>
      </c>
      <c r="D904" s="0" t="s">
        <v>972</v>
      </c>
      <c r="E904" s="338" t="n">
        <v>128.92</v>
      </c>
    </row>
    <row r="905" customFormat="false" ht="15" hidden="false" customHeight="false" outlineLevel="0" collapsed="false">
      <c r="A905" s="0" t="n">
        <v>11253</v>
      </c>
      <c r="B905" s="133" t="s">
        <v>1878</v>
      </c>
      <c r="C905" s="0" t="s">
        <v>969</v>
      </c>
      <c r="D905" s="0" t="s">
        <v>972</v>
      </c>
      <c r="E905" s="338" t="n">
        <v>213.63</v>
      </c>
    </row>
    <row r="906" customFormat="false" ht="15" hidden="false" customHeight="false" outlineLevel="0" collapsed="false">
      <c r="A906" s="0" t="n">
        <v>11255</v>
      </c>
      <c r="B906" s="133" t="s">
        <v>1879</v>
      </c>
      <c r="C906" s="0" t="s">
        <v>969</v>
      </c>
      <c r="D906" s="0" t="s">
        <v>972</v>
      </c>
      <c r="E906" s="338" t="n">
        <v>319.38</v>
      </c>
    </row>
    <row r="907" customFormat="false" ht="15" hidden="false" customHeight="false" outlineLevel="0" collapsed="false">
      <c r="A907" s="0" t="n">
        <v>14055</v>
      </c>
      <c r="B907" s="133" t="s">
        <v>1880</v>
      </c>
      <c r="C907" s="0" t="s">
        <v>969</v>
      </c>
      <c r="D907" s="0" t="s">
        <v>972</v>
      </c>
      <c r="E907" s="338" t="n">
        <v>642.49</v>
      </c>
    </row>
    <row r="908" customFormat="false" ht="15" hidden="false" customHeight="false" outlineLevel="0" collapsed="false">
      <c r="A908" s="0" t="n">
        <v>11256</v>
      </c>
      <c r="B908" s="133" t="s">
        <v>1881</v>
      </c>
      <c r="C908" s="0" t="s">
        <v>969</v>
      </c>
      <c r="D908" s="0" t="s">
        <v>972</v>
      </c>
      <c r="E908" s="338" t="n">
        <v>400.06</v>
      </c>
    </row>
    <row r="909" customFormat="false" ht="15" hidden="false" customHeight="false" outlineLevel="0" collapsed="false">
      <c r="A909" s="0" t="n">
        <v>1872</v>
      </c>
      <c r="B909" s="133" t="s">
        <v>1882</v>
      </c>
      <c r="C909" s="0" t="s">
        <v>969</v>
      </c>
      <c r="D909" s="0" t="s">
        <v>970</v>
      </c>
      <c r="E909" s="338" t="n">
        <v>1.45</v>
      </c>
    </row>
    <row r="910" customFormat="false" ht="15" hidden="false" customHeight="false" outlineLevel="0" collapsed="false">
      <c r="A910" s="0" t="n">
        <v>1873</v>
      </c>
      <c r="B910" s="133" t="s">
        <v>1883</v>
      </c>
      <c r="C910" s="0" t="s">
        <v>969</v>
      </c>
      <c r="D910" s="0" t="s">
        <v>970</v>
      </c>
      <c r="E910" s="338" t="n">
        <v>2.88</v>
      </c>
    </row>
    <row r="911" customFormat="false" ht="15" hidden="false" customHeight="false" outlineLevel="0" collapsed="false">
      <c r="A911" s="0" t="n">
        <v>39693</v>
      </c>
      <c r="B911" s="133" t="s">
        <v>1884</v>
      </c>
      <c r="C911" s="0" t="s">
        <v>969</v>
      </c>
      <c r="D911" s="0" t="s">
        <v>972</v>
      </c>
      <c r="E911" s="339" t="n">
        <v>2512.56</v>
      </c>
    </row>
    <row r="912" customFormat="false" ht="15" hidden="false" customHeight="false" outlineLevel="0" collapsed="false">
      <c r="A912" s="0" t="n">
        <v>39692</v>
      </c>
      <c r="B912" s="133" t="s">
        <v>1885</v>
      </c>
      <c r="C912" s="0" t="s">
        <v>969</v>
      </c>
      <c r="D912" s="0" t="s">
        <v>972</v>
      </c>
      <c r="E912" s="338" t="n">
        <v>803.96</v>
      </c>
    </row>
    <row r="913" customFormat="false" ht="15" hidden="false" customHeight="false" outlineLevel="0" collapsed="false">
      <c r="A913" s="0" t="n">
        <v>1062</v>
      </c>
      <c r="B913" s="133" t="s">
        <v>1886</v>
      </c>
      <c r="C913" s="0" t="s">
        <v>969</v>
      </c>
      <c r="D913" s="0" t="s">
        <v>972</v>
      </c>
      <c r="E913" s="338" t="n">
        <v>254.79</v>
      </c>
    </row>
    <row r="914" customFormat="false" ht="15" hidden="false" customHeight="false" outlineLevel="0" collapsed="false">
      <c r="A914" s="0" t="n">
        <v>39686</v>
      </c>
      <c r="B914" s="133" t="s">
        <v>1887</v>
      </c>
      <c r="C914" s="0" t="s">
        <v>969</v>
      </c>
      <c r="D914" s="0" t="s">
        <v>972</v>
      </c>
      <c r="E914" s="338" t="n">
        <v>412.56</v>
      </c>
    </row>
    <row r="915" customFormat="false" ht="15" hidden="false" customHeight="false" outlineLevel="0" collapsed="false">
      <c r="A915" s="0" t="n">
        <v>43095</v>
      </c>
      <c r="B915" s="133" t="s">
        <v>1888</v>
      </c>
      <c r="C915" s="0" t="s">
        <v>969</v>
      </c>
      <c r="D915" s="0" t="s">
        <v>970</v>
      </c>
      <c r="E915" s="338" t="n">
        <v>137.73</v>
      </c>
    </row>
    <row r="916" customFormat="false" ht="15" hidden="false" customHeight="false" outlineLevel="0" collapsed="false">
      <c r="A916" s="0" t="n">
        <v>1871</v>
      </c>
      <c r="B916" s="133" t="s">
        <v>1889</v>
      </c>
      <c r="C916" s="0" t="s">
        <v>969</v>
      </c>
      <c r="D916" s="0" t="s">
        <v>970</v>
      </c>
      <c r="E916" s="338" t="n">
        <v>2.59</v>
      </c>
    </row>
    <row r="917" customFormat="false" ht="15" hidden="false" customHeight="false" outlineLevel="0" collapsed="false">
      <c r="A917" s="0" t="n">
        <v>12001</v>
      </c>
      <c r="B917" s="133" t="s">
        <v>1890</v>
      </c>
      <c r="C917" s="0" t="s">
        <v>969</v>
      </c>
      <c r="D917" s="0" t="s">
        <v>970</v>
      </c>
      <c r="E917" s="338" t="n">
        <v>3.75</v>
      </c>
    </row>
    <row r="918" customFormat="false" ht="15" hidden="false" customHeight="false" outlineLevel="0" collapsed="false">
      <c r="A918" s="0" t="n">
        <v>11882</v>
      </c>
      <c r="B918" s="133" t="s">
        <v>1891</v>
      </c>
      <c r="C918" s="0" t="s">
        <v>969</v>
      </c>
      <c r="D918" s="0" t="s">
        <v>970</v>
      </c>
      <c r="E918" s="338" t="n">
        <v>115.33</v>
      </c>
    </row>
    <row r="919" customFormat="false" ht="15" hidden="false" customHeight="false" outlineLevel="0" collapsed="false">
      <c r="A919" s="0" t="n">
        <v>1068</v>
      </c>
      <c r="B919" s="133" t="s">
        <v>1892</v>
      </c>
      <c r="C919" s="0" t="s">
        <v>969</v>
      </c>
      <c r="D919" s="0" t="s">
        <v>972</v>
      </c>
      <c r="E919" s="339" t="n">
        <v>1680.6</v>
      </c>
    </row>
    <row r="920" customFormat="false" ht="15" hidden="false" customHeight="false" outlineLevel="0" collapsed="false">
      <c r="A920" s="0" t="n">
        <v>39690</v>
      </c>
      <c r="B920" s="133" t="s">
        <v>1893</v>
      </c>
      <c r="C920" s="0" t="s">
        <v>969</v>
      </c>
      <c r="D920" s="0" t="s">
        <v>972</v>
      </c>
      <c r="E920" s="339" t="n">
        <v>2819.49</v>
      </c>
    </row>
    <row r="921" customFormat="false" ht="15" hidden="false" customHeight="false" outlineLevel="0" collapsed="false">
      <c r="A921" s="0" t="n">
        <v>39691</v>
      </c>
      <c r="B921" s="133" t="s">
        <v>1894</v>
      </c>
      <c r="C921" s="0" t="s">
        <v>969</v>
      </c>
      <c r="D921" s="0" t="s">
        <v>972</v>
      </c>
      <c r="E921" s="339" t="n">
        <v>3546.13</v>
      </c>
    </row>
    <row r="922" customFormat="false" ht="15" hidden="false" customHeight="false" outlineLevel="0" collapsed="false">
      <c r="A922" s="0" t="n">
        <v>39808</v>
      </c>
      <c r="B922" s="133" t="s">
        <v>1895</v>
      </c>
      <c r="C922" s="0" t="s">
        <v>969</v>
      </c>
      <c r="D922" s="0" t="s">
        <v>970</v>
      </c>
      <c r="E922" s="338" t="n">
        <v>71.91</v>
      </c>
    </row>
    <row r="923" customFormat="false" ht="15" hidden="false" customHeight="false" outlineLevel="0" collapsed="false">
      <c r="A923" s="0" t="n">
        <v>39809</v>
      </c>
      <c r="B923" s="133" t="s">
        <v>1896</v>
      </c>
      <c r="C923" s="0" t="s">
        <v>969</v>
      </c>
      <c r="D923" s="0" t="s">
        <v>970</v>
      </c>
      <c r="E923" s="338" t="n">
        <v>170.55</v>
      </c>
    </row>
    <row r="924" customFormat="false" ht="15" hidden="false" customHeight="false" outlineLevel="0" collapsed="false">
      <c r="A924" s="0" t="n">
        <v>43439</v>
      </c>
      <c r="B924" s="133" t="s">
        <v>1897</v>
      </c>
      <c r="C924" s="0" t="s">
        <v>969</v>
      </c>
      <c r="D924" s="0" t="s">
        <v>970</v>
      </c>
      <c r="E924" s="338" t="n">
        <v>529.41</v>
      </c>
    </row>
    <row r="925" customFormat="false" ht="15" hidden="false" customHeight="false" outlineLevel="0" collapsed="false">
      <c r="A925" s="0" t="n">
        <v>5103</v>
      </c>
      <c r="B925" s="133" t="s">
        <v>1898</v>
      </c>
      <c r="C925" s="0" t="s">
        <v>969</v>
      </c>
      <c r="D925" s="0" t="s">
        <v>970</v>
      </c>
      <c r="E925" s="338" t="n">
        <v>21.35</v>
      </c>
    </row>
    <row r="926" customFormat="false" ht="15" hidden="false" customHeight="false" outlineLevel="0" collapsed="false">
      <c r="A926" s="0" t="n">
        <v>11880</v>
      </c>
      <c r="B926" s="133" t="s">
        <v>1899</v>
      </c>
      <c r="C926" s="0" t="s">
        <v>969</v>
      </c>
      <c r="D926" s="0" t="s">
        <v>970</v>
      </c>
      <c r="E926" s="338" t="n">
        <v>89.8</v>
      </c>
    </row>
    <row r="927" customFormat="false" ht="15" hidden="false" customHeight="false" outlineLevel="0" collapsed="false">
      <c r="A927" s="0" t="n">
        <v>11714</v>
      </c>
      <c r="B927" s="133" t="s">
        <v>1900</v>
      </c>
      <c r="C927" s="0" t="s">
        <v>969</v>
      </c>
      <c r="D927" s="0" t="s">
        <v>970</v>
      </c>
      <c r="E927" s="338" t="n">
        <v>61.18</v>
      </c>
    </row>
    <row r="928" customFormat="false" ht="15" hidden="false" customHeight="false" outlineLevel="0" collapsed="false">
      <c r="A928" s="0" t="n">
        <v>11712</v>
      </c>
      <c r="B928" s="133" t="s">
        <v>1901</v>
      </c>
      <c r="C928" s="0" t="s">
        <v>969</v>
      </c>
      <c r="D928" s="0" t="s">
        <v>977</v>
      </c>
      <c r="E928" s="338" t="n">
        <v>39.95</v>
      </c>
    </row>
    <row r="929" customFormat="false" ht="15" hidden="false" customHeight="false" outlineLevel="0" collapsed="false">
      <c r="A929" s="0" t="n">
        <v>11717</v>
      </c>
      <c r="B929" s="133" t="s">
        <v>1902</v>
      </c>
      <c r="C929" s="0" t="s">
        <v>969</v>
      </c>
      <c r="D929" s="0" t="s">
        <v>970</v>
      </c>
      <c r="E929" s="338" t="n">
        <v>48.16</v>
      </c>
    </row>
    <row r="930" customFormat="false" ht="15" hidden="false" customHeight="false" outlineLevel="0" collapsed="false">
      <c r="A930" s="0" t="n">
        <v>1106</v>
      </c>
      <c r="B930" s="133" t="s">
        <v>1903</v>
      </c>
      <c r="C930" s="0" t="s">
        <v>1020</v>
      </c>
      <c r="D930" s="0" t="s">
        <v>977</v>
      </c>
      <c r="E930" s="338" t="n">
        <v>1.3</v>
      </c>
    </row>
    <row r="931" customFormat="false" ht="15" hidden="false" customHeight="false" outlineLevel="0" collapsed="false">
      <c r="A931" s="0" t="n">
        <v>11161</v>
      </c>
      <c r="B931" s="133" t="s">
        <v>1904</v>
      </c>
      <c r="C931" s="0" t="s">
        <v>1020</v>
      </c>
      <c r="D931" s="0" t="s">
        <v>970</v>
      </c>
      <c r="E931" s="338" t="n">
        <v>2.17</v>
      </c>
    </row>
    <row r="932" customFormat="false" ht="15" hidden="false" customHeight="false" outlineLevel="0" collapsed="false">
      <c r="A932" s="0" t="n">
        <v>1107</v>
      </c>
      <c r="B932" s="133" t="s">
        <v>1905</v>
      </c>
      <c r="C932" s="0" t="s">
        <v>1020</v>
      </c>
      <c r="D932" s="0" t="s">
        <v>970</v>
      </c>
      <c r="E932" s="338" t="n">
        <v>1.1</v>
      </c>
    </row>
    <row r="933" customFormat="false" ht="15" hidden="false" customHeight="false" outlineLevel="0" collapsed="false">
      <c r="A933" s="0" t="n">
        <v>44479</v>
      </c>
      <c r="B933" s="133" t="s">
        <v>1906</v>
      </c>
      <c r="C933" s="0" t="s">
        <v>1020</v>
      </c>
      <c r="D933" s="0" t="s">
        <v>970</v>
      </c>
      <c r="E933" s="338" t="n">
        <v>0.16</v>
      </c>
    </row>
    <row r="934" customFormat="false" ht="15" hidden="false" customHeight="false" outlineLevel="0" collapsed="false">
      <c r="A934" s="0" t="n">
        <v>4759</v>
      </c>
      <c r="B934" s="133" t="s">
        <v>1907</v>
      </c>
      <c r="C934" s="0" t="s">
        <v>1120</v>
      </c>
      <c r="D934" s="0" t="s">
        <v>970</v>
      </c>
      <c r="E934" s="338" t="n">
        <v>16.81</v>
      </c>
    </row>
    <row r="935" customFormat="false" ht="15" hidden="false" customHeight="false" outlineLevel="0" collapsed="false">
      <c r="A935" s="0" t="n">
        <v>41068</v>
      </c>
      <c r="B935" s="133" t="s">
        <v>1908</v>
      </c>
      <c r="C935" s="0" t="s">
        <v>1122</v>
      </c>
      <c r="D935" s="0" t="s">
        <v>970</v>
      </c>
      <c r="E935" s="339" t="n">
        <v>2961.47</v>
      </c>
    </row>
    <row r="936" customFormat="false" ht="15" hidden="false" customHeight="false" outlineLevel="0" collapsed="false">
      <c r="A936" s="0" t="n">
        <v>12618</v>
      </c>
      <c r="B936" s="133" t="s">
        <v>1909</v>
      </c>
      <c r="C936" s="0" t="s">
        <v>969</v>
      </c>
      <c r="D936" s="0" t="s">
        <v>970</v>
      </c>
      <c r="E936" s="338" t="n">
        <v>149.23</v>
      </c>
    </row>
    <row r="937" customFormat="false" ht="15" hidden="false" customHeight="false" outlineLevel="0" collapsed="false">
      <c r="A937" s="0" t="n">
        <v>1108</v>
      </c>
      <c r="B937" s="133" t="s">
        <v>1910</v>
      </c>
      <c r="C937" s="0" t="s">
        <v>1016</v>
      </c>
      <c r="D937" s="0" t="s">
        <v>972</v>
      </c>
      <c r="E937" s="338" t="n">
        <v>27.4</v>
      </c>
    </row>
    <row r="938" customFormat="false" ht="15" hidden="false" customHeight="false" outlineLevel="0" collapsed="false">
      <c r="A938" s="0" t="n">
        <v>1117</v>
      </c>
      <c r="B938" s="133" t="s">
        <v>1911</v>
      </c>
      <c r="C938" s="0" t="s">
        <v>1016</v>
      </c>
      <c r="D938" s="0" t="s">
        <v>972</v>
      </c>
      <c r="E938" s="338" t="n">
        <v>27.62</v>
      </c>
    </row>
    <row r="939" customFormat="false" ht="15" hidden="false" customHeight="false" outlineLevel="0" collapsed="false">
      <c r="A939" s="0" t="n">
        <v>1118</v>
      </c>
      <c r="B939" s="133" t="s">
        <v>1912</v>
      </c>
      <c r="C939" s="0" t="s">
        <v>1016</v>
      </c>
      <c r="D939" s="0" t="s">
        <v>972</v>
      </c>
      <c r="E939" s="338" t="n">
        <v>32.64</v>
      </c>
    </row>
    <row r="940" customFormat="false" ht="15" hidden="false" customHeight="false" outlineLevel="0" collapsed="false">
      <c r="A940" s="0" t="n">
        <v>1110</v>
      </c>
      <c r="B940" s="133" t="s">
        <v>1913</v>
      </c>
      <c r="C940" s="0" t="s">
        <v>1016</v>
      </c>
      <c r="D940" s="0" t="s">
        <v>972</v>
      </c>
      <c r="E940" s="338" t="n">
        <v>32.64</v>
      </c>
    </row>
    <row r="941" customFormat="false" ht="15" hidden="false" customHeight="false" outlineLevel="0" collapsed="false">
      <c r="A941" s="0" t="n">
        <v>40784</v>
      </c>
      <c r="B941" s="133" t="s">
        <v>1914</v>
      </c>
      <c r="C941" s="0" t="s">
        <v>1016</v>
      </c>
      <c r="D941" s="0" t="s">
        <v>972</v>
      </c>
      <c r="E941" s="338" t="n">
        <v>90.05</v>
      </c>
    </row>
    <row r="942" customFormat="false" ht="15" hidden="false" customHeight="false" outlineLevel="0" collapsed="false">
      <c r="A942" s="0" t="n">
        <v>40782</v>
      </c>
      <c r="B942" s="133" t="s">
        <v>1915</v>
      </c>
      <c r="C942" s="0" t="s">
        <v>1016</v>
      </c>
      <c r="D942" s="0" t="s">
        <v>972</v>
      </c>
      <c r="E942" s="338" t="n">
        <v>35.33</v>
      </c>
    </row>
    <row r="943" customFormat="false" ht="15" hidden="false" customHeight="false" outlineLevel="0" collapsed="false">
      <c r="A943" s="0" t="n">
        <v>40783</v>
      </c>
      <c r="B943" s="133" t="s">
        <v>1916</v>
      </c>
      <c r="C943" s="0" t="s">
        <v>1016</v>
      </c>
      <c r="D943" s="0" t="s">
        <v>972</v>
      </c>
      <c r="E943" s="338" t="n">
        <v>46.03</v>
      </c>
    </row>
    <row r="944" customFormat="false" ht="15" hidden="false" customHeight="false" outlineLevel="0" collapsed="false">
      <c r="A944" s="0" t="n">
        <v>1109</v>
      </c>
      <c r="B944" s="133" t="s">
        <v>1917</v>
      </c>
      <c r="C944" s="0" t="s">
        <v>1016</v>
      </c>
      <c r="D944" s="0" t="s">
        <v>972</v>
      </c>
      <c r="E944" s="338" t="n">
        <v>27.4</v>
      </c>
    </row>
    <row r="945" customFormat="false" ht="15" hidden="false" customHeight="false" outlineLevel="0" collapsed="false">
      <c r="A945" s="0" t="n">
        <v>1119</v>
      </c>
      <c r="B945" s="133" t="s">
        <v>1918</v>
      </c>
      <c r="C945" s="0" t="s">
        <v>1016</v>
      </c>
      <c r="D945" s="0" t="s">
        <v>972</v>
      </c>
      <c r="E945" s="338" t="n">
        <v>17.66</v>
      </c>
    </row>
    <row r="946" customFormat="false" ht="15" hidden="false" customHeight="false" outlineLevel="0" collapsed="false">
      <c r="A946" s="0" t="n">
        <v>13115</v>
      </c>
      <c r="B946" s="133" t="s">
        <v>1919</v>
      </c>
      <c r="C946" s="0" t="s">
        <v>1016</v>
      </c>
      <c r="D946" s="0" t="s">
        <v>972</v>
      </c>
      <c r="E946" s="338" t="n">
        <v>25.13</v>
      </c>
    </row>
    <row r="947" customFormat="false" ht="15" hidden="false" customHeight="false" outlineLevel="0" collapsed="false">
      <c r="A947" s="0" t="n">
        <v>10541</v>
      </c>
      <c r="B947" s="133" t="s">
        <v>1920</v>
      </c>
      <c r="C947" s="0" t="s">
        <v>1016</v>
      </c>
      <c r="D947" s="0" t="s">
        <v>972</v>
      </c>
      <c r="E947" s="338" t="n">
        <v>30.71</v>
      </c>
    </row>
    <row r="948" customFormat="false" ht="15" hidden="false" customHeight="false" outlineLevel="0" collapsed="false">
      <c r="A948" s="0" t="n">
        <v>10542</v>
      </c>
      <c r="B948" s="133" t="s">
        <v>1921</v>
      </c>
      <c r="C948" s="0" t="s">
        <v>1016</v>
      </c>
      <c r="D948" s="0" t="s">
        <v>972</v>
      </c>
      <c r="E948" s="338" t="n">
        <v>40.16</v>
      </c>
    </row>
    <row r="949" customFormat="false" ht="15" hidden="false" customHeight="false" outlineLevel="0" collapsed="false">
      <c r="A949" s="0" t="n">
        <v>10543</v>
      </c>
      <c r="B949" s="133" t="s">
        <v>1922</v>
      </c>
      <c r="C949" s="0" t="s">
        <v>1016</v>
      </c>
      <c r="D949" s="0" t="s">
        <v>972</v>
      </c>
      <c r="E949" s="338" t="n">
        <v>65.16</v>
      </c>
    </row>
    <row r="950" customFormat="false" ht="15" hidden="false" customHeight="false" outlineLevel="0" collapsed="false">
      <c r="A950" s="0" t="n">
        <v>10544</v>
      </c>
      <c r="B950" s="133" t="s">
        <v>1923</v>
      </c>
      <c r="C950" s="0" t="s">
        <v>1016</v>
      </c>
      <c r="D950" s="0" t="s">
        <v>972</v>
      </c>
      <c r="E950" s="338" t="n">
        <v>84.28</v>
      </c>
    </row>
    <row r="951" customFormat="false" ht="15" hidden="false" customHeight="false" outlineLevel="0" collapsed="false">
      <c r="A951" s="0" t="n">
        <v>10545</v>
      </c>
      <c r="B951" s="133" t="s">
        <v>1924</v>
      </c>
      <c r="C951" s="0" t="s">
        <v>1016</v>
      </c>
      <c r="D951" s="0" t="s">
        <v>972</v>
      </c>
      <c r="E951" s="338" t="n">
        <v>157.51</v>
      </c>
    </row>
    <row r="952" customFormat="false" ht="15" hidden="false" customHeight="false" outlineLevel="0" collapsed="false">
      <c r="A952" s="0" t="n">
        <v>38365</v>
      </c>
      <c r="B952" s="133" t="s">
        <v>1925</v>
      </c>
      <c r="C952" s="0" t="s">
        <v>1378</v>
      </c>
      <c r="D952" s="0" t="s">
        <v>970</v>
      </c>
      <c r="E952" s="338" t="n">
        <v>1.9</v>
      </c>
    </row>
    <row r="953" customFormat="false" ht="15" hidden="false" customHeight="false" outlineLevel="0" collapsed="false">
      <c r="A953" s="0" t="n">
        <v>44056</v>
      </c>
      <c r="B953" s="133" t="s">
        <v>1926</v>
      </c>
      <c r="C953" s="0" t="s">
        <v>969</v>
      </c>
      <c r="D953" s="0" t="s">
        <v>972</v>
      </c>
      <c r="E953" s="339" t="n">
        <v>488846.82</v>
      </c>
    </row>
    <row r="954" customFormat="false" ht="15" hidden="false" customHeight="false" outlineLevel="0" collapsed="false">
      <c r="A954" s="0" t="n">
        <v>44057</v>
      </c>
      <c r="B954" s="133" t="s">
        <v>1927</v>
      </c>
      <c r="C954" s="0" t="s">
        <v>969</v>
      </c>
      <c r="D954" s="0" t="s">
        <v>972</v>
      </c>
      <c r="E954" s="339" t="n">
        <v>521750</v>
      </c>
    </row>
    <row r="955" customFormat="false" ht="15" hidden="false" customHeight="false" outlineLevel="0" collapsed="false">
      <c r="A955" s="0" t="n">
        <v>37754</v>
      </c>
      <c r="B955" s="133" t="s">
        <v>1928</v>
      </c>
      <c r="C955" s="0" t="s">
        <v>969</v>
      </c>
      <c r="D955" s="0" t="s">
        <v>972</v>
      </c>
      <c r="E955" s="339" t="n">
        <v>539423.7</v>
      </c>
    </row>
    <row r="956" customFormat="false" ht="15" hidden="false" customHeight="false" outlineLevel="0" collapsed="false">
      <c r="A956" s="0" t="n">
        <v>37757</v>
      </c>
      <c r="B956" s="133" t="s">
        <v>1929</v>
      </c>
      <c r="C956" s="0" t="s">
        <v>969</v>
      </c>
      <c r="D956" s="0" t="s">
        <v>972</v>
      </c>
      <c r="E956" s="339" t="n">
        <v>601657.68</v>
      </c>
    </row>
    <row r="957" customFormat="false" ht="15" hidden="false" customHeight="false" outlineLevel="0" collapsed="false">
      <c r="A957" s="0" t="n">
        <v>44058</v>
      </c>
      <c r="B957" s="133" t="s">
        <v>1930</v>
      </c>
      <c r="C957" s="0" t="s">
        <v>969</v>
      </c>
      <c r="D957" s="0" t="s">
        <v>972</v>
      </c>
      <c r="E957" s="339" t="n">
        <v>568754.5</v>
      </c>
    </row>
    <row r="958" customFormat="false" ht="15" hidden="false" customHeight="false" outlineLevel="0" collapsed="false">
      <c r="A958" s="0" t="n">
        <v>37752</v>
      </c>
      <c r="B958" s="133" t="s">
        <v>1931</v>
      </c>
      <c r="C958" s="0" t="s">
        <v>969</v>
      </c>
      <c r="D958" s="0" t="s">
        <v>972</v>
      </c>
      <c r="E958" s="339" t="n">
        <v>592256.73</v>
      </c>
    </row>
    <row r="959" customFormat="false" ht="15" hidden="false" customHeight="false" outlineLevel="0" collapsed="false">
      <c r="A959" s="0" t="n">
        <v>44059</v>
      </c>
      <c r="B959" s="133" t="s">
        <v>1932</v>
      </c>
      <c r="C959" s="0" t="s">
        <v>969</v>
      </c>
      <c r="D959" s="0" t="s">
        <v>972</v>
      </c>
      <c r="E959" s="339" t="n">
        <v>468164.86</v>
      </c>
    </row>
    <row r="960" customFormat="false" ht="15" hidden="false" customHeight="false" outlineLevel="0" collapsed="false">
      <c r="A960" s="0" t="n">
        <v>37750</v>
      </c>
      <c r="B960" s="133" t="s">
        <v>1933</v>
      </c>
      <c r="C960" s="0" t="s">
        <v>969</v>
      </c>
      <c r="D960" s="0" t="s">
        <v>972</v>
      </c>
      <c r="E960" s="339" t="n">
        <v>469104.95</v>
      </c>
    </row>
    <row r="961" customFormat="false" ht="15" hidden="false" customHeight="false" outlineLevel="0" collapsed="false">
      <c r="A961" s="0" t="n">
        <v>37758</v>
      </c>
      <c r="B961" s="133" t="s">
        <v>1934</v>
      </c>
      <c r="C961" s="0" t="s">
        <v>969</v>
      </c>
      <c r="D961" s="0" t="s">
        <v>972</v>
      </c>
      <c r="E961" s="339" t="n">
        <v>746431.51</v>
      </c>
    </row>
    <row r="962" customFormat="false" ht="15" hidden="false" customHeight="false" outlineLevel="0" collapsed="false">
      <c r="A962" s="0" t="n">
        <v>44060</v>
      </c>
      <c r="B962" s="133" t="s">
        <v>1935</v>
      </c>
      <c r="C962" s="0" t="s">
        <v>969</v>
      </c>
      <c r="D962" s="0" t="s">
        <v>972</v>
      </c>
      <c r="E962" s="339" t="n">
        <v>721989.19</v>
      </c>
    </row>
    <row r="963" customFormat="false" ht="15" hidden="false" customHeight="false" outlineLevel="0" collapsed="false">
      <c r="A963" s="0" t="n">
        <v>37749</v>
      </c>
      <c r="B963" s="133" t="s">
        <v>1936</v>
      </c>
      <c r="C963" s="0" t="s">
        <v>969</v>
      </c>
      <c r="D963" s="0" t="s">
        <v>972</v>
      </c>
      <c r="E963" s="339" t="n">
        <v>770873.88</v>
      </c>
    </row>
    <row r="964" customFormat="false" ht="15" hidden="false" customHeight="false" outlineLevel="0" collapsed="false">
      <c r="A964" s="0" t="n">
        <v>44061</v>
      </c>
      <c r="B964" s="133" t="s">
        <v>1937</v>
      </c>
      <c r="C964" s="0" t="s">
        <v>969</v>
      </c>
      <c r="D964" s="0" t="s">
        <v>972</v>
      </c>
      <c r="E964" s="339" t="n">
        <v>707887.86</v>
      </c>
    </row>
    <row r="965" customFormat="false" ht="15" hidden="false" customHeight="false" outlineLevel="0" collapsed="false">
      <c r="A965" s="0" t="n">
        <v>1159</v>
      </c>
      <c r="B965" s="133" t="s">
        <v>1938</v>
      </c>
      <c r="C965" s="0" t="s">
        <v>969</v>
      </c>
      <c r="D965" s="0" t="s">
        <v>977</v>
      </c>
      <c r="E965" s="339" t="n">
        <v>272980</v>
      </c>
    </row>
    <row r="966" customFormat="false" ht="15" hidden="false" customHeight="false" outlineLevel="0" collapsed="false">
      <c r="A966" s="0" t="n">
        <v>12114</v>
      </c>
      <c r="B966" s="133" t="s">
        <v>1939</v>
      </c>
      <c r="C966" s="0" t="s">
        <v>969</v>
      </c>
      <c r="D966" s="0" t="s">
        <v>970</v>
      </c>
      <c r="E966" s="338" t="n">
        <v>118.26</v>
      </c>
    </row>
    <row r="967" customFormat="false" ht="15" hidden="false" customHeight="false" outlineLevel="0" collapsed="false">
      <c r="A967" s="0" t="n">
        <v>38106</v>
      </c>
      <c r="B967" s="133" t="s">
        <v>1940</v>
      </c>
      <c r="C967" s="0" t="s">
        <v>969</v>
      </c>
      <c r="D967" s="0" t="s">
        <v>970</v>
      </c>
      <c r="E967" s="338" t="n">
        <v>16.07</v>
      </c>
    </row>
    <row r="968" customFormat="false" ht="15" hidden="false" customHeight="false" outlineLevel="0" collapsed="false">
      <c r="A968" s="0" t="n">
        <v>38085</v>
      </c>
      <c r="B968" s="133" t="s">
        <v>1941</v>
      </c>
      <c r="C968" s="0" t="s">
        <v>969</v>
      </c>
      <c r="D968" s="0" t="s">
        <v>970</v>
      </c>
      <c r="E968" s="338" t="n">
        <v>18.98</v>
      </c>
    </row>
    <row r="969" customFormat="false" ht="15" hidden="false" customHeight="false" outlineLevel="0" collapsed="false">
      <c r="A969" s="0" t="n">
        <v>38599</v>
      </c>
      <c r="B969" s="133" t="s">
        <v>1942</v>
      </c>
      <c r="C969" s="0" t="s">
        <v>969</v>
      </c>
      <c r="D969" s="0" t="s">
        <v>970</v>
      </c>
      <c r="E969" s="338" t="n">
        <v>5.77</v>
      </c>
    </row>
    <row r="970" customFormat="false" ht="15" hidden="false" customHeight="false" outlineLevel="0" collapsed="false">
      <c r="A970" s="0" t="n">
        <v>38596</v>
      </c>
      <c r="B970" s="133" t="s">
        <v>1943</v>
      </c>
      <c r="C970" s="0" t="s">
        <v>969</v>
      </c>
      <c r="D970" s="0" t="s">
        <v>970</v>
      </c>
      <c r="E970" s="338" t="n">
        <v>4.79</v>
      </c>
    </row>
    <row r="971" customFormat="false" ht="15" hidden="false" customHeight="false" outlineLevel="0" collapsed="false">
      <c r="A971" s="0" t="n">
        <v>38600</v>
      </c>
      <c r="B971" s="133" t="s">
        <v>1944</v>
      </c>
      <c r="C971" s="0" t="s">
        <v>969</v>
      </c>
      <c r="D971" s="0" t="s">
        <v>970</v>
      </c>
      <c r="E971" s="338" t="n">
        <v>6.12</v>
      </c>
    </row>
    <row r="972" customFormat="false" ht="15" hidden="false" customHeight="false" outlineLevel="0" collapsed="false">
      <c r="A972" s="0" t="n">
        <v>38597</v>
      </c>
      <c r="B972" s="133" t="s">
        <v>1945</v>
      </c>
      <c r="C972" s="0" t="s">
        <v>969</v>
      </c>
      <c r="D972" s="0" t="s">
        <v>970</v>
      </c>
      <c r="E972" s="338" t="n">
        <v>4.82</v>
      </c>
    </row>
    <row r="973" customFormat="false" ht="15" hidden="false" customHeight="false" outlineLevel="0" collapsed="false">
      <c r="A973" s="0" t="n">
        <v>659</v>
      </c>
      <c r="B973" s="133" t="s">
        <v>1946</v>
      </c>
      <c r="C973" s="0" t="s">
        <v>969</v>
      </c>
      <c r="D973" s="0" t="s">
        <v>970</v>
      </c>
      <c r="E973" s="338" t="n">
        <v>2.77</v>
      </c>
    </row>
    <row r="974" customFormat="false" ht="15" hidden="false" customHeight="false" outlineLevel="0" collapsed="false">
      <c r="A974" s="0" t="n">
        <v>660</v>
      </c>
      <c r="B974" s="133" t="s">
        <v>1947</v>
      </c>
      <c r="C974" s="0" t="s">
        <v>969</v>
      </c>
      <c r="D974" s="0" t="s">
        <v>970</v>
      </c>
      <c r="E974" s="338" t="n">
        <v>3.32</v>
      </c>
    </row>
    <row r="975" customFormat="false" ht="15" hidden="false" customHeight="false" outlineLevel="0" collapsed="false">
      <c r="A975" s="0" t="n">
        <v>658</v>
      </c>
      <c r="B975" s="133" t="s">
        <v>1948</v>
      </c>
      <c r="C975" s="0" t="s">
        <v>969</v>
      </c>
      <c r="D975" s="0" t="s">
        <v>970</v>
      </c>
      <c r="E975" s="338" t="n">
        <v>1.87</v>
      </c>
    </row>
    <row r="976" customFormat="false" ht="15" hidden="false" customHeight="false" outlineLevel="0" collapsed="false">
      <c r="A976" s="0" t="n">
        <v>38548</v>
      </c>
      <c r="B976" s="133" t="s">
        <v>1949</v>
      </c>
      <c r="C976" s="0" t="s">
        <v>969</v>
      </c>
      <c r="D976" s="0" t="s">
        <v>970</v>
      </c>
      <c r="E976" s="338" t="n">
        <v>2.14</v>
      </c>
    </row>
    <row r="977" customFormat="false" ht="15" hidden="false" customHeight="false" outlineLevel="0" collapsed="false">
      <c r="A977" s="0" t="n">
        <v>34649</v>
      </c>
      <c r="B977" s="133" t="s">
        <v>1950</v>
      </c>
      <c r="C977" s="0" t="s">
        <v>969</v>
      </c>
      <c r="D977" s="0" t="s">
        <v>970</v>
      </c>
      <c r="E977" s="338" t="n">
        <v>2.9</v>
      </c>
    </row>
    <row r="978" customFormat="false" ht="15" hidden="false" customHeight="false" outlineLevel="0" collapsed="false">
      <c r="A978" s="0" t="n">
        <v>34655</v>
      </c>
      <c r="B978" s="133" t="s">
        <v>1951</v>
      </c>
      <c r="C978" s="0" t="s">
        <v>969</v>
      </c>
      <c r="D978" s="0" t="s">
        <v>970</v>
      </c>
      <c r="E978" s="338" t="n">
        <v>3.85</v>
      </c>
    </row>
    <row r="979" customFormat="false" ht="15" hidden="false" customHeight="false" outlineLevel="0" collapsed="false">
      <c r="A979" s="0" t="n">
        <v>40607</v>
      </c>
      <c r="B979" s="133" t="s">
        <v>1952</v>
      </c>
      <c r="C979" s="0" t="s">
        <v>969</v>
      </c>
      <c r="D979" s="0" t="s">
        <v>972</v>
      </c>
      <c r="E979" s="338" t="n">
        <v>3.81</v>
      </c>
    </row>
    <row r="980" customFormat="false" ht="15" hidden="false" customHeight="false" outlineLevel="0" collapsed="false">
      <c r="A980" s="0" t="n">
        <v>567</v>
      </c>
      <c r="B980" s="133" t="s">
        <v>1953</v>
      </c>
      <c r="C980" s="0" t="s">
        <v>1016</v>
      </c>
      <c r="D980" s="0" t="s">
        <v>970</v>
      </c>
      <c r="E980" s="338" t="n">
        <v>10.33</v>
      </c>
    </row>
    <row r="981" customFormat="false" ht="15" hidden="false" customHeight="false" outlineLevel="0" collapsed="false">
      <c r="A981" s="0" t="n">
        <v>574</v>
      </c>
      <c r="B981" s="133" t="s">
        <v>1954</v>
      </c>
      <c r="C981" s="0" t="s">
        <v>1016</v>
      </c>
      <c r="D981" s="0" t="s">
        <v>970</v>
      </c>
      <c r="E981" s="338" t="n">
        <v>27.17</v>
      </c>
    </row>
    <row r="982" customFormat="false" ht="15" hidden="false" customHeight="false" outlineLevel="0" collapsed="false">
      <c r="A982" s="0" t="n">
        <v>568</v>
      </c>
      <c r="B982" s="133" t="s">
        <v>1955</v>
      </c>
      <c r="C982" s="0" t="s">
        <v>1016</v>
      </c>
      <c r="D982" s="0" t="s">
        <v>970</v>
      </c>
      <c r="E982" s="338" t="n">
        <v>57.25</v>
      </c>
    </row>
    <row r="983" customFormat="false" ht="15" hidden="false" customHeight="false" outlineLevel="0" collapsed="false">
      <c r="A983" s="0" t="n">
        <v>4777</v>
      </c>
      <c r="B983" s="133" t="s">
        <v>1956</v>
      </c>
      <c r="C983" s="0" t="s">
        <v>1020</v>
      </c>
      <c r="D983" s="0" t="s">
        <v>972</v>
      </c>
      <c r="E983" s="338" t="n">
        <v>7.36</v>
      </c>
    </row>
    <row r="984" customFormat="false" ht="15" hidden="false" customHeight="false" outlineLevel="0" collapsed="false">
      <c r="A984" s="0" t="n">
        <v>592</v>
      </c>
      <c r="B984" s="133" t="s">
        <v>1957</v>
      </c>
      <c r="C984" s="0" t="s">
        <v>1020</v>
      </c>
      <c r="D984" s="0" t="s">
        <v>972</v>
      </c>
      <c r="E984" s="338" t="n">
        <v>31.83</v>
      </c>
    </row>
    <row r="985" customFormat="false" ht="15" hidden="false" customHeight="false" outlineLevel="0" collapsed="false">
      <c r="A985" s="0" t="n">
        <v>586</v>
      </c>
      <c r="B985" s="133" t="s">
        <v>1958</v>
      </c>
      <c r="C985" s="0" t="s">
        <v>1016</v>
      </c>
      <c r="D985" s="0" t="s">
        <v>972</v>
      </c>
      <c r="E985" s="338" t="n">
        <v>18.71</v>
      </c>
    </row>
    <row r="986" customFormat="false" ht="15" hidden="false" customHeight="false" outlineLevel="0" collapsed="false">
      <c r="A986" s="0" t="n">
        <v>588</v>
      </c>
      <c r="B986" s="133" t="s">
        <v>1959</v>
      </c>
      <c r="C986" s="0" t="s">
        <v>1016</v>
      </c>
      <c r="D986" s="0" t="s">
        <v>972</v>
      </c>
      <c r="E986" s="338" t="n">
        <v>29.6</v>
      </c>
    </row>
    <row r="987" customFormat="false" ht="15" hidden="false" customHeight="false" outlineLevel="0" collapsed="false">
      <c r="A987" s="0" t="n">
        <v>591</v>
      </c>
      <c r="B987" s="133" t="s">
        <v>1960</v>
      </c>
      <c r="C987" s="0" t="s">
        <v>1020</v>
      </c>
      <c r="D987" s="0" t="s">
        <v>972</v>
      </c>
      <c r="E987" s="338" t="n">
        <v>29.7</v>
      </c>
    </row>
    <row r="988" customFormat="false" ht="15" hidden="false" customHeight="false" outlineLevel="0" collapsed="false">
      <c r="A988" s="0" t="n">
        <v>584</v>
      </c>
      <c r="B988" s="133" t="s">
        <v>1961</v>
      </c>
      <c r="C988" s="0" t="s">
        <v>1016</v>
      </c>
      <c r="D988" s="0" t="s">
        <v>972</v>
      </c>
      <c r="E988" s="338" t="n">
        <v>31.61</v>
      </c>
    </row>
    <row r="989" customFormat="false" ht="15" hidden="false" customHeight="false" outlineLevel="0" collapsed="false">
      <c r="A989" s="0" t="n">
        <v>589</v>
      </c>
      <c r="B989" s="133" t="s">
        <v>1962</v>
      </c>
      <c r="C989" s="0" t="s">
        <v>1016</v>
      </c>
      <c r="D989" s="0" t="s">
        <v>972</v>
      </c>
      <c r="E989" s="338" t="n">
        <v>50.03</v>
      </c>
    </row>
    <row r="990" customFormat="false" ht="15" hidden="false" customHeight="false" outlineLevel="0" collapsed="false">
      <c r="A990" s="0" t="n">
        <v>1165</v>
      </c>
      <c r="B990" s="133" t="s">
        <v>1963</v>
      </c>
      <c r="C990" s="0" t="s">
        <v>969</v>
      </c>
      <c r="D990" s="0" t="s">
        <v>972</v>
      </c>
      <c r="E990" s="338" t="n">
        <v>21.42</v>
      </c>
    </row>
    <row r="991" customFormat="false" ht="15" hidden="false" customHeight="false" outlineLevel="0" collapsed="false">
      <c r="A991" s="0" t="n">
        <v>1164</v>
      </c>
      <c r="B991" s="133" t="s">
        <v>1964</v>
      </c>
      <c r="C991" s="0" t="s">
        <v>969</v>
      </c>
      <c r="D991" s="0" t="s">
        <v>972</v>
      </c>
      <c r="E991" s="338" t="n">
        <v>17.35</v>
      </c>
    </row>
    <row r="992" customFormat="false" ht="15" hidden="false" customHeight="false" outlineLevel="0" collapsed="false">
      <c r="A992" s="0" t="n">
        <v>1162</v>
      </c>
      <c r="B992" s="133" t="s">
        <v>1965</v>
      </c>
      <c r="C992" s="0" t="s">
        <v>969</v>
      </c>
      <c r="D992" s="0" t="s">
        <v>972</v>
      </c>
      <c r="E992" s="338" t="n">
        <v>6.03</v>
      </c>
    </row>
    <row r="993" customFormat="false" ht="15" hidden="false" customHeight="false" outlineLevel="0" collapsed="false">
      <c r="A993" s="0" t="n">
        <v>12395</v>
      </c>
      <c r="B993" s="133" t="s">
        <v>1966</v>
      </c>
      <c r="C993" s="0" t="s">
        <v>969</v>
      </c>
      <c r="D993" s="0" t="s">
        <v>972</v>
      </c>
      <c r="E993" s="338" t="n">
        <v>5.86</v>
      </c>
    </row>
    <row r="994" customFormat="false" ht="15" hidden="false" customHeight="false" outlineLevel="0" collapsed="false">
      <c r="A994" s="0" t="n">
        <v>1170</v>
      </c>
      <c r="B994" s="133" t="s">
        <v>1967</v>
      </c>
      <c r="C994" s="0" t="s">
        <v>969</v>
      </c>
      <c r="D994" s="0" t="s">
        <v>972</v>
      </c>
      <c r="E994" s="338" t="n">
        <v>11.37</v>
      </c>
    </row>
    <row r="995" customFormat="false" ht="15" hidden="false" customHeight="false" outlineLevel="0" collapsed="false">
      <c r="A995" s="0" t="n">
        <v>1169</v>
      </c>
      <c r="B995" s="133" t="s">
        <v>1968</v>
      </c>
      <c r="C995" s="0" t="s">
        <v>969</v>
      </c>
      <c r="D995" s="0" t="s">
        <v>972</v>
      </c>
      <c r="E995" s="338" t="n">
        <v>55.8</v>
      </c>
    </row>
    <row r="996" customFormat="false" ht="15" hidden="false" customHeight="false" outlineLevel="0" collapsed="false">
      <c r="A996" s="0" t="n">
        <v>1166</v>
      </c>
      <c r="B996" s="133" t="s">
        <v>1969</v>
      </c>
      <c r="C996" s="0" t="s">
        <v>969</v>
      </c>
      <c r="D996" s="0" t="s">
        <v>972</v>
      </c>
      <c r="E996" s="338" t="n">
        <v>30.94</v>
      </c>
    </row>
    <row r="997" customFormat="false" ht="15" hidden="false" customHeight="false" outlineLevel="0" collapsed="false">
      <c r="A997" s="0" t="n">
        <v>1163</v>
      </c>
      <c r="B997" s="133" t="s">
        <v>1970</v>
      </c>
      <c r="C997" s="0" t="s">
        <v>969</v>
      </c>
      <c r="D997" s="0" t="s">
        <v>972</v>
      </c>
      <c r="E997" s="338" t="n">
        <v>7.8</v>
      </c>
    </row>
    <row r="998" customFormat="false" ht="15" hidden="false" customHeight="false" outlineLevel="0" collapsed="false">
      <c r="A998" s="0" t="n">
        <v>12396</v>
      </c>
      <c r="B998" s="133" t="s">
        <v>1971</v>
      </c>
      <c r="C998" s="0" t="s">
        <v>969</v>
      </c>
      <c r="D998" s="0" t="s">
        <v>972</v>
      </c>
      <c r="E998" s="338" t="n">
        <v>5.86</v>
      </c>
    </row>
    <row r="999" customFormat="false" ht="15" hidden="false" customHeight="false" outlineLevel="0" collapsed="false">
      <c r="A999" s="0" t="n">
        <v>1168</v>
      </c>
      <c r="B999" s="133" t="s">
        <v>1972</v>
      </c>
      <c r="C999" s="0" t="s">
        <v>969</v>
      </c>
      <c r="D999" s="0" t="s">
        <v>972</v>
      </c>
      <c r="E999" s="338" t="n">
        <v>79.55</v>
      </c>
    </row>
    <row r="1000" customFormat="false" ht="15" hidden="false" customHeight="false" outlineLevel="0" collapsed="false">
      <c r="A1000" s="0" t="n">
        <v>1167</v>
      </c>
      <c r="B1000" s="133" t="s">
        <v>1973</v>
      </c>
      <c r="C1000" s="0" t="s">
        <v>969</v>
      </c>
      <c r="D1000" s="0" t="s">
        <v>972</v>
      </c>
      <c r="E1000" s="338" t="n">
        <v>133.06</v>
      </c>
    </row>
    <row r="1001" customFormat="false" ht="15" hidden="false" customHeight="false" outlineLevel="0" collapsed="false">
      <c r="A1001" s="0" t="n">
        <v>36331</v>
      </c>
      <c r="B1001" s="133" t="s">
        <v>1974</v>
      </c>
      <c r="C1001" s="0" t="s">
        <v>969</v>
      </c>
      <c r="D1001" s="0" t="s">
        <v>972</v>
      </c>
      <c r="E1001" s="338" t="n">
        <v>2.21</v>
      </c>
    </row>
    <row r="1002" customFormat="false" ht="15" hidden="false" customHeight="false" outlineLevel="0" collapsed="false">
      <c r="A1002" s="0" t="n">
        <v>36346</v>
      </c>
      <c r="B1002" s="133" t="s">
        <v>1975</v>
      </c>
      <c r="C1002" s="0" t="s">
        <v>969</v>
      </c>
      <c r="D1002" s="0" t="s">
        <v>972</v>
      </c>
      <c r="E1002" s="338" t="n">
        <v>3.32</v>
      </c>
    </row>
    <row r="1003" customFormat="false" ht="15" hidden="false" customHeight="false" outlineLevel="0" collapsed="false">
      <c r="A1003" s="0" t="n">
        <v>1197</v>
      </c>
      <c r="B1003" s="133" t="s">
        <v>1976</v>
      </c>
      <c r="C1003" s="0" t="s">
        <v>969</v>
      </c>
      <c r="D1003" s="0" t="s">
        <v>970</v>
      </c>
      <c r="E1003" s="338" t="n">
        <v>2.22</v>
      </c>
    </row>
    <row r="1004" customFormat="false" ht="15" hidden="false" customHeight="false" outlineLevel="0" collapsed="false">
      <c r="A1004" s="0" t="n">
        <v>1202</v>
      </c>
      <c r="B1004" s="133" t="s">
        <v>1977</v>
      </c>
      <c r="C1004" s="0" t="s">
        <v>969</v>
      </c>
      <c r="D1004" s="0" t="s">
        <v>970</v>
      </c>
      <c r="E1004" s="338" t="n">
        <v>6.29</v>
      </c>
    </row>
    <row r="1005" customFormat="false" ht="15" hidden="false" customHeight="false" outlineLevel="0" collapsed="false">
      <c r="A1005" s="0" t="n">
        <v>1198</v>
      </c>
      <c r="B1005" s="133" t="s">
        <v>1978</v>
      </c>
      <c r="C1005" s="0" t="s">
        <v>969</v>
      </c>
      <c r="D1005" s="0" t="s">
        <v>970</v>
      </c>
      <c r="E1005" s="338" t="n">
        <v>2.9</v>
      </c>
    </row>
    <row r="1006" customFormat="false" ht="15" hidden="false" customHeight="false" outlineLevel="0" collapsed="false">
      <c r="A1006" s="0" t="n">
        <v>20088</v>
      </c>
      <c r="B1006" s="133" t="s">
        <v>1979</v>
      </c>
      <c r="C1006" s="0" t="s">
        <v>969</v>
      </c>
      <c r="D1006" s="0" t="s">
        <v>970</v>
      </c>
      <c r="E1006" s="338" t="n">
        <v>11.48</v>
      </c>
    </row>
    <row r="1007" customFormat="false" ht="15" hidden="false" customHeight="false" outlineLevel="0" collapsed="false">
      <c r="A1007" s="0" t="n">
        <v>20089</v>
      </c>
      <c r="B1007" s="133" t="s">
        <v>1980</v>
      </c>
      <c r="C1007" s="0" t="s">
        <v>969</v>
      </c>
      <c r="D1007" s="0" t="s">
        <v>970</v>
      </c>
      <c r="E1007" s="338" t="n">
        <v>56.29</v>
      </c>
    </row>
    <row r="1008" customFormat="false" ht="15" hidden="false" customHeight="false" outlineLevel="0" collapsed="false">
      <c r="A1008" s="0" t="n">
        <v>20087</v>
      </c>
      <c r="B1008" s="133" t="s">
        <v>1981</v>
      </c>
      <c r="C1008" s="0" t="s">
        <v>969</v>
      </c>
      <c r="D1008" s="0" t="s">
        <v>970</v>
      </c>
      <c r="E1008" s="338" t="n">
        <v>9.5</v>
      </c>
    </row>
    <row r="1009" customFormat="false" ht="15" hidden="false" customHeight="false" outlineLevel="0" collapsed="false">
      <c r="A1009" s="0" t="n">
        <v>1200</v>
      </c>
      <c r="B1009" s="133" t="s">
        <v>1982</v>
      </c>
      <c r="C1009" s="0" t="s">
        <v>969</v>
      </c>
      <c r="D1009" s="0" t="s">
        <v>970</v>
      </c>
      <c r="E1009" s="338" t="n">
        <v>8.63</v>
      </c>
    </row>
    <row r="1010" customFormat="false" ht="15" hidden="false" customHeight="false" outlineLevel="0" collapsed="false">
      <c r="A1010" s="0" t="n">
        <v>12909</v>
      </c>
      <c r="B1010" s="133" t="s">
        <v>1983</v>
      </c>
      <c r="C1010" s="0" t="s">
        <v>969</v>
      </c>
      <c r="D1010" s="0" t="s">
        <v>970</v>
      </c>
      <c r="E1010" s="338" t="n">
        <v>4</v>
      </c>
    </row>
    <row r="1011" customFormat="false" ht="15" hidden="false" customHeight="false" outlineLevel="0" collapsed="false">
      <c r="A1011" s="0" t="n">
        <v>12910</v>
      </c>
      <c r="B1011" s="133" t="s">
        <v>1984</v>
      </c>
      <c r="C1011" s="0" t="s">
        <v>969</v>
      </c>
      <c r="D1011" s="0" t="s">
        <v>970</v>
      </c>
      <c r="E1011" s="338" t="n">
        <v>7.19</v>
      </c>
    </row>
    <row r="1012" customFormat="false" ht="15" hidden="false" customHeight="false" outlineLevel="0" collapsed="false">
      <c r="A1012" s="0" t="n">
        <v>1191</v>
      </c>
      <c r="B1012" s="133" t="s">
        <v>1985</v>
      </c>
      <c r="C1012" s="0" t="s">
        <v>969</v>
      </c>
      <c r="D1012" s="0" t="s">
        <v>970</v>
      </c>
      <c r="E1012" s="338" t="n">
        <v>1.58</v>
      </c>
    </row>
    <row r="1013" customFormat="false" ht="15" hidden="false" customHeight="false" outlineLevel="0" collapsed="false">
      <c r="A1013" s="0" t="n">
        <v>1185</v>
      </c>
      <c r="B1013" s="133" t="s">
        <v>1986</v>
      </c>
      <c r="C1013" s="0" t="s">
        <v>969</v>
      </c>
      <c r="D1013" s="0" t="s">
        <v>970</v>
      </c>
      <c r="E1013" s="338" t="n">
        <v>1.58</v>
      </c>
    </row>
    <row r="1014" customFormat="false" ht="15" hidden="false" customHeight="false" outlineLevel="0" collapsed="false">
      <c r="A1014" s="0" t="n">
        <v>1189</v>
      </c>
      <c r="B1014" s="133" t="s">
        <v>1987</v>
      </c>
      <c r="C1014" s="0" t="s">
        <v>969</v>
      </c>
      <c r="D1014" s="0" t="s">
        <v>970</v>
      </c>
      <c r="E1014" s="338" t="n">
        <v>2.58</v>
      </c>
    </row>
    <row r="1015" customFormat="false" ht="15" hidden="false" customHeight="false" outlineLevel="0" collapsed="false">
      <c r="A1015" s="0" t="n">
        <v>1193</v>
      </c>
      <c r="B1015" s="133" t="s">
        <v>1988</v>
      </c>
      <c r="C1015" s="0" t="s">
        <v>969</v>
      </c>
      <c r="D1015" s="0" t="s">
        <v>970</v>
      </c>
      <c r="E1015" s="338" t="n">
        <v>4.97</v>
      </c>
    </row>
    <row r="1016" customFormat="false" ht="15" hidden="false" customHeight="false" outlineLevel="0" collapsed="false">
      <c r="A1016" s="0" t="n">
        <v>1194</v>
      </c>
      <c r="B1016" s="133" t="s">
        <v>1989</v>
      </c>
      <c r="C1016" s="0" t="s">
        <v>969</v>
      </c>
      <c r="D1016" s="0" t="s">
        <v>970</v>
      </c>
      <c r="E1016" s="338" t="n">
        <v>8.97</v>
      </c>
    </row>
    <row r="1017" customFormat="false" ht="15" hidden="false" customHeight="false" outlineLevel="0" collapsed="false">
      <c r="A1017" s="0" t="n">
        <v>1195</v>
      </c>
      <c r="B1017" s="133" t="s">
        <v>1990</v>
      </c>
      <c r="C1017" s="0" t="s">
        <v>969</v>
      </c>
      <c r="D1017" s="0" t="s">
        <v>970</v>
      </c>
      <c r="E1017" s="338" t="n">
        <v>15.09</v>
      </c>
    </row>
    <row r="1018" customFormat="false" ht="15" hidden="false" customHeight="false" outlineLevel="0" collapsed="false">
      <c r="A1018" s="0" t="n">
        <v>1204</v>
      </c>
      <c r="B1018" s="133" t="s">
        <v>1991</v>
      </c>
      <c r="C1018" s="0" t="s">
        <v>969</v>
      </c>
      <c r="D1018" s="0" t="s">
        <v>970</v>
      </c>
      <c r="E1018" s="338" t="n">
        <v>26.41</v>
      </c>
    </row>
    <row r="1019" customFormat="false" ht="15" hidden="false" customHeight="false" outlineLevel="0" collapsed="false">
      <c r="A1019" s="0" t="n">
        <v>1207</v>
      </c>
      <c r="B1019" s="133" t="s">
        <v>1992</v>
      </c>
      <c r="C1019" s="0" t="s">
        <v>969</v>
      </c>
      <c r="D1019" s="0" t="s">
        <v>972</v>
      </c>
      <c r="E1019" s="338" t="n">
        <v>27.38</v>
      </c>
    </row>
    <row r="1020" customFormat="false" ht="15" hidden="false" customHeight="false" outlineLevel="0" collapsed="false">
      <c r="A1020" s="0" t="n">
        <v>1206</v>
      </c>
      <c r="B1020" s="133" t="s">
        <v>1993</v>
      </c>
      <c r="C1020" s="0" t="s">
        <v>969</v>
      </c>
      <c r="D1020" s="0" t="s">
        <v>972</v>
      </c>
      <c r="E1020" s="338" t="n">
        <v>6.86</v>
      </c>
    </row>
    <row r="1021" customFormat="false" ht="15" hidden="false" customHeight="false" outlineLevel="0" collapsed="false">
      <c r="A1021" s="0" t="n">
        <v>1183</v>
      </c>
      <c r="B1021" s="133" t="s">
        <v>1994</v>
      </c>
      <c r="C1021" s="0" t="s">
        <v>969</v>
      </c>
      <c r="D1021" s="0" t="s">
        <v>972</v>
      </c>
      <c r="E1021" s="338" t="n">
        <v>17.88</v>
      </c>
    </row>
    <row r="1022" customFormat="false" ht="15" hidden="false" customHeight="false" outlineLevel="0" collapsed="false">
      <c r="A1022" s="0" t="n">
        <v>42685</v>
      </c>
      <c r="B1022" s="133" t="s">
        <v>1995</v>
      </c>
      <c r="C1022" s="0" t="s">
        <v>969</v>
      </c>
      <c r="D1022" s="0" t="s">
        <v>970</v>
      </c>
      <c r="E1022" s="338" t="n">
        <v>58.33</v>
      </c>
    </row>
    <row r="1023" customFormat="false" ht="15" hidden="false" customHeight="false" outlineLevel="0" collapsed="false">
      <c r="A1023" s="0" t="n">
        <v>42686</v>
      </c>
      <c r="B1023" s="133" t="s">
        <v>1996</v>
      </c>
      <c r="C1023" s="0" t="s">
        <v>969</v>
      </c>
      <c r="D1023" s="0" t="s">
        <v>970</v>
      </c>
      <c r="E1023" s="338" t="n">
        <v>64.25</v>
      </c>
    </row>
    <row r="1024" customFormat="false" ht="15" hidden="false" customHeight="false" outlineLevel="0" collapsed="false">
      <c r="A1024" s="0" t="n">
        <v>12894</v>
      </c>
      <c r="B1024" s="133" t="s">
        <v>1997</v>
      </c>
      <c r="C1024" s="0" t="s">
        <v>969</v>
      </c>
      <c r="D1024" s="0" t="s">
        <v>970</v>
      </c>
      <c r="E1024" s="338" t="n">
        <v>19.5</v>
      </c>
    </row>
    <row r="1025" customFormat="false" ht="15" hidden="false" customHeight="false" outlineLevel="0" collapsed="false">
      <c r="A1025" s="0" t="n">
        <v>12895</v>
      </c>
      <c r="B1025" s="133" t="s">
        <v>1998</v>
      </c>
      <c r="C1025" s="0" t="s">
        <v>969</v>
      </c>
      <c r="D1025" s="0" t="s">
        <v>977</v>
      </c>
      <c r="E1025" s="338" t="n">
        <v>15</v>
      </c>
    </row>
    <row r="1026" customFormat="false" ht="15" hidden="false" customHeight="false" outlineLevel="0" collapsed="false">
      <c r="A1026" s="0" t="n">
        <v>1631</v>
      </c>
      <c r="B1026" s="133" t="s">
        <v>1999</v>
      </c>
      <c r="C1026" s="0" t="s">
        <v>969</v>
      </c>
      <c r="D1026" s="0" t="s">
        <v>970</v>
      </c>
      <c r="E1026" s="338" t="n">
        <v>107.51</v>
      </c>
    </row>
    <row r="1027" customFormat="false" ht="15" hidden="false" customHeight="false" outlineLevel="0" collapsed="false">
      <c r="A1027" s="0" t="n">
        <v>1633</v>
      </c>
      <c r="B1027" s="133" t="s">
        <v>2000</v>
      </c>
      <c r="C1027" s="0" t="s">
        <v>969</v>
      </c>
      <c r="D1027" s="0" t="s">
        <v>970</v>
      </c>
      <c r="E1027" s="338" t="n">
        <v>182.66</v>
      </c>
    </row>
    <row r="1028" customFormat="false" ht="15" hidden="false" customHeight="false" outlineLevel="0" collapsed="false">
      <c r="A1028" s="0" t="n">
        <v>10818</v>
      </c>
      <c r="B1028" s="133" t="s">
        <v>2001</v>
      </c>
      <c r="C1028" s="0" t="s">
        <v>1020</v>
      </c>
      <c r="D1028" s="0" t="s">
        <v>970</v>
      </c>
      <c r="E1028" s="338" t="n">
        <v>43.53</v>
      </c>
    </row>
    <row r="1029" customFormat="false" ht="15" hidden="false" customHeight="false" outlineLevel="0" collapsed="false">
      <c r="A1029" s="0" t="n">
        <v>41410</v>
      </c>
      <c r="B1029" s="133" t="s">
        <v>2002</v>
      </c>
      <c r="C1029" s="0" t="s">
        <v>969</v>
      </c>
      <c r="D1029" s="0" t="s">
        <v>970</v>
      </c>
      <c r="E1029" s="338" t="n">
        <v>76.09</v>
      </c>
    </row>
    <row r="1030" customFormat="false" ht="15" hidden="false" customHeight="false" outlineLevel="0" collapsed="false">
      <c r="A1030" s="0" t="n">
        <v>41411</v>
      </c>
      <c r="B1030" s="133" t="s">
        <v>2003</v>
      </c>
      <c r="C1030" s="0" t="s">
        <v>969</v>
      </c>
      <c r="D1030" s="0" t="s">
        <v>970</v>
      </c>
      <c r="E1030" s="338" t="n">
        <v>68.98</v>
      </c>
    </row>
    <row r="1031" customFormat="false" ht="15" hidden="false" customHeight="false" outlineLevel="0" collapsed="false">
      <c r="A1031" s="0" t="n">
        <v>41412</v>
      </c>
      <c r="B1031" s="133" t="s">
        <v>2004</v>
      </c>
      <c r="C1031" s="0" t="s">
        <v>969</v>
      </c>
      <c r="D1031" s="0" t="s">
        <v>970</v>
      </c>
      <c r="E1031" s="338" t="n">
        <v>133.42</v>
      </c>
    </row>
    <row r="1032" customFormat="false" ht="15" hidden="false" customHeight="false" outlineLevel="0" collapsed="false">
      <c r="A1032" s="0" t="n">
        <v>41413</v>
      </c>
      <c r="B1032" s="133" t="s">
        <v>2005</v>
      </c>
      <c r="C1032" s="0" t="s">
        <v>969</v>
      </c>
      <c r="D1032" s="0" t="s">
        <v>970</v>
      </c>
      <c r="E1032" s="338" t="n">
        <v>120.06</v>
      </c>
    </row>
    <row r="1033" customFormat="false" ht="15" hidden="false" customHeight="false" outlineLevel="0" collapsed="false">
      <c r="A1033" s="0" t="n">
        <v>39359</v>
      </c>
      <c r="B1033" s="133" t="s">
        <v>2006</v>
      </c>
      <c r="C1033" s="0" t="s">
        <v>969</v>
      </c>
      <c r="D1033" s="0" t="s">
        <v>972</v>
      </c>
      <c r="E1033" s="338" t="n">
        <v>33.65</v>
      </c>
    </row>
    <row r="1034" customFormat="false" ht="15" hidden="false" customHeight="false" outlineLevel="0" collapsed="false">
      <c r="A1034" s="0" t="n">
        <v>39360</v>
      </c>
      <c r="B1034" s="133" t="s">
        <v>2007</v>
      </c>
      <c r="C1034" s="0" t="s">
        <v>969</v>
      </c>
      <c r="D1034" s="0" t="s">
        <v>972</v>
      </c>
      <c r="E1034" s="338" t="n">
        <v>33.65</v>
      </c>
    </row>
    <row r="1035" customFormat="false" ht="15" hidden="false" customHeight="false" outlineLevel="0" collapsed="false">
      <c r="A1035" s="0" t="n">
        <v>10710</v>
      </c>
      <c r="B1035" s="133" t="s">
        <v>2008</v>
      </c>
      <c r="C1035" s="0" t="s">
        <v>1378</v>
      </c>
      <c r="D1035" s="0" t="s">
        <v>972</v>
      </c>
      <c r="E1035" s="338" t="n">
        <v>148.57</v>
      </c>
    </row>
    <row r="1036" customFormat="false" ht="15" hidden="false" customHeight="false" outlineLevel="0" collapsed="false">
      <c r="A1036" s="0" t="n">
        <v>10709</v>
      </c>
      <c r="B1036" s="133" t="s">
        <v>2009</v>
      </c>
      <c r="C1036" s="0" t="s">
        <v>1378</v>
      </c>
      <c r="D1036" s="0" t="s">
        <v>972</v>
      </c>
      <c r="E1036" s="338" t="n">
        <v>182.52</v>
      </c>
    </row>
    <row r="1037" customFormat="false" ht="15" hidden="false" customHeight="false" outlineLevel="0" collapsed="false">
      <c r="A1037" s="0" t="n">
        <v>39636</v>
      </c>
      <c r="B1037" s="133" t="s">
        <v>2010</v>
      </c>
      <c r="C1037" s="0" t="s">
        <v>1378</v>
      </c>
      <c r="D1037" s="0" t="s">
        <v>972</v>
      </c>
      <c r="E1037" s="338" t="n">
        <v>186.38</v>
      </c>
    </row>
    <row r="1038" customFormat="false" ht="15" hidden="false" customHeight="false" outlineLevel="0" collapsed="false">
      <c r="A1038" s="0" t="n">
        <v>10708</v>
      </c>
      <c r="B1038" s="133" t="s">
        <v>2011</v>
      </c>
      <c r="C1038" s="0" t="s">
        <v>1378</v>
      </c>
      <c r="D1038" s="0" t="s">
        <v>972</v>
      </c>
      <c r="E1038" s="338" t="n">
        <v>57.51</v>
      </c>
    </row>
    <row r="1039" customFormat="false" ht="15" hidden="false" customHeight="false" outlineLevel="0" collapsed="false">
      <c r="A1039" s="0" t="n">
        <v>39635</v>
      </c>
      <c r="B1039" s="133" t="s">
        <v>2012</v>
      </c>
      <c r="C1039" s="0" t="s">
        <v>1378</v>
      </c>
      <c r="D1039" s="0" t="s">
        <v>972</v>
      </c>
      <c r="E1039" s="338" t="n">
        <v>97.92</v>
      </c>
    </row>
    <row r="1040" customFormat="false" ht="15" hidden="false" customHeight="false" outlineLevel="0" collapsed="false">
      <c r="A1040" s="0" t="n">
        <v>6117</v>
      </c>
      <c r="B1040" s="133" t="s">
        <v>2013</v>
      </c>
      <c r="C1040" s="0" t="s">
        <v>1120</v>
      </c>
      <c r="D1040" s="0" t="s">
        <v>970</v>
      </c>
      <c r="E1040" s="338" t="n">
        <v>11.37</v>
      </c>
    </row>
    <row r="1041" customFormat="false" ht="15" hidden="false" customHeight="false" outlineLevel="0" collapsed="false">
      <c r="A1041" s="0" t="n">
        <v>40913</v>
      </c>
      <c r="B1041" s="133" t="s">
        <v>2014</v>
      </c>
      <c r="C1041" s="0" t="s">
        <v>1122</v>
      </c>
      <c r="D1041" s="0" t="s">
        <v>970</v>
      </c>
      <c r="E1041" s="339" t="n">
        <v>2001.62</v>
      </c>
    </row>
    <row r="1042" customFormat="false" ht="15" hidden="false" customHeight="false" outlineLevel="0" collapsed="false">
      <c r="A1042" s="0" t="n">
        <v>1214</v>
      </c>
      <c r="B1042" s="133" t="s">
        <v>2015</v>
      </c>
      <c r="C1042" s="0" t="s">
        <v>1120</v>
      </c>
      <c r="D1042" s="0" t="s">
        <v>970</v>
      </c>
      <c r="E1042" s="338" t="n">
        <v>17.49</v>
      </c>
    </row>
    <row r="1043" customFormat="false" ht="15" hidden="false" customHeight="false" outlineLevel="0" collapsed="false">
      <c r="A1043" s="0" t="n">
        <v>40915</v>
      </c>
      <c r="B1043" s="133" t="s">
        <v>2016</v>
      </c>
      <c r="C1043" s="0" t="s">
        <v>1122</v>
      </c>
      <c r="D1043" s="0" t="s">
        <v>970</v>
      </c>
      <c r="E1043" s="339" t="n">
        <v>3078.87</v>
      </c>
    </row>
    <row r="1044" customFormat="false" ht="15" hidden="false" customHeight="false" outlineLevel="0" collapsed="false">
      <c r="A1044" s="0" t="n">
        <v>1213</v>
      </c>
      <c r="B1044" s="133" t="s">
        <v>2017</v>
      </c>
      <c r="C1044" s="0" t="s">
        <v>1120</v>
      </c>
      <c r="D1044" s="0" t="s">
        <v>977</v>
      </c>
      <c r="E1044" s="338" t="n">
        <v>18.58</v>
      </c>
    </row>
    <row r="1045" customFormat="false" ht="15" hidden="false" customHeight="false" outlineLevel="0" collapsed="false">
      <c r="A1045" s="0" t="n">
        <v>40914</v>
      </c>
      <c r="B1045" s="133" t="s">
        <v>2018</v>
      </c>
      <c r="C1045" s="0" t="s">
        <v>1122</v>
      </c>
      <c r="D1045" s="0" t="s">
        <v>970</v>
      </c>
      <c r="E1045" s="339" t="n">
        <v>3269.67</v>
      </c>
    </row>
    <row r="1046" customFormat="false" ht="15" hidden="false" customHeight="false" outlineLevel="0" collapsed="false">
      <c r="A1046" s="0" t="n">
        <v>5091</v>
      </c>
      <c r="B1046" s="133" t="s">
        <v>2019</v>
      </c>
      <c r="C1046" s="0" t="s">
        <v>969</v>
      </c>
      <c r="D1046" s="0" t="s">
        <v>970</v>
      </c>
      <c r="E1046" s="338" t="n">
        <v>20.8</v>
      </c>
    </row>
    <row r="1047" customFormat="false" ht="15" hidden="false" customHeight="false" outlineLevel="0" collapsed="false">
      <c r="A1047" s="0" t="n">
        <v>14615</v>
      </c>
      <c r="B1047" s="133" t="s">
        <v>2020</v>
      </c>
      <c r="C1047" s="0" t="s">
        <v>969</v>
      </c>
      <c r="D1047" s="0" t="s">
        <v>970</v>
      </c>
      <c r="E1047" s="339" t="n">
        <v>3832.49</v>
      </c>
    </row>
    <row r="1048" customFormat="false" ht="15" hidden="false" customHeight="false" outlineLevel="0" collapsed="false">
      <c r="A1048" s="0" t="n">
        <v>2711</v>
      </c>
      <c r="B1048" s="133" t="s">
        <v>2021</v>
      </c>
      <c r="C1048" s="0" t="s">
        <v>969</v>
      </c>
      <c r="D1048" s="0" t="s">
        <v>977</v>
      </c>
      <c r="E1048" s="338" t="n">
        <v>207.45</v>
      </c>
    </row>
    <row r="1049" customFormat="false" ht="15" hidden="false" customHeight="false" outlineLevel="0" collapsed="false">
      <c r="A1049" s="0" t="n">
        <v>37727</v>
      </c>
      <c r="B1049" s="133" t="s">
        <v>2022</v>
      </c>
      <c r="C1049" s="0" t="s">
        <v>969</v>
      </c>
      <c r="D1049" s="0" t="s">
        <v>972</v>
      </c>
      <c r="E1049" s="339" t="n">
        <v>17085</v>
      </c>
    </row>
    <row r="1050" customFormat="false" ht="15" hidden="false" customHeight="false" outlineLevel="0" collapsed="false">
      <c r="A1050" s="0" t="n">
        <v>37728</v>
      </c>
      <c r="B1050" s="133" t="s">
        <v>2023</v>
      </c>
      <c r="C1050" s="0" t="s">
        <v>969</v>
      </c>
      <c r="D1050" s="0" t="s">
        <v>972</v>
      </c>
      <c r="E1050" s="339" t="n">
        <v>23178.25</v>
      </c>
    </row>
    <row r="1051" customFormat="false" ht="15" hidden="false" customHeight="false" outlineLevel="0" collapsed="false">
      <c r="A1051" s="0" t="n">
        <v>37729</v>
      </c>
      <c r="B1051" s="133" t="s">
        <v>2024</v>
      </c>
      <c r="C1051" s="0" t="s">
        <v>969</v>
      </c>
      <c r="D1051" s="0" t="s">
        <v>972</v>
      </c>
      <c r="E1051" s="339" t="n">
        <v>25089.86</v>
      </c>
    </row>
    <row r="1052" customFormat="false" ht="15" hidden="false" customHeight="false" outlineLevel="0" collapsed="false">
      <c r="A1052" s="0" t="n">
        <v>37730</v>
      </c>
      <c r="B1052" s="133" t="s">
        <v>2025</v>
      </c>
      <c r="C1052" s="0" t="s">
        <v>969</v>
      </c>
      <c r="D1052" s="0" t="s">
        <v>972</v>
      </c>
      <c r="E1052" s="339" t="n">
        <v>27001.46</v>
      </c>
    </row>
    <row r="1053" customFormat="false" ht="15" hidden="false" customHeight="false" outlineLevel="0" collapsed="false">
      <c r="A1053" s="0" t="n">
        <v>37731</v>
      </c>
      <c r="B1053" s="133" t="s">
        <v>2026</v>
      </c>
      <c r="C1053" s="0" t="s">
        <v>969</v>
      </c>
      <c r="D1053" s="0" t="s">
        <v>972</v>
      </c>
      <c r="E1053" s="339" t="n">
        <v>28913.07</v>
      </c>
    </row>
    <row r="1054" customFormat="false" ht="15" hidden="false" customHeight="false" outlineLevel="0" collapsed="false">
      <c r="A1054" s="0" t="n">
        <v>37732</v>
      </c>
      <c r="B1054" s="133" t="s">
        <v>2027</v>
      </c>
      <c r="C1054" s="0" t="s">
        <v>969</v>
      </c>
      <c r="D1054" s="0" t="s">
        <v>972</v>
      </c>
      <c r="E1054" s="339" t="n">
        <v>32975.24</v>
      </c>
    </row>
    <row r="1055" customFormat="false" ht="15" hidden="false" customHeight="false" outlineLevel="0" collapsed="false">
      <c r="A1055" s="0" t="n">
        <v>42256</v>
      </c>
      <c r="B1055" s="133" t="s">
        <v>2028</v>
      </c>
      <c r="C1055" s="0" t="s">
        <v>1020</v>
      </c>
      <c r="D1055" s="0" t="s">
        <v>970</v>
      </c>
      <c r="E1055" s="338" t="n">
        <v>7.88</v>
      </c>
    </row>
    <row r="1056" customFormat="false" ht="15" hidden="false" customHeight="false" outlineLevel="0" collapsed="false">
      <c r="A1056" s="0" t="n">
        <v>42250</v>
      </c>
      <c r="B1056" s="133" t="s">
        <v>2029</v>
      </c>
      <c r="C1056" s="0" t="s">
        <v>2030</v>
      </c>
      <c r="D1056" s="0" t="s">
        <v>970</v>
      </c>
      <c r="E1056" s="339" t="n">
        <v>3546.67</v>
      </c>
    </row>
    <row r="1057" customFormat="false" ht="15" hidden="false" customHeight="false" outlineLevel="0" collapsed="false">
      <c r="A1057" s="0" t="n">
        <v>4743</v>
      </c>
      <c r="B1057" s="133" t="s">
        <v>2031</v>
      </c>
      <c r="C1057" s="0" t="s">
        <v>1118</v>
      </c>
      <c r="D1057" s="0" t="s">
        <v>970</v>
      </c>
      <c r="E1057" s="338" t="n">
        <v>60.74</v>
      </c>
    </row>
    <row r="1058" customFormat="false" ht="15" hidden="false" customHeight="false" outlineLevel="0" collapsed="false">
      <c r="A1058" s="0" t="n">
        <v>4744</v>
      </c>
      <c r="B1058" s="133" t="s">
        <v>2032</v>
      </c>
      <c r="C1058" s="0" t="s">
        <v>1118</v>
      </c>
      <c r="D1058" s="0" t="s">
        <v>970</v>
      </c>
      <c r="E1058" s="338" t="n">
        <v>97.18</v>
      </c>
    </row>
    <row r="1059" customFormat="false" ht="15" hidden="false" customHeight="false" outlineLevel="0" collapsed="false">
      <c r="A1059" s="0" t="n">
        <v>4745</v>
      </c>
      <c r="B1059" s="133" t="s">
        <v>2033</v>
      </c>
      <c r="C1059" s="0" t="s">
        <v>1118</v>
      </c>
      <c r="D1059" s="0" t="s">
        <v>970</v>
      </c>
      <c r="E1059" s="338" t="n">
        <v>116.56</v>
      </c>
    </row>
    <row r="1060" customFormat="false" ht="15" hidden="false" customHeight="false" outlineLevel="0" collapsed="false">
      <c r="A1060" s="0" t="n">
        <v>36496</v>
      </c>
      <c r="B1060" s="133" t="s">
        <v>2034</v>
      </c>
      <c r="C1060" s="0" t="s">
        <v>969</v>
      </c>
      <c r="D1060" s="0" t="s">
        <v>970</v>
      </c>
      <c r="E1060" s="339" t="n">
        <v>9730.63</v>
      </c>
    </row>
    <row r="1061" customFormat="false" ht="15" hidden="false" customHeight="false" outlineLevel="0" collapsed="false">
      <c r="A1061" s="0" t="n">
        <v>10630</v>
      </c>
      <c r="B1061" s="133" t="s">
        <v>2035</v>
      </c>
      <c r="C1061" s="0" t="s">
        <v>969</v>
      </c>
      <c r="D1061" s="0" t="s">
        <v>972</v>
      </c>
      <c r="E1061" s="339" t="n">
        <v>872588.17</v>
      </c>
    </row>
    <row r="1062" customFormat="false" ht="15" hidden="false" customHeight="false" outlineLevel="0" collapsed="false">
      <c r="A1062" s="0" t="n">
        <v>37762</v>
      </c>
      <c r="B1062" s="133" t="s">
        <v>2036</v>
      </c>
      <c r="C1062" s="0" t="s">
        <v>969</v>
      </c>
      <c r="D1062" s="0" t="s">
        <v>972</v>
      </c>
      <c r="E1062" s="339" t="n">
        <v>748365.7</v>
      </c>
    </row>
    <row r="1063" customFormat="false" ht="15" hidden="false" customHeight="false" outlineLevel="0" collapsed="false">
      <c r="A1063" s="0" t="n">
        <v>37763</v>
      </c>
      <c r="B1063" s="133" t="s">
        <v>2037</v>
      </c>
      <c r="C1063" s="0" t="s">
        <v>969</v>
      </c>
      <c r="D1063" s="0" t="s">
        <v>972</v>
      </c>
      <c r="E1063" s="339" t="n">
        <v>757455.04</v>
      </c>
    </row>
    <row r="1064" customFormat="false" ht="15" hidden="false" customHeight="false" outlineLevel="0" collapsed="false">
      <c r="A1064" s="0" t="n">
        <v>41992</v>
      </c>
      <c r="B1064" s="133" t="s">
        <v>2038</v>
      </c>
      <c r="C1064" s="0" t="s">
        <v>969</v>
      </c>
      <c r="D1064" s="0" t="s">
        <v>972</v>
      </c>
      <c r="E1064" s="339" t="n">
        <v>861075</v>
      </c>
    </row>
    <row r="1065" customFormat="false" ht="15" hidden="false" customHeight="false" outlineLevel="0" collapsed="false">
      <c r="A1065" s="0" t="n">
        <v>13215</v>
      </c>
      <c r="B1065" s="133" t="s">
        <v>2039</v>
      </c>
      <c r="C1065" s="0" t="s">
        <v>969</v>
      </c>
      <c r="D1065" s="0" t="s">
        <v>972</v>
      </c>
      <c r="E1065" s="339" t="n">
        <v>1055892.35</v>
      </c>
    </row>
    <row r="1066" customFormat="false" ht="15" hidden="false" customHeight="false" outlineLevel="0" collapsed="false">
      <c r="A1066" s="0" t="n">
        <v>4235</v>
      </c>
      <c r="B1066" s="133" t="s">
        <v>2040</v>
      </c>
      <c r="C1066" s="0" t="s">
        <v>1120</v>
      </c>
      <c r="D1066" s="0" t="s">
        <v>970</v>
      </c>
      <c r="E1066" s="338" t="n">
        <v>13.64</v>
      </c>
    </row>
    <row r="1067" customFormat="false" ht="15" hidden="false" customHeight="false" outlineLevel="0" collapsed="false">
      <c r="A1067" s="0" t="n">
        <v>40976</v>
      </c>
      <c r="B1067" s="133" t="s">
        <v>2041</v>
      </c>
      <c r="C1067" s="0" t="s">
        <v>1122</v>
      </c>
      <c r="D1067" s="0" t="s">
        <v>970</v>
      </c>
      <c r="E1067" s="339" t="n">
        <v>2403</v>
      </c>
    </row>
    <row r="1068" customFormat="false" ht="15" hidden="false" customHeight="false" outlineLevel="0" collapsed="false">
      <c r="A1068" s="0" t="n">
        <v>43091</v>
      </c>
      <c r="B1068" s="133" t="s">
        <v>2042</v>
      </c>
      <c r="C1068" s="0" t="s">
        <v>969</v>
      </c>
      <c r="D1068" s="0" t="s">
        <v>970</v>
      </c>
      <c r="E1068" s="339" t="n">
        <v>5752.88</v>
      </c>
    </row>
    <row r="1069" customFormat="false" ht="15" hidden="false" customHeight="false" outlineLevel="0" collapsed="false">
      <c r="A1069" s="0" t="n">
        <v>43092</v>
      </c>
      <c r="B1069" s="133" t="s">
        <v>2043</v>
      </c>
      <c r="C1069" s="0" t="s">
        <v>969</v>
      </c>
      <c r="D1069" s="0" t="s">
        <v>970</v>
      </c>
      <c r="E1069" s="339" t="n">
        <v>7670.5</v>
      </c>
    </row>
    <row r="1070" customFormat="false" ht="15" hidden="false" customHeight="false" outlineLevel="0" collapsed="false">
      <c r="A1070" s="0" t="n">
        <v>43089</v>
      </c>
      <c r="B1070" s="133" t="s">
        <v>2044</v>
      </c>
      <c r="C1070" s="0" t="s">
        <v>969</v>
      </c>
      <c r="D1070" s="0" t="s">
        <v>970</v>
      </c>
      <c r="E1070" s="339" t="n">
        <v>1336.8</v>
      </c>
    </row>
    <row r="1071" customFormat="false" ht="15" hidden="false" customHeight="false" outlineLevel="0" collapsed="false">
      <c r="A1071" s="0" t="n">
        <v>43090</v>
      </c>
      <c r="B1071" s="133" t="s">
        <v>2045</v>
      </c>
      <c r="C1071" s="0" t="s">
        <v>969</v>
      </c>
      <c r="D1071" s="0" t="s">
        <v>970</v>
      </c>
      <c r="E1071" s="339" t="n">
        <v>2950.19</v>
      </c>
    </row>
    <row r="1072" customFormat="false" ht="15" hidden="false" customHeight="false" outlineLevel="0" collapsed="false">
      <c r="A1072" s="0" t="n">
        <v>41967</v>
      </c>
      <c r="B1072" s="133" t="s">
        <v>2046</v>
      </c>
      <c r="C1072" s="0" t="s">
        <v>1022</v>
      </c>
      <c r="D1072" s="0" t="s">
        <v>970</v>
      </c>
      <c r="E1072" s="338" t="n">
        <v>21.92</v>
      </c>
    </row>
    <row r="1073" customFormat="false" ht="15" hidden="false" customHeight="false" outlineLevel="0" collapsed="false">
      <c r="A1073" s="0" t="n">
        <v>12760</v>
      </c>
      <c r="B1073" s="133" t="s">
        <v>2047</v>
      </c>
      <c r="C1073" s="0" t="s">
        <v>1378</v>
      </c>
      <c r="D1073" s="0" t="s">
        <v>970</v>
      </c>
      <c r="E1073" s="339" t="n">
        <v>1261.68</v>
      </c>
    </row>
    <row r="1074" customFormat="false" ht="15" hidden="false" customHeight="false" outlineLevel="0" collapsed="false">
      <c r="A1074" s="0" t="n">
        <v>12759</v>
      </c>
      <c r="B1074" s="133" t="s">
        <v>2048</v>
      </c>
      <c r="C1074" s="0" t="s">
        <v>1378</v>
      </c>
      <c r="D1074" s="0" t="s">
        <v>970</v>
      </c>
      <c r="E1074" s="338" t="n">
        <v>841.1</v>
      </c>
    </row>
    <row r="1075" customFormat="false" ht="15" hidden="false" customHeight="false" outlineLevel="0" collapsed="false">
      <c r="A1075" s="0" t="n">
        <v>43105</v>
      </c>
      <c r="B1075" s="133" t="s">
        <v>2049</v>
      </c>
      <c r="C1075" s="0" t="s">
        <v>1020</v>
      </c>
      <c r="D1075" s="0" t="s">
        <v>972</v>
      </c>
      <c r="E1075" s="338" t="n">
        <v>35.64</v>
      </c>
    </row>
    <row r="1076" customFormat="false" ht="15" hidden="false" customHeight="false" outlineLevel="0" collapsed="false">
      <c r="A1076" s="0" t="n">
        <v>40424</v>
      </c>
      <c r="B1076" s="133" t="s">
        <v>2050</v>
      </c>
      <c r="C1076" s="0" t="s">
        <v>1020</v>
      </c>
      <c r="D1076" s="0" t="s">
        <v>972</v>
      </c>
      <c r="E1076" s="338" t="n">
        <v>9.05</v>
      </c>
    </row>
    <row r="1077" customFormat="false" ht="15" hidden="false" customHeight="false" outlineLevel="0" collapsed="false">
      <c r="A1077" s="0" t="n">
        <v>1325</v>
      </c>
      <c r="B1077" s="133" t="s">
        <v>2051</v>
      </c>
      <c r="C1077" s="0" t="s">
        <v>1020</v>
      </c>
      <c r="D1077" s="0" t="s">
        <v>972</v>
      </c>
      <c r="E1077" s="338" t="n">
        <v>9.92</v>
      </c>
    </row>
    <row r="1078" customFormat="false" ht="15" hidden="false" customHeight="false" outlineLevel="0" collapsed="false">
      <c r="A1078" s="0" t="n">
        <v>1327</v>
      </c>
      <c r="B1078" s="133" t="s">
        <v>2052</v>
      </c>
      <c r="C1078" s="0" t="s">
        <v>1020</v>
      </c>
      <c r="D1078" s="0" t="s">
        <v>972</v>
      </c>
      <c r="E1078" s="338" t="n">
        <v>10.56</v>
      </c>
    </row>
    <row r="1079" customFormat="false" ht="15" hidden="false" customHeight="false" outlineLevel="0" collapsed="false">
      <c r="A1079" s="0" t="n">
        <v>1328</v>
      </c>
      <c r="B1079" s="133" t="s">
        <v>2053</v>
      </c>
      <c r="C1079" s="0" t="s">
        <v>1020</v>
      </c>
      <c r="D1079" s="0" t="s">
        <v>972</v>
      </c>
      <c r="E1079" s="338" t="n">
        <v>9.94</v>
      </c>
    </row>
    <row r="1080" customFormat="false" ht="15" hidden="false" customHeight="false" outlineLevel="0" collapsed="false">
      <c r="A1080" s="0" t="n">
        <v>1321</v>
      </c>
      <c r="B1080" s="133" t="s">
        <v>2054</v>
      </c>
      <c r="C1080" s="0" t="s">
        <v>1020</v>
      </c>
      <c r="D1080" s="0" t="s">
        <v>972</v>
      </c>
      <c r="E1080" s="338" t="n">
        <v>9.2</v>
      </c>
    </row>
    <row r="1081" customFormat="false" ht="15" hidden="false" customHeight="false" outlineLevel="0" collapsed="false">
      <c r="A1081" s="0" t="n">
        <v>1318</v>
      </c>
      <c r="B1081" s="133" t="s">
        <v>2055</v>
      </c>
      <c r="C1081" s="0" t="s">
        <v>1020</v>
      </c>
      <c r="D1081" s="0" t="s">
        <v>972</v>
      </c>
      <c r="E1081" s="338" t="n">
        <v>9.21</v>
      </c>
    </row>
    <row r="1082" customFormat="false" ht="15" hidden="false" customHeight="false" outlineLevel="0" collapsed="false">
      <c r="A1082" s="0" t="n">
        <v>1322</v>
      </c>
      <c r="B1082" s="133" t="s">
        <v>2056</v>
      </c>
      <c r="C1082" s="0" t="s">
        <v>1020</v>
      </c>
      <c r="D1082" s="0" t="s">
        <v>972</v>
      </c>
      <c r="E1082" s="338" t="n">
        <v>9.73</v>
      </c>
    </row>
    <row r="1083" customFormat="false" ht="15" hidden="false" customHeight="false" outlineLevel="0" collapsed="false">
      <c r="A1083" s="0" t="n">
        <v>1323</v>
      </c>
      <c r="B1083" s="133" t="s">
        <v>2057</v>
      </c>
      <c r="C1083" s="0" t="s">
        <v>1020</v>
      </c>
      <c r="D1083" s="0" t="s">
        <v>972</v>
      </c>
      <c r="E1083" s="338" t="n">
        <v>9.73</v>
      </c>
    </row>
    <row r="1084" customFormat="false" ht="15" hidden="false" customHeight="false" outlineLevel="0" collapsed="false">
      <c r="A1084" s="0" t="n">
        <v>1319</v>
      </c>
      <c r="B1084" s="133" t="s">
        <v>2058</v>
      </c>
      <c r="C1084" s="0" t="s">
        <v>1020</v>
      </c>
      <c r="D1084" s="0" t="s">
        <v>972</v>
      </c>
      <c r="E1084" s="338" t="n">
        <v>8.2</v>
      </c>
    </row>
    <row r="1085" customFormat="false" ht="15" hidden="false" customHeight="false" outlineLevel="0" collapsed="false">
      <c r="A1085" s="0" t="n">
        <v>11026</v>
      </c>
      <c r="B1085" s="133" t="s">
        <v>2059</v>
      </c>
      <c r="C1085" s="0" t="s">
        <v>1020</v>
      </c>
      <c r="D1085" s="0" t="s">
        <v>972</v>
      </c>
      <c r="E1085" s="338" t="n">
        <v>11.28</v>
      </c>
    </row>
    <row r="1086" customFormat="false" ht="15" hidden="false" customHeight="false" outlineLevel="0" collapsed="false">
      <c r="A1086" s="0" t="n">
        <v>11027</v>
      </c>
      <c r="B1086" s="133" t="s">
        <v>2060</v>
      </c>
      <c r="C1086" s="0" t="s">
        <v>1020</v>
      </c>
      <c r="D1086" s="0" t="s">
        <v>972</v>
      </c>
      <c r="E1086" s="338" t="n">
        <v>11.74</v>
      </c>
    </row>
    <row r="1087" customFormat="false" ht="15" hidden="false" customHeight="false" outlineLevel="0" collapsed="false">
      <c r="A1087" s="0" t="n">
        <v>11046</v>
      </c>
      <c r="B1087" s="133" t="s">
        <v>2061</v>
      </c>
      <c r="C1087" s="0" t="s">
        <v>1020</v>
      </c>
      <c r="D1087" s="0" t="s">
        <v>972</v>
      </c>
      <c r="E1087" s="338" t="n">
        <v>11.25</v>
      </c>
    </row>
    <row r="1088" customFormat="false" ht="15" hidden="false" customHeight="false" outlineLevel="0" collapsed="false">
      <c r="A1088" s="0" t="n">
        <v>11047</v>
      </c>
      <c r="B1088" s="133" t="s">
        <v>2062</v>
      </c>
      <c r="C1088" s="0" t="s">
        <v>1020</v>
      </c>
      <c r="D1088" s="0" t="s">
        <v>972</v>
      </c>
      <c r="E1088" s="338" t="n">
        <v>12.26</v>
      </c>
    </row>
    <row r="1089" customFormat="false" ht="15" hidden="false" customHeight="false" outlineLevel="0" collapsed="false">
      <c r="A1089" s="0" t="n">
        <v>43668</v>
      </c>
      <c r="B1089" s="133" t="s">
        <v>2063</v>
      </c>
      <c r="C1089" s="0" t="s">
        <v>1020</v>
      </c>
      <c r="D1089" s="0" t="s">
        <v>972</v>
      </c>
      <c r="E1089" s="338" t="n">
        <v>10.82</v>
      </c>
    </row>
    <row r="1090" customFormat="false" ht="15" hidden="false" customHeight="false" outlineLevel="0" collapsed="false">
      <c r="A1090" s="0" t="n">
        <v>11049</v>
      </c>
      <c r="B1090" s="133" t="s">
        <v>2064</v>
      </c>
      <c r="C1090" s="0" t="s">
        <v>1020</v>
      </c>
      <c r="D1090" s="0" t="s">
        <v>972</v>
      </c>
      <c r="E1090" s="338" t="n">
        <v>11.72</v>
      </c>
    </row>
    <row r="1091" customFormat="false" ht="15" hidden="false" customHeight="false" outlineLevel="0" collapsed="false">
      <c r="A1091" s="0" t="n">
        <v>43106</v>
      </c>
      <c r="B1091" s="133" t="s">
        <v>2065</v>
      </c>
      <c r="C1091" s="0" t="s">
        <v>1020</v>
      </c>
      <c r="D1091" s="0" t="s">
        <v>972</v>
      </c>
      <c r="E1091" s="338" t="n">
        <v>11.79</v>
      </c>
    </row>
    <row r="1092" customFormat="false" ht="15" hidden="false" customHeight="false" outlineLevel="0" collapsed="false">
      <c r="A1092" s="0" t="n">
        <v>11051</v>
      </c>
      <c r="B1092" s="133" t="s">
        <v>2066</v>
      </c>
      <c r="C1092" s="0" t="s">
        <v>1020</v>
      </c>
      <c r="D1092" s="0" t="s">
        <v>972</v>
      </c>
      <c r="E1092" s="338" t="n">
        <v>12.3</v>
      </c>
    </row>
    <row r="1093" customFormat="false" ht="15" hidden="false" customHeight="false" outlineLevel="0" collapsed="false">
      <c r="A1093" s="0" t="n">
        <v>11061</v>
      </c>
      <c r="B1093" s="133" t="s">
        <v>2067</v>
      </c>
      <c r="C1093" s="0" t="s">
        <v>1020</v>
      </c>
      <c r="D1093" s="0" t="s">
        <v>972</v>
      </c>
      <c r="E1093" s="338" t="n">
        <v>14.76</v>
      </c>
    </row>
    <row r="1094" customFormat="false" ht="15" hidden="false" customHeight="false" outlineLevel="0" collapsed="false">
      <c r="A1094" s="0" t="n">
        <v>43667</v>
      </c>
      <c r="B1094" s="133" t="s">
        <v>2068</v>
      </c>
      <c r="C1094" s="0" t="s">
        <v>1020</v>
      </c>
      <c r="D1094" s="0" t="s">
        <v>972</v>
      </c>
      <c r="E1094" s="338" t="n">
        <v>10.73</v>
      </c>
    </row>
    <row r="1095" customFormat="false" ht="15" hidden="false" customHeight="false" outlineLevel="0" collapsed="false">
      <c r="A1095" s="0" t="n">
        <v>1333</v>
      </c>
      <c r="B1095" s="133" t="s">
        <v>2069</v>
      </c>
      <c r="C1095" s="0" t="s">
        <v>1020</v>
      </c>
      <c r="D1095" s="0" t="s">
        <v>972</v>
      </c>
      <c r="E1095" s="338" t="n">
        <v>8.94</v>
      </c>
    </row>
    <row r="1096" customFormat="false" ht="15" hidden="false" customHeight="false" outlineLevel="0" collapsed="false">
      <c r="A1096" s="0" t="n">
        <v>1330</v>
      </c>
      <c r="B1096" s="133" t="s">
        <v>2070</v>
      </c>
      <c r="C1096" s="0" t="s">
        <v>1020</v>
      </c>
      <c r="D1096" s="0" t="s">
        <v>972</v>
      </c>
      <c r="E1096" s="338" t="n">
        <v>8.85</v>
      </c>
    </row>
    <row r="1097" customFormat="false" ht="15" hidden="false" customHeight="false" outlineLevel="0" collapsed="false">
      <c r="A1097" s="0" t="n">
        <v>10957</v>
      </c>
      <c r="B1097" s="133" t="s">
        <v>2071</v>
      </c>
      <c r="C1097" s="0" t="s">
        <v>1020</v>
      </c>
      <c r="D1097" s="0" t="s">
        <v>972</v>
      </c>
      <c r="E1097" s="338" t="n">
        <v>10.21</v>
      </c>
    </row>
    <row r="1098" customFormat="false" ht="15" hidden="false" customHeight="false" outlineLevel="0" collapsed="false">
      <c r="A1098" s="0" t="n">
        <v>1332</v>
      </c>
      <c r="B1098" s="133" t="s">
        <v>2072</v>
      </c>
      <c r="C1098" s="0" t="s">
        <v>1020</v>
      </c>
      <c r="D1098" s="0" t="s">
        <v>972</v>
      </c>
      <c r="E1098" s="338" t="n">
        <v>9.08</v>
      </c>
    </row>
    <row r="1099" customFormat="false" ht="15" hidden="false" customHeight="false" outlineLevel="0" collapsed="false">
      <c r="A1099" s="0" t="n">
        <v>1334</v>
      </c>
      <c r="B1099" s="133" t="s">
        <v>2073</v>
      </c>
      <c r="C1099" s="0" t="s">
        <v>1020</v>
      </c>
      <c r="D1099" s="0" t="s">
        <v>972</v>
      </c>
      <c r="E1099" s="338" t="n">
        <v>10.07</v>
      </c>
    </row>
    <row r="1100" customFormat="false" ht="15" hidden="false" customHeight="false" outlineLevel="0" collapsed="false">
      <c r="A1100" s="0" t="n">
        <v>1335</v>
      </c>
      <c r="B1100" s="133" t="s">
        <v>2074</v>
      </c>
      <c r="C1100" s="0" t="s">
        <v>1020</v>
      </c>
      <c r="D1100" s="0" t="s">
        <v>972</v>
      </c>
      <c r="E1100" s="338" t="n">
        <v>10.4</v>
      </c>
    </row>
    <row r="1101" customFormat="false" ht="15" hidden="false" customHeight="false" outlineLevel="0" collapsed="false">
      <c r="A1101" s="0" t="n">
        <v>40425</v>
      </c>
      <c r="B1101" s="133" t="s">
        <v>2075</v>
      </c>
      <c r="C1101" s="0" t="s">
        <v>1020</v>
      </c>
      <c r="D1101" s="0" t="s">
        <v>972</v>
      </c>
      <c r="E1101" s="338" t="n">
        <v>8.9</v>
      </c>
    </row>
    <row r="1102" customFormat="false" ht="15" hidden="false" customHeight="false" outlineLevel="0" collapsed="false">
      <c r="A1102" s="0" t="n">
        <v>1337</v>
      </c>
      <c r="B1102" s="133" t="s">
        <v>2076</v>
      </c>
      <c r="C1102" s="0" t="s">
        <v>1020</v>
      </c>
      <c r="D1102" s="0" t="s">
        <v>972</v>
      </c>
      <c r="E1102" s="338" t="n">
        <v>10.21</v>
      </c>
    </row>
    <row r="1103" customFormat="false" ht="15" hidden="false" customHeight="false" outlineLevel="0" collapsed="false">
      <c r="A1103" s="0" t="n">
        <v>1338</v>
      </c>
      <c r="B1103" s="133" t="s">
        <v>2077</v>
      </c>
      <c r="C1103" s="0" t="s">
        <v>1378</v>
      </c>
      <c r="D1103" s="0" t="s">
        <v>972</v>
      </c>
      <c r="E1103" s="338" t="n">
        <v>77.7</v>
      </c>
    </row>
    <row r="1104" customFormat="false" ht="15" hidden="false" customHeight="false" outlineLevel="0" collapsed="false">
      <c r="A1104" s="0" t="n">
        <v>1340</v>
      </c>
      <c r="B1104" s="133" t="s">
        <v>2078</v>
      </c>
      <c r="C1104" s="0" t="s">
        <v>1378</v>
      </c>
      <c r="D1104" s="0" t="s">
        <v>972</v>
      </c>
      <c r="E1104" s="338" t="n">
        <v>89.83</v>
      </c>
    </row>
    <row r="1105" customFormat="false" ht="15" hidden="false" customHeight="false" outlineLevel="0" collapsed="false">
      <c r="A1105" s="0" t="n">
        <v>1341</v>
      </c>
      <c r="B1105" s="133" t="s">
        <v>2079</v>
      </c>
      <c r="C1105" s="0" t="s">
        <v>1378</v>
      </c>
      <c r="D1105" s="0" t="s">
        <v>972</v>
      </c>
      <c r="E1105" s="338" t="n">
        <v>86.52</v>
      </c>
    </row>
    <row r="1106" customFormat="false" ht="15" hidden="false" customHeight="false" outlineLevel="0" collapsed="false">
      <c r="A1106" s="0" t="n">
        <v>34659</v>
      </c>
      <c r="B1106" s="133" t="s">
        <v>2080</v>
      </c>
      <c r="C1106" s="0" t="s">
        <v>1378</v>
      </c>
      <c r="D1106" s="0" t="s">
        <v>970</v>
      </c>
      <c r="E1106" s="338" t="n">
        <v>37.08</v>
      </c>
    </row>
    <row r="1107" customFormat="false" ht="15" hidden="false" customHeight="false" outlineLevel="0" collapsed="false">
      <c r="A1107" s="0" t="n">
        <v>34514</v>
      </c>
      <c r="B1107" s="133" t="s">
        <v>2081</v>
      </c>
      <c r="C1107" s="0" t="s">
        <v>1378</v>
      </c>
      <c r="D1107" s="0" t="s">
        <v>977</v>
      </c>
      <c r="E1107" s="338" t="n">
        <v>41.07</v>
      </c>
    </row>
    <row r="1108" customFormat="false" ht="15" hidden="false" customHeight="false" outlineLevel="0" collapsed="false">
      <c r="A1108" s="0" t="n">
        <v>34660</v>
      </c>
      <c r="B1108" s="133" t="s">
        <v>2082</v>
      </c>
      <c r="C1108" s="0" t="s">
        <v>1378</v>
      </c>
      <c r="D1108" s="0" t="s">
        <v>970</v>
      </c>
      <c r="E1108" s="338" t="n">
        <v>52.12</v>
      </c>
    </row>
    <row r="1109" customFormat="false" ht="15" hidden="false" customHeight="false" outlineLevel="0" collapsed="false">
      <c r="A1109" s="0" t="n">
        <v>34661</v>
      </c>
      <c r="B1109" s="133" t="s">
        <v>2083</v>
      </c>
      <c r="C1109" s="0" t="s">
        <v>1378</v>
      </c>
      <c r="D1109" s="0" t="s">
        <v>970</v>
      </c>
      <c r="E1109" s="338" t="n">
        <v>74.86</v>
      </c>
    </row>
    <row r="1110" customFormat="false" ht="15" hidden="false" customHeight="false" outlineLevel="0" collapsed="false">
      <c r="A1110" s="0" t="n">
        <v>34667</v>
      </c>
      <c r="B1110" s="133" t="s">
        <v>2084</v>
      </c>
      <c r="C1110" s="0" t="s">
        <v>1378</v>
      </c>
      <c r="D1110" s="0" t="s">
        <v>970</v>
      </c>
      <c r="E1110" s="338" t="n">
        <v>27.11</v>
      </c>
    </row>
    <row r="1111" customFormat="false" ht="15" hidden="false" customHeight="false" outlineLevel="0" collapsed="false">
      <c r="A1111" s="0" t="n">
        <v>34668</v>
      </c>
      <c r="B1111" s="133" t="s">
        <v>2085</v>
      </c>
      <c r="C1111" s="0" t="s">
        <v>1378</v>
      </c>
      <c r="D1111" s="0" t="s">
        <v>970</v>
      </c>
      <c r="E1111" s="338" t="n">
        <v>35.42</v>
      </c>
    </row>
    <row r="1112" customFormat="false" ht="15" hidden="false" customHeight="false" outlineLevel="0" collapsed="false">
      <c r="A1112" s="0" t="n">
        <v>34741</v>
      </c>
      <c r="B1112" s="133" t="s">
        <v>2086</v>
      </c>
      <c r="C1112" s="0" t="s">
        <v>1378</v>
      </c>
      <c r="D1112" s="0" t="s">
        <v>970</v>
      </c>
      <c r="E1112" s="338" t="n">
        <v>38.98</v>
      </c>
    </row>
    <row r="1113" customFormat="false" ht="15" hidden="false" customHeight="false" outlineLevel="0" collapsed="false">
      <c r="A1113" s="0" t="n">
        <v>34664</v>
      </c>
      <c r="B1113" s="133" t="s">
        <v>2087</v>
      </c>
      <c r="C1113" s="0" t="s">
        <v>1378</v>
      </c>
      <c r="D1113" s="0" t="s">
        <v>970</v>
      </c>
      <c r="E1113" s="338" t="n">
        <v>42.53</v>
      </c>
    </row>
    <row r="1114" customFormat="false" ht="15" hidden="false" customHeight="false" outlineLevel="0" collapsed="false">
      <c r="A1114" s="0" t="n">
        <v>34665</v>
      </c>
      <c r="B1114" s="133" t="s">
        <v>2088</v>
      </c>
      <c r="C1114" s="0" t="s">
        <v>1378</v>
      </c>
      <c r="D1114" s="0" t="s">
        <v>970</v>
      </c>
      <c r="E1114" s="338" t="n">
        <v>52.8</v>
      </c>
    </row>
    <row r="1115" customFormat="false" ht="15" hidden="false" customHeight="false" outlineLevel="0" collapsed="false">
      <c r="A1115" s="0" t="n">
        <v>34666</v>
      </c>
      <c r="B1115" s="133" t="s">
        <v>2089</v>
      </c>
      <c r="C1115" s="0" t="s">
        <v>1378</v>
      </c>
      <c r="D1115" s="0" t="s">
        <v>970</v>
      </c>
      <c r="E1115" s="338" t="n">
        <v>79.76</v>
      </c>
    </row>
    <row r="1116" customFormat="false" ht="15" hidden="false" customHeight="false" outlineLevel="0" collapsed="false">
      <c r="A1116" s="0" t="n">
        <v>34669</v>
      </c>
      <c r="B1116" s="133" t="s">
        <v>2090</v>
      </c>
      <c r="C1116" s="0" t="s">
        <v>1378</v>
      </c>
      <c r="D1116" s="0" t="s">
        <v>970</v>
      </c>
      <c r="E1116" s="338" t="n">
        <v>29.24</v>
      </c>
    </row>
    <row r="1117" customFormat="false" ht="15" hidden="false" customHeight="false" outlineLevel="0" collapsed="false">
      <c r="A1117" s="0" t="n">
        <v>34670</v>
      </c>
      <c r="B1117" s="133" t="s">
        <v>2091</v>
      </c>
      <c r="C1117" s="0" t="s">
        <v>1378</v>
      </c>
      <c r="D1117" s="0" t="s">
        <v>970</v>
      </c>
      <c r="E1117" s="338" t="n">
        <v>35.77</v>
      </c>
    </row>
    <row r="1118" customFormat="false" ht="15" hidden="false" customHeight="false" outlineLevel="0" collapsed="false">
      <c r="A1118" s="0" t="n">
        <v>34671</v>
      </c>
      <c r="B1118" s="133" t="s">
        <v>2092</v>
      </c>
      <c r="C1118" s="0" t="s">
        <v>1378</v>
      </c>
      <c r="D1118" s="0" t="s">
        <v>970</v>
      </c>
      <c r="E1118" s="338" t="n">
        <v>29.85</v>
      </c>
    </row>
    <row r="1119" customFormat="false" ht="15" hidden="false" customHeight="false" outlineLevel="0" collapsed="false">
      <c r="A1119" s="0" t="n">
        <v>34672</v>
      </c>
      <c r="B1119" s="133" t="s">
        <v>2093</v>
      </c>
      <c r="C1119" s="0" t="s">
        <v>1378</v>
      </c>
      <c r="D1119" s="0" t="s">
        <v>970</v>
      </c>
      <c r="E1119" s="338" t="n">
        <v>31.48</v>
      </c>
    </row>
    <row r="1120" customFormat="false" ht="15" hidden="false" customHeight="false" outlineLevel="0" collapsed="false">
      <c r="A1120" s="0" t="n">
        <v>34673</v>
      </c>
      <c r="B1120" s="133" t="s">
        <v>2094</v>
      </c>
      <c r="C1120" s="0" t="s">
        <v>1378</v>
      </c>
      <c r="D1120" s="0" t="s">
        <v>970</v>
      </c>
      <c r="E1120" s="338" t="n">
        <v>38.41</v>
      </c>
    </row>
    <row r="1121" customFormat="false" ht="15" hidden="false" customHeight="false" outlineLevel="0" collapsed="false">
      <c r="A1121" s="0" t="n">
        <v>34674</v>
      </c>
      <c r="B1121" s="133" t="s">
        <v>2095</v>
      </c>
      <c r="C1121" s="0" t="s">
        <v>1378</v>
      </c>
      <c r="D1121" s="0" t="s">
        <v>970</v>
      </c>
      <c r="E1121" s="338" t="n">
        <v>51.07</v>
      </c>
    </row>
    <row r="1122" customFormat="false" ht="15" hidden="false" customHeight="false" outlineLevel="0" collapsed="false">
      <c r="A1122" s="0" t="n">
        <v>34675</v>
      </c>
      <c r="B1122" s="133" t="s">
        <v>2096</v>
      </c>
      <c r="C1122" s="0" t="s">
        <v>1378</v>
      </c>
      <c r="D1122" s="0" t="s">
        <v>970</v>
      </c>
      <c r="E1122" s="338" t="n">
        <v>62.26</v>
      </c>
    </row>
    <row r="1123" customFormat="false" ht="15" hidden="false" customHeight="false" outlineLevel="0" collapsed="false">
      <c r="A1123" s="0" t="n">
        <v>34676</v>
      </c>
      <c r="B1123" s="133" t="s">
        <v>2097</v>
      </c>
      <c r="C1123" s="0" t="s">
        <v>1378</v>
      </c>
      <c r="D1123" s="0" t="s">
        <v>970</v>
      </c>
      <c r="E1123" s="338" t="n">
        <v>17.92</v>
      </c>
    </row>
    <row r="1124" customFormat="false" ht="15" hidden="false" customHeight="false" outlineLevel="0" collapsed="false">
      <c r="A1124" s="0" t="n">
        <v>34677</v>
      </c>
      <c r="B1124" s="133" t="s">
        <v>2098</v>
      </c>
      <c r="C1124" s="0" t="s">
        <v>1378</v>
      </c>
      <c r="D1124" s="0" t="s">
        <v>970</v>
      </c>
      <c r="E1124" s="338" t="n">
        <v>24.1</v>
      </c>
    </row>
    <row r="1125" customFormat="false" ht="15" hidden="false" customHeight="false" outlineLevel="0" collapsed="false">
      <c r="A1125" s="0" t="n">
        <v>43126</v>
      </c>
      <c r="B1125" s="133" t="s">
        <v>2099</v>
      </c>
      <c r="C1125" s="0" t="s">
        <v>1378</v>
      </c>
      <c r="D1125" s="0" t="s">
        <v>970</v>
      </c>
      <c r="E1125" s="338" t="n">
        <v>101.61</v>
      </c>
    </row>
    <row r="1126" customFormat="false" ht="15" hidden="false" customHeight="false" outlineLevel="0" collapsed="false">
      <c r="A1126" s="0" t="n">
        <v>43124</v>
      </c>
      <c r="B1126" s="133" t="s">
        <v>2100</v>
      </c>
      <c r="C1126" s="0" t="s">
        <v>1378</v>
      </c>
      <c r="D1126" s="0" t="s">
        <v>970</v>
      </c>
      <c r="E1126" s="338" t="n">
        <v>118.64</v>
      </c>
    </row>
    <row r="1127" customFormat="false" ht="15" hidden="false" customHeight="false" outlineLevel="0" collapsed="false">
      <c r="A1127" s="0" t="n">
        <v>43125</v>
      </c>
      <c r="B1127" s="133" t="s">
        <v>2101</v>
      </c>
      <c r="C1127" s="0" t="s">
        <v>1378</v>
      </c>
      <c r="D1127" s="0" t="s">
        <v>970</v>
      </c>
      <c r="E1127" s="338" t="n">
        <v>153.87</v>
      </c>
    </row>
    <row r="1128" customFormat="false" ht="15" hidden="false" customHeight="false" outlineLevel="0" collapsed="false">
      <c r="A1128" s="0" t="n">
        <v>40623</v>
      </c>
      <c r="B1128" s="133" t="s">
        <v>2102</v>
      </c>
      <c r="C1128" s="0" t="s">
        <v>1392</v>
      </c>
      <c r="D1128" s="0" t="s">
        <v>972</v>
      </c>
      <c r="E1128" s="338" t="n">
        <v>99.41</v>
      </c>
    </row>
    <row r="1129" customFormat="false" ht="15" hidden="false" customHeight="false" outlineLevel="0" collapsed="false">
      <c r="A1129" s="0" t="n">
        <v>43701</v>
      </c>
      <c r="B1129" s="133" t="s">
        <v>2103</v>
      </c>
      <c r="C1129" s="0" t="s">
        <v>1020</v>
      </c>
      <c r="D1129" s="0" t="s">
        <v>972</v>
      </c>
      <c r="E1129" s="338" t="n">
        <v>32.5</v>
      </c>
    </row>
    <row r="1130" customFormat="false" ht="15" hidden="false" customHeight="false" outlineLevel="0" collapsed="false">
      <c r="A1130" s="0" t="n">
        <v>1345</v>
      </c>
      <c r="B1130" s="133" t="s">
        <v>2104</v>
      </c>
      <c r="C1130" s="0" t="s">
        <v>1378</v>
      </c>
      <c r="D1130" s="0" t="s">
        <v>970</v>
      </c>
      <c r="E1130" s="338" t="n">
        <v>88.86</v>
      </c>
    </row>
    <row r="1131" customFormat="false" ht="15" hidden="false" customHeight="false" outlineLevel="0" collapsed="false">
      <c r="A1131" s="0" t="n">
        <v>1346</v>
      </c>
      <c r="B1131" s="133" t="s">
        <v>2105</v>
      </c>
      <c r="C1131" s="0" t="s">
        <v>1378</v>
      </c>
      <c r="D1131" s="0" t="s">
        <v>970</v>
      </c>
      <c r="E1131" s="338" t="n">
        <v>51.69</v>
      </c>
    </row>
    <row r="1132" customFormat="false" ht="15" hidden="false" customHeight="false" outlineLevel="0" collapsed="false">
      <c r="A1132" s="0" t="n">
        <v>1347</v>
      </c>
      <c r="B1132" s="133" t="s">
        <v>2106</v>
      </c>
      <c r="C1132" s="0" t="s">
        <v>1378</v>
      </c>
      <c r="D1132" s="0" t="s">
        <v>970</v>
      </c>
      <c r="E1132" s="338" t="n">
        <v>64.05</v>
      </c>
    </row>
    <row r="1133" customFormat="false" ht="15" hidden="false" customHeight="false" outlineLevel="0" collapsed="false">
      <c r="A1133" s="0" t="n">
        <v>43678</v>
      </c>
      <c r="B1133" s="133" t="s">
        <v>2107</v>
      </c>
      <c r="C1133" s="0" t="s">
        <v>1378</v>
      </c>
      <c r="D1133" s="0" t="s">
        <v>970</v>
      </c>
      <c r="E1133" s="338" t="n">
        <v>74.29</v>
      </c>
    </row>
    <row r="1134" customFormat="false" ht="15" hidden="false" customHeight="false" outlineLevel="0" collapsed="false">
      <c r="A1134" s="0" t="n">
        <v>43680</v>
      </c>
      <c r="B1134" s="133" t="s">
        <v>2108</v>
      </c>
      <c r="C1134" s="0" t="s">
        <v>1378</v>
      </c>
      <c r="D1134" s="0" t="s">
        <v>970</v>
      </c>
      <c r="E1134" s="338" t="n">
        <v>107.02</v>
      </c>
    </row>
    <row r="1135" customFormat="false" ht="15" hidden="false" customHeight="false" outlineLevel="0" collapsed="false">
      <c r="A1135" s="0" t="n">
        <v>43679</v>
      </c>
      <c r="B1135" s="133" t="s">
        <v>2109</v>
      </c>
      <c r="C1135" s="0" t="s">
        <v>1378</v>
      </c>
      <c r="D1135" s="0" t="s">
        <v>970</v>
      </c>
      <c r="E1135" s="338" t="n">
        <v>37.56</v>
      </c>
    </row>
    <row r="1136" customFormat="false" ht="15" hidden="false" customHeight="false" outlineLevel="0" collapsed="false">
      <c r="A1136" s="0" t="n">
        <v>1355</v>
      </c>
      <c r="B1136" s="133" t="s">
        <v>2110</v>
      </c>
      <c r="C1136" s="0" t="s">
        <v>1378</v>
      </c>
      <c r="D1136" s="0" t="s">
        <v>970</v>
      </c>
      <c r="E1136" s="338" t="n">
        <v>42.74</v>
      </c>
    </row>
    <row r="1137" customFormat="false" ht="15" hidden="false" customHeight="false" outlineLevel="0" collapsed="false">
      <c r="A1137" s="0" t="n">
        <v>1358</v>
      </c>
      <c r="B1137" s="133" t="s">
        <v>2111</v>
      </c>
      <c r="C1137" s="0" t="s">
        <v>1378</v>
      </c>
      <c r="D1137" s="0" t="s">
        <v>970</v>
      </c>
      <c r="E1137" s="338" t="n">
        <v>52.47</v>
      </c>
    </row>
    <row r="1138" customFormat="false" ht="15" hidden="false" customHeight="false" outlineLevel="0" collapsed="false">
      <c r="A1138" s="0" t="n">
        <v>43681</v>
      </c>
      <c r="B1138" s="133" t="s">
        <v>2112</v>
      </c>
      <c r="C1138" s="0" t="s">
        <v>1378</v>
      </c>
      <c r="D1138" s="0" t="s">
        <v>977</v>
      </c>
      <c r="E1138" s="338" t="n">
        <v>33.06</v>
      </c>
    </row>
    <row r="1139" customFormat="false" ht="15" hidden="false" customHeight="false" outlineLevel="0" collapsed="false">
      <c r="A1139" s="0" t="n">
        <v>43677</v>
      </c>
      <c r="B1139" s="133" t="s">
        <v>2113</v>
      </c>
      <c r="C1139" s="0" t="s">
        <v>1378</v>
      </c>
      <c r="D1139" s="0" t="s">
        <v>970</v>
      </c>
      <c r="E1139" s="338" t="n">
        <v>65.1</v>
      </c>
    </row>
    <row r="1140" customFormat="false" ht="15" hidden="false" customHeight="false" outlineLevel="0" collapsed="false">
      <c r="A1140" s="0" t="n">
        <v>43682</v>
      </c>
      <c r="B1140" s="133" t="s">
        <v>2114</v>
      </c>
      <c r="C1140" s="0" t="s">
        <v>1378</v>
      </c>
      <c r="D1140" s="0" t="s">
        <v>970</v>
      </c>
      <c r="E1140" s="338" t="n">
        <v>19.96</v>
      </c>
    </row>
    <row r="1141" customFormat="false" ht="15" hidden="false" customHeight="false" outlineLevel="0" collapsed="false">
      <c r="A1141" s="0" t="n">
        <v>20971</v>
      </c>
      <c r="B1141" s="133" t="s">
        <v>2115</v>
      </c>
      <c r="C1141" s="0" t="s">
        <v>969</v>
      </c>
      <c r="D1141" s="0" t="s">
        <v>972</v>
      </c>
      <c r="E1141" s="338" t="n">
        <v>28.57</v>
      </c>
    </row>
    <row r="1142" customFormat="false" ht="15" hidden="false" customHeight="false" outlineLevel="0" collapsed="false">
      <c r="A1142" s="0" t="n">
        <v>39746</v>
      </c>
      <c r="B1142" s="133" t="s">
        <v>2116</v>
      </c>
      <c r="C1142" s="0" t="s">
        <v>969</v>
      </c>
      <c r="D1142" s="0" t="s">
        <v>972</v>
      </c>
      <c r="E1142" s="338" t="n">
        <v>81.59</v>
      </c>
    </row>
    <row r="1143" customFormat="false" ht="15" hidden="false" customHeight="false" outlineLevel="0" collapsed="false">
      <c r="A1143" s="0" t="n">
        <v>13279</v>
      </c>
      <c r="B1143" s="133" t="s">
        <v>2117</v>
      </c>
      <c r="C1143" s="0" t="s">
        <v>1020</v>
      </c>
      <c r="D1143" s="0" t="s">
        <v>972</v>
      </c>
      <c r="E1143" s="338" t="n">
        <v>20.66</v>
      </c>
    </row>
    <row r="1144" customFormat="false" ht="15" hidden="false" customHeight="false" outlineLevel="0" collapsed="false">
      <c r="A1144" s="0" t="n">
        <v>11977</v>
      </c>
      <c r="B1144" s="133" t="s">
        <v>2118</v>
      </c>
      <c r="C1144" s="0" t="s">
        <v>969</v>
      </c>
      <c r="D1144" s="0" t="s">
        <v>972</v>
      </c>
      <c r="E1144" s="338" t="n">
        <v>10.7</v>
      </c>
    </row>
    <row r="1145" customFormat="false" ht="15" hidden="false" customHeight="false" outlineLevel="0" collapsed="false">
      <c r="A1145" s="0" t="n">
        <v>11975</v>
      </c>
      <c r="B1145" s="133" t="s">
        <v>2119</v>
      </c>
      <c r="C1145" s="0" t="s">
        <v>969</v>
      </c>
      <c r="D1145" s="0" t="s">
        <v>972</v>
      </c>
      <c r="E1145" s="338" t="n">
        <v>23.45</v>
      </c>
    </row>
    <row r="1146" customFormat="false" ht="15" hidden="false" customHeight="false" outlineLevel="0" collapsed="false">
      <c r="A1146" s="0" t="n">
        <v>11976</v>
      </c>
      <c r="B1146" s="133" t="s">
        <v>2120</v>
      </c>
      <c r="C1146" s="0" t="s">
        <v>969</v>
      </c>
      <c r="D1146" s="0" t="s">
        <v>972</v>
      </c>
      <c r="E1146" s="338" t="n">
        <v>1.2</v>
      </c>
    </row>
    <row r="1147" customFormat="false" ht="15" hidden="false" customHeight="false" outlineLevel="0" collapsed="false">
      <c r="A1147" s="0" t="n">
        <v>1368</v>
      </c>
      <c r="B1147" s="133" t="s">
        <v>2121</v>
      </c>
      <c r="C1147" s="0" t="s">
        <v>969</v>
      </c>
      <c r="D1147" s="0" t="s">
        <v>977</v>
      </c>
      <c r="E1147" s="338" t="n">
        <v>75</v>
      </c>
    </row>
    <row r="1148" customFormat="false" ht="15" hidden="false" customHeight="false" outlineLevel="0" collapsed="false">
      <c r="A1148" s="0" t="n">
        <v>1367</v>
      </c>
      <c r="B1148" s="133" t="s">
        <v>2122</v>
      </c>
      <c r="C1148" s="0" t="s">
        <v>969</v>
      </c>
      <c r="D1148" s="0" t="s">
        <v>970</v>
      </c>
      <c r="E1148" s="338" t="n">
        <v>242.6</v>
      </c>
    </row>
    <row r="1149" customFormat="false" ht="15" hidden="false" customHeight="false" outlineLevel="0" collapsed="false">
      <c r="A1149" s="0" t="n">
        <v>1380</v>
      </c>
      <c r="B1149" s="133" t="s">
        <v>2123</v>
      </c>
      <c r="C1149" s="0" t="s">
        <v>1020</v>
      </c>
      <c r="D1149" s="0" t="s">
        <v>970</v>
      </c>
      <c r="E1149" s="338" t="n">
        <v>4.68</v>
      </c>
    </row>
    <row r="1150" customFormat="false" ht="15" hidden="false" customHeight="false" outlineLevel="0" collapsed="false">
      <c r="A1150" s="0" t="n">
        <v>1375</v>
      </c>
      <c r="B1150" s="133" t="s">
        <v>2124</v>
      </c>
      <c r="C1150" s="0" t="s">
        <v>1020</v>
      </c>
      <c r="D1150" s="0" t="s">
        <v>970</v>
      </c>
      <c r="E1150" s="338" t="n">
        <v>17.15</v>
      </c>
    </row>
    <row r="1151" customFormat="false" ht="15" hidden="false" customHeight="false" outlineLevel="0" collapsed="false">
      <c r="A1151" s="0" t="n">
        <v>1379</v>
      </c>
      <c r="B1151" s="133" t="s">
        <v>2125</v>
      </c>
      <c r="C1151" s="0" t="s">
        <v>1020</v>
      </c>
      <c r="D1151" s="0" t="s">
        <v>977</v>
      </c>
      <c r="E1151" s="338" t="n">
        <v>0.7</v>
      </c>
    </row>
    <row r="1152" customFormat="false" ht="15" hidden="false" customHeight="false" outlineLevel="0" collapsed="false">
      <c r="A1152" s="0" t="n">
        <v>13284</v>
      </c>
      <c r="B1152" s="133" t="s">
        <v>2126</v>
      </c>
      <c r="C1152" s="0" t="s">
        <v>1020</v>
      </c>
      <c r="D1152" s="0" t="s">
        <v>970</v>
      </c>
      <c r="E1152" s="338" t="n">
        <v>0.63</v>
      </c>
    </row>
    <row r="1153" customFormat="false" ht="15" hidden="false" customHeight="false" outlineLevel="0" collapsed="false">
      <c r="A1153" s="0" t="n">
        <v>44528</v>
      </c>
      <c r="B1153" s="133" t="s">
        <v>2127</v>
      </c>
      <c r="C1153" s="0" t="s">
        <v>1020</v>
      </c>
      <c r="D1153" s="0" t="s">
        <v>970</v>
      </c>
      <c r="E1153" s="338" t="n">
        <v>3.73</v>
      </c>
    </row>
    <row r="1154" customFormat="false" ht="15" hidden="false" customHeight="false" outlineLevel="0" collapsed="false">
      <c r="A1154" s="0" t="n">
        <v>34753</v>
      </c>
      <c r="B1154" s="133" t="s">
        <v>2128</v>
      </c>
      <c r="C1154" s="0" t="s">
        <v>1020</v>
      </c>
      <c r="D1154" s="0" t="s">
        <v>970</v>
      </c>
      <c r="E1154" s="338" t="n">
        <v>0.68</v>
      </c>
    </row>
    <row r="1155" customFormat="false" ht="15" hidden="false" customHeight="false" outlineLevel="0" collapsed="false">
      <c r="A1155" s="0" t="n">
        <v>420</v>
      </c>
      <c r="B1155" s="133" t="s">
        <v>2129</v>
      </c>
      <c r="C1155" s="0" t="s">
        <v>969</v>
      </c>
      <c r="D1155" s="0" t="s">
        <v>970</v>
      </c>
      <c r="E1155" s="338" t="n">
        <v>44.81</v>
      </c>
    </row>
    <row r="1156" customFormat="false" ht="15" hidden="false" customHeight="false" outlineLevel="0" collapsed="false">
      <c r="A1156" s="0" t="n">
        <v>12327</v>
      </c>
      <c r="B1156" s="133" t="s">
        <v>2130</v>
      </c>
      <c r="C1156" s="0" t="s">
        <v>969</v>
      </c>
      <c r="D1156" s="0" t="s">
        <v>970</v>
      </c>
      <c r="E1156" s="338" t="n">
        <v>53.38</v>
      </c>
    </row>
    <row r="1157" customFormat="false" ht="15" hidden="false" customHeight="false" outlineLevel="0" collapsed="false">
      <c r="A1157" s="0" t="n">
        <v>36148</v>
      </c>
      <c r="B1157" s="133" t="s">
        <v>2131</v>
      </c>
      <c r="C1157" s="0" t="s">
        <v>969</v>
      </c>
      <c r="D1157" s="0" t="s">
        <v>970</v>
      </c>
      <c r="E1157" s="338" t="n">
        <v>72</v>
      </c>
    </row>
    <row r="1158" customFormat="false" ht="15" hidden="false" customHeight="false" outlineLevel="0" collapsed="false">
      <c r="A1158" s="0" t="n">
        <v>12329</v>
      </c>
      <c r="B1158" s="133" t="s">
        <v>2132</v>
      </c>
      <c r="C1158" s="0" t="s">
        <v>1020</v>
      </c>
      <c r="D1158" s="0" t="s">
        <v>970</v>
      </c>
      <c r="E1158" s="338" t="n">
        <v>113.71</v>
      </c>
    </row>
    <row r="1159" customFormat="false" ht="15" hidden="false" customHeight="false" outlineLevel="0" collapsed="false">
      <c r="A1159" s="0" t="n">
        <v>1339</v>
      </c>
      <c r="B1159" s="133" t="s">
        <v>2133</v>
      </c>
      <c r="C1159" s="0" t="s">
        <v>1020</v>
      </c>
      <c r="D1159" s="0" t="s">
        <v>972</v>
      </c>
      <c r="E1159" s="338" t="n">
        <v>77.9</v>
      </c>
    </row>
    <row r="1160" customFormat="false" ht="15" hidden="false" customHeight="false" outlineLevel="0" collapsed="false">
      <c r="A1160" s="0" t="n">
        <v>44396</v>
      </c>
      <c r="B1160" s="133" t="s">
        <v>2134</v>
      </c>
      <c r="C1160" s="0" t="s">
        <v>1020</v>
      </c>
      <c r="D1160" s="0" t="s">
        <v>970</v>
      </c>
      <c r="E1160" s="338" t="n">
        <v>45.33</v>
      </c>
    </row>
    <row r="1161" customFormat="false" ht="15" hidden="false" customHeight="false" outlineLevel="0" collapsed="false">
      <c r="A1161" s="0" t="n">
        <v>44327</v>
      </c>
      <c r="B1161" s="133" t="s">
        <v>2135</v>
      </c>
      <c r="C1161" s="0" t="s">
        <v>1022</v>
      </c>
      <c r="D1161" s="0" t="s">
        <v>970</v>
      </c>
      <c r="E1161" s="338" t="n">
        <v>154.15</v>
      </c>
    </row>
    <row r="1162" customFormat="false" ht="15" hidden="false" customHeight="false" outlineLevel="0" collapsed="false">
      <c r="A1162" s="0" t="n">
        <v>37418</v>
      </c>
      <c r="B1162" s="133" t="s">
        <v>2136</v>
      </c>
      <c r="C1162" s="0" t="s">
        <v>969</v>
      </c>
      <c r="D1162" s="0" t="s">
        <v>972</v>
      </c>
      <c r="E1162" s="338" t="n">
        <v>16.71</v>
      </c>
    </row>
    <row r="1163" customFormat="false" ht="15" hidden="false" customHeight="false" outlineLevel="0" collapsed="false">
      <c r="A1163" s="0" t="n">
        <v>37419</v>
      </c>
      <c r="B1163" s="133" t="s">
        <v>2137</v>
      </c>
      <c r="C1163" s="0" t="s">
        <v>969</v>
      </c>
      <c r="D1163" s="0" t="s">
        <v>972</v>
      </c>
      <c r="E1163" s="338" t="n">
        <v>17.16</v>
      </c>
    </row>
    <row r="1164" customFormat="false" ht="15" hidden="false" customHeight="false" outlineLevel="0" collapsed="false">
      <c r="A1164" s="0" t="n">
        <v>1427</v>
      </c>
      <c r="B1164" s="133" t="s">
        <v>2138</v>
      </c>
      <c r="C1164" s="0" t="s">
        <v>969</v>
      </c>
      <c r="D1164" s="0" t="s">
        <v>972</v>
      </c>
      <c r="E1164" s="338" t="n">
        <v>16.1</v>
      </c>
    </row>
    <row r="1165" customFormat="false" ht="15" hidden="false" customHeight="false" outlineLevel="0" collapsed="false">
      <c r="A1165" s="0" t="n">
        <v>1402</v>
      </c>
      <c r="B1165" s="133" t="s">
        <v>2139</v>
      </c>
      <c r="C1165" s="0" t="s">
        <v>969</v>
      </c>
      <c r="D1165" s="0" t="s">
        <v>972</v>
      </c>
      <c r="E1165" s="338" t="n">
        <v>5.57</v>
      </c>
    </row>
    <row r="1166" customFormat="false" ht="15" hidden="false" customHeight="false" outlineLevel="0" collapsed="false">
      <c r="A1166" s="0" t="n">
        <v>1420</v>
      </c>
      <c r="B1166" s="133" t="s">
        <v>2140</v>
      </c>
      <c r="C1166" s="0" t="s">
        <v>969</v>
      </c>
      <c r="D1166" s="0" t="s">
        <v>972</v>
      </c>
      <c r="E1166" s="338" t="n">
        <v>7.16</v>
      </c>
    </row>
    <row r="1167" customFormat="false" ht="15" hidden="false" customHeight="false" outlineLevel="0" collapsed="false">
      <c r="A1167" s="0" t="n">
        <v>1419</v>
      </c>
      <c r="B1167" s="133" t="s">
        <v>2141</v>
      </c>
      <c r="C1167" s="0" t="s">
        <v>969</v>
      </c>
      <c r="D1167" s="0" t="s">
        <v>972</v>
      </c>
      <c r="E1167" s="338" t="n">
        <v>8.65</v>
      </c>
    </row>
    <row r="1168" customFormat="false" ht="15" hidden="false" customHeight="false" outlineLevel="0" collapsed="false">
      <c r="A1168" s="0" t="n">
        <v>1414</v>
      </c>
      <c r="B1168" s="133" t="s">
        <v>2142</v>
      </c>
      <c r="C1168" s="0" t="s">
        <v>969</v>
      </c>
      <c r="D1168" s="0" t="s">
        <v>972</v>
      </c>
      <c r="E1168" s="338" t="n">
        <v>8.47</v>
      </c>
    </row>
    <row r="1169" customFormat="false" ht="15" hidden="false" customHeight="false" outlineLevel="0" collapsed="false">
      <c r="A1169" s="0" t="n">
        <v>1413</v>
      </c>
      <c r="B1169" s="133" t="s">
        <v>2143</v>
      </c>
      <c r="C1169" s="0" t="s">
        <v>969</v>
      </c>
      <c r="D1169" s="0" t="s">
        <v>972</v>
      </c>
      <c r="E1169" s="338" t="n">
        <v>12.51</v>
      </c>
    </row>
    <row r="1170" customFormat="false" ht="15" hidden="false" customHeight="false" outlineLevel="0" collapsed="false">
      <c r="A1170" s="0" t="n">
        <v>1412</v>
      </c>
      <c r="B1170" s="133" t="s">
        <v>2144</v>
      </c>
      <c r="C1170" s="0" t="s">
        <v>969</v>
      </c>
      <c r="D1170" s="0" t="s">
        <v>972</v>
      </c>
      <c r="E1170" s="338" t="n">
        <v>10.6</v>
      </c>
    </row>
    <row r="1171" customFormat="false" ht="15" hidden="false" customHeight="false" outlineLevel="0" collapsed="false">
      <c r="A1171" s="0" t="n">
        <v>1406</v>
      </c>
      <c r="B1171" s="133" t="s">
        <v>2145</v>
      </c>
      <c r="C1171" s="0" t="s">
        <v>969</v>
      </c>
      <c r="D1171" s="0" t="s">
        <v>972</v>
      </c>
      <c r="E1171" s="338" t="n">
        <v>12.78</v>
      </c>
    </row>
    <row r="1172" customFormat="false" ht="15" hidden="false" customHeight="false" outlineLevel="0" collapsed="false">
      <c r="A1172" s="0" t="n">
        <v>11281</v>
      </c>
      <c r="B1172" s="133" t="s">
        <v>2146</v>
      </c>
      <c r="C1172" s="0" t="s">
        <v>969</v>
      </c>
      <c r="D1172" s="0" t="s">
        <v>972</v>
      </c>
      <c r="E1172" s="339" t="n">
        <v>10919.45</v>
      </c>
    </row>
    <row r="1173" customFormat="false" ht="15" hidden="false" customHeight="false" outlineLevel="0" collapsed="false">
      <c r="A1173" s="0" t="n">
        <v>1442</v>
      </c>
      <c r="B1173" s="133" t="s">
        <v>2147</v>
      </c>
      <c r="C1173" s="0" t="s">
        <v>969</v>
      </c>
      <c r="D1173" s="0" t="s">
        <v>972</v>
      </c>
      <c r="E1173" s="339" t="n">
        <v>9166.79</v>
      </c>
    </row>
    <row r="1174" customFormat="false" ht="15" hidden="false" customHeight="false" outlineLevel="0" collapsed="false">
      <c r="A1174" s="0" t="n">
        <v>13457</v>
      </c>
      <c r="B1174" s="133" t="s">
        <v>2148</v>
      </c>
      <c r="C1174" s="0" t="s">
        <v>969</v>
      </c>
      <c r="D1174" s="0" t="s">
        <v>972</v>
      </c>
      <c r="E1174" s="339" t="n">
        <v>7912.64</v>
      </c>
    </row>
    <row r="1175" customFormat="false" ht="15" hidden="false" customHeight="false" outlineLevel="0" collapsed="false">
      <c r="A1175" s="0" t="n">
        <v>40699</v>
      </c>
      <c r="B1175" s="133" t="s">
        <v>2149</v>
      </c>
      <c r="C1175" s="0" t="s">
        <v>969</v>
      </c>
      <c r="D1175" s="0" t="s">
        <v>972</v>
      </c>
      <c r="E1175" s="339" t="n">
        <v>6116.77</v>
      </c>
    </row>
    <row r="1176" customFormat="false" ht="15" hidden="false" customHeight="false" outlineLevel="0" collapsed="false">
      <c r="A1176" s="0" t="n">
        <v>40701</v>
      </c>
      <c r="B1176" s="133" t="s">
        <v>2150</v>
      </c>
      <c r="C1176" s="0" t="s">
        <v>969</v>
      </c>
      <c r="D1176" s="0" t="s">
        <v>972</v>
      </c>
      <c r="E1176" s="339" t="n">
        <v>108152.95</v>
      </c>
    </row>
    <row r="1177" customFormat="false" ht="15" hidden="false" customHeight="false" outlineLevel="0" collapsed="false">
      <c r="A1177" s="0" t="n">
        <v>40700</v>
      </c>
      <c r="B1177" s="133" t="s">
        <v>2151</v>
      </c>
      <c r="C1177" s="0" t="s">
        <v>969</v>
      </c>
      <c r="D1177" s="0" t="s">
        <v>972</v>
      </c>
      <c r="E1177" s="339" t="n">
        <v>14239.05</v>
      </c>
    </row>
    <row r="1178" customFormat="false" ht="15" hidden="false" customHeight="false" outlineLevel="0" collapsed="false">
      <c r="A1178" s="0" t="n">
        <v>13458</v>
      </c>
      <c r="B1178" s="133" t="s">
        <v>2152</v>
      </c>
      <c r="C1178" s="0" t="s">
        <v>969</v>
      </c>
      <c r="D1178" s="0" t="s">
        <v>972</v>
      </c>
      <c r="E1178" s="339" t="n">
        <v>13530.62</v>
      </c>
    </row>
    <row r="1179" customFormat="false" ht="15" hidden="false" customHeight="false" outlineLevel="0" collapsed="false">
      <c r="A1179" s="0" t="n">
        <v>11134</v>
      </c>
      <c r="B1179" s="133" t="s">
        <v>2153</v>
      </c>
      <c r="C1179" s="0" t="s">
        <v>1378</v>
      </c>
      <c r="D1179" s="0" t="s">
        <v>970</v>
      </c>
      <c r="E1179" s="338" t="n">
        <v>73.63</v>
      </c>
    </row>
    <row r="1180" customFormat="false" ht="15" hidden="false" customHeight="false" outlineLevel="0" collapsed="false">
      <c r="A1180" s="0" t="n">
        <v>11135</v>
      </c>
      <c r="B1180" s="133" t="s">
        <v>2154</v>
      </c>
      <c r="C1180" s="0" t="s">
        <v>1378</v>
      </c>
      <c r="D1180" s="0" t="s">
        <v>970</v>
      </c>
      <c r="E1180" s="338" t="n">
        <v>79.5</v>
      </c>
    </row>
    <row r="1181" customFormat="false" ht="15" hidden="false" customHeight="false" outlineLevel="0" collapsed="false">
      <c r="A1181" s="0" t="n">
        <v>11136</v>
      </c>
      <c r="B1181" s="133" t="s">
        <v>2155</v>
      </c>
      <c r="C1181" s="0" t="s">
        <v>1378</v>
      </c>
      <c r="D1181" s="0" t="s">
        <v>970</v>
      </c>
      <c r="E1181" s="338" t="n">
        <v>91.03</v>
      </c>
    </row>
    <row r="1182" customFormat="false" ht="15" hidden="false" customHeight="false" outlineLevel="0" collapsed="false">
      <c r="A1182" s="0" t="n">
        <v>34743</v>
      </c>
      <c r="B1182" s="133" t="s">
        <v>2156</v>
      </c>
      <c r="C1182" s="0" t="s">
        <v>1378</v>
      </c>
      <c r="D1182" s="0" t="s">
        <v>970</v>
      </c>
      <c r="E1182" s="338" t="n">
        <v>109.84</v>
      </c>
    </row>
    <row r="1183" customFormat="false" ht="15" hidden="false" customHeight="false" outlineLevel="0" collapsed="false">
      <c r="A1183" s="0" t="n">
        <v>11137</v>
      </c>
      <c r="B1183" s="133" t="s">
        <v>2157</v>
      </c>
      <c r="C1183" s="0" t="s">
        <v>1378</v>
      </c>
      <c r="D1183" s="0" t="s">
        <v>970</v>
      </c>
      <c r="E1183" s="338" t="n">
        <v>124.75</v>
      </c>
    </row>
    <row r="1184" customFormat="false" ht="15" hidden="false" customHeight="false" outlineLevel="0" collapsed="false">
      <c r="A1184" s="0" t="n">
        <v>34745</v>
      </c>
      <c r="B1184" s="133" t="s">
        <v>2158</v>
      </c>
      <c r="C1184" s="0" t="s">
        <v>1378</v>
      </c>
      <c r="D1184" s="0" t="s">
        <v>970</v>
      </c>
      <c r="E1184" s="338" t="n">
        <v>148.35</v>
      </c>
    </row>
    <row r="1185" customFormat="false" ht="15" hidden="false" customHeight="false" outlineLevel="0" collapsed="false">
      <c r="A1185" s="0" t="n">
        <v>34746</v>
      </c>
      <c r="B1185" s="133" t="s">
        <v>2159</v>
      </c>
      <c r="C1185" s="0" t="s">
        <v>1378</v>
      </c>
      <c r="D1185" s="0" t="s">
        <v>970</v>
      </c>
      <c r="E1185" s="338" t="n">
        <v>40.46</v>
      </c>
    </row>
    <row r="1186" customFormat="false" ht="15" hidden="false" customHeight="false" outlineLevel="0" collapsed="false">
      <c r="A1186" s="0" t="n">
        <v>1360</v>
      </c>
      <c r="B1186" s="133" t="s">
        <v>2160</v>
      </c>
      <c r="C1186" s="0" t="s">
        <v>1378</v>
      </c>
      <c r="D1186" s="0" t="s">
        <v>970</v>
      </c>
      <c r="E1186" s="338" t="n">
        <v>47.2</v>
      </c>
    </row>
    <row r="1187" customFormat="false" ht="15" hidden="false" customHeight="false" outlineLevel="0" collapsed="false">
      <c r="A1187" s="0" t="n">
        <v>36524</v>
      </c>
      <c r="B1187" s="133" t="s">
        <v>2161</v>
      </c>
      <c r="C1187" s="0" t="s">
        <v>969</v>
      </c>
      <c r="D1187" s="0" t="s">
        <v>972</v>
      </c>
      <c r="E1187" s="339" t="n">
        <v>187946.8</v>
      </c>
    </row>
    <row r="1188" customFormat="false" ht="15" hidden="false" customHeight="false" outlineLevel="0" collapsed="false">
      <c r="A1188" s="0" t="n">
        <v>36526</v>
      </c>
      <c r="B1188" s="133" t="s">
        <v>2162</v>
      </c>
      <c r="C1188" s="0" t="s">
        <v>969</v>
      </c>
      <c r="D1188" s="0" t="s">
        <v>972</v>
      </c>
      <c r="E1188" s="339" t="n">
        <v>151455.19</v>
      </c>
    </row>
    <row r="1189" customFormat="false" ht="15" hidden="false" customHeight="false" outlineLevel="0" collapsed="false">
      <c r="A1189" s="0" t="n">
        <v>36523</v>
      </c>
      <c r="B1189" s="133" t="s">
        <v>2163</v>
      </c>
      <c r="C1189" s="0" t="s">
        <v>969</v>
      </c>
      <c r="D1189" s="0" t="s">
        <v>972</v>
      </c>
      <c r="E1189" s="339" t="n">
        <v>324245.12</v>
      </c>
    </row>
    <row r="1190" customFormat="false" ht="15" hidden="false" customHeight="false" outlineLevel="0" collapsed="false">
      <c r="A1190" s="0" t="n">
        <v>36527</v>
      </c>
      <c r="B1190" s="133" t="s">
        <v>2164</v>
      </c>
      <c r="C1190" s="0" t="s">
        <v>969</v>
      </c>
      <c r="D1190" s="0" t="s">
        <v>972</v>
      </c>
      <c r="E1190" s="339" t="n">
        <v>352196.98</v>
      </c>
    </row>
    <row r="1191" customFormat="false" ht="15" hidden="false" customHeight="false" outlineLevel="0" collapsed="false">
      <c r="A1191" s="0" t="n">
        <v>38642</v>
      </c>
      <c r="B1191" s="133" t="s">
        <v>2165</v>
      </c>
      <c r="C1191" s="0" t="s">
        <v>969</v>
      </c>
      <c r="D1191" s="0" t="s">
        <v>972</v>
      </c>
      <c r="E1191" s="339" t="n">
        <v>82000.49</v>
      </c>
    </row>
    <row r="1192" customFormat="false" ht="15" hidden="false" customHeight="false" outlineLevel="0" collapsed="false">
      <c r="A1192" s="0" t="n">
        <v>36522</v>
      </c>
      <c r="B1192" s="133" t="s">
        <v>2166</v>
      </c>
      <c r="C1192" s="0" t="s">
        <v>969</v>
      </c>
      <c r="D1192" s="0" t="s">
        <v>972</v>
      </c>
      <c r="E1192" s="339" t="n">
        <v>95365.6</v>
      </c>
    </row>
    <row r="1193" customFormat="false" ht="15" hidden="false" customHeight="false" outlineLevel="0" collapsed="false">
      <c r="A1193" s="0" t="n">
        <v>36525</v>
      </c>
      <c r="B1193" s="133" t="s">
        <v>2167</v>
      </c>
      <c r="C1193" s="0" t="s">
        <v>969</v>
      </c>
      <c r="D1193" s="0" t="s">
        <v>972</v>
      </c>
      <c r="E1193" s="339" t="n">
        <v>127716.8</v>
      </c>
    </row>
    <row r="1194" customFormat="false" ht="15" hidden="false" customHeight="false" outlineLevel="0" collapsed="false">
      <c r="A1194" s="0" t="n">
        <v>13803</v>
      </c>
      <c r="B1194" s="133" t="s">
        <v>2168</v>
      </c>
      <c r="C1194" s="0" t="s">
        <v>969</v>
      </c>
      <c r="D1194" s="0" t="s">
        <v>972</v>
      </c>
      <c r="E1194" s="339" t="n">
        <v>127351.36</v>
      </c>
    </row>
    <row r="1195" customFormat="false" ht="15" hidden="false" customHeight="false" outlineLevel="0" collapsed="false">
      <c r="A1195" s="0" t="n">
        <v>34348</v>
      </c>
      <c r="B1195" s="133" t="s">
        <v>2169</v>
      </c>
      <c r="C1195" s="0" t="s">
        <v>1016</v>
      </c>
      <c r="D1195" s="0" t="s">
        <v>970</v>
      </c>
      <c r="E1195" s="338" t="n">
        <v>25.14</v>
      </c>
    </row>
    <row r="1196" customFormat="false" ht="15" hidden="false" customHeight="false" outlineLevel="0" collapsed="false">
      <c r="A1196" s="0" t="n">
        <v>34347</v>
      </c>
      <c r="B1196" s="133" t="s">
        <v>2170</v>
      </c>
      <c r="C1196" s="0" t="s">
        <v>1016</v>
      </c>
      <c r="D1196" s="0" t="s">
        <v>970</v>
      </c>
      <c r="E1196" s="338" t="n">
        <v>17.97</v>
      </c>
    </row>
    <row r="1197" customFormat="false" ht="15" hidden="false" customHeight="false" outlineLevel="0" collapsed="false">
      <c r="A1197" s="0" t="n">
        <v>11146</v>
      </c>
      <c r="B1197" s="133" t="s">
        <v>2171</v>
      </c>
      <c r="C1197" s="0" t="s">
        <v>1118</v>
      </c>
      <c r="D1197" s="0" t="s">
        <v>970</v>
      </c>
      <c r="E1197" s="338" t="n">
        <v>635.76</v>
      </c>
    </row>
    <row r="1198" customFormat="false" ht="15" hidden="false" customHeight="false" outlineLevel="0" collapsed="false">
      <c r="A1198" s="0" t="n">
        <v>11147</v>
      </c>
      <c r="B1198" s="133" t="s">
        <v>2172</v>
      </c>
      <c r="C1198" s="0" t="s">
        <v>1118</v>
      </c>
      <c r="D1198" s="0" t="s">
        <v>970</v>
      </c>
      <c r="E1198" s="338" t="n">
        <v>660.64</v>
      </c>
    </row>
    <row r="1199" customFormat="false" ht="15" hidden="false" customHeight="false" outlineLevel="0" collapsed="false">
      <c r="A1199" s="0" t="n">
        <v>34872</v>
      </c>
      <c r="B1199" s="133" t="s">
        <v>2173</v>
      </c>
      <c r="C1199" s="0" t="s">
        <v>1118</v>
      </c>
      <c r="D1199" s="0" t="s">
        <v>970</v>
      </c>
      <c r="E1199" s="338" t="n">
        <v>668.06</v>
      </c>
    </row>
    <row r="1200" customFormat="false" ht="15" hidden="false" customHeight="false" outlineLevel="0" collapsed="false">
      <c r="A1200" s="0" t="n">
        <v>34491</v>
      </c>
      <c r="B1200" s="133" t="s">
        <v>2174</v>
      </c>
      <c r="C1200" s="0" t="s">
        <v>1118</v>
      </c>
      <c r="D1200" s="0" t="s">
        <v>970</v>
      </c>
      <c r="E1200" s="338" t="n">
        <v>687.42</v>
      </c>
    </row>
    <row r="1201" customFormat="false" ht="15" hidden="false" customHeight="false" outlineLevel="0" collapsed="false">
      <c r="A1201" s="0" t="n">
        <v>34770</v>
      </c>
      <c r="B1201" s="133" t="s">
        <v>2175</v>
      </c>
      <c r="C1201" s="0" t="s">
        <v>2030</v>
      </c>
      <c r="D1201" s="0" t="s">
        <v>970</v>
      </c>
      <c r="E1201" s="338" t="n">
        <v>519.87</v>
      </c>
    </row>
    <row r="1202" customFormat="false" ht="15" hidden="false" customHeight="false" outlineLevel="0" collapsed="false">
      <c r="A1202" s="0" t="n">
        <v>1518</v>
      </c>
      <c r="B1202" s="133" t="s">
        <v>2176</v>
      </c>
      <c r="C1202" s="0" t="s">
        <v>2030</v>
      </c>
      <c r="D1202" s="0" t="s">
        <v>977</v>
      </c>
      <c r="E1202" s="338" t="n">
        <v>530</v>
      </c>
    </row>
    <row r="1203" customFormat="false" ht="15" hidden="false" customHeight="false" outlineLevel="0" collapsed="false">
      <c r="A1203" s="0" t="n">
        <v>41965</v>
      </c>
      <c r="B1203" s="133" t="s">
        <v>2177</v>
      </c>
      <c r="C1203" s="0" t="s">
        <v>2030</v>
      </c>
      <c r="D1203" s="0" t="s">
        <v>970</v>
      </c>
      <c r="E1203" s="338" t="n">
        <v>464.72</v>
      </c>
    </row>
    <row r="1204" customFormat="false" ht="15" hidden="false" customHeight="false" outlineLevel="0" collapsed="false">
      <c r="A1204" s="0" t="n">
        <v>1524</v>
      </c>
      <c r="B1204" s="133" t="s">
        <v>2178</v>
      </c>
      <c r="C1204" s="0" t="s">
        <v>1118</v>
      </c>
      <c r="D1204" s="0" t="s">
        <v>970</v>
      </c>
      <c r="E1204" s="338" t="n">
        <v>609.97</v>
      </c>
    </row>
    <row r="1205" customFormat="false" ht="15" hidden="false" customHeight="false" outlineLevel="0" collapsed="false">
      <c r="A1205" s="0" t="n">
        <v>34492</v>
      </c>
      <c r="B1205" s="133" t="s">
        <v>2179</v>
      </c>
      <c r="C1205" s="0" t="s">
        <v>1118</v>
      </c>
      <c r="D1205" s="0" t="s">
        <v>977</v>
      </c>
      <c r="E1205" s="338" t="n">
        <v>565</v>
      </c>
    </row>
    <row r="1206" customFormat="false" ht="15" hidden="false" customHeight="false" outlineLevel="0" collapsed="false">
      <c r="A1206" s="0" t="n">
        <v>38404</v>
      </c>
      <c r="B1206" s="133" t="s">
        <v>2180</v>
      </c>
      <c r="C1206" s="0" t="s">
        <v>1118</v>
      </c>
      <c r="D1206" s="0" t="s">
        <v>970</v>
      </c>
      <c r="E1206" s="338" t="n">
        <v>585.23</v>
      </c>
    </row>
    <row r="1207" customFormat="false" ht="15" hidden="false" customHeight="false" outlineLevel="0" collapsed="false">
      <c r="A1207" s="0" t="n">
        <v>39849</v>
      </c>
      <c r="B1207" s="133" t="s">
        <v>2181</v>
      </c>
      <c r="C1207" s="0" t="s">
        <v>1118</v>
      </c>
      <c r="D1207" s="0" t="s">
        <v>970</v>
      </c>
      <c r="E1207" s="338" t="n">
        <v>670.67</v>
      </c>
    </row>
    <row r="1208" customFormat="false" ht="15" hidden="false" customHeight="false" outlineLevel="0" collapsed="false">
      <c r="A1208" s="0" t="n">
        <v>38464</v>
      </c>
      <c r="B1208" s="133" t="s">
        <v>2182</v>
      </c>
      <c r="C1208" s="0" t="s">
        <v>1118</v>
      </c>
      <c r="D1208" s="0" t="s">
        <v>970</v>
      </c>
      <c r="E1208" s="338" t="n">
        <v>680.41</v>
      </c>
    </row>
    <row r="1209" customFormat="false" ht="15" hidden="false" customHeight="false" outlineLevel="0" collapsed="false">
      <c r="A1209" s="0" t="n">
        <v>1527</v>
      </c>
      <c r="B1209" s="133" t="s">
        <v>2183</v>
      </c>
      <c r="C1209" s="0" t="s">
        <v>1118</v>
      </c>
      <c r="D1209" s="0" t="s">
        <v>970</v>
      </c>
      <c r="E1209" s="338" t="n">
        <v>629.33</v>
      </c>
    </row>
    <row r="1210" customFormat="false" ht="15" hidden="false" customHeight="false" outlineLevel="0" collapsed="false">
      <c r="A1210" s="0" t="n">
        <v>34493</v>
      </c>
      <c r="B1210" s="133" t="s">
        <v>2184</v>
      </c>
      <c r="C1210" s="0" t="s">
        <v>1118</v>
      </c>
      <c r="D1210" s="0" t="s">
        <v>970</v>
      </c>
      <c r="E1210" s="338" t="n">
        <v>580.92</v>
      </c>
    </row>
    <row r="1211" customFormat="false" ht="15" hidden="false" customHeight="false" outlineLevel="0" collapsed="false">
      <c r="A1211" s="0" t="n">
        <v>38405</v>
      </c>
      <c r="B1211" s="133" t="s">
        <v>2185</v>
      </c>
      <c r="C1211" s="0" t="s">
        <v>1118</v>
      </c>
      <c r="D1211" s="0" t="s">
        <v>970</v>
      </c>
      <c r="E1211" s="338" t="n">
        <v>603.28</v>
      </c>
    </row>
    <row r="1212" customFormat="false" ht="15" hidden="false" customHeight="false" outlineLevel="0" collapsed="false">
      <c r="A1212" s="0" t="n">
        <v>38408</v>
      </c>
      <c r="B1212" s="133" t="s">
        <v>2186</v>
      </c>
      <c r="C1212" s="0" t="s">
        <v>1118</v>
      </c>
      <c r="D1212" s="0" t="s">
        <v>970</v>
      </c>
      <c r="E1212" s="338" t="n">
        <v>667.77</v>
      </c>
    </row>
    <row r="1213" customFormat="false" ht="15" hidden="false" customHeight="false" outlineLevel="0" collapsed="false">
      <c r="A1213" s="0" t="n">
        <v>1525</v>
      </c>
      <c r="B1213" s="133" t="s">
        <v>2187</v>
      </c>
      <c r="C1213" s="0" t="s">
        <v>1118</v>
      </c>
      <c r="D1213" s="0" t="s">
        <v>970</v>
      </c>
      <c r="E1213" s="338" t="n">
        <v>648.7</v>
      </c>
    </row>
    <row r="1214" customFormat="false" ht="15" hidden="false" customHeight="false" outlineLevel="0" collapsed="false">
      <c r="A1214" s="0" t="n">
        <v>34494</v>
      </c>
      <c r="B1214" s="133" t="s">
        <v>2188</v>
      </c>
      <c r="C1214" s="0" t="s">
        <v>1118</v>
      </c>
      <c r="D1214" s="0" t="s">
        <v>970</v>
      </c>
      <c r="E1214" s="338" t="n">
        <v>600.29</v>
      </c>
    </row>
    <row r="1215" customFormat="false" ht="15" hidden="false" customHeight="false" outlineLevel="0" collapsed="false">
      <c r="A1215" s="0" t="n">
        <v>38406</v>
      </c>
      <c r="B1215" s="133" t="s">
        <v>2189</v>
      </c>
      <c r="C1215" s="0" t="s">
        <v>1118</v>
      </c>
      <c r="D1215" s="0" t="s">
        <v>970</v>
      </c>
      <c r="E1215" s="338" t="n">
        <v>637.02</v>
      </c>
    </row>
    <row r="1216" customFormat="false" ht="15" hidden="false" customHeight="false" outlineLevel="0" collapsed="false">
      <c r="A1216" s="0" t="n">
        <v>38409</v>
      </c>
      <c r="B1216" s="133" t="s">
        <v>2190</v>
      </c>
      <c r="C1216" s="0" t="s">
        <v>1118</v>
      </c>
      <c r="D1216" s="0" t="s">
        <v>970</v>
      </c>
      <c r="E1216" s="338" t="n">
        <v>672.32</v>
      </c>
    </row>
    <row r="1217" customFormat="false" ht="15" hidden="false" customHeight="false" outlineLevel="0" collapsed="false">
      <c r="A1217" s="0" t="n">
        <v>43360</v>
      </c>
      <c r="B1217" s="133" t="s">
        <v>2191</v>
      </c>
      <c r="C1217" s="0" t="s">
        <v>1118</v>
      </c>
      <c r="D1217" s="0" t="s">
        <v>970</v>
      </c>
      <c r="E1217" s="338" t="n">
        <v>701.04</v>
      </c>
    </row>
    <row r="1218" customFormat="false" ht="15" hidden="false" customHeight="false" outlineLevel="0" collapsed="false">
      <c r="A1218" s="0" t="n">
        <v>11145</v>
      </c>
      <c r="B1218" s="133" t="s">
        <v>2192</v>
      </c>
      <c r="C1218" s="0" t="s">
        <v>1118</v>
      </c>
      <c r="D1218" s="0" t="s">
        <v>970</v>
      </c>
      <c r="E1218" s="338" t="n">
        <v>668.06</v>
      </c>
    </row>
    <row r="1219" customFormat="false" ht="15" hidden="false" customHeight="false" outlineLevel="0" collapsed="false">
      <c r="A1219" s="0" t="n">
        <v>34495</v>
      </c>
      <c r="B1219" s="133" t="s">
        <v>2193</v>
      </c>
      <c r="C1219" s="0" t="s">
        <v>1118</v>
      </c>
      <c r="D1219" s="0" t="s">
        <v>970</v>
      </c>
      <c r="E1219" s="338" t="n">
        <v>619.65</v>
      </c>
    </row>
    <row r="1220" customFormat="false" ht="15" hidden="false" customHeight="false" outlineLevel="0" collapsed="false">
      <c r="A1220" s="0" t="n">
        <v>34479</v>
      </c>
      <c r="B1220" s="133" t="s">
        <v>2194</v>
      </c>
      <c r="C1220" s="0" t="s">
        <v>1118</v>
      </c>
      <c r="D1220" s="0" t="s">
        <v>970</v>
      </c>
      <c r="E1220" s="338" t="n">
        <v>687.42</v>
      </c>
    </row>
    <row r="1221" customFormat="false" ht="15" hidden="false" customHeight="false" outlineLevel="0" collapsed="false">
      <c r="A1221" s="0" t="n">
        <v>34496</v>
      </c>
      <c r="B1221" s="133" t="s">
        <v>2195</v>
      </c>
      <c r="C1221" s="0" t="s">
        <v>1118</v>
      </c>
      <c r="D1221" s="0" t="s">
        <v>970</v>
      </c>
      <c r="E1221" s="338" t="n">
        <v>646.4</v>
      </c>
    </row>
    <row r="1222" customFormat="false" ht="15" hidden="false" customHeight="false" outlineLevel="0" collapsed="false">
      <c r="A1222" s="0" t="n">
        <v>34481</v>
      </c>
      <c r="B1222" s="133" t="s">
        <v>2196</v>
      </c>
      <c r="C1222" s="0" t="s">
        <v>1118</v>
      </c>
      <c r="D1222" s="0" t="s">
        <v>970</v>
      </c>
      <c r="E1222" s="338" t="n">
        <v>718.28</v>
      </c>
    </row>
    <row r="1223" customFormat="false" ht="15" hidden="false" customHeight="false" outlineLevel="0" collapsed="false">
      <c r="A1223" s="0" t="n">
        <v>34483</v>
      </c>
      <c r="B1223" s="133" t="s">
        <v>2197</v>
      </c>
      <c r="C1223" s="0" t="s">
        <v>1118</v>
      </c>
      <c r="D1223" s="0" t="s">
        <v>970</v>
      </c>
      <c r="E1223" s="338" t="n">
        <v>767.43</v>
      </c>
    </row>
    <row r="1224" customFormat="false" ht="15" hidden="false" customHeight="false" outlineLevel="0" collapsed="false">
      <c r="A1224" s="0" t="n">
        <v>34485</v>
      </c>
      <c r="B1224" s="133" t="s">
        <v>2198</v>
      </c>
      <c r="C1224" s="0" t="s">
        <v>1118</v>
      </c>
      <c r="D1224" s="0" t="s">
        <v>970</v>
      </c>
      <c r="E1224" s="338" t="n">
        <v>820.68</v>
      </c>
    </row>
    <row r="1225" customFormat="false" ht="15" hidden="false" customHeight="false" outlineLevel="0" collapsed="false">
      <c r="A1225" s="0" t="n">
        <v>14041</v>
      </c>
      <c r="B1225" s="133" t="s">
        <v>2199</v>
      </c>
      <c r="C1225" s="0" t="s">
        <v>1118</v>
      </c>
      <c r="D1225" s="0" t="s">
        <v>970</v>
      </c>
      <c r="E1225" s="338" t="n">
        <v>533.48</v>
      </c>
    </row>
    <row r="1226" customFormat="false" ht="15" hidden="false" customHeight="false" outlineLevel="0" collapsed="false">
      <c r="A1226" s="0" t="n">
        <v>1523</v>
      </c>
      <c r="B1226" s="133" t="s">
        <v>2200</v>
      </c>
      <c r="C1226" s="0" t="s">
        <v>1118</v>
      </c>
      <c r="D1226" s="0" t="s">
        <v>970</v>
      </c>
      <c r="E1226" s="338" t="n">
        <v>542.19</v>
      </c>
    </row>
    <row r="1227" customFormat="false" ht="15" hidden="false" customHeight="false" outlineLevel="0" collapsed="false">
      <c r="A1227" s="0" t="n">
        <v>14052</v>
      </c>
      <c r="B1227" s="133" t="s">
        <v>2201</v>
      </c>
      <c r="C1227" s="0" t="s">
        <v>969</v>
      </c>
      <c r="D1227" s="0" t="s">
        <v>970</v>
      </c>
      <c r="E1227" s="338" t="n">
        <v>9.97</v>
      </c>
    </row>
    <row r="1228" customFormat="false" ht="15" hidden="false" customHeight="false" outlineLevel="0" collapsed="false">
      <c r="A1228" s="0" t="n">
        <v>14054</v>
      </c>
      <c r="B1228" s="133" t="s">
        <v>2202</v>
      </c>
      <c r="C1228" s="0" t="s">
        <v>969</v>
      </c>
      <c r="D1228" s="0" t="s">
        <v>970</v>
      </c>
      <c r="E1228" s="338" t="n">
        <v>12.96</v>
      </c>
    </row>
    <row r="1229" customFormat="false" ht="15" hidden="false" customHeight="false" outlineLevel="0" collapsed="false">
      <c r="A1229" s="0" t="n">
        <v>14053</v>
      </c>
      <c r="B1229" s="133" t="s">
        <v>2203</v>
      </c>
      <c r="C1229" s="0" t="s">
        <v>969</v>
      </c>
      <c r="D1229" s="0" t="s">
        <v>970</v>
      </c>
      <c r="E1229" s="338" t="n">
        <v>10.12</v>
      </c>
    </row>
    <row r="1230" customFormat="false" ht="15" hidden="false" customHeight="false" outlineLevel="0" collapsed="false">
      <c r="A1230" s="0" t="n">
        <v>2558</v>
      </c>
      <c r="B1230" s="133" t="s">
        <v>2204</v>
      </c>
      <c r="C1230" s="0" t="s">
        <v>969</v>
      </c>
      <c r="D1230" s="0" t="s">
        <v>970</v>
      </c>
      <c r="E1230" s="338" t="n">
        <v>7.62</v>
      </c>
    </row>
    <row r="1231" customFormat="false" ht="15" hidden="false" customHeight="false" outlineLevel="0" collapsed="false">
      <c r="A1231" s="0" t="n">
        <v>2560</v>
      </c>
      <c r="B1231" s="133" t="s">
        <v>2205</v>
      </c>
      <c r="C1231" s="0" t="s">
        <v>969</v>
      </c>
      <c r="D1231" s="0" t="s">
        <v>970</v>
      </c>
      <c r="E1231" s="338" t="n">
        <v>13.42</v>
      </c>
    </row>
    <row r="1232" customFormat="false" ht="15" hidden="false" customHeight="false" outlineLevel="0" collapsed="false">
      <c r="A1232" s="0" t="n">
        <v>2559</v>
      </c>
      <c r="B1232" s="133" t="s">
        <v>2206</v>
      </c>
      <c r="C1232" s="0" t="s">
        <v>969</v>
      </c>
      <c r="D1232" s="0" t="s">
        <v>977</v>
      </c>
      <c r="E1232" s="338" t="n">
        <v>10.73</v>
      </c>
    </row>
    <row r="1233" customFormat="false" ht="15" hidden="false" customHeight="false" outlineLevel="0" collapsed="false">
      <c r="A1233" s="0" t="n">
        <v>2592</v>
      </c>
      <c r="B1233" s="133" t="s">
        <v>2207</v>
      </c>
      <c r="C1233" s="0" t="s">
        <v>969</v>
      </c>
      <c r="D1233" s="0" t="s">
        <v>970</v>
      </c>
      <c r="E1233" s="338" t="n">
        <v>177.88</v>
      </c>
    </row>
    <row r="1234" customFormat="false" ht="15" hidden="false" customHeight="false" outlineLevel="0" collapsed="false">
      <c r="A1234" s="0" t="n">
        <v>2566</v>
      </c>
      <c r="B1234" s="133" t="s">
        <v>2208</v>
      </c>
      <c r="C1234" s="0" t="s">
        <v>969</v>
      </c>
      <c r="D1234" s="0" t="s">
        <v>970</v>
      </c>
      <c r="E1234" s="338" t="n">
        <v>17.9</v>
      </c>
    </row>
    <row r="1235" customFormat="false" ht="15" hidden="false" customHeight="false" outlineLevel="0" collapsed="false">
      <c r="A1235" s="0" t="n">
        <v>2589</v>
      </c>
      <c r="B1235" s="133" t="s">
        <v>2209</v>
      </c>
      <c r="C1235" s="0" t="s">
        <v>969</v>
      </c>
      <c r="D1235" s="0" t="s">
        <v>970</v>
      </c>
      <c r="E1235" s="338" t="n">
        <v>23.79</v>
      </c>
    </row>
    <row r="1236" customFormat="false" ht="15" hidden="false" customHeight="false" outlineLevel="0" collapsed="false">
      <c r="A1236" s="0" t="n">
        <v>2591</v>
      </c>
      <c r="B1236" s="133" t="s">
        <v>2210</v>
      </c>
      <c r="C1236" s="0" t="s">
        <v>969</v>
      </c>
      <c r="D1236" s="0" t="s">
        <v>970</v>
      </c>
      <c r="E1236" s="338" t="n">
        <v>8.68</v>
      </c>
    </row>
    <row r="1237" customFormat="false" ht="15" hidden="false" customHeight="false" outlineLevel="0" collapsed="false">
      <c r="A1237" s="0" t="n">
        <v>2590</v>
      </c>
      <c r="B1237" s="133" t="s">
        <v>2211</v>
      </c>
      <c r="C1237" s="0" t="s">
        <v>969</v>
      </c>
      <c r="D1237" s="0" t="s">
        <v>970</v>
      </c>
      <c r="E1237" s="338" t="n">
        <v>14.6</v>
      </c>
    </row>
    <row r="1238" customFormat="false" ht="15" hidden="false" customHeight="false" outlineLevel="0" collapsed="false">
      <c r="A1238" s="0" t="n">
        <v>2567</v>
      </c>
      <c r="B1238" s="133" t="s">
        <v>2212</v>
      </c>
      <c r="C1238" s="0" t="s">
        <v>969</v>
      </c>
      <c r="D1238" s="0" t="s">
        <v>970</v>
      </c>
      <c r="E1238" s="338" t="n">
        <v>34.9</v>
      </c>
    </row>
    <row r="1239" customFormat="false" ht="15" hidden="false" customHeight="false" outlineLevel="0" collapsed="false">
      <c r="A1239" s="0" t="n">
        <v>2565</v>
      </c>
      <c r="B1239" s="133" t="s">
        <v>2213</v>
      </c>
      <c r="C1239" s="0" t="s">
        <v>969</v>
      </c>
      <c r="D1239" s="0" t="s">
        <v>970</v>
      </c>
      <c r="E1239" s="338" t="n">
        <v>8.69</v>
      </c>
    </row>
    <row r="1240" customFormat="false" ht="15" hidden="false" customHeight="false" outlineLevel="0" collapsed="false">
      <c r="A1240" s="0" t="n">
        <v>2568</v>
      </c>
      <c r="B1240" s="133" t="s">
        <v>2214</v>
      </c>
      <c r="C1240" s="0" t="s">
        <v>969</v>
      </c>
      <c r="D1240" s="0" t="s">
        <v>970</v>
      </c>
      <c r="E1240" s="338" t="n">
        <v>96.91</v>
      </c>
    </row>
    <row r="1241" customFormat="false" ht="15" hidden="false" customHeight="false" outlineLevel="0" collapsed="false">
      <c r="A1241" s="0" t="n">
        <v>2594</v>
      </c>
      <c r="B1241" s="133" t="s">
        <v>2215</v>
      </c>
      <c r="C1241" s="0" t="s">
        <v>969</v>
      </c>
      <c r="D1241" s="0" t="s">
        <v>970</v>
      </c>
      <c r="E1241" s="338" t="n">
        <v>161.45</v>
      </c>
    </row>
    <row r="1242" customFormat="false" ht="15" hidden="false" customHeight="false" outlineLevel="0" collapsed="false">
      <c r="A1242" s="0" t="n">
        <v>2587</v>
      </c>
      <c r="B1242" s="133" t="s">
        <v>2216</v>
      </c>
      <c r="C1242" s="0" t="s">
        <v>969</v>
      </c>
      <c r="D1242" s="0" t="s">
        <v>970</v>
      </c>
      <c r="E1242" s="338" t="n">
        <v>27.51</v>
      </c>
    </row>
    <row r="1243" customFormat="false" ht="15" hidden="false" customHeight="false" outlineLevel="0" collapsed="false">
      <c r="A1243" s="0" t="n">
        <v>2588</v>
      </c>
      <c r="B1243" s="133" t="s">
        <v>2217</v>
      </c>
      <c r="C1243" s="0" t="s">
        <v>969</v>
      </c>
      <c r="D1243" s="0" t="s">
        <v>970</v>
      </c>
      <c r="E1243" s="338" t="n">
        <v>21.85</v>
      </c>
    </row>
    <row r="1244" customFormat="false" ht="15" hidden="false" customHeight="false" outlineLevel="0" collapsed="false">
      <c r="A1244" s="0" t="n">
        <v>2569</v>
      </c>
      <c r="B1244" s="133" t="s">
        <v>2218</v>
      </c>
      <c r="C1244" s="0" t="s">
        <v>969</v>
      </c>
      <c r="D1244" s="0" t="s">
        <v>970</v>
      </c>
      <c r="E1244" s="338" t="n">
        <v>8.42</v>
      </c>
    </row>
    <row r="1245" customFormat="false" ht="15" hidden="false" customHeight="false" outlineLevel="0" collapsed="false">
      <c r="A1245" s="0" t="n">
        <v>2570</v>
      </c>
      <c r="B1245" s="133" t="s">
        <v>2219</v>
      </c>
      <c r="C1245" s="0" t="s">
        <v>969</v>
      </c>
      <c r="D1245" s="0" t="s">
        <v>970</v>
      </c>
      <c r="E1245" s="338" t="n">
        <v>14.12</v>
      </c>
    </row>
    <row r="1246" customFormat="false" ht="15" hidden="false" customHeight="false" outlineLevel="0" collapsed="false">
      <c r="A1246" s="0" t="n">
        <v>2571</v>
      </c>
      <c r="B1246" s="133" t="s">
        <v>2220</v>
      </c>
      <c r="C1246" s="0" t="s">
        <v>969</v>
      </c>
      <c r="D1246" s="0" t="s">
        <v>970</v>
      </c>
      <c r="E1246" s="338" t="n">
        <v>41.91</v>
      </c>
    </row>
    <row r="1247" customFormat="false" ht="15" hidden="false" customHeight="false" outlineLevel="0" collapsed="false">
      <c r="A1247" s="0" t="n">
        <v>2593</v>
      </c>
      <c r="B1247" s="133" t="s">
        <v>2221</v>
      </c>
      <c r="C1247" s="0" t="s">
        <v>969</v>
      </c>
      <c r="D1247" s="0" t="s">
        <v>970</v>
      </c>
      <c r="E1247" s="338" t="n">
        <v>8.98</v>
      </c>
    </row>
    <row r="1248" customFormat="false" ht="15" hidden="false" customHeight="false" outlineLevel="0" collapsed="false">
      <c r="A1248" s="0" t="n">
        <v>2572</v>
      </c>
      <c r="B1248" s="133" t="s">
        <v>2222</v>
      </c>
      <c r="C1248" s="0" t="s">
        <v>969</v>
      </c>
      <c r="D1248" s="0" t="s">
        <v>970</v>
      </c>
      <c r="E1248" s="338" t="n">
        <v>123.93</v>
      </c>
    </row>
    <row r="1249" customFormat="false" ht="15" hidden="false" customHeight="false" outlineLevel="0" collapsed="false">
      <c r="A1249" s="0" t="n">
        <v>2595</v>
      </c>
      <c r="B1249" s="133" t="s">
        <v>2223</v>
      </c>
      <c r="C1249" s="0" t="s">
        <v>969</v>
      </c>
      <c r="D1249" s="0" t="s">
        <v>970</v>
      </c>
      <c r="E1249" s="338" t="n">
        <v>193.36</v>
      </c>
    </row>
    <row r="1250" customFormat="false" ht="15" hidden="false" customHeight="false" outlineLevel="0" collapsed="false">
      <c r="A1250" s="0" t="n">
        <v>2576</v>
      </c>
      <c r="B1250" s="133" t="s">
        <v>2224</v>
      </c>
      <c r="C1250" s="0" t="s">
        <v>969</v>
      </c>
      <c r="D1250" s="0" t="s">
        <v>970</v>
      </c>
      <c r="E1250" s="338" t="n">
        <v>32.96</v>
      </c>
    </row>
    <row r="1251" customFormat="false" ht="15" hidden="false" customHeight="false" outlineLevel="0" collapsed="false">
      <c r="A1251" s="0" t="n">
        <v>2575</v>
      </c>
      <c r="B1251" s="133" t="s">
        <v>2225</v>
      </c>
      <c r="C1251" s="0" t="s">
        <v>969</v>
      </c>
      <c r="D1251" s="0" t="s">
        <v>970</v>
      </c>
      <c r="E1251" s="338" t="n">
        <v>24.78</v>
      </c>
    </row>
    <row r="1252" customFormat="false" ht="15" hidden="false" customHeight="false" outlineLevel="0" collapsed="false">
      <c r="A1252" s="0" t="n">
        <v>2573</v>
      </c>
      <c r="B1252" s="133" t="s">
        <v>2226</v>
      </c>
      <c r="C1252" s="0" t="s">
        <v>969</v>
      </c>
      <c r="D1252" s="0" t="s">
        <v>970</v>
      </c>
      <c r="E1252" s="338" t="n">
        <v>10.29</v>
      </c>
    </row>
    <row r="1253" customFormat="false" ht="15" hidden="false" customHeight="false" outlineLevel="0" collapsed="false">
      <c r="A1253" s="0" t="n">
        <v>2586</v>
      </c>
      <c r="B1253" s="133" t="s">
        <v>2227</v>
      </c>
      <c r="C1253" s="0" t="s">
        <v>969</v>
      </c>
      <c r="D1253" s="0" t="s">
        <v>970</v>
      </c>
      <c r="E1253" s="338" t="n">
        <v>16.68</v>
      </c>
    </row>
    <row r="1254" customFormat="false" ht="15" hidden="false" customHeight="false" outlineLevel="0" collapsed="false">
      <c r="A1254" s="0" t="n">
        <v>2577</v>
      </c>
      <c r="B1254" s="133" t="s">
        <v>2228</v>
      </c>
      <c r="C1254" s="0" t="s">
        <v>969</v>
      </c>
      <c r="D1254" s="0" t="s">
        <v>970</v>
      </c>
      <c r="E1254" s="338" t="n">
        <v>44.66</v>
      </c>
    </row>
    <row r="1255" customFormat="false" ht="15" hidden="false" customHeight="false" outlineLevel="0" collapsed="false">
      <c r="A1255" s="0" t="n">
        <v>2574</v>
      </c>
      <c r="B1255" s="133" t="s">
        <v>2229</v>
      </c>
      <c r="C1255" s="0" t="s">
        <v>969</v>
      </c>
      <c r="D1255" s="0" t="s">
        <v>970</v>
      </c>
      <c r="E1255" s="338" t="n">
        <v>10.36</v>
      </c>
    </row>
    <row r="1256" customFormat="false" ht="15" hidden="false" customHeight="false" outlineLevel="0" collapsed="false">
      <c r="A1256" s="0" t="n">
        <v>2578</v>
      </c>
      <c r="B1256" s="133" t="s">
        <v>2230</v>
      </c>
      <c r="C1256" s="0" t="s">
        <v>969</v>
      </c>
      <c r="D1256" s="0" t="s">
        <v>970</v>
      </c>
      <c r="E1256" s="338" t="n">
        <v>139.45</v>
      </c>
    </row>
    <row r="1257" customFormat="false" ht="15" hidden="false" customHeight="false" outlineLevel="0" collapsed="false">
      <c r="A1257" s="0" t="n">
        <v>2585</v>
      </c>
      <c r="B1257" s="133" t="s">
        <v>2231</v>
      </c>
      <c r="C1257" s="0" t="s">
        <v>969</v>
      </c>
      <c r="D1257" s="0" t="s">
        <v>970</v>
      </c>
      <c r="E1257" s="338" t="n">
        <v>191.36</v>
      </c>
    </row>
    <row r="1258" customFormat="false" ht="15" hidden="false" customHeight="false" outlineLevel="0" collapsed="false">
      <c r="A1258" s="0" t="n">
        <v>12008</v>
      </c>
      <c r="B1258" s="133" t="s">
        <v>2232</v>
      </c>
      <c r="C1258" s="0" t="s">
        <v>969</v>
      </c>
      <c r="D1258" s="0" t="s">
        <v>970</v>
      </c>
      <c r="E1258" s="338" t="n">
        <v>102.67</v>
      </c>
    </row>
    <row r="1259" customFormat="false" ht="15" hidden="false" customHeight="false" outlineLevel="0" collapsed="false">
      <c r="A1259" s="0" t="n">
        <v>2582</v>
      </c>
      <c r="B1259" s="133" t="s">
        <v>2233</v>
      </c>
      <c r="C1259" s="0" t="s">
        <v>969</v>
      </c>
      <c r="D1259" s="0" t="s">
        <v>970</v>
      </c>
      <c r="E1259" s="338" t="n">
        <v>30.57</v>
      </c>
    </row>
    <row r="1260" customFormat="false" ht="15" hidden="false" customHeight="false" outlineLevel="0" collapsed="false">
      <c r="A1260" s="0" t="n">
        <v>2597</v>
      </c>
      <c r="B1260" s="133" t="s">
        <v>2234</v>
      </c>
      <c r="C1260" s="0" t="s">
        <v>969</v>
      </c>
      <c r="D1260" s="0" t="s">
        <v>970</v>
      </c>
      <c r="E1260" s="338" t="n">
        <v>26.2</v>
      </c>
    </row>
    <row r="1261" customFormat="false" ht="15" hidden="false" customHeight="false" outlineLevel="0" collapsed="false">
      <c r="A1261" s="0" t="n">
        <v>2579</v>
      </c>
      <c r="B1261" s="133" t="s">
        <v>2235</v>
      </c>
      <c r="C1261" s="0" t="s">
        <v>969</v>
      </c>
      <c r="D1261" s="0" t="s">
        <v>970</v>
      </c>
      <c r="E1261" s="338" t="n">
        <v>12.47</v>
      </c>
    </row>
    <row r="1262" customFormat="false" ht="15" hidden="false" customHeight="false" outlineLevel="0" collapsed="false">
      <c r="A1262" s="0" t="n">
        <v>2581</v>
      </c>
      <c r="B1262" s="133" t="s">
        <v>2236</v>
      </c>
      <c r="C1262" s="0" t="s">
        <v>969</v>
      </c>
      <c r="D1262" s="0" t="s">
        <v>970</v>
      </c>
      <c r="E1262" s="338" t="n">
        <v>15.96</v>
      </c>
    </row>
    <row r="1263" customFormat="false" ht="15" hidden="false" customHeight="false" outlineLevel="0" collapsed="false">
      <c r="A1263" s="0" t="n">
        <v>2596</v>
      </c>
      <c r="B1263" s="133" t="s">
        <v>2237</v>
      </c>
      <c r="C1263" s="0" t="s">
        <v>969</v>
      </c>
      <c r="D1263" s="0" t="s">
        <v>970</v>
      </c>
      <c r="E1263" s="338" t="n">
        <v>47.21</v>
      </c>
    </row>
    <row r="1264" customFormat="false" ht="15" hidden="false" customHeight="false" outlineLevel="0" collapsed="false">
      <c r="A1264" s="0" t="n">
        <v>2580</v>
      </c>
      <c r="B1264" s="133" t="s">
        <v>2238</v>
      </c>
      <c r="C1264" s="0" t="s">
        <v>969</v>
      </c>
      <c r="D1264" s="0" t="s">
        <v>970</v>
      </c>
      <c r="E1264" s="338" t="n">
        <v>13.67</v>
      </c>
    </row>
    <row r="1265" customFormat="false" ht="15" hidden="false" customHeight="false" outlineLevel="0" collapsed="false">
      <c r="A1265" s="0" t="n">
        <v>2583</v>
      </c>
      <c r="B1265" s="133" t="s">
        <v>2239</v>
      </c>
      <c r="C1265" s="0" t="s">
        <v>969</v>
      </c>
      <c r="D1265" s="0" t="s">
        <v>970</v>
      </c>
      <c r="E1265" s="338" t="n">
        <v>114.83</v>
      </c>
    </row>
    <row r="1266" customFormat="false" ht="15" hidden="false" customHeight="false" outlineLevel="0" collapsed="false">
      <c r="A1266" s="0" t="n">
        <v>2584</v>
      </c>
      <c r="B1266" s="133" t="s">
        <v>2240</v>
      </c>
      <c r="C1266" s="0" t="s">
        <v>969</v>
      </c>
      <c r="D1266" s="0" t="s">
        <v>970</v>
      </c>
      <c r="E1266" s="338" t="n">
        <v>191.16</v>
      </c>
    </row>
    <row r="1267" customFormat="false" ht="15" hidden="false" customHeight="false" outlineLevel="0" collapsed="false">
      <c r="A1267" s="0" t="n">
        <v>12010</v>
      </c>
      <c r="B1267" s="133" t="s">
        <v>2241</v>
      </c>
      <c r="C1267" s="0" t="s">
        <v>969</v>
      </c>
      <c r="D1267" s="0" t="s">
        <v>970</v>
      </c>
      <c r="E1267" s="338" t="n">
        <v>6.1</v>
      </c>
    </row>
    <row r="1268" customFormat="false" ht="15" hidden="false" customHeight="false" outlineLevel="0" collapsed="false">
      <c r="A1268" s="0" t="n">
        <v>39329</v>
      </c>
      <c r="B1268" s="133" t="s">
        <v>2242</v>
      </c>
      <c r="C1268" s="0" t="s">
        <v>969</v>
      </c>
      <c r="D1268" s="0" t="s">
        <v>970</v>
      </c>
      <c r="E1268" s="338" t="n">
        <v>6.38</v>
      </c>
    </row>
    <row r="1269" customFormat="false" ht="15" hidden="false" customHeight="false" outlineLevel="0" collapsed="false">
      <c r="A1269" s="0" t="n">
        <v>39330</v>
      </c>
      <c r="B1269" s="133" t="s">
        <v>2243</v>
      </c>
      <c r="C1269" s="0" t="s">
        <v>969</v>
      </c>
      <c r="D1269" s="0" t="s">
        <v>970</v>
      </c>
      <c r="E1269" s="338" t="n">
        <v>6.71</v>
      </c>
    </row>
    <row r="1270" customFormat="false" ht="15" hidden="false" customHeight="false" outlineLevel="0" collapsed="false">
      <c r="A1270" s="0" t="n">
        <v>39332</v>
      </c>
      <c r="B1270" s="133" t="s">
        <v>2244</v>
      </c>
      <c r="C1270" s="0" t="s">
        <v>969</v>
      </c>
      <c r="D1270" s="0" t="s">
        <v>970</v>
      </c>
      <c r="E1270" s="338" t="n">
        <v>7.5</v>
      </c>
    </row>
    <row r="1271" customFormat="false" ht="15" hidden="false" customHeight="false" outlineLevel="0" collapsed="false">
      <c r="A1271" s="0" t="n">
        <v>39331</v>
      </c>
      <c r="B1271" s="133" t="s">
        <v>2245</v>
      </c>
      <c r="C1271" s="0" t="s">
        <v>969</v>
      </c>
      <c r="D1271" s="0" t="s">
        <v>970</v>
      </c>
      <c r="E1271" s="338" t="n">
        <v>5.97</v>
      </c>
    </row>
    <row r="1272" customFormat="false" ht="15" hidden="false" customHeight="false" outlineLevel="0" collapsed="false">
      <c r="A1272" s="0" t="n">
        <v>39333</v>
      </c>
      <c r="B1272" s="133" t="s">
        <v>2246</v>
      </c>
      <c r="C1272" s="0" t="s">
        <v>969</v>
      </c>
      <c r="D1272" s="0" t="s">
        <v>970</v>
      </c>
      <c r="E1272" s="338" t="n">
        <v>5.82</v>
      </c>
    </row>
    <row r="1273" customFormat="false" ht="15" hidden="false" customHeight="false" outlineLevel="0" collapsed="false">
      <c r="A1273" s="0" t="n">
        <v>39335</v>
      </c>
      <c r="B1273" s="133" t="s">
        <v>2247</v>
      </c>
      <c r="C1273" s="0" t="s">
        <v>969</v>
      </c>
      <c r="D1273" s="0" t="s">
        <v>970</v>
      </c>
      <c r="E1273" s="338" t="n">
        <v>6.73</v>
      </c>
    </row>
    <row r="1274" customFormat="false" ht="15" hidden="false" customHeight="false" outlineLevel="0" collapsed="false">
      <c r="A1274" s="0" t="n">
        <v>39334</v>
      </c>
      <c r="B1274" s="133" t="s">
        <v>2248</v>
      </c>
      <c r="C1274" s="0" t="s">
        <v>969</v>
      </c>
      <c r="D1274" s="0" t="s">
        <v>970</v>
      </c>
      <c r="E1274" s="338" t="n">
        <v>5.35</v>
      </c>
    </row>
    <row r="1275" customFormat="false" ht="15" hidden="false" customHeight="false" outlineLevel="0" collapsed="false">
      <c r="A1275" s="0" t="n">
        <v>12016</v>
      </c>
      <c r="B1275" s="133" t="s">
        <v>2249</v>
      </c>
      <c r="C1275" s="0" t="s">
        <v>969</v>
      </c>
      <c r="D1275" s="0" t="s">
        <v>970</v>
      </c>
      <c r="E1275" s="338" t="n">
        <v>6.72</v>
      </c>
    </row>
    <row r="1276" customFormat="false" ht="15" hidden="false" customHeight="false" outlineLevel="0" collapsed="false">
      <c r="A1276" s="0" t="n">
        <v>12015</v>
      </c>
      <c r="B1276" s="133" t="s">
        <v>2250</v>
      </c>
      <c r="C1276" s="0" t="s">
        <v>969</v>
      </c>
      <c r="D1276" s="0" t="s">
        <v>970</v>
      </c>
      <c r="E1276" s="338" t="n">
        <v>7.82</v>
      </c>
    </row>
    <row r="1277" customFormat="false" ht="15" hidden="false" customHeight="false" outlineLevel="0" collapsed="false">
      <c r="A1277" s="0" t="n">
        <v>12020</v>
      </c>
      <c r="B1277" s="133" t="s">
        <v>2251</v>
      </c>
      <c r="C1277" s="0" t="s">
        <v>969</v>
      </c>
      <c r="D1277" s="0" t="s">
        <v>970</v>
      </c>
      <c r="E1277" s="338" t="n">
        <v>6.72</v>
      </c>
    </row>
    <row r="1278" customFormat="false" ht="15" hidden="false" customHeight="false" outlineLevel="0" collapsed="false">
      <c r="A1278" s="0" t="n">
        <v>12019</v>
      </c>
      <c r="B1278" s="133" t="s">
        <v>2252</v>
      </c>
      <c r="C1278" s="0" t="s">
        <v>969</v>
      </c>
      <c r="D1278" s="0" t="s">
        <v>970</v>
      </c>
      <c r="E1278" s="338" t="n">
        <v>7.82</v>
      </c>
    </row>
    <row r="1279" customFormat="false" ht="15" hidden="false" customHeight="false" outlineLevel="0" collapsed="false">
      <c r="A1279" s="0" t="n">
        <v>39336</v>
      </c>
      <c r="B1279" s="133" t="s">
        <v>2253</v>
      </c>
      <c r="C1279" s="0" t="s">
        <v>969</v>
      </c>
      <c r="D1279" s="0" t="s">
        <v>970</v>
      </c>
      <c r="E1279" s="338" t="n">
        <v>6.71</v>
      </c>
    </row>
    <row r="1280" customFormat="false" ht="15" hidden="false" customHeight="false" outlineLevel="0" collapsed="false">
      <c r="A1280" s="0" t="n">
        <v>39338</v>
      </c>
      <c r="B1280" s="133" t="s">
        <v>2254</v>
      </c>
      <c r="C1280" s="0" t="s">
        <v>969</v>
      </c>
      <c r="D1280" s="0" t="s">
        <v>970</v>
      </c>
      <c r="E1280" s="338" t="n">
        <v>7.5</v>
      </c>
    </row>
    <row r="1281" customFormat="false" ht="15" hidden="false" customHeight="false" outlineLevel="0" collapsed="false">
      <c r="A1281" s="0" t="n">
        <v>39337</v>
      </c>
      <c r="B1281" s="133" t="s">
        <v>2255</v>
      </c>
      <c r="C1281" s="0" t="s">
        <v>969</v>
      </c>
      <c r="D1281" s="0" t="s">
        <v>970</v>
      </c>
      <c r="E1281" s="338" t="n">
        <v>5.97</v>
      </c>
    </row>
    <row r="1282" customFormat="false" ht="15" hidden="false" customHeight="false" outlineLevel="0" collapsed="false">
      <c r="A1282" s="0" t="n">
        <v>39341</v>
      </c>
      <c r="B1282" s="133" t="s">
        <v>2256</v>
      </c>
      <c r="C1282" s="0" t="s">
        <v>969</v>
      </c>
      <c r="D1282" s="0" t="s">
        <v>970</v>
      </c>
      <c r="E1282" s="338" t="n">
        <v>9.77</v>
      </c>
    </row>
    <row r="1283" customFormat="false" ht="15" hidden="false" customHeight="false" outlineLevel="0" collapsed="false">
      <c r="A1283" s="0" t="n">
        <v>39340</v>
      </c>
      <c r="B1283" s="133" t="s">
        <v>2257</v>
      </c>
      <c r="C1283" s="0" t="s">
        <v>969</v>
      </c>
      <c r="D1283" s="0" t="s">
        <v>970</v>
      </c>
      <c r="E1283" s="338" t="n">
        <v>7.17</v>
      </c>
    </row>
    <row r="1284" customFormat="false" ht="15" hidden="false" customHeight="false" outlineLevel="0" collapsed="false">
      <c r="A1284" s="0" t="n">
        <v>12025</v>
      </c>
      <c r="B1284" s="133" t="s">
        <v>2258</v>
      </c>
      <c r="C1284" s="0" t="s">
        <v>969</v>
      </c>
      <c r="D1284" s="0" t="s">
        <v>970</v>
      </c>
      <c r="E1284" s="338" t="n">
        <v>7.41</v>
      </c>
    </row>
    <row r="1285" customFormat="false" ht="15" hidden="false" customHeight="false" outlineLevel="0" collapsed="false">
      <c r="A1285" s="0" t="n">
        <v>39342</v>
      </c>
      <c r="B1285" s="133" t="s">
        <v>2259</v>
      </c>
      <c r="C1285" s="0" t="s">
        <v>969</v>
      </c>
      <c r="D1285" s="0" t="s">
        <v>970</v>
      </c>
      <c r="E1285" s="338" t="n">
        <v>9.77</v>
      </c>
    </row>
    <row r="1286" customFormat="false" ht="15" hidden="false" customHeight="false" outlineLevel="0" collapsed="false">
      <c r="A1286" s="0" t="n">
        <v>39343</v>
      </c>
      <c r="B1286" s="133" t="s">
        <v>2260</v>
      </c>
      <c r="C1286" s="0" t="s">
        <v>969</v>
      </c>
      <c r="D1286" s="0" t="s">
        <v>970</v>
      </c>
      <c r="E1286" s="338" t="n">
        <v>8.25</v>
      </c>
    </row>
    <row r="1287" customFormat="false" ht="15" hidden="false" customHeight="false" outlineLevel="0" collapsed="false">
      <c r="A1287" s="0" t="n">
        <v>39345</v>
      </c>
      <c r="B1287" s="133" t="s">
        <v>2261</v>
      </c>
      <c r="C1287" s="0" t="s">
        <v>969</v>
      </c>
      <c r="D1287" s="0" t="s">
        <v>970</v>
      </c>
      <c r="E1287" s="338" t="n">
        <v>11.17</v>
      </c>
    </row>
    <row r="1288" customFormat="false" ht="15" hidden="false" customHeight="false" outlineLevel="0" collapsed="false">
      <c r="A1288" s="0" t="n">
        <v>39344</v>
      </c>
      <c r="B1288" s="133" t="s">
        <v>2262</v>
      </c>
      <c r="C1288" s="0" t="s">
        <v>969</v>
      </c>
      <c r="D1288" s="0" t="s">
        <v>970</v>
      </c>
      <c r="E1288" s="338" t="n">
        <v>7.98</v>
      </c>
    </row>
    <row r="1289" customFormat="false" ht="15" hidden="false" customHeight="false" outlineLevel="0" collapsed="false">
      <c r="A1289" s="0" t="n">
        <v>12623</v>
      </c>
      <c r="B1289" s="133" t="s">
        <v>2263</v>
      </c>
      <c r="C1289" s="0" t="s">
        <v>1016</v>
      </c>
      <c r="D1289" s="0" t="s">
        <v>970</v>
      </c>
      <c r="E1289" s="338" t="n">
        <v>39.34</v>
      </c>
    </row>
    <row r="1290" customFormat="false" ht="15" hidden="false" customHeight="false" outlineLevel="0" collapsed="false">
      <c r="A1290" s="0" t="n">
        <v>34498</v>
      </c>
      <c r="B1290" s="133" t="s">
        <v>2264</v>
      </c>
      <c r="C1290" s="0" t="s">
        <v>969</v>
      </c>
      <c r="D1290" s="0" t="s">
        <v>970</v>
      </c>
      <c r="E1290" s="338" t="n">
        <v>85.28</v>
      </c>
    </row>
    <row r="1291" customFormat="false" ht="15" hidden="false" customHeight="false" outlineLevel="0" collapsed="false">
      <c r="A1291" s="0" t="n">
        <v>13244</v>
      </c>
      <c r="B1291" s="133" t="s">
        <v>2265</v>
      </c>
      <c r="C1291" s="0" t="s">
        <v>969</v>
      </c>
      <c r="D1291" s="0" t="s">
        <v>977</v>
      </c>
      <c r="E1291" s="338" t="n">
        <v>35.9</v>
      </c>
    </row>
    <row r="1292" customFormat="false" ht="15" hidden="false" customHeight="false" outlineLevel="0" collapsed="false">
      <c r="A1292" s="0" t="n">
        <v>38998</v>
      </c>
      <c r="B1292" s="133" t="s">
        <v>2266</v>
      </c>
      <c r="C1292" s="0" t="s">
        <v>969</v>
      </c>
      <c r="D1292" s="0" t="s">
        <v>972</v>
      </c>
      <c r="E1292" s="338" t="n">
        <v>9.97</v>
      </c>
    </row>
    <row r="1293" customFormat="false" ht="15" hidden="false" customHeight="false" outlineLevel="0" collapsed="false">
      <c r="A1293" s="0" t="n">
        <v>38999</v>
      </c>
      <c r="B1293" s="133" t="s">
        <v>2267</v>
      </c>
      <c r="C1293" s="0" t="s">
        <v>969</v>
      </c>
      <c r="D1293" s="0" t="s">
        <v>972</v>
      </c>
      <c r="E1293" s="338" t="n">
        <v>25.2</v>
      </c>
    </row>
    <row r="1294" customFormat="false" ht="15" hidden="false" customHeight="false" outlineLevel="0" collapsed="false">
      <c r="A1294" s="0" t="n">
        <v>38996</v>
      </c>
      <c r="B1294" s="133" t="s">
        <v>2268</v>
      </c>
      <c r="C1294" s="0" t="s">
        <v>969</v>
      </c>
      <c r="D1294" s="0" t="s">
        <v>972</v>
      </c>
      <c r="E1294" s="338" t="n">
        <v>17.81</v>
      </c>
    </row>
    <row r="1295" customFormat="false" ht="15" hidden="false" customHeight="false" outlineLevel="0" collapsed="false">
      <c r="A1295" s="0" t="n">
        <v>44173</v>
      </c>
      <c r="B1295" s="133" t="s">
        <v>2269</v>
      </c>
      <c r="C1295" s="0" t="s">
        <v>969</v>
      </c>
      <c r="D1295" s="0" t="s">
        <v>972</v>
      </c>
      <c r="E1295" s="338" t="n">
        <v>17.32</v>
      </c>
    </row>
    <row r="1296" customFormat="false" ht="15" hidden="false" customHeight="false" outlineLevel="0" collapsed="false">
      <c r="A1296" s="0" t="n">
        <v>44174</v>
      </c>
      <c r="B1296" s="133" t="s">
        <v>2270</v>
      </c>
      <c r="C1296" s="0" t="s">
        <v>969</v>
      </c>
      <c r="D1296" s="0" t="s">
        <v>972</v>
      </c>
      <c r="E1296" s="338" t="n">
        <v>28.36</v>
      </c>
    </row>
    <row r="1297" customFormat="false" ht="15" hidden="false" customHeight="false" outlineLevel="0" collapsed="false">
      <c r="A1297" s="0" t="n">
        <v>38997</v>
      </c>
      <c r="B1297" s="133" t="s">
        <v>2271</v>
      </c>
      <c r="C1297" s="0" t="s">
        <v>969</v>
      </c>
      <c r="D1297" s="0" t="s">
        <v>972</v>
      </c>
      <c r="E1297" s="338" t="n">
        <v>25.48</v>
      </c>
    </row>
    <row r="1298" customFormat="false" ht="15" hidden="false" customHeight="false" outlineLevel="0" collapsed="false">
      <c r="A1298" s="0" t="n">
        <v>39600</v>
      </c>
      <c r="B1298" s="133" t="s">
        <v>2272</v>
      </c>
      <c r="C1298" s="0" t="s">
        <v>969</v>
      </c>
      <c r="D1298" s="0" t="s">
        <v>970</v>
      </c>
      <c r="E1298" s="338" t="n">
        <v>16.62</v>
      </c>
    </row>
    <row r="1299" customFormat="false" ht="15" hidden="false" customHeight="false" outlineLevel="0" collapsed="false">
      <c r="A1299" s="0" t="n">
        <v>39601</v>
      </c>
      <c r="B1299" s="133" t="s">
        <v>2273</v>
      </c>
      <c r="C1299" s="0" t="s">
        <v>969</v>
      </c>
      <c r="D1299" s="0" t="s">
        <v>970</v>
      </c>
      <c r="E1299" s="338" t="n">
        <v>35.26</v>
      </c>
    </row>
    <row r="1300" customFormat="false" ht="15" hidden="false" customHeight="false" outlineLevel="0" collapsed="false">
      <c r="A1300" s="0" t="n">
        <v>39862</v>
      </c>
      <c r="B1300" s="133" t="s">
        <v>2274</v>
      </c>
      <c r="C1300" s="0" t="s">
        <v>969</v>
      </c>
      <c r="D1300" s="0" t="s">
        <v>972</v>
      </c>
      <c r="E1300" s="338" t="n">
        <v>13.09</v>
      </c>
    </row>
    <row r="1301" customFormat="false" ht="15" hidden="false" customHeight="false" outlineLevel="0" collapsed="false">
      <c r="A1301" s="0" t="n">
        <v>39863</v>
      </c>
      <c r="B1301" s="133" t="s">
        <v>2275</v>
      </c>
      <c r="C1301" s="0" t="s">
        <v>969</v>
      </c>
      <c r="D1301" s="0" t="s">
        <v>972</v>
      </c>
      <c r="E1301" s="338" t="n">
        <v>13.27</v>
      </c>
    </row>
    <row r="1302" customFormat="false" ht="15" hidden="false" customHeight="false" outlineLevel="0" collapsed="false">
      <c r="A1302" s="0" t="n">
        <v>39864</v>
      </c>
      <c r="B1302" s="133" t="s">
        <v>2276</v>
      </c>
      <c r="C1302" s="0" t="s">
        <v>969</v>
      </c>
      <c r="D1302" s="0" t="s">
        <v>972</v>
      </c>
      <c r="E1302" s="338" t="n">
        <v>16.47</v>
      </c>
    </row>
    <row r="1303" customFormat="false" ht="15" hidden="false" customHeight="false" outlineLevel="0" collapsed="false">
      <c r="A1303" s="0" t="n">
        <v>39865</v>
      </c>
      <c r="B1303" s="133" t="s">
        <v>2277</v>
      </c>
      <c r="C1303" s="0" t="s">
        <v>969</v>
      </c>
      <c r="D1303" s="0" t="s">
        <v>972</v>
      </c>
      <c r="E1303" s="338" t="n">
        <v>23.21</v>
      </c>
    </row>
    <row r="1304" customFormat="false" ht="15" hidden="false" customHeight="false" outlineLevel="0" collapsed="false">
      <c r="A1304" s="0" t="n">
        <v>2517</v>
      </c>
      <c r="B1304" s="133" t="s">
        <v>2278</v>
      </c>
      <c r="C1304" s="0" t="s">
        <v>969</v>
      </c>
      <c r="D1304" s="0" t="s">
        <v>970</v>
      </c>
      <c r="E1304" s="338" t="n">
        <v>19.04</v>
      </c>
    </row>
    <row r="1305" customFormat="false" ht="15" hidden="false" customHeight="false" outlineLevel="0" collapsed="false">
      <c r="A1305" s="0" t="n">
        <v>2522</v>
      </c>
      <c r="B1305" s="133" t="s">
        <v>2279</v>
      </c>
      <c r="C1305" s="0" t="s">
        <v>969</v>
      </c>
      <c r="D1305" s="0" t="s">
        <v>970</v>
      </c>
      <c r="E1305" s="338" t="n">
        <v>12.31</v>
      </c>
    </row>
    <row r="1306" customFormat="false" ht="15" hidden="false" customHeight="false" outlineLevel="0" collapsed="false">
      <c r="A1306" s="0" t="n">
        <v>2548</v>
      </c>
      <c r="B1306" s="133" t="s">
        <v>2280</v>
      </c>
      <c r="C1306" s="0" t="s">
        <v>969</v>
      </c>
      <c r="D1306" s="0" t="s">
        <v>970</v>
      </c>
      <c r="E1306" s="338" t="n">
        <v>7.57</v>
      </c>
    </row>
    <row r="1307" customFormat="false" ht="15" hidden="false" customHeight="false" outlineLevel="0" collapsed="false">
      <c r="A1307" s="0" t="n">
        <v>2516</v>
      </c>
      <c r="B1307" s="133" t="s">
        <v>2281</v>
      </c>
      <c r="C1307" s="0" t="s">
        <v>969</v>
      </c>
      <c r="D1307" s="0" t="s">
        <v>970</v>
      </c>
      <c r="E1307" s="338" t="n">
        <v>9.88</v>
      </c>
    </row>
    <row r="1308" customFormat="false" ht="15" hidden="false" customHeight="false" outlineLevel="0" collapsed="false">
      <c r="A1308" s="0" t="n">
        <v>2518</v>
      </c>
      <c r="B1308" s="133" t="s">
        <v>2282</v>
      </c>
      <c r="C1308" s="0" t="s">
        <v>969</v>
      </c>
      <c r="D1308" s="0" t="s">
        <v>970</v>
      </c>
      <c r="E1308" s="338" t="n">
        <v>90.66</v>
      </c>
    </row>
    <row r="1309" customFormat="false" ht="15" hidden="false" customHeight="false" outlineLevel="0" collapsed="false">
      <c r="A1309" s="0" t="n">
        <v>2521</v>
      </c>
      <c r="B1309" s="133" t="s">
        <v>2283</v>
      </c>
      <c r="C1309" s="0" t="s">
        <v>969</v>
      </c>
      <c r="D1309" s="0" t="s">
        <v>970</v>
      </c>
      <c r="E1309" s="338" t="n">
        <v>38.59</v>
      </c>
    </row>
    <row r="1310" customFormat="false" ht="15" hidden="false" customHeight="false" outlineLevel="0" collapsed="false">
      <c r="A1310" s="0" t="n">
        <v>2515</v>
      </c>
      <c r="B1310" s="133" t="s">
        <v>2284</v>
      </c>
      <c r="C1310" s="0" t="s">
        <v>969</v>
      </c>
      <c r="D1310" s="0" t="s">
        <v>970</v>
      </c>
      <c r="E1310" s="338" t="n">
        <v>8.22</v>
      </c>
    </row>
    <row r="1311" customFormat="false" ht="15" hidden="false" customHeight="false" outlineLevel="0" collapsed="false">
      <c r="A1311" s="0" t="n">
        <v>2519</v>
      </c>
      <c r="B1311" s="133" t="s">
        <v>2285</v>
      </c>
      <c r="C1311" s="0" t="s">
        <v>969</v>
      </c>
      <c r="D1311" s="0" t="s">
        <v>970</v>
      </c>
      <c r="E1311" s="338" t="n">
        <v>109.31</v>
      </c>
    </row>
    <row r="1312" customFormat="false" ht="15" hidden="false" customHeight="false" outlineLevel="0" collapsed="false">
      <c r="A1312" s="0" t="n">
        <v>2520</v>
      </c>
      <c r="B1312" s="133" t="s">
        <v>2286</v>
      </c>
      <c r="C1312" s="0" t="s">
        <v>969</v>
      </c>
      <c r="D1312" s="0" t="s">
        <v>970</v>
      </c>
      <c r="E1312" s="338" t="n">
        <v>201.2</v>
      </c>
    </row>
    <row r="1313" customFormat="false" ht="15" hidden="false" customHeight="false" outlineLevel="0" collapsed="false">
      <c r="A1313" s="0" t="n">
        <v>1602</v>
      </c>
      <c r="B1313" s="133" t="s">
        <v>2287</v>
      </c>
      <c r="C1313" s="0" t="s">
        <v>969</v>
      </c>
      <c r="D1313" s="0" t="s">
        <v>970</v>
      </c>
      <c r="E1313" s="338" t="n">
        <v>47.36</v>
      </c>
    </row>
    <row r="1314" customFormat="false" ht="15" hidden="false" customHeight="false" outlineLevel="0" collapsed="false">
      <c r="A1314" s="0" t="n">
        <v>1601</v>
      </c>
      <c r="B1314" s="133" t="s">
        <v>2288</v>
      </c>
      <c r="C1314" s="0" t="s">
        <v>969</v>
      </c>
      <c r="D1314" s="0" t="s">
        <v>970</v>
      </c>
      <c r="E1314" s="338" t="n">
        <v>42.21</v>
      </c>
    </row>
    <row r="1315" customFormat="false" ht="15" hidden="false" customHeight="false" outlineLevel="0" collapsed="false">
      <c r="A1315" s="0" t="n">
        <v>1598</v>
      </c>
      <c r="B1315" s="133" t="s">
        <v>2289</v>
      </c>
      <c r="C1315" s="0" t="s">
        <v>969</v>
      </c>
      <c r="D1315" s="0" t="s">
        <v>970</v>
      </c>
      <c r="E1315" s="338" t="n">
        <v>12.49</v>
      </c>
    </row>
    <row r="1316" customFormat="false" ht="15" hidden="false" customHeight="false" outlineLevel="0" collapsed="false">
      <c r="A1316" s="0" t="n">
        <v>1600</v>
      </c>
      <c r="B1316" s="133" t="s">
        <v>2290</v>
      </c>
      <c r="C1316" s="0" t="s">
        <v>969</v>
      </c>
      <c r="D1316" s="0" t="s">
        <v>970</v>
      </c>
      <c r="E1316" s="338" t="n">
        <v>18.44</v>
      </c>
    </row>
    <row r="1317" customFormat="false" ht="15" hidden="false" customHeight="false" outlineLevel="0" collapsed="false">
      <c r="A1317" s="0" t="n">
        <v>1603</v>
      </c>
      <c r="B1317" s="133" t="s">
        <v>2291</v>
      </c>
      <c r="C1317" s="0" t="s">
        <v>969</v>
      </c>
      <c r="D1317" s="0" t="s">
        <v>970</v>
      </c>
      <c r="E1317" s="338" t="n">
        <v>71.51</v>
      </c>
    </row>
    <row r="1318" customFormat="false" ht="15" hidden="false" customHeight="false" outlineLevel="0" collapsed="false">
      <c r="A1318" s="0" t="n">
        <v>1599</v>
      </c>
      <c r="B1318" s="133" t="s">
        <v>2292</v>
      </c>
      <c r="C1318" s="0" t="s">
        <v>969</v>
      </c>
      <c r="D1318" s="0" t="s">
        <v>970</v>
      </c>
      <c r="E1318" s="338" t="n">
        <v>14.49</v>
      </c>
    </row>
    <row r="1319" customFormat="false" ht="15" hidden="false" customHeight="false" outlineLevel="0" collapsed="false">
      <c r="A1319" s="0" t="n">
        <v>1597</v>
      </c>
      <c r="B1319" s="133" t="s">
        <v>2293</v>
      </c>
      <c r="C1319" s="0" t="s">
        <v>969</v>
      </c>
      <c r="D1319" s="0" t="s">
        <v>970</v>
      </c>
      <c r="E1319" s="338" t="n">
        <v>11.74</v>
      </c>
    </row>
    <row r="1320" customFormat="false" ht="15" hidden="false" customHeight="false" outlineLevel="0" collapsed="false">
      <c r="A1320" s="0" t="n">
        <v>39602</v>
      </c>
      <c r="B1320" s="133" t="s">
        <v>2294</v>
      </c>
      <c r="C1320" s="0" t="s">
        <v>969</v>
      </c>
      <c r="D1320" s="0" t="s">
        <v>970</v>
      </c>
      <c r="E1320" s="338" t="n">
        <v>1.76</v>
      </c>
    </row>
    <row r="1321" customFormat="false" ht="15" hidden="false" customHeight="false" outlineLevel="0" collapsed="false">
      <c r="A1321" s="0" t="n">
        <v>39603</v>
      </c>
      <c r="B1321" s="133" t="s">
        <v>2295</v>
      </c>
      <c r="C1321" s="0" t="s">
        <v>969</v>
      </c>
      <c r="D1321" s="0" t="s">
        <v>970</v>
      </c>
      <c r="E1321" s="338" t="n">
        <v>3.75</v>
      </c>
    </row>
    <row r="1322" customFormat="false" ht="15" hidden="false" customHeight="false" outlineLevel="0" collapsed="false">
      <c r="A1322" s="0" t="n">
        <v>11821</v>
      </c>
      <c r="B1322" s="133" t="s">
        <v>2296</v>
      </c>
      <c r="C1322" s="0" t="s">
        <v>969</v>
      </c>
      <c r="D1322" s="0" t="s">
        <v>970</v>
      </c>
      <c r="E1322" s="338" t="n">
        <v>9.64</v>
      </c>
    </row>
    <row r="1323" customFormat="false" ht="15" hidden="false" customHeight="false" outlineLevel="0" collapsed="false">
      <c r="A1323" s="0" t="n">
        <v>1562</v>
      </c>
      <c r="B1323" s="133" t="s">
        <v>2297</v>
      </c>
      <c r="C1323" s="0" t="s">
        <v>969</v>
      </c>
      <c r="D1323" s="0" t="s">
        <v>970</v>
      </c>
      <c r="E1323" s="338" t="n">
        <v>15.8</v>
      </c>
    </row>
    <row r="1324" customFormat="false" ht="15" hidden="false" customHeight="false" outlineLevel="0" collapsed="false">
      <c r="A1324" s="0" t="n">
        <v>1563</v>
      </c>
      <c r="B1324" s="133" t="s">
        <v>2298</v>
      </c>
      <c r="C1324" s="0" t="s">
        <v>969</v>
      </c>
      <c r="D1324" s="0" t="s">
        <v>970</v>
      </c>
      <c r="E1324" s="338" t="n">
        <v>21.2</v>
      </c>
    </row>
    <row r="1325" customFormat="false" ht="15" hidden="false" customHeight="false" outlineLevel="0" collapsed="false">
      <c r="A1325" s="0" t="n">
        <v>11856</v>
      </c>
      <c r="B1325" s="133" t="s">
        <v>2299</v>
      </c>
      <c r="C1325" s="0" t="s">
        <v>969</v>
      </c>
      <c r="D1325" s="0" t="s">
        <v>977</v>
      </c>
      <c r="E1325" s="338" t="n">
        <v>6.32</v>
      </c>
    </row>
    <row r="1326" customFormat="false" ht="15" hidden="false" customHeight="false" outlineLevel="0" collapsed="false">
      <c r="A1326" s="0" t="n">
        <v>11857</v>
      </c>
      <c r="B1326" s="133" t="s">
        <v>2300</v>
      </c>
      <c r="C1326" s="0" t="s">
        <v>969</v>
      </c>
      <c r="D1326" s="0" t="s">
        <v>970</v>
      </c>
      <c r="E1326" s="338" t="n">
        <v>33.26</v>
      </c>
    </row>
    <row r="1327" customFormat="false" ht="15" hidden="false" customHeight="false" outlineLevel="0" collapsed="false">
      <c r="A1327" s="0" t="n">
        <v>11858</v>
      </c>
      <c r="B1327" s="133" t="s">
        <v>2301</v>
      </c>
      <c r="C1327" s="0" t="s">
        <v>969</v>
      </c>
      <c r="D1327" s="0" t="s">
        <v>970</v>
      </c>
      <c r="E1327" s="338" t="n">
        <v>41.28</v>
      </c>
    </row>
    <row r="1328" customFormat="false" ht="15" hidden="false" customHeight="false" outlineLevel="0" collapsed="false">
      <c r="A1328" s="0" t="n">
        <v>1539</v>
      </c>
      <c r="B1328" s="133" t="s">
        <v>2302</v>
      </c>
      <c r="C1328" s="0" t="s">
        <v>969</v>
      </c>
      <c r="D1328" s="0" t="s">
        <v>970</v>
      </c>
      <c r="E1328" s="338" t="n">
        <v>7.42</v>
      </c>
    </row>
    <row r="1329" customFormat="false" ht="15" hidden="false" customHeight="false" outlineLevel="0" collapsed="false">
      <c r="A1329" s="0" t="n">
        <v>11859</v>
      </c>
      <c r="B1329" s="133" t="s">
        <v>2303</v>
      </c>
      <c r="C1329" s="0" t="s">
        <v>969</v>
      </c>
      <c r="D1329" s="0" t="s">
        <v>970</v>
      </c>
      <c r="E1329" s="338" t="n">
        <v>56.16</v>
      </c>
    </row>
    <row r="1330" customFormat="false" ht="15" hidden="false" customHeight="false" outlineLevel="0" collapsed="false">
      <c r="A1330" s="0" t="n">
        <v>1550</v>
      </c>
      <c r="B1330" s="133" t="s">
        <v>2304</v>
      </c>
      <c r="C1330" s="0" t="s">
        <v>969</v>
      </c>
      <c r="D1330" s="0" t="s">
        <v>970</v>
      </c>
      <c r="E1330" s="338" t="n">
        <v>7.83</v>
      </c>
    </row>
    <row r="1331" customFormat="false" ht="15" hidden="false" customHeight="false" outlineLevel="0" collapsed="false">
      <c r="A1331" s="0" t="n">
        <v>11854</v>
      </c>
      <c r="B1331" s="133" t="s">
        <v>2305</v>
      </c>
      <c r="C1331" s="0" t="s">
        <v>969</v>
      </c>
      <c r="D1331" s="0" t="s">
        <v>970</v>
      </c>
      <c r="E1331" s="338" t="n">
        <v>9.79</v>
      </c>
    </row>
    <row r="1332" customFormat="false" ht="15" hidden="false" customHeight="false" outlineLevel="0" collapsed="false">
      <c r="A1332" s="0" t="n">
        <v>11862</v>
      </c>
      <c r="B1332" s="133" t="s">
        <v>2306</v>
      </c>
      <c r="C1332" s="0" t="s">
        <v>969</v>
      </c>
      <c r="D1332" s="0" t="s">
        <v>970</v>
      </c>
      <c r="E1332" s="338" t="n">
        <v>13.73</v>
      </c>
    </row>
    <row r="1333" customFormat="false" ht="15" hidden="false" customHeight="false" outlineLevel="0" collapsed="false">
      <c r="A1333" s="0" t="n">
        <v>11863</v>
      </c>
      <c r="B1333" s="133" t="s">
        <v>2307</v>
      </c>
      <c r="C1333" s="0" t="s">
        <v>969</v>
      </c>
      <c r="D1333" s="0" t="s">
        <v>970</v>
      </c>
      <c r="E1333" s="338" t="n">
        <v>5.54</v>
      </c>
    </row>
    <row r="1334" customFormat="false" ht="15" hidden="false" customHeight="false" outlineLevel="0" collapsed="false">
      <c r="A1334" s="0" t="n">
        <v>11855</v>
      </c>
      <c r="B1334" s="133" t="s">
        <v>2308</v>
      </c>
      <c r="C1334" s="0" t="s">
        <v>969</v>
      </c>
      <c r="D1334" s="0" t="s">
        <v>970</v>
      </c>
      <c r="E1334" s="338" t="n">
        <v>20.5</v>
      </c>
    </row>
    <row r="1335" customFormat="false" ht="15" hidden="false" customHeight="false" outlineLevel="0" collapsed="false">
      <c r="A1335" s="0" t="n">
        <v>11864</v>
      </c>
      <c r="B1335" s="133" t="s">
        <v>2309</v>
      </c>
      <c r="C1335" s="0" t="s">
        <v>969</v>
      </c>
      <c r="D1335" s="0" t="s">
        <v>970</v>
      </c>
      <c r="E1335" s="338" t="n">
        <v>30.99</v>
      </c>
    </row>
    <row r="1336" customFormat="false" ht="15" hidden="false" customHeight="false" outlineLevel="0" collapsed="false">
      <c r="A1336" s="0" t="n">
        <v>2527</v>
      </c>
      <c r="B1336" s="133" t="s">
        <v>2310</v>
      </c>
      <c r="C1336" s="0" t="s">
        <v>969</v>
      </c>
      <c r="D1336" s="0" t="s">
        <v>970</v>
      </c>
      <c r="E1336" s="338" t="n">
        <v>6.81</v>
      </c>
    </row>
    <row r="1337" customFormat="false" ht="15" hidden="false" customHeight="false" outlineLevel="0" collapsed="false">
      <c r="A1337" s="0" t="n">
        <v>2526</v>
      </c>
      <c r="B1337" s="133" t="s">
        <v>2311</v>
      </c>
      <c r="C1337" s="0" t="s">
        <v>969</v>
      </c>
      <c r="D1337" s="0" t="s">
        <v>970</v>
      </c>
      <c r="E1337" s="338" t="n">
        <v>4.37</v>
      </c>
    </row>
    <row r="1338" customFormat="false" ht="15" hidden="false" customHeight="false" outlineLevel="0" collapsed="false">
      <c r="A1338" s="0" t="n">
        <v>2487</v>
      </c>
      <c r="B1338" s="133" t="s">
        <v>2312</v>
      </c>
      <c r="C1338" s="0" t="s">
        <v>969</v>
      </c>
      <c r="D1338" s="0" t="s">
        <v>970</v>
      </c>
      <c r="E1338" s="338" t="n">
        <v>1.49</v>
      </c>
    </row>
    <row r="1339" customFormat="false" ht="15" hidden="false" customHeight="false" outlineLevel="0" collapsed="false">
      <c r="A1339" s="0" t="n">
        <v>2483</v>
      </c>
      <c r="B1339" s="133" t="s">
        <v>2313</v>
      </c>
      <c r="C1339" s="0" t="s">
        <v>969</v>
      </c>
      <c r="D1339" s="0" t="s">
        <v>970</v>
      </c>
      <c r="E1339" s="338" t="n">
        <v>3.11</v>
      </c>
    </row>
    <row r="1340" customFormat="false" ht="15" hidden="false" customHeight="false" outlineLevel="0" collapsed="false">
      <c r="A1340" s="0" t="n">
        <v>2528</v>
      </c>
      <c r="B1340" s="133" t="s">
        <v>2314</v>
      </c>
      <c r="C1340" s="0" t="s">
        <v>969</v>
      </c>
      <c r="D1340" s="0" t="s">
        <v>970</v>
      </c>
      <c r="E1340" s="338" t="n">
        <v>17.15</v>
      </c>
    </row>
    <row r="1341" customFormat="false" ht="15" hidden="false" customHeight="false" outlineLevel="0" collapsed="false">
      <c r="A1341" s="0" t="n">
        <v>2489</v>
      </c>
      <c r="B1341" s="133" t="s">
        <v>2315</v>
      </c>
      <c r="C1341" s="0" t="s">
        <v>969</v>
      </c>
      <c r="D1341" s="0" t="s">
        <v>970</v>
      </c>
      <c r="E1341" s="338" t="n">
        <v>7.55</v>
      </c>
    </row>
    <row r="1342" customFormat="false" ht="15" hidden="false" customHeight="false" outlineLevel="0" collapsed="false">
      <c r="A1342" s="0" t="n">
        <v>2488</v>
      </c>
      <c r="B1342" s="133" t="s">
        <v>2316</v>
      </c>
      <c r="C1342" s="0" t="s">
        <v>969</v>
      </c>
      <c r="D1342" s="0" t="s">
        <v>970</v>
      </c>
      <c r="E1342" s="338" t="n">
        <v>1.74</v>
      </c>
    </row>
    <row r="1343" customFormat="false" ht="15" hidden="false" customHeight="false" outlineLevel="0" collapsed="false">
      <c r="A1343" s="0" t="n">
        <v>2484</v>
      </c>
      <c r="B1343" s="133" t="s">
        <v>2317</v>
      </c>
      <c r="C1343" s="0" t="s">
        <v>969</v>
      </c>
      <c r="D1343" s="0" t="s">
        <v>970</v>
      </c>
      <c r="E1343" s="338" t="n">
        <v>24.91</v>
      </c>
    </row>
    <row r="1344" customFormat="false" ht="15" hidden="false" customHeight="false" outlineLevel="0" collapsed="false">
      <c r="A1344" s="0" t="n">
        <v>2485</v>
      </c>
      <c r="B1344" s="133" t="s">
        <v>2318</v>
      </c>
      <c r="C1344" s="0" t="s">
        <v>969</v>
      </c>
      <c r="D1344" s="0" t="s">
        <v>970</v>
      </c>
      <c r="E1344" s="338" t="n">
        <v>39.05</v>
      </c>
    </row>
    <row r="1345" customFormat="false" ht="15" hidden="false" customHeight="false" outlineLevel="0" collapsed="false">
      <c r="A1345" s="0" t="n">
        <v>39279</v>
      </c>
      <c r="B1345" s="133" t="s">
        <v>2319</v>
      </c>
      <c r="C1345" s="0" t="s">
        <v>969</v>
      </c>
      <c r="D1345" s="0" t="s">
        <v>972</v>
      </c>
      <c r="E1345" s="338" t="n">
        <v>8.35</v>
      </c>
    </row>
    <row r="1346" customFormat="false" ht="15" hidden="false" customHeight="false" outlineLevel="0" collapsed="false">
      <c r="A1346" s="0" t="n">
        <v>39280</v>
      </c>
      <c r="B1346" s="133" t="s">
        <v>2320</v>
      </c>
      <c r="C1346" s="0" t="s">
        <v>969</v>
      </c>
      <c r="D1346" s="0" t="s">
        <v>972</v>
      </c>
      <c r="E1346" s="338" t="n">
        <v>9.36</v>
      </c>
    </row>
    <row r="1347" customFormat="false" ht="15" hidden="false" customHeight="false" outlineLevel="0" collapsed="false">
      <c r="A1347" s="0" t="n">
        <v>39281</v>
      </c>
      <c r="B1347" s="133" t="s">
        <v>2321</v>
      </c>
      <c r="C1347" s="0" t="s">
        <v>969</v>
      </c>
      <c r="D1347" s="0" t="s">
        <v>972</v>
      </c>
      <c r="E1347" s="338" t="n">
        <v>12.37</v>
      </c>
    </row>
    <row r="1348" customFormat="false" ht="15" hidden="false" customHeight="false" outlineLevel="0" collapsed="false">
      <c r="A1348" s="0" t="n">
        <v>39282</v>
      </c>
      <c r="B1348" s="133" t="s">
        <v>2322</v>
      </c>
      <c r="C1348" s="0" t="s">
        <v>969</v>
      </c>
      <c r="D1348" s="0" t="s">
        <v>972</v>
      </c>
      <c r="E1348" s="338" t="n">
        <v>17.26</v>
      </c>
    </row>
    <row r="1349" customFormat="false" ht="15" hidden="false" customHeight="false" outlineLevel="0" collapsed="false">
      <c r="A1349" s="0" t="n">
        <v>38844</v>
      </c>
      <c r="B1349" s="133" t="s">
        <v>2323</v>
      </c>
      <c r="C1349" s="0" t="s">
        <v>969</v>
      </c>
      <c r="D1349" s="0" t="s">
        <v>972</v>
      </c>
      <c r="E1349" s="338" t="n">
        <v>8.47</v>
      </c>
    </row>
    <row r="1350" customFormat="false" ht="15" hidden="false" customHeight="false" outlineLevel="0" collapsed="false">
      <c r="A1350" s="0" t="n">
        <v>38846</v>
      </c>
      <c r="B1350" s="133" t="s">
        <v>2324</v>
      </c>
      <c r="C1350" s="0" t="s">
        <v>969</v>
      </c>
      <c r="D1350" s="0" t="s">
        <v>972</v>
      </c>
      <c r="E1350" s="338" t="n">
        <v>8.62</v>
      </c>
    </row>
    <row r="1351" customFormat="false" ht="15" hidden="false" customHeight="false" outlineLevel="0" collapsed="false">
      <c r="A1351" s="0" t="n">
        <v>38847</v>
      </c>
      <c r="B1351" s="133" t="s">
        <v>2325</v>
      </c>
      <c r="C1351" s="0" t="s">
        <v>969</v>
      </c>
      <c r="D1351" s="0" t="s">
        <v>972</v>
      </c>
      <c r="E1351" s="338" t="n">
        <v>10.09</v>
      </c>
    </row>
    <row r="1352" customFormat="false" ht="15" hidden="false" customHeight="false" outlineLevel="0" collapsed="false">
      <c r="A1352" s="0" t="n">
        <v>38850</v>
      </c>
      <c r="B1352" s="133" t="s">
        <v>2326</v>
      </c>
      <c r="C1352" s="0" t="s">
        <v>969</v>
      </c>
      <c r="D1352" s="0" t="s">
        <v>972</v>
      </c>
      <c r="E1352" s="338" t="n">
        <v>18.23</v>
      </c>
    </row>
    <row r="1353" customFormat="false" ht="15" hidden="false" customHeight="false" outlineLevel="0" collapsed="false">
      <c r="A1353" s="0" t="n">
        <v>38848</v>
      </c>
      <c r="B1353" s="133" t="s">
        <v>2327</v>
      </c>
      <c r="C1353" s="0" t="s">
        <v>969</v>
      </c>
      <c r="D1353" s="0" t="s">
        <v>972</v>
      </c>
      <c r="E1353" s="338" t="n">
        <v>11.95</v>
      </c>
    </row>
    <row r="1354" customFormat="false" ht="15" hidden="false" customHeight="false" outlineLevel="0" collapsed="false">
      <c r="A1354" s="0" t="n">
        <v>38851</v>
      </c>
      <c r="B1354" s="133" t="s">
        <v>2328</v>
      </c>
      <c r="C1354" s="0" t="s">
        <v>969</v>
      </c>
      <c r="D1354" s="0" t="s">
        <v>972</v>
      </c>
      <c r="E1354" s="338" t="n">
        <v>20.61</v>
      </c>
    </row>
    <row r="1355" customFormat="false" ht="15" hidden="false" customHeight="false" outlineLevel="0" collapsed="false">
      <c r="A1355" s="0" t="n">
        <v>38854</v>
      </c>
      <c r="B1355" s="133" t="s">
        <v>2329</v>
      </c>
      <c r="C1355" s="0" t="s">
        <v>969</v>
      </c>
      <c r="D1355" s="0" t="s">
        <v>972</v>
      </c>
      <c r="E1355" s="338" t="n">
        <v>8.95</v>
      </c>
    </row>
    <row r="1356" customFormat="false" ht="15" hidden="false" customHeight="false" outlineLevel="0" collapsed="false">
      <c r="A1356" s="0" t="n">
        <v>44247</v>
      </c>
      <c r="B1356" s="133" t="s">
        <v>2330</v>
      </c>
      <c r="C1356" s="0" t="s">
        <v>969</v>
      </c>
      <c r="D1356" s="0" t="s">
        <v>970</v>
      </c>
      <c r="E1356" s="339" t="n">
        <v>1384.33</v>
      </c>
    </row>
    <row r="1357" customFormat="false" ht="15" hidden="false" customHeight="false" outlineLevel="0" collapsed="false">
      <c r="A1357" s="0" t="n">
        <v>38005</v>
      </c>
      <c r="B1357" s="133" t="s">
        <v>2331</v>
      </c>
      <c r="C1357" s="0" t="s">
        <v>969</v>
      </c>
      <c r="D1357" s="0" t="s">
        <v>970</v>
      </c>
      <c r="E1357" s="338" t="n">
        <v>16.46</v>
      </c>
    </row>
    <row r="1358" customFormat="false" ht="15" hidden="false" customHeight="false" outlineLevel="0" collapsed="false">
      <c r="A1358" s="0" t="n">
        <v>38006</v>
      </c>
      <c r="B1358" s="133" t="s">
        <v>2332</v>
      </c>
      <c r="C1358" s="0" t="s">
        <v>969</v>
      </c>
      <c r="D1358" s="0" t="s">
        <v>970</v>
      </c>
      <c r="E1358" s="338" t="n">
        <v>21.87</v>
      </c>
    </row>
    <row r="1359" customFormat="false" ht="15" hidden="false" customHeight="false" outlineLevel="0" collapsed="false">
      <c r="A1359" s="0" t="n">
        <v>38428</v>
      </c>
      <c r="B1359" s="133" t="s">
        <v>2333</v>
      </c>
      <c r="C1359" s="0" t="s">
        <v>969</v>
      </c>
      <c r="D1359" s="0" t="s">
        <v>970</v>
      </c>
      <c r="E1359" s="338" t="n">
        <v>19.59</v>
      </c>
    </row>
    <row r="1360" customFormat="false" ht="15" hidden="false" customHeight="false" outlineLevel="0" collapsed="false">
      <c r="A1360" s="0" t="n">
        <v>38007</v>
      </c>
      <c r="B1360" s="133" t="s">
        <v>2334</v>
      </c>
      <c r="C1360" s="0" t="s">
        <v>969</v>
      </c>
      <c r="D1360" s="0" t="s">
        <v>970</v>
      </c>
      <c r="E1360" s="338" t="n">
        <v>25.24</v>
      </c>
    </row>
    <row r="1361" customFormat="false" ht="15" hidden="false" customHeight="false" outlineLevel="0" collapsed="false">
      <c r="A1361" s="0" t="n">
        <v>38008</v>
      </c>
      <c r="B1361" s="133" t="s">
        <v>2335</v>
      </c>
      <c r="C1361" s="0" t="s">
        <v>969</v>
      </c>
      <c r="D1361" s="0" t="s">
        <v>970</v>
      </c>
      <c r="E1361" s="338" t="n">
        <v>40.38</v>
      </c>
    </row>
    <row r="1362" customFormat="false" ht="15" hidden="false" customHeight="false" outlineLevel="0" collapsed="false">
      <c r="A1362" s="0" t="n">
        <v>38009</v>
      </c>
      <c r="B1362" s="133" t="s">
        <v>2336</v>
      </c>
      <c r="C1362" s="0" t="s">
        <v>969</v>
      </c>
      <c r="D1362" s="0" t="s">
        <v>970</v>
      </c>
      <c r="E1362" s="338" t="n">
        <v>49.44</v>
      </c>
    </row>
    <row r="1363" customFormat="false" ht="15" hidden="false" customHeight="false" outlineLevel="0" collapsed="false">
      <c r="A1363" s="0" t="n">
        <v>44248</v>
      </c>
      <c r="B1363" s="133" t="s">
        <v>2337</v>
      </c>
      <c r="C1363" s="0" t="s">
        <v>969</v>
      </c>
      <c r="D1363" s="0" t="s">
        <v>970</v>
      </c>
      <c r="E1363" s="338" t="n">
        <v>80.58</v>
      </c>
    </row>
    <row r="1364" customFormat="false" ht="15" hidden="false" customHeight="false" outlineLevel="0" collapsed="false">
      <c r="A1364" s="0" t="n">
        <v>44249</v>
      </c>
      <c r="B1364" s="133" t="s">
        <v>2338</v>
      </c>
      <c r="C1364" s="0" t="s">
        <v>969</v>
      </c>
      <c r="D1364" s="0" t="s">
        <v>970</v>
      </c>
      <c r="E1364" s="338" t="n">
        <v>310.9</v>
      </c>
    </row>
    <row r="1365" customFormat="false" ht="15" hidden="false" customHeight="false" outlineLevel="0" collapsed="false">
      <c r="A1365" s="0" t="n">
        <v>44250</v>
      </c>
      <c r="B1365" s="133" t="s">
        <v>2339</v>
      </c>
      <c r="C1365" s="0" t="s">
        <v>969</v>
      </c>
      <c r="D1365" s="0" t="s">
        <v>970</v>
      </c>
      <c r="E1365" s="338" t="n">
        <v>451.5</v>
      </c>
    </row>
    <row r="1366" customFormat="false" ht="15" hidden="false" customHeight="false" outlineLevel="0" collapsed="false">
      <c r="A1366" s="0" t="n">
        <v>3104</v>
      </c>
      <c r="B1366" s="133" t="s">
        <v>2340</v>
      </c>
      <c r="C1366" s="0" t="s">
        <v>2341</v>
      </c>
      <c r="D1366" s="0" t="s">
        <v>970</v>
      </c>
      <c r="E1366" s="338" t="n">
        <v>206.17</v>
      </c>
    </row>
    <row r="1367" customFormat="false" ht="15" hidden="false" customHeight="false" outlineLevel="0" collapsed="false">
      <c r="A1367" s="0" t="n">
        <v>1607</v>
      </c>
      <c r="B1367" s="133" t="s">
        <v>2342</v>
      </c>
      <c r="C1367" s="0" t="s">
        <v>2341</v>
      </c>
      <c r="D1367" s="0" t="s">
        <v>970</v>
      </c>
      <c r="E1367" s="338" t="n">
        <v>0.36</v>
      </c>
    </row>
    <row r="1368" customFormat="false" ht="15" hidden="false" customHeight="false" outlineLevel="0" collapsed="false">
      <c r="A1368" s="0" t="n">
        <v>38169</v>
      </c>
      <c r="B1368" s="133" t="s">
        <v>2343</v>
      </c>
      <c r="C1368" s="0" t="s">
        <v>2341</v>
      </c>
      <c r="D1368" s="0" t="s">
        <v>970</v>
      </c>
      <c r="E1368" s="338" t="n">
        <v>84.18</v>
      </c>
    </row>
    <row r="1369" customFormat="false" ht="15" hidden="false" customHeight="false" outlineLevel="0" collapsed="false">
      <c r="A1369" s="0" t="n">
        <v>6142</v>
      </c>
      <c r="B1369" s="133" t="s">
        <v>2344</v>
      </c>
      <c r="C1369" s="0" t="s">
        <v>969</v>
      </c>
      <c r="D1369" s="0" t="s">
        <v>970</v>
      </c>
      <c r="E1369" s="338" t="n">
        <v>9.44</v>
      </c>
    </row>
    <row r="1370" customFormat="false" ht="15" hidden="false" customHeight="false" outlineLevel="0" collapsed="false">
      <c r="A1370" s="0" t="n">
        <v>11686</v>
      </c>
      <c r="B1370" s="133" t="s">
        <v>2345</v>
      </c>
      <c r="C1370" s="0" t="s">
        <v>969</v>
      </c>
      <c r="D1370" s="0" t="s">
        <v>970</v>
      </c>
      <c r="E1370" s="338" t="n">
        <v>13.1</v>
      </c>
    </row>
    <row r="1371" customFormat="false" ht="15" hidden="false" customHeight="false" outlineLevel="0" collapsed="false">
      <c r="A1371" s="0" t="n">
        <v>37598</v>
      </c>
      <c r="B1371" s="133" t="s">
        <v>2346</v>
      </c>
      <c r="C1371" s="0" t="s">
        <v>969</v>
      </c>
      <c r="D1371" s="0" t="s">
        <v>972</v>
      </c>
      <c r="E1371" s="338" t="n">
        <v>38.11</v>
      </c>
    </row>
    <row r="1372" customFormat="false" ht="15" hidden="false" customHeight="false" outlineLevel="0" collapsed="false">
      <c r="A1372" s="0" t="n">
        <v>25398</v>
      </c>
      <c r="B1372" s="133" t="s">
        <v>2347</v>
      </c>
      <c r="C1372" s="0" t="s">
        <v>969</v>
      </c>
      <c r="D1372" s="0" t="s">
        <v>972</v>
      </c>
      <c r="E1372" s="339" t="n">
        <v>4483.43</v>
      </c>
    </row>
    <row r="1373" customFormat="false" ht="15" hidden="false" customHeight="false" outlineLevel="0" collapsed="false">
      <c r="A1373" s="0" t="n">
        <v>25399</v>
      </c>
      <c r="B1373" s="133" t="s">
        <v>2348</v>
      </c>
      <c r="C1373" s="0" t="s">
        <v>969</v>
      </c>
      <c r="D1373" s="0" t="s">
        <v>972</v>
      </c>
      <c r="E1373" s="339" t="n">
        <v>2721.83</v>
      </c>
    </row>
    <row r="1374" customFormat="false" ht="15" hidden="false" customHeight="false" outlineLevel="0" collapsed="false">
      <c r="A1374" s="0" t="n">
        <v>43440</v>
      </c>
      <c r="B1374" s="133" t="s">
        <v>2349</v>
      </c>
      <c r="C1374" s="0" t="s">
        <v>969</v>
      </c>
      <c r="D1374" s="0" t="s">
        <v>970</v>
      </c>
      <c r="E1374" s="338" t="n">
        <v>456.61</v>
      </c>
    </row>
    <row r="1375" customFormat="false" ht="15" hidden="false" customHeight="false" outlineLevel="0" collapsed="false">
      <c r="A1375" s="0" t="n">
        <v>10667</v>
      </c>
      <c r="B1375" s="133" t="s">
        <v>2350</v>
      </c>
      <c r="C1375" s="0" t="s">
        <v>969</v>
      </c>
      <c r="D1375" s="0" t="s">
        <v>972</v>
      </c>
      <c r="E1375" s="339" t="n">
        <v>22500</v>
      </c>
    </row>
    <row r="1376" customFormat="false" ht="15" hidden="false" customHeight="false" outlineLevel="0" collapsed="false">
      <c r="A1376" s="0" t="n">
        <v>1613</v>
      </c>
      <c r="B1376" s="133" t="s">
        <v>2351</v>
      </c>
      <c r="C1376" s="0" t="s">
        <v>969</v>
      </c>
      <c r="D1376" s="0" t="s">
        <v>970</v>
      </c>
      <c r="E1376" s="339" t="n">
        <v>1079.03</v>
      </c>
    </row>
    <row r="1377" customFormat="false" ht="15" hidden="false" customHeight="false" outlineLevel="0" collapsed="false">
      <c r="A1377" s="0" t="n">
        <v>1626</v>
      </c>
      <c r="B1377" s="133" t="s">
        <v>2352</v>
      </c>
      <c r="C1377" s="0" t="s">
        <v>969</v>
      </c>
      <c r="D1377" s="0" t="s">
        <v>970</v>
      </c>
      <c r="E1377" s="339" t="n">
        <v>1613.82</v>
      </c>
    </row>
    <row r="1378" customFormat="false" ht="15" hidden="false" customHeight="false" outlineLevel="0" collapsed="false">
      <c r="A1378" s="0" t="n">
        <v>1625</v>
      </c>
      <c r="B1378" s="133" t="s">
        <v>2353</v>
      </c>
      <c r="C1378" s="0" t="s">
        <v>969</v>
      </c>
      <c r="D1378" s="0" t="s">
        <v>970</v>
      </c>
      <c r="E1378" s="338" t="n">
        <v>112.72</v>
      </c>
    </row>
    <row r="1379" customFormat="false" ht="15" hidden="false" customHeight="false" outlineLevel="0" collapsed="false">
      <c r="A1379" s="0" t="n">
        <v>1622</v>
      </c>
      <c r="B1379" s="133" t="s">
        <v>2354</v>
      </c>
      <c r="C1379" s="0" t="s">
        <v>969</v>
      </c>
      <c r="D1379" s="0" t="s">
        <v>970</v>
      </c>
      <c r="E1379" s="339" t="n">
        <v>3641.73</v>
      </c>
    </row>
    <row r="1380" customFormat="false" ht="15" hidden="false" customHeight="false" outlineLevel="0" collapsed="false">
      <c r="A1380" s="0" t="n">
        <v>1620</v>
      </c>
      <c r="B1380" s="133" t="s">
        <v>2355</v>
      </c>
      <c r="C1380" s="0" t="s">
        <v>969</v>
      </c>
      <c r="D1380" s="0" t="s">
        <v>970</v>
      </c>
      <c r="E1380" s="338" t="n">
        <v>237.44</v>
      </c>
    </row>
    <row r="1381" customFormat="false" ht="15" hidden="false" customHeight="false" outlineLevel="0" collapsed="false">
      <c r="A1381" s="0" t="n">
        <v>1629</v>
      </c>
      <c r="B1381" s="133" t="s">
        <v>2356</v>
      </c>
      <c r="C1381" s="0" t="s">
        <v>969</v>
      </c>
      <c r="D1381" s="0" t="s">
        <v>970</v>
      </c>
      <c r="E1381" s="339" t="n">
        <v>8863.11</v>
      </c>
    </row>
    <row r="1382" customFormat="false" ht="15" hidden="false" customHeight="false" outlineLevel="0" collapsed="false">
      <c r="A1382" s="0" t="n">
        <v>1627</v>
      </c>
      <c r="B1382" s="133" t="s">
        <v>2357</v>
      </c>
      <c r="C1382" s="0" t="s">
        <v>969</v>
      </c>
      <c r="D1382" s="0" t="s">
        <v>970</v>
      </c>
      <c r="E1382" s="338" t="n">
        <v>453.87</v>
      </c>
    </row>
    <row r="1383" customFormat="false" ht="15" hidden="false" customHeight="false" outlineLevel="0" collapsed="false">
      <c r="A1383" s="0" t="n">
        <v>1623</v>
      </c>
      <c r="B1383" s="133" t="s">
        <v>2358</v>
      </c>
      <c r="C1383" s="0" t="s">
        <v>969</v>
      </c>
      <c r="D1383" s="0" t="s">
        <v>970</v>
      </c>
      <c r="E1383" s="338" t="n">
        <v>91.92</v>
      </c>
    </row>
    <row r="1384" customFormat="false" ht="15" hidden="false" customHeight="false" outlineLevel="0" collapsed="false">
      <c r="A1384" s="0" t="n">
        <v>1619</v>
      </c>
      <c r="B1384" s="133" t="s">
        <v>2359</v>
      </c>
      <c r="C1384" s="0" t="s">
        <v>969</v>
      </c>
      <c r="D1384" s="0" t="s">
        <v>970</v>
      </c>
      <c r="E1384" s="338" t="n">
        <v>126.45</v>
      </c>
    </row>
    <row r="1385" customFormat="false" ht="15" hidden="false" customHeight="false" outlineLevel="0" collapsed="false">
      <c r="A1385" s="0" t="n">
        <v>1630</v>
      </c>
      <c r="B1385" s="133" t="s">
        <v>2360</v>
      </c>
      <c r="C1385" s="0" t="s">
        <v>969</v>
      </c>
      <c r="D1385" s="0" t="s">
        <v>970</v>
      </c>
      <c r="E1385" s="339" t="n">
        <v>2784.18</v>
      </c>
    </row>
    <row r="1386" customFormat="false" ht="15" hidden="false" customHeight="false" outlineLevel="0" collapsed="false">
      <c r="A1386" s="0" t="n">
        <v>1616</v>
      </c>
      <c r="B1386" s="133" t="s">
        <v>2361</v>
      </c>
      <c r="C1386" s="0" t="s">
        <v>969</v>
      </c>
      <c r="D1386" s="0" t="s">
        <v>970</v>
      </c>
      <c r="E1386" s="339" t="n">
        <v>4282.12</v>
      </c>
    </row>
    <row r="1387" customFormat="false" ht="15" hidden="false" customHeight="false" outlineLevel="0" collapsed="false">
      <c r="A1387" s="0" t="n">
        <v>1614</v>
      </c>
      <c r="B1387" s="133" t="s">
        <v>2362</v>
      </c>
      <c r="C1387" s="0" t="s">
        <v>969</v>
      </c>
      <c r="D1387" s="0" t="s">
        <v>970</v>
      </c>
      <c r="E1387" s="338" t="n">
        <v>195.71</v>
      </c>
    </row>
    <row r="1388" customFormat="false" ht="15" hidden="false" customHeight="false" outlineLevel="0" collapsed="false">
      <c r="A1388" s="0" t="n">
        <v>1617</v>
      </c>
      <c r="B1388" s="133" t="s">
        <v>2363</v>
      </c>
      <c r="C1388" s="0" t="s">
        <v>969</v>
      </c>
      <c r="D1388" s="0" t="s">
        <v>970</v>
      </c>
      <c r="E1388" s="339" t="n">
        <v>5111.92</v>
      </c>
    </row>
    <row r="1389" customFormat="false" ht="15" hidden="false" customHeight="false" outlineLevel="0" collapsed="false">
      <c r="A1389" s="0" t="n">
        <v>1621</v>
      </c>
      <c r="B1389" s="133" t="s">
        <v>2364</v>
      </c>
      <c r="C1389" s="0" t="s">
        <v>969</v>
      </c>
      <c r="D1389" s="0" t="s">
        <v>970</v>
      </c>
      <c r="E1389" s="338" t="n">
        <v>350.02</v>
      </c>
    </row>
    <row r="1390" customFormat="false" ht="15" hidden="false" customHeight="false" outlineLevel="0" collapsed="false">
      <c r="A1390" s="0" t="n">
        <v>1624</v>
      </c>
      <c r="B1390" s="133" t="s">
        <v>2365</v>
      </c>
      <c r="C1390" s="0" t="s">
        <v>969</v>
      </c>
      <c r="D1390" s="0" t="s">
        <v>970</v>
      </c>
      <c r="E1390" s="339" t="n">
        <v>12565.36</v>
      </c>
    </row>
    <row r="1391" customFormat="false" ht="15" hidden="false" customHeight="false" outlineLevel="0" collapsed="false">
      <c r="A1391" s="0" t="n">
        <v>1615</v>
      </c>
      <c r="B1391" s="133" t="s">
        <v>2366</v>
      </c>
      <c r="C1391" s="0" t="s">
        <v>969</v>
      </c>
      <c r="D1391" s="0" t="s">
        <v>970</v>
      </c>
      <c r="E1391" s="338" t="n">
        <v>657.28</v>
      </c>
    </row>
    <row r="1392" customFormat="false" ht="15" hidden="false" customHeight="false" outlineLevel="0" collapsed="false">
      <c r="A1392" s="0" t="n">
        <v>1612</v>
      </c>
      <c r="B1392" s="133" t="s">
        <v>2367</v>
      </c>
      <c r="C1392" s="0" t="s">
        <v>969</v>
      </c>
      <c r="D1392" s="0" t="s">
        <v>977</v>
      </c>
      <c r="E1392" s="338" t="n">
        <v>86.57</v>
      </c>
    </row>
    <row r="1393" customFormat="false" ht="15" hidden="false" customHeight="false" outlineLevel="0" collapsed="false">
      <c r="A1393" s="0" t="n">
        <v>1618</v>
      </c>
      <c r="B1393" s="133" t="s">
        <v>2368</v>
      </c>
      <c r="C1393" s="0" t="s">
        <v>969</v>
      </c>
      <c r="D1393" s="0" t="s">
        <v>970</v>
      </c>
      <c r="E1393" s="338" t="n">
        <v>903.2</v>
      </c>
    </row>
    <row r="1394" customFormat="false" ht="15" hidden="false" customHeight="false" outlineLevel="0" collapsed="false">
      <c r="A1394" s="0" t="n">
        <v>14211</v>
      </c>
      <c r="B1394" s="133" t="s">
        <v>2369</v>
      </c>
      <c r="C1394" s="0" t="s">
        <v>969</v>
      </c>
      <c r="D1394" s="0" t="s">
        <v>972</v>
      </c>
      <c r="E1394" s="338" t="n">
        <v>44.7</v>
      </c>
    </row>
    <row r="1395" customFormat="false" ht="15" hidden="false" customHeight="false" outlineLevel="0" collapsed="false">
      <c r="A1395" s="0" t="n">
        <v>43657</v>
      </c>
      <c r="B1395" s="133" t="s">
        <v>2370</v>
      </c>
      <c r="C1395" s="0" t="s">
        <v>1016</v>
      </c>
      <c r="D1395" s="0" t="s">
        <v>972</v>
      </c>
      <c r="E1395" s="338" t="n">
        <v>6.88</v>
      </c>
    </row>
    <row r="1396" customFormat="false" ht="15" hidden="false" customHeight="false" outlineLevel="0" collapsed="false">
      <c r="A1396" s="0" t="n">
        <v>38200</v>
      </c>
      <c r="B1396" s="133" t="s">
        <v>2371</v>
      </c>
      <c r="C1396" s="0" t="s">
        <v>2372</v>
      </c>
      <c r="D1396" s="0" t="s">
        <v>970</v>
      </c>
      <c r="E1396" s="338" t="n">
        <v>640.24</v>
      </c>
    </row>
    <row r="1397" customFormat="false" ht="15" hidden="false" customHeight="false" outlineLevel="0" collapsed="false">
      <c r="A1397" s="0" t="n">
        <v>39269</v>
      </c>
      <c r="B1397" s="133" t="s">
        <v>2373</v>
      </c>
      <c r="C1397" s="0" t="s">
        <v>1016</v>
      </c>
      <c r="D1397" s="0" t="s">
        <v>970</v>
      </c>
      <c r="E1397" s="338" t="n">
        <v>1.2</v>
      </c>
    </row>
    <row r="1398" customFormat="false" ht="15" hidden="false" customHeight="false" outlineLevel="0" collapsed="false">
      <c r="A1398" s="0" t="n">
        <v>11889</v>
      </c>
      <c r="B1398" s="133" t="s">
        <v>2374</v>
      </c>
      <c r="C1398" s="0" t="s">
        <v>1016</v>
      </c>
      <c r="D1398" s="0" t="s">
        <v>970</v>
      </c>
      <c r="E1398" s="338" t="n">
        <v>1.64</v>
      </c>
    </row>
    <row r="1399" customFormat="false" ht="15" hidden="false" customHeight="false" outlineLevel="0" collapsed="false">
      <c r="A1399" s="0" t="n">
        <v>39270</v>
      </c>
      <c r="B1399" s="133" t="s">
        <v>2375</v>
      </c>
      <c r="C1399" s="0" t="s">
        <v>1016</v>
      </c>
      <c r="D1399" s="0" t="s">
        <v>970</v>
      </c>
      <c r="E1399" s="338" t="n">
        <v>2.14</v>
      </c>
    </row>
    <row r="1400" customFormat="false" ht="15" hidden="false" customHeight="false" outlineLevel="0" collapsed="false">
      <c r="A1400" s="0" t="n">
        <v>11890</v>
      </c>
      <c r="B1400" s="133" t="s">
        <v>2376</v>
      </c>
      <c r="C1400" s="0" t="s">
        <v>1016</v>
      </c>
      <c r="D1400" s="0" t="s">
        <v>970</v>
      </c>
      <c r="E1400" s="338" t="n">
        <v>2.91</v>
      </c>
    </row>
    <row r="1401" customFormat="false" ht="15" hidden="false" customHeight="false" outlineLevel="0" collapsed="false">
      <c r="A1401" s="0" t="n">
        <v>11891</v>
      </c>
      <c r="B1401" s="133" t="s">
        <v>2377</v>
      </c>
      <c r="C1401" s="0" t="s">
        <v>1016</v>
      </c>
      <c r="D1401" s="0" t="s">
        <v>970</v>
      </c>
      <c r="E1401" s="338" t="n">
        <v>4.72</v>
      </c>
    </row>
    <row r="1402" customFormat="false" ht="15" hidden="false" customHeight="false" outlineLevel="0" collapsed="false">
      <c r="A1402" s="0" t="n">
        <v>11892</v>
      </c>
      <c r="B1402" s="133" t="s">
        <v>2378</v>
      </c>
      <c r="C1402" s="0" t="s">
        <v>1016</v>
      </c>
      <c r="D1402" s="0" t="s">
        <v>970</v>
      </c>
      <c r="E1402" s="338" t="n">
        <v>7.71</v>
      </c>
    </row>
    <row r="1403" customFormat="false" ht="15" hidden="false" customHeight="false" outlineLevel="0" collapsed="false">
      <c r="A1403" s="0" t="n">
        <v>37601</v>
      </c>
      <c r="B1403" s="133" t="s">
        <v>2379</v>
      </c>
      <c r="C1403" s="0" t="s">
        <v>1016</v>
      </c>
      <c r="D1403" s="0" t="s">
        <v>972</v>
      </c>
      <c r="E1403" s="338" t="n">
        <v>8.47</v>
      </c>
    </row>
    <row r="1404" customFormat="false" ht="15" hidden="false" customHeight="false" outlineLevel="0" collapsed="false">
      <c r="A1404" s="0" t="n">
        <v>1634</v>
      </c>
      <c r="B1404" s="133" t="s">
        <v>2380</v>
      </c>
      <c r="C1404" s="0" t="s">
        <v>1016</v>
      </c>
      <c r="D1404" s="0" t="s">
        <v>972</v>
      </c>
      <c r="E1404" s="338" t="n">
        <v>8.75</v>
      </c>
    </row>
    <row r="1405" customFormat="false" ht="15" hidden="false" customHeight="false" outlineLevel="0" collapsed="false">
      <c r="A1405" s="0" t="n">
        <v>5086</v>
      </c>
      <c r="B1405" s="133" t="s">
        <v>2381</v>
      </c>
      <c r="C1405" s="0" t="s">
        <v>1020</v>
      </c>
      <c r="D1405" s="0" t="s">
        <v>970</v>
      </c>
      <c r="E1405" s="338" t="n">
        <v>34.85</v>
      </c>
    </row>
    <row r="1406" customFormat="false" ht="15" hidden="false" customHeight="false" outlineLevel="0" collapsed="false">
      <c r="A1406" s="0" t="n">
        <v>11280</v>
      </c>
      <c r="B1406" s="133" t="s">
        <v>2382</v>
      </c>
      <c r="C1406" s="0" t="s">
        <v>969</v>
      </c>
      <c r="D1406" s="0" t="s">
        <v>970</v>
      </c>
      <c r="E1406" s="339" t="n">
        <v>11466.91</v>
      </c>
    </row>
    <row r="1407" customFormat="false" ht="15" hidden="false" customHeight="false" outlineLevel="0" collapsed="false">
      <c r="A1407" s="0" t="n">
        <v>40519</v>
      </c>
      <c r="B1407" s="133" t="s">
        <v>2383</v>
      </c>
      <c r="C1407" s="0" t="s">
        <v>969</v>
      </c>
      <c r="D1407" s="0" t="s">
        <v>970</v>
      </c>
      <c r="E1407" s="339" t="n">
        <v>94529.32</v>
      </c>
    </row>
    <row r="1408" customFormat="false" ht="15" hidden="false" customHeight="false" outlineLevel="0" collapsed="false">
      <c r="A1408" s="0" t="n">
        <v>39869</v>
      </c>
      <c r="B1408" s="133" t="s">
        <v>2384</v>
      </c>
      <c r="C1408" s="0" t="s">
        <v>969</v>
      </c>
      <c r="D1408" s="0" t="s">
        <v>972</v>
      </c>
      <c r="E1408" s="338" t="n">
        <v>12.99</v>
      </c>
    </row>
    <row r="1409" customFormat="false" ht="15" hidden="false" customHeight="false" outlineLevel="0" collapsed="false">
      <c r="A1409" s="0" t="n">
        <v>39870</v>
      </c>
      <c r="B1409" s="133" t="s">
        <v>2385</v>
      </c>
      <c r="C1409" s="0" t="s">
        <v>969</v>
      </c>
      <c r="D1409" s="0" t="s">
        <v>972</v>
      </c>
      <c r="E1409" s="338" t="n">
        <v>19.88</v>
      </c>
    </row>
    <row r="1410" customFormat="false" ht="15" hidden="false" customHeight="false" outlineLevel="0" collapsed="false">
      <c r="A1410" s="0" t="n">
        <v>39871</v>
      </c>
      <c r="B1410" s="133" t="s">
        <v>2386</v>
      </c>
      <c r="C1410" s="0" t="s">
        <v>969</v>
      </c>
      <c r="D1410" s="0" t="s">
        <v>972</v>
      </c>
      <c r="E1410" s="338" t="n">
        <v>22.28</v>
      </c>
    </row>
    <row r="1411" customFormat="false" ht="15" hidden="false" customHeight="false" outlineLevel="0" collapsed="false">
      <c r="A1411" s="0" t="n">
        <v>12722</v>
      </c>
      <c r="B1411" s="133" t="s">
        <v>2387</v>
      </c>
      <c r="C1411" s="0" t="s">
        <v>969</v>
      </c>
      <c r="D1411" s="0" t="s">
        <v>972</v>
      </c>
      <c r="E1411" s="338" t="n">
        <v>745.61</v>
      </c>
    </row>
    <row r="1412" customFormat="false" ht="15" hidden="false" customHeight="false" outlineLevel="0" collapsed="false">
      <c r="A1412" s="0" t="n">
        <v>12714</v>
      </c>
      <c r="B1412" s="133" t="s">
        <v>2388</v>
      </c>
      <c r="C1412" s="0" t="s">
        <v>969</v>
      </c>
      <c r="D1412" s="0" t="s">
        <v>972</v>
      </c>
      <c r="E1412" s="338" t="n">
        <v>4.87</v>
      </c>
    </row>
    <row r="1413" customFormat="false" ht="15" hidden="false" customHeight="false" outlineLevel="0" collapsed="false">
      <c r="A1413" s="0" t="n">
        <v>12715</v>
      </c>
      <c r="B1413" s="133" t="s">
        <v>2389</v>
      </c>
      <c r="C1413" s="0" t="s">
        <v>969</v>
      </c>
      <c r="D1413" s="0" t="s">
        <v>972</v>
      </c>
      <c r="E1413" s="338" t="n">
        <v>10.99</v>
      </c>
    </row>
    <row r="1414" customFormat="false" ht="15" hidden="false" customHeight="false" outlineLevel="0" collapsed="false">
      <c r="A1414" s="0" t="n">
        <v>12716</v>
      </c>
      <c r="B1414" s="133" t="s">
        <v>2390</v>
      </c>
      <c r="C1414" s="0" t="s">
        <v>969</v>
      </c>
      <c r="D1414" s="0" t="s">
        <v>972</v>
      </c>
      <c r="E1414" s="338" t="n">
        <v>18.87</v>
      </c>
    </row>
    <row r="1415" customFormat="false" ht="15" hidden="false" customHeight="false" outlineLevel="0" collapsed="false">
      <c r="A1415" s="0" t="n">
        <v>12717</v>
      </c>
      <c r="B1415" s="133" t="s">
        <v>2391</v>
      </c>
      <c r="C1415" s="0" t="s">
        <v>969</v>
      </c>
      <c r="D1415" s="0" t="s">
        <v>972</v>
      </c>
      <c r="E1415" s="338" t="n">
        <v>37.09</v>
      </c>
    </row>
    <row r="1416" customFormat="false" ht="15" hidden="false" customHeight="false" outlineLevel="0" collapsed="false">
      <c r="A1416" s="0" t="n">
        <v>12718</v>
      </c>
      <c r="B1416" s="133" t="s">
        <v>2392</v>
      </c>
      <c r="C1416" s="0" t="s">
        <v>969</v>
      </c>
      <c r="D1416" s="0" t="s">
        <v>972</v>
      </c>
      <c r="E1416" s="338" t="n">
        <v>56.93</v>
      </c>
    </row>
    <row r="1417" customFormat="false" ht="15" hidden="false" customHeight="false" outlineLevel="0" collapsed="false">
      <c r="A1417" s="0" t="n">
        <v>12719</v>
      </c>
      <c r="B1417" s="133" t="s">
        <v>2393</v>
      </c>
      <c r="C1417" s="0" t="s">
        <v>969</v>
      </c>
      <c r="D1417" s="0" t="s">
        <v>972</v>
      </c>
      <c r="E1417" s="338" t="n">
        <v>90.37</v>
      </c>
    </row>
    <row r="1418" customFormat="false" ht="15" hidden="false" customHeight="false" outlineLevel="0" collapsed="false">
      <c r="A1418" s="0" t="n">
        <v>12720</v>
      </c>
      <c r="B1418" s="133" t="s">
        <v>2394</v>
      </c>
      <c r="C1418" s="0" t="s">
        <v>969</v>
      </c>
      <c r="D1418" s="0" t="s">
        <v>972</v>
      </c>
      <c r="E1418" s="338" t="n">
        <v>314.67</v>
      </c>
    </row>
    <row r="1419" customFormat="false" ht="15" hidden="false" customHeight="false" outlineLevel="0" collapsed="false">
      <c r="A1419" s="0" t="n">
        <v>12721</v>
      </c>
      <c r="B1419" s="133" t="s">
        <v>2395</v>
      </c>
      <c r="C1419" s="0" t="s">
        <v>969</v>
      </c>
      <c r="D1419" s="0" t="s">
        <v>972</v>
      </c>
      <c r="E1419" s="338" t="n">
        <v>301.74</v>
      </c>
    </row>
    <row r="1420" customFormat="false" ht="15" hidden="false" customHeight="false" outlineLevel="0" collapsed="false">
      <c r="A1420" s="0" t="n">
        <v>3468</v>
      </c>
      <c r="B1420" s="133" t="s">
        <v>2396</v>
      </c>
      <c r="C1420" s="0" t="s">
        <v>969</v>
      </c>
      <c r="D1420" s="0" t="s">
        <v>972</v>
      </c>
      <c r="E1420" s="338" t="n">
        <v>47.39</v>
      </c>
    </row>
    <row r="1421" customFormat="false" ht="15" hidden="false" customHeight="false" outlineLevel="0" collapsed="false">
      <c r="A1421" s="0" t="n">
        <v>3465</v>
      </c>
      <c r="B1421" s="133" t="s">
        <v>2397</v>
      </c>
      <c r="C1421" s="0" t="s">
        <v>969</v>
      </c>
      <c r="D1421" s="0" t="s">
        <v>972</v>
      </c>
      <c r="E1421" s="338" t="n">
        <v>47.37</v>
      </c>
    </row>
    <row r="1422" customFormat="false" ht="15" hidden="false" customHeight="false" outlineLevel="0" collapsed="false">
      <c r="A1422" s="0" t="n">
        <v>12403</v>
      </c>
      <c r="B1422" s="133" t="s">
        <v>2398</v>
      </c>
      <c r="C1422" s="0" t="s">
        <v>969</v>
      </c>
      <c r="D1422" s="0" t="s">
        <v>972</v>
      </c>
      <c r="E1422" s="338" t="n">
        <v>33.76</v>
      </c>
    </row>
    <row r="1423" customFormat="false" ht="15" hidden="false" customHeight="false" outlineLevel="0" collapsed="false">
      <c r="A1423" s="0" t="n">
        <v>3463</v>
      </c>
      <c r="B1423" s="133" t="s">
        <v>2399</v>
      </c>
      <c r="C1423" s="0" t="s">
        <v>969</v>
      </c>
      <c r="D1423" s="0" t="s">
        <v>972</v>
      </c>
      <c r="E1423" s="338" t="n">
        <v>19.73</v>
      </c>
    </row>
    <row r="1424" customFormat="false" ht="15" hidden="false" customHeight="false" outlineLevel="0" collapsed="false">
      <c r="A1424" s="0" t="n">
        <v>3464</v>
      </c>
      <c r="B1424" s="133" t="s">
        <v>2400</v>
      </c>
      <c r="C1424" s="0" t="s">
        <v>969</v>
      </c>
      <c r="D1424" s="0" t="s">
        <v>972</v>
      </c>
      <c r="E1424" s="338" t="n">
        <v>19.73</v>
      </c>
    </row>
    <row r="1425" customFormat="false" ht="15" hidden="false" customHeight="false" outlineLevel="0" collapsed="false">
      <c r="A1425" s="0" t="n">
        <v>3466</v>
      </c>
      <c r="B1425" s="133" t="s">
        <v>2401</v>
      </c>
      <c r="C1425" s="0" t="s">
        <v>969</v>
      </c>
      <c r="D1425" s="0" t="s">
        <v>972</v>
      </c>
      <c r="E1425" s="338" t="n">
        <v>120.31</v>
      </c>
    </row>
    <row r="1426" customFormat="false" ht="15" hidden="false" customHeight="false" outlineLevel="0" collapsed="false">
      <c r="A1426" s="0" t="n">
        <v>3467</v>
      </c>
      <c r="B1426" s="133" t="s">
        <v>2402</v>
      </c>
      <c r="C1426" s="0" t="s">
        <v>969</v>
      </c>
      <c r="D1426" s="0" t="s">
        <v>972</v>
      </c>
      <c r="E1426" s="338" t="n">
        <v>67.95</v>
      </c>
    </row>
    <row r="1427" customFormat="false" ht="15" hidden="false" customHeight="false" outlineLevel="0" collapsed="false">
      <c r="A1427" s="0" t="n">
        <v>3462</v>
      </c>
      <c r="B1427" s="133" t="s">
        <v>2403</v>
      </c>
      <c r="C1427" s="0" t="s">
        <v>969</v>
      </c>
      <c r="D1427" s="0" t="s">
        <v>972</v>
      </c>
      <c r="E1427" s="338" t="n">
        <v>13.01</v>
      </c>
    </row>
    <row r="1428" customFormat="false" ht="15" hidden="false" customHeight="false" outlineLevel="0" collapsed="false">
      <c r="A1428" s="0" t="n">
        <v>3446</v>
      </c>
      <c r="B1428" s="133" t="s">
        <v>2404</v>
      </c>
      <c r="C1428" s="0" t="s">
        <v>969</v>
      </c>
      <c r="D1428" s="0" t="s">
        <v>972</v>
      </c>
      <c r="E1428" s="338" t="n">
        <v>40.06</v>
      </c>
    </row>
    <row r="1429" customFormat="false" ht="15" hidden="false" customHeight="false" outlineLevel="0" collapsed="false">
      <c r="A1429" s="0" t="n">
        <v>3445</v>
      </c>
      <c r="B1429" s="133" t="s">
        <v>2405</v>
      </c>
      <c r="C1429" s="0" t="s">
        <v>969</v>
      </c>
      <c r="D1429" s="0" t="s">
        <v>972</v>
      </c>
      <c r="E1429" s="338" t="n">
        <v>32.7</v>
      </c>
    </row>
    <row r="1430" customFormat="false" ht="15" hidden="false" customHeight="false" outlineLevel="0" collapsed="false">
      <c r="A1430" s="0" t="n">
        <v>3441</v>
      </c>
      <c r="B1430" s="133" t="s">
        <v>2406</v>
      </c>
      <c r="C1430" s="0" t="s">
        <v>969</v>
      </c>
      <c r="D1430" s="0" t="s">
        <v>972</v>
      </c>
      <c r="E1430" s="338" t="n">
        <v>9.23</v>
      </c>
    </row>
    <row r="1431" customFormat="false" ht="15" hidden="false" customHeight="false" outlineLevel="0" collapsed="false">
      <c r="A1431" s="0" t="n">
        <v>3444</v>
      </c>
      <c r="B1431" s="133" t="s">
        <v>2407</v>
      </c>
      <c r="C1431" s="0" t="s">
        <v>969</v>
      </c>
      <c r="D1431" s="0" t="s">
        <v>972</v>
      </c>
      <c r="E1431" s="338" t="n">
        <v>20.13</v>
      </c>
    </row>
    <row r="1432" customFormat="false" ht="15" hidden="false" customHeight="false" outlineLevel="0" collapsed="false">
      <c r="A1432" s="0" t="n">
        <v>12402</v>
      </c>
      <c r="B1432" s="133" t="s">
        <v>2408</v>
      </c>
      <c r="C1432" s="0" t="s">
        <v>969</v>
      </c>
      <c r="D1432" s="0" t="s">
        <v>972</v>
      </c>
      <c r="E1432" s="338" t="n">
        <v>112.6</v>
      </c>
    </row>
    <row r="1433" customFormat="false" ht="15" hidden="false" customHeight="false" outlineLevel="0" collapsed="false">
      <c r="A1433" s="0" t="n">
        <v>3447</v>
      </c>
      <c r="B1433" s="133" t="s">
        <v>2409</v>
      </c>
      <c r="C1433" s="0" t="s">
        <v>969</v>
      </c>
      <c r="D1433" s="0" t="s">
        <v>972</v>
      </c>
      <c r="E1433" s="338" t="n">
        <v>58.25</v>
      </c>
    </row>
    <row r="1434" customFormat="false" ht="15" hidden="false" customHeight="false" outlineLevel="0" collapsed="false">
      <c r="A1434" s="0" t="n">
        <v>3442</v>
      </c>
      <c r="B1434" s="133" t="s">
        <v>2410</v>
      </c>
      <c r="C1434" s="0" t="s">
        <v>969</v>
      </c>
      <c r="D1434" s="0" t="s">
        <v>972</v>
      </c>
      <c r="E1434" s="338" t="n">
        <v>13.8</v>
      </c>
    </row>
    <row r="1435" customFormat="false" ht="15" hidden="false" customHeight="false" outlineLevel="0" collapsed="false">
      <c r="A1435" s="0" t="n">
        <v>3448</v>
      </c>
      <c r="B1435" s="133" t="s">
        <v>2411</v>
      </c>
      <c r="C1435" s="0" t="s">
        <v>969</v>
      </c>
      <c r="D1435" s="0" t="s">
        <v>972</v>
      </c>
      <c r="E1435" s="338" t="n">
        <v>164.62</v>
      </c>
    </row>
    <row r="1436" customFormat="false" ht="15" hidden="false" customHeight="false" outlineLevel="0" collapsed="false">
      <c r="A1436" s="0" t="n">
        <v>3449</v>
      </c>
      <c r="B1436" s="133" t="s">
        <v>2412</v>
      </c>
      <c r="C1436" s="0" t="s">
        <v>969</v>
      </c>
      <c r="D1436" s="0" t="s">
        <v>972</v>
      </c>
      <c r="E1436" s="338" t="n">
        <v>288.45</v>
      </c>
    </row>
    <row r="1437" customFormat="false" ht="15" hidden="false" customHeight="false" outlineLevel="0" collapsed="false">
      <c r="A1437" s="0" t="n">
        <v>37438</v>
      </c>
      <c r="B1437" s="133" t="s">
        <v>2413</v>
      </c>
      <c r="C1437" s="0" t="s">
        <v>969</v>
      </c>
      <c r="D1437" s="0" t="s">
        <v>972</v>
      </c>
      <c r="E1437" s="338" t="n">
        <v>232.23</v>
      </c>
    </row>
    <row r="1438" customFormat="false" ht="15" hidden="false" customHeight="false" outlineLevel="0" collapsed="false">
      <c r="A1438" s="0" t="n">
        <v>37439</v>
      </c>
      <c r="B1438" s="133" t="s">
        <v>2414</v>
      </c>
      <c r="C1438" s="0" t="s">
        <v>969</v>
      </c>
      <c r="D1438" s="0" t="s">
        <v>972</v>
      </c>
      <c r="E1438" s="339" t="n">
        <v>1518.32</v>
      </c>
    </row>
    <row r="1439" customFormat="false" ht="15" hidden="false" customHeight="false" outlineLevel="0" collapsed="false">
      <c r="A1439" s="0" t="n">
        <v>37435</v>
      </c>
      <c r="B1439" s="133" t="s">
        <v>2415</v>
      </c>
      <c r="C1439" s="0" t="s">
        <v>969</v>
      </c>
      <c r="D1439" s="0" t="s">
        <v>972</v>
      </c>
      <c r="E1439" s="338" t="n">
        <v>27.29</v>
      </c>
    </row>
    <row r="1440" customFormat="false" ht="15" hidden="false" customHeight="false" outlineLevel="0" collapsed="false">
      <c r="A1440" s="0" t="n">
        <v>37436</v>
      </c>
      <c r="B1440" s="133" t="s">
        <v>2416</v>
      </c>
      <c r="C1440" s="0" t="s">
        <v>969</v>
      </c>
      <c r="D1440" s="0" t="s">
        <v>972</v>
      </c>
      <c r="E1440" s="338" t="n">
        <v>32.21</v>
      </c>
    </row>
    <row r="1441" customFormat="false" ht="15" hidden="false" customHeight="false" outlineLevel="0" collapsed="false">
      <c r="A1441" s="0" t="n">
        <v>37437</v>
      </c>
      <c r="B1441" s="133" t="s">
        <v>2417</v>
      </c>
      <c r="C1441" s="0" t="s">
        <v>969</v>
      </c>
      <c r="D1441" s="0" t="s">
        <v>972</v>
      </c>
      <c r="E1441" s="338" t="n">
        <v>46.58</v>
      </c>
    </row>
    <row r="1442" customFormat="false" ht="15" hidden="false" customHeight="false" outlineLevel="0" collapsed="false">
      <c r="A1442" s="0" t="n">
        <v>3473</v>
      </c>
      <c r="B1442" s="133" t="s">
        <v>2418</v>
      </c>
      <c r="C1442" s="0" t="s">
        <v>969</v>
      </c>
      <c r="D1442" s="0" t="s">
        <v>972</v>
      </c>
      <c r="E1442" s="338" t="n">
        <v>45.29</v>
      </c>
    </row>
    <row r="1443" customFormat="false" ht="15" hidden="false" customHeight="false" outlineLevel="0" collapsed="false">
      <c r="A1443" s="0" t="n">
        <v>3474</v>
      </c>
      <c r="B1443" s="133" t="s">
        <v>2419</v>
      </c>
      <c r="C1443" s="0" t="s">
        <v>969</v>
      </c>
      <c r="D1443" s="0" t="s">
        <v>972</v>
      </c>
      <c r="E1443" s="338" t="n">
        <v>37.33</v>
      </c>
    </row>
    <row r="1444" customFormat="false" ht="15" hidden="false" customHeight="false" outlineLevel="0" collapsed="false">
      <c r="A1444" s="0" t="n">
        <v>3450</v>
      </c>
      <c r="B1444" s="133" t="s">
        <v>2420</v>
      </c>
      <c r="C1444" s="0" t="s">
        <v>969</v>
      </c>
      <c r="D1444" s="0" t="s">
        <v>972</v>
      </c>
      <c r="E1444" s="338" t="n">
        <v>10.82</v>
      </c>
    </row>
    <row r="1445" customFormat="false" ht="15" hidden="false" customHeight="false" outlineLevel="0" collapsed="false">
      <c r="A1445" s="0" t="n">
        <v>3443</v>
      </c>
      <c r="B1445" s="133" t="s">
        <v>2421</v>
      </c>
      <c r="C1445" s="0" t="s">
        <v>969</v>
      </c>
      <c r="D1445" s="0" t="s">
        <v>972</v>
      </c>
      <c r="E1445" s="338" t="n">
        <v>23.22</v>
      </c>
    </row>
    <row r="1446" customFormat="false" ht="15" hidden="false" customHeight="false" outlineLevel="0" collapsed="false">
      <c r="A1446" s="0" t="n">
        <v>3453</v>
      </c>
      <c r="B1446" s="133" t="s">
        <v>2422</v>
      </c>
      <c r="C1446" s="0" t="s">
        <v>969</v>
      </c>
      <c r="D1446" s="0" t="s">
        <v>972</v>
      </c>
      <c r="E1446" s="338" t="n">
        <v>132.2</v>
      </c>
    </row>
    <row r="1447" customFormat="false" ht="15" hidden="false" customHeight="false" outlineLevel="0" collapsed="false">
      <c r="A1447" s="0" t="n">
        <v>3452</v>
      </c>
      <c r="B1447" s="133" t="s">
        <v>2423</v>
      </c>
      <c r="C1447" s="0" t="s">
        <v>969</v>
      </c>
      <c r="D1447" s="0" t="s">
        <v>972</v>
      </c>
      <c r="E1447" s="338" t="n">
        <v>65.25</v>
      </c>
    </row>
    <row r="1448" customFormat="false" ht="15" hidden="false" customHeight="false" outlineLevel="0" collapsed="false">
      <c r="A1448" s="0" t="n">
        <v>3451</v>
      </c>
      <c r="B1448" s="133" t="s">
        <v>2424</v>
      </c>
      <c r="C1448" s="0" t="s">
        <v>969</v>
      </c>
      <c r="D1448" s="0" t="s">
        <v>972</v>
      </c>
      <c r="E1448" s="338" t="n">
        <v>12.94</v>
      </c>
    </row>
    <row r="1449" customFormat="false" ht="15" hidden="false" customHeight="false" outlineLevel="0" collapsed="false">
      <c r="A1449" s="0" t="n">
        <v>3454</v>
      </c>
      <c r="B1449" s="133" t="s">
        <v>2425</v>
      </c>
      <c r="C1449" s="0" t="s">
        <v>969</v>
      </c>
      <c r="D1449" s="0" t="s">
        <v>972</v>
      </c>
      <c r="E1449" s="338" t="n">
        <v>201.07</v>
      </c>
    </row>
    <row r="1450" customFormat="false" ht="15" hidden="false" customHeight="false" outlineLevel="0" collapsed="false">
      <c r="A1450" s="0" t="n">
        <v>3458</v>
      </c>
      <c r="B1450" s="133" t="s">
        <v>2426</v>
      </c>
      <c r="C1450" s="0" t="s">
        <v>969</v>
      </c>
      <c r="D1450" s="0" t="s">
        <v>972</v>
      </c>
      <c r="E1450" s="338" t="n">
        <v>36.3</v>
      </c>
    </row>
    <row r="1451" customFormat="false" ht="15" hidden="false" customHeight="false" outlineLevel="0" collapsed="false">
      <c r="A1451" s="0" t="n">
        <v>3457</v>
      </c>
      <c r="B1451" s="133" t="s">
        <v>2427</v>
      </c>
      <c r="C1451" s="0" t="s">
        <v>969</v>
      </c>
      <c r="D1451" s="0" t="s">
        <v>972</v>
      </c>
      <c r="E1451" s="338" t="n">
        <v>27.25</v>
      </c>
    </row>
    <row r="1452" customFormat="false" ht="15" hidden="false" customHeight="false" outlineLevel="0" collapsed="false">
      <c r="A1452" s="0" t="n">
        <v>3455</v>
      </c>
      <c r="B1452" s="133" t="s">
        <v>2428</v>
      </c>
      <c r="C1452" s="0" t="s">
        <v>969</v>
      </c>
      <c r="D1452" s="0" t="s">
        <v>972</v>
      </c>
      <c r="E1452" s="338" t="n">
        <v>7.74</v>
      </c>
    </row>
    <row r="1453" customFormat="false" ht="15" hidden="false" customHeight="false" outlineLevel="0" collapsed="false">
      <c r="A1453" s="0" t="n">
        <v>3472</v>
      </c>
      <c r="B1453" s="133" t="s">
        <v>2429</v>
      </c>
      <c r="C1453" s="0" t="s">
        <v>969</v>
      </c>
      <c r="D1453" s="0" t="s">
        <v>972</v>
      </c>
      <c r="E1453" s="338" t="n">
        <v>17.39</v>
      </c>
    </row>
    <row r="1454" customFormat="false" ht="15" hidden="false" customHeight="false" outlineLevel="0" collapsed="false">
      <c r="A1454" s="0" t="n">
        <v>3470</v>
      </c>
      <c r="B1454" s="133" t="s">
        <v>2430</v>
      </c>
      <c r="C1454" s="0" t="s">
        <v>969</v>
      </c>
      <c r="D1454" s="0" t="s">
        <v>972</v>
      </c>
      <c r="E1454" s="338" t="n">
        <v>101.37</v>
      </c>
    </row>
    <row r="1455" customFormat="false" ht="15" hidden="false" customHeight="false" outlineLevel="0" collapsed="false">
      <c r="A1455" s="0" t="n">
        <v>3471</v>
      </c>
      <c r="B1455" s="133" t="s">
        <v>2431</v>
      </c>
      <c r="C1455" s="0" t="s">
        <v>969</v>
      </c>
      <c r="D1455" s="0" t="s">
        <v>972</v>
      </c>
      <c r="E1455" s="338" t="n">
        <v>55.7</v>
      </c>
    </row>
    <row r="1456" customFormat="false" ht="15" hidden="false" customHeight="false" outlineLevel="0" collapsed="false">
      <c r="A1456" s="0" t="n">
        <v>3456</v>
      </c>
      <c r="B1456" s="133" t="s">
        <v>2432</v>
      </c>
      <c r="C1456" s="0" t="s">
        <v>969</v>
      </c>
      <c r="D1456" s="0" t="s">
        <v>972</v>
      </c>
      <c r="E1456" s="338" t="n">
        <v>11.58</v>
      </c>
    </row>
    <row r="1457" customFormat="false" ht="15" hidden="false" customHeight="false" outlineLevel="0" collapsed="false">
      <c r="A1457" s="0" t="n">
        <v>3459</v>
      </c>
      <c r="B1457" s="133" t="s">
        <v>2433</v>
      </c>
      <c r="C1457" s="0" t="s">
        <v>969</v>
      </c>
      <c r="D1457" s="0" t="s">
        <v>972</v>
      </c>
      <c r="E1457" s="338" t="n">
        <v>142.98</v>
      </c>
    </row>
    <row r="1458" customFormat="false" ht="15" hidden="false" customHeight="false" outlineLevel="0" collapsed="false">
      <c r="A1458" s="0" t="n">
        <v>3469</v>
      </c>
      <c r="B1458" s="133" t="s">
        <v>2434</v>
      </c>
      <c r="C1458" s="0" t="s">
        <v>969</v>
      </c>
      <c r="D1458" s="0" t="s">
        <v>972</v>
      </c>
      <c r="E1458" s="338" t="n">
        <v>271.92</v>
      </c>
    </row>
    <row r="1459" customFormat="false" ht="15" hidden="false" customHeight="false" outlineLevel="0" collapsed="false">
      <c r="A1459" s="0" t="n">
        <v>3460</v>
      </c>
      <c r="B1459" s="133" t="s">
        <v>2435</v>
      </c>
      <c r="C1459" s="0" t="s">
        <v>969</v>
      </c>
      <c r="D1459" s="0" t="s">
        <v>972</v>
      </c>
      <c r="E1459" s="338" t="n">
        <v>396.77</v>
      </c>
    </row>
    <row r="1460" customFormat="false" ht="15" hidden="false" customHeight="false" outlineLevel="0" collapsed="false">
      <c r="A1460" s="0" t="n">
        <v>3461</v>
      </c>
      <c r="B1460" s="133" t="s">
        <v>2436</v>
      </c>
      <c r="C1460" s="0" t="s">
        <v>969</v>
      </c>
      <c r="D1460" s="0" t="s">
        <v>972</v>
      </c>
      <c r="E1460" s="339" t="n">
        <v>1014.11</v>
      </c>
    </row>
    <row r="1461" customFormat="false" ht="15" hidden="false" customHeight="false" outlineLevel="0" collapsed="false">
      <c r="A1461" s="0" t="n">
        <v>37433</v>
      </c>
      <c r="B1461" s="133" t="s">
        <v>2437</v>
      </c>
      <c r="C1461" s="0" t="s">
        <v>969</v>
      </c>
      <c r="D1461" s="0" t="s">
        <v>972</v>
      </c>
      <c r="E1461" s="338" t="n">
        <v>232.23</v>
      </c>
    </row>
    <row r="1462" customFormat="false" ht="15" hidden="false" customHeight="false" outlineLevel="0" collapsed="false">
      <c r="A1462" s="0" t="n">
        <v>37430</v>
      </c>
      <c r="B1462" s="133" t="s">
        <v>2438</v>
      </c>
      <c r="C1462" s="0" t="s">
        <v>969</v>
      </c>
      <c r="D1462" s="0" t="s">
        <v>972</v>
      </c>
      <c r="E1462" s="338" t="n">
        <v>29.1</v>
      </c>
    </row>
    <row r="1463" customFormat="false" ht="15" hidden="false" customHeight="false" outlineLevel="0" collapsed="false">
      <c r="A1463" s="0" t="n">
        <v>37434</v>
      </c>
      <c r="B1463" s="133" t="s">
        <v>2439</v>
      </c>
      <c r="C1463" s="0" t="s">
        <v>969</v>
      </c>
      <c r="D1463" s="0" t="s">
        <v>972</v>
      </c>
      <c r="E1463" s="339" t="n">
        <v>2165.34</v>
      </c>
    </row>
    <row r="1464" customFormat="false" ht="15" hidden="false" customHeight="false" outlineLevel="0" collapsed="false">
      <c r="A1464" s="0" t="n">
        <v>37431</v>
      </c>
      <c r="B1464" s="133" t="s">
        <v>2440</v>
      </c>
      <c r="C1464" s="0" t="s">
        <v>969</v>
      </c>
      <c r="D1464" s="0" t="s">
        <v>972</v>
      </c>
      <c r="E1464" s="338" t="n">
        <v>39.48</v>
      </c>
    </row>
    <row r="1465" customFormat="false" ht="15" hidden="false" customHeight="false" outlineLevel="0" collapsed="false">
      <c r="A1465" s="0" t="n">
        <v>37432</v>
      </c>
      <c r="B1465" s="133" t="s">
        <v>2441</v>
      </c>
      <c r="C1465" s="0" t="s">
        <v>969</v>
      </c>
      <c r="D1465" s="0" t="s">
        <v>972</v>
      </c>
      <c r="E1465" s="338" t="n">
        <v>72.82</v>
      </c>
    </row>
    <row r="1466" customFormat="false" ht="15" hidden="false" customHeight="false" outlineLevel="0" collapsed="false">
      <c r="A1466" s="0" t="n">
        <v>37413</v>
      </c>
      <c r="B1466" s="133" t="s">
        <v>2442</v>
      </c>
      <c r="C1466" s="0" t="s">
        <v>969</v>
      </c>
      <c r="D1466" s="0" t="s">
        <v>972</v>
      </c>
      <c r="E1466" s="338" t="n">
        <v>3.83</v>
      </c>
    </row>
    <row r="1467" customFormat="false" ht="15" hidden="false" customHeight="false" outlineLevel="0" collapsed="false">
      <c r="A1467" s="0" t="n">
        <v>37414</v>
      </c>
      <c r="B1467" s="133" t="s">
        <v>2443</v>
      </c>
      <c r="C1467" s="0" t="s">
        <v>969</v>
      </c>
      <c r="D1467" s="0" t="s">
        <v>972</v>
      </c>
      <c r="E1467" s="338" t="n">
        <v>4.34</v>
      </c>
    </row>
    <row r="1468" customFormat="false" ht="15" hidden="false" customHeight="false" outlineLevel="0" collapsed="false">
      <c r="A1468" s="0" t="n">
        <v>37415</v>
      </c>
      <c r="B1468" s="133" t="s">
        <v>2444</v>
      </c>
      <c r="C1468" s="0" t="s">
        <v>969</v>
      </c>
      <c r="D1468" s="0" t="s">
        <v>972</v>
      </c>
      <c r="E1468" s="338" t="n">
        <v>7.9</v>
      </c>
    </row>
    <row r="1469" customFormat="false" ht="15" hidden="false" customHeight="false" outlineLevel="0" collapsed="false">
      <c r="A1469" s="0" t="n">
        <v>37416</v>
      </c>
      <c r="B1469" s="133" t="s">
        <v>2445</v>
      </c>
      <c r="C1469" s="0" t="s">
        <v>969</v>
      </c>
      <c r="D1469" s="0" t="s">
        <v>972</v>
      </c>
      <c r="E1469" s="338" t="n">
        <v>3.58</v>
      </c>
    </row>
    <row r="1470" customFormat="false" ht="15" hidden="false" customHeight="false" outlineLevel="0" collapsed="false">
      <c r="A1470" s="0" t="n">
        <v>37417</v>
      </c>
      <c r="B1470" s="133" t="s">
        <v>2446</v>
      </c>
      <c r="C1470" s="0" t="s">
        <v>969</v>
      </c>
      <c r="D1470" s="0" t="s">
        <v>972</v>
      </c>
      <c r="E1470" s="338" t="n">
        <v>5.15</v>
      </c>
    </row>
    <row r="1471" customFormat="false" ht="15" hidden="false" customHeight="false" outlineLevel="0" collapsed="false">
      <c r="A1471" s="0" t="n">
        <v>43590</v>
      </c>
      <c r="B1471" s="133" t="s">
        <v>2447</v>
      </c>
      <c r="C1471" s="0" t="s">
        <v>969</v>
      </c>
      <c r="D1471" s="0" t="s">
        <v>970</v>
      </c>
      <c r="E1471" s="338" t="n">
        <v>162.02</v>
      </c>
    </row>
    <row r="1472" customFormat="false" ht="15" hidden="false" customHeight="false" outlineLevel="0" collapsed="false">
      <c r="A1472" s="0" t="n">
        <v>43589</v>
      </c>
      <c r="B1472" s="133" t="s">
        <v>2448</v>
      </c>
      <c r="C1472" s="0" t="s">
        <v>969</v>
      </c>
      <c r="D1472" s="0" t="s">
        <v>970</v>
      </c>
      <c r="E1472" s="338" t="n">
        <v>29.31</v>
      </c>
    </row>
    <row r="1473" customFormat="false" ht="15" hidden="false" customHeight="false" outlineLevel="0" collapsed="false">
      <c r="A1473" s="0" t="n">
        <v>34519</v>
      </c>
      <c r="B1473" s="133" t="s">
        <v>2449</v>
      </c>
      <c r="C1473" s="0" t="s">
        <v>969</v>
      </c>
      <c r="D1473" s="0" t="s">
        <v>972</v>
      </c>
      <c r="E1473" s="338" t="n">
        <v>80.41</v>
      </c>
    </row>
    <row r="1474" customFormat="false" ht="15" hidden="false" customHeight="false" outlineLevel="0" collapsed="false">
      <c r="A1474" s="0" t="n">
        <v>1649</v>
      </c>
      <c r="B1474" s="133" t="s">
        <v>2450</v>
      </c>
      <c r="C1474" s="0" t="s">
        <v>969</v>
      </c>
      <c r="D1474" s="0" t="s">
        <v>972</v>
      </c>
      <c r="E1474" s="338" t="n">
        <v>85.61</v>
      </c>
    </row>
    <row r="1475" customFormat="false" ht="15" hidden="false" customHeight="false" outlineLevel="0" collapsed="false">
      <c r="A1475" s="0" t="n">
        <v>1653</v>
      </c>
      <c r="B1475" s="133" t="s">
        <v>2451</v>
      </c>
      <c r="C1475" s="0" t="s">
        <v>969</v>
      </c>
      <c r="D1475" s="0" t="s">
        <v>972</v>
      </c>
      <c r="E1475" s="338" t="n">
        <v>67.06</v>
      </c>
    </row>
    <row r="1476" customFormat="false" ht="15" hidden="false" customHeight="false" outlineLevel="0" collapsed="false">
      <c r="A1476" s="0" t="n">
        <v>1647</v>
      </c>
      <c r="B1476" s="133" t="s">
        <v>2452</v>
      </c>
      <c r="C1476" s="0" t="s">
        <v>969</v>
      </c>
      <c r="D1476" s="0" t="s">
        <v>972</v>
      </c>
      <c r="E1476" s="338" t="n">
        <v>24.01</v>
      </c>
    </row>
    <row r="1477" customFormat="false" ht="15" hidden="false" customHeight="false" outlineLevel="0" collapsed="false">
      <c r="A1477" s="0" t="n">
        <v>1648</v>
      </c>
      <c r="B1477" s="133" t="s">
        <v>2453</v>
      </c>
      <c r="C1477" s="0" t="s">
        <v>969</v>
      </c>
      <c r="D1477" s="0" t="s">
        <v>972</v>
      </c>
      <c r="E1477" s="338" t="n">
        <v>46.11</v>
      </c>
    </row>
    <row r="1478" customFormat="false" ht="15" hidden="false" customHeight="false" outlineLevel="0" collapsed="false">
      <c r="A1478" s="0" t="n">
        <v>1651</v>
      </c>
      <c r="B1478" s="133" t="s">
        <v>2454</v>
      </c>
      <c r="C1478" s="0" t="s">
        <v>969</v>
      </c>
      <c r="D1478" s="0" t="s">
        <v>972</v>
      </c>
      <c r="E1478" s="338" t="n">
        <v>213.9</v>
      </c>
    </row>
    <row r="1479" customFormat="false" ht="15" hidden="false" customHeight="false" outlineLevel="0" collapsed="false">
      <c r="A1479" s="0" t="n">
        <v>1650</v>
      </c>
      <c r="B1479" s="133" t="s">
        <v>2455</v>
      </c>
      <c r="C1479" s="0" t="s">
        <v>969</v>
      </c>
      <c r="D1479" s="0" t="s">
        <v>972</v>
      </c>
      <c r="E1479" s="338" t="n">
        <v>118.23</v>
      </c>
    </row>
    <row r="1480" customFormat="false" ht="15" hidden="false" customHeight="false" outlineLevel="0" collapsed="false">
      <c r="A1480" s="0" t="n">
        <v>1654</v>
      </c>
      <c r="B1480" s="133" t="s">
        <v>2456</v>
      </c>
      <c r="C1480" s="0" t="s">
        <v>969</v>
      </c>
      <c r="D1480" s="0" t="s">
        <v>972</v>
      </c>
      <c r="E1480" s="338" t="n">
        <v>32.96</v>
      </c>
    </row>
    <row r="1481" customFormat="false" ht="15" hidden="false" customHeight="false" outlineLevel="0" collapsed="false">
      <c r="A1481" s="0" t="n">
        <v>1652</v>
      </c>
      <c r="B1481" s="133" t="s">
        <v>2457</v>
      </c>
      <c r="C1481" s="0" t="s">
        <v>969</v>
      </c>
      <c r="D1481" s="0" t="s">
        <v>972</v>
      </c>
      <c r="E1481" s="338" t="n">
        <v>307.01</v>
      </c>
    </row>
    <row r="1482" customFormat="false" ht="15" hidden="false" customHeight="false" outlineLevel="0" collapsed="false">
      <c r="A1482" s="0" t="n">
        <v>10510</v>
      </c>
      <c r="B1482" s="133" t="s">
        <v>2458</v>
      </c>
      <c r="C1482" s="0" t="s">
        <v>969</v>
      </c>
      <c r="D1482" s="0" t="s">
        <v>970</v>
      </c>
      <c r="E1482" s="338" t="n">
        <v>133.87</v>
      </c>
    </row>
    <row r="1483" customFormat="false" ht="15" hidden="false" customHeight="false" outlineLevel="0" collapsed="false">
      <c r="A1483" s="0" t="n">
        <v>1747</v>
      </c>
      <c r="B1483" s="133" t="s">
        <v>2459</v>
      </c>
      <c r="C1483" s="0" t="s">
        <v>969</v>
      </c>
      <c r="D1483" s="0" t="s">
        <v>970</v>
      </c>
      <c r="E1483" s="338" t="n">
        <v>173.07</v>
      </c>
    </row>
    <row r="1484" customFormat="false" ht="15" hidden="false" customHeight="false" outlineLevel="0" collapsed="false">
      <c r="A1484" s="0" t="n">
        <v>1744</v>
      </c>
      <c r="B1484" s="133" t="s">
        <v>2460</v>
      </c>
      <c r="C1484" s="0" t="s">
        <v>969</v>
      </c>
      <c r="D1484" s="0" t="s">
        <v>970</v>
      </c>
      <c r="E1484" s="338" t="n">
        <v>119.88</v>
      </c>
    </row>
    <row r="1485" customFormat="false" ht="15" hidden="false" customHeight="false" outlineLevel="0" collapsed="false">
      <c r="A1485" s="0" t="n">
        <v>1743</v>
      </c>
      <c r="B1485" s="133" t="s">
        <v>2461</v>
      </c>
      <c r="C1485" s="0" t="s">
        <v>969</v>
      </c>
      <c r="D1485" s="0" t="s">
        <v>970</v>
      </c>
      <c r="E1485" s="338" t="n">
        <v>157.42</v>
      </c>
    </row>
    <row r="1486" customFormat="false" ht="15" hidden="false" customHeight="false" outlineLevel="0" collapsed="false">
      <c r="A1486" s="0" t="n">
        <v>39640</v>
      </c>
      <c r="B1486" s="133" t="s">
        <v>2462</v>
      </c>
      <c r="C1486" s="0" t="s">
        <v>969</v>
      </c>
      <c r="D1486" s="0" t="s">
        <v>970</v>
      </c>
      <c r="E1486" s="338" t="n">
        <v>12.81</v>
      </c>
    </row>
    <row r="1487" customFormat="false" ht="15" hidden="false" customHeight="false" outlineLevel="0" collapsed="false">
      <c r="A1487" s="0" t="n">
        <v>7216</v>
      </c>
      <c r="B1487" s="133" t="s">
        <v>2463</v>
      </c>
      <c r="C1487" s="0" t="s">
        <v>969</v>
      </c>
      <c r="D1487" s="0" t="s">
        <v>970</v>
      </c>
      <c r="E1487" s="338" t="n">
        <v>68.8</v>
      </c>
    </row>
    <row r="1488" customFormat="false" ht="15" hidden="false" customHeight="false" outlineLevel="0" collapsed="false">
      <c r="A1488" s="0" t="n">
        <v>20235</v>
      </c>
      <c r="B1488" s="133" t="s">
        <v>2464</v>
      </c>
      <c r="C1488" s="0" t="s">
        <v>969</v>
      </c>
      <c r="D1488" s="0" t="s">
        <v>970</v>
      </c>
      <c r="E1488" s="338" t="n">
        <v>55.31</v>
      </c>
    </row>
    <row r="1489" customFormat="false" ht="15" hidden="false" customHeight="false" outlineLevel="0" collapsed="false">
      <c r="A1489" s="0" t="n">
        <v>7181</v>
      </c>
      <c r="B1489" s="133" t="s">
        <v>2465</v>
      </c>
      <c r="C1489" s="0" t="s">
        <v>969</v>
      </c>
      <c r="D1489" s="0" t="s">
        <v>970</v>
      </c>
      <c r="E1489" s="338" t="n">
        <v>4.14</v>
      </c>
    </row>
    <row r="1490" customFormat="false" ht="15" hidden="false" customHeight="false" outlineLevel="0" collapsed="false">
      <c r="A1490" s="0" t="n">
        <v>40742</v>
      </c>
      <c r="B1490" s="133" t="s">
        <v>2466</v>
      </c>
      <c r="C1490" s="0" t="s">
        <v>969</v>
      </c>
      <c r="D1490" s="0" t="s">
        <v>970</v>
      </c>
      <c r="E1490" s="338" t="n">
        <v>11.22</v>
      </c>
    </row>
    <row r="1491" customFormat="false" ht="15" hidden="false" customHeight="false" outlineLevel="0" collapsed="false">
      <c r="A1491" s="0" t="n">
        <v>7214</v>
      </c>
      <c r="B1491" s="133" t="s">
        <v>2467</v>
      </c>
      <c r="C1491" s="0" t="s">
        <v>969</v>
      </c>
      <c r="D1491" s="0" t="s">
        <v>970</v>
      </c>
      <c r="E1491" s="338" t="n">
        <v>67.19</v>
      </c>
    </row>
    <row r="1492" customFormat="false" ht="15" hidden="false" customHeight="false" outlineLevel="0" collapsed="false">
      <c r="A1492" s="0" t="n">
        <v>7219</v>
      </c>
      <c r="B1492" s="133" t="s">
        <v>2468</v>
      </c>
      <c r="C1492" s="0" t="s">
        <v>969</v>
      </c>
      <c r="D1492" s="0" t="s">
        <v>970</v>
      </c>
      <c r="E1492" s="338" t="n">
        <v>59.59</v>
      </c>
    </row>
    <row r="1493" customFormat="false" ht="15" hidden="false" customHeight="false" outlineLevel="0" collapsed="false">
      <c r="A1493" s="0" t="n">
        <v>37971</v>
      </c>
      <c r="B1493" s="133" t="s">
        <v>2469</v>
      </c>
      <c r="C1493" s="0" t="s">
        <v>969</v>
      </c>
      <c r="D1493" s="0" t="s">
        <v>970</v>
      </c>
      <c r="E1493" s="338" t="n">
        <v>4.47</v>
      </c>
    </row>
    <row r="1494" customFormat="false" ht="15" hidden="false" customHeight="false" outlineLevel="0" collapsed="false">
      <c r="A1494" s="0" t="n">
        <v>37972</v>
      </c>
      <c r="B1494" s="133" t="s">
        <v>2470</v>
      </c>
      <c r="C1494" s="0" t="s">
        <v>969</v>
      </c>
      <c r="D1494" s="0" t="s">
        <v>970</v>
      </c>
      <c r="E1494" s="338" t="n">
        <v>6.34</v>
      </c>
    </row>
    <row r="1495" customFormat="false" ht="15" hidden="false" customHeight="false" outlineLevel="0" collapsed="false">
      <c r="A1495" s="0" t="n">
        <v>37973</v>
      </c>
      <c r="B1495" s="133" t="s">
        <v>2471</v>
      </c>
      <c r="C1495" s="0" t="s">
        <v>969</v>
      </c>
      <c r="D1495" s="0" t="s">
        <v>970</v>
      </c>
      <c r="E1495" s="338" t="n">
        <v>11.92</v>
      </c>
    </row>
    <row r="1496" customFormat="false" ht="15" hidden="false" customHeight="false" outlineLevel="0" collapsed="false">
      <c r="A1496" s="0" t="n">
        <v>1926</v>
      </c>
      <c r="B1496" s="133" t="s">
        <v>2472</v>
      </c>
      <c r="C1496" s="0" t="s">
        <v>969</v>
      </c>
      <c r="D1496" s="0" t="s">
        <v>970</v>
      </c>
      <c r="E1496" s="338" t="n">
        <v>2.76</v>
      </c>
    </row>
    <row r="1497" customFormat="false" ht="15" hidden="false" customHeight="false" outlineLevel="0" collapsed="false">
      <c r="A1497" s="0" t="n">
        <v>1927</v>
      </c>
      <c r="B1497" s="133" t="s">
        <v>2473</v>
      </c>
      <c r="C1497" s="0" t="s">
        <v>969</v>
      </c>
      <c r="D1497" s="0" t="s">
        <v>970</v>
      </c>
      <c r="E1497" s="338" t="n">
        <v>3.1</v>
      </c>
    </row>
    <row r="1498" customFormat="false" ht="15" hidden="false" customHeight="false" outlineLevel="0" collapsed="false">
      <c r="A1498" s="0" t="n">
        <v>1923</v>
      </c>
      <c r="B1498" s="133" t="s">
        <v>2474</v>
      </c>
      <c r="C1498" s="0" t="s">
        <v>969</v>
      </c>
      <c r="D1498" s="0" t="s">
        <v>970</v>
      </c>
      <c r="E1498" s="338" t="n">
        <v>5.65</v>
      </c>
    </row>
    <row r="1499" customFormat="false" ht="15" hidden="false" customHeight="false" outlineLevel="0" collapsed="false">
      <c r="A1499" s="0" t="n">
        <v>1929</v>
      </c>
      <c r="B1499" s="133" t="s">
        <v>2475</v>
      </c>
      <c r="C1499" s="0" t="s">
        <v>969</v>
      </c>
      <c r="D1499" s="0" t="s">
        <v>970</v>
      </c>
      <c r="E1499" s="338" t="n">
        <v>6.85</v>
      </c>
    </row>
    <row r="1500" customFormat="false" ht="15" hidden="false" customHeight="false" outlineLevel="0" collapsed="false">
      <c r="A1500" s="0" t="n">
        <v>1930</v>
      </c>
      <c r="B1500" s="133" t="s">
        <v>2476</v>
      </c>
      <c r="C1500" s="0" t="s">
        <v>969</v>
      </c>
      <c r="D1500" s="0" t="s">
        <v>970</v>
      </c>
      <c r="E1500" s="338" t="n">
        <v>11.72</v>
      </c>
    </row>
    <row r="1501" customFormat="false" ht="15" hidden="false" customHeight="false" outlineLevel="0" collapsed="false">
      <c r="A1501" s="0" t="n">
        <v>1924</v>
      </c>
      <c r="B1501" s="133" t="s">
        <v>2477</v>
      </c>
      <c r="C1501" s="0" t="s">
        <v>969</v>
      </c>
      <c r="D1501" s="0" t="s">
        <v>970</v>
      </c>
      <c r="E1501" s="338" t="n">
        <v>18.92</v>
      </c>
    </row>
    <row r="1502" customFormat="false" ht="15" hidden="false" customHeight="false" outlineLevel="0" collapsed="false">
      <c r="A1502" s="0" t="n">
        <v>1922</v>
      </c>
      <c r="B1502" s="133" t="s">
        <v>2478</v>
      </c>
      <c r="C1502" s="0" t="s">
        <v>969</v>
      </c>
      <c r="D1502" s="0" t="s">
        <v>970</v>
      </c>
      <c r="E1502" s="338" t="n">
        <v>39.13</v>
      </c>
    </row>
    <row r="1503" customFormat="false" ht="15" hidden="false" customHeight="false" outlineLevel="0" collapsed="false">
      <c r="A1503" s="0" t="n">
        <v>1953</v>
      </c>
      <c r="B1503" s="133" t="s">
        <v>2479</v>
      </c>
      <c r="C1503" s="0" t="s">
        <v>969</v>
      </c>
      <c r="D1503" s="0" t="s">
        <v>970</v>
      </c>
      <c r="E1503" s="338" t="n">
        <v>47.77</v>
      </c>
    </row>
    <row r="1504" customFormat="false" ht="15" hidden="false" customHeight="false" outlineLevel="0" collapsed="false">
      <c r="A1504" s="0" t="n">
        <v>1962</v>
      </c>
      <c r="B1504" s="133" t="s">
        <v>2480</v>
      </c>
      <c r="C1504" s="0" t="s">
        <v>969</v>
      </c>
      <c r="D1504" s="0" t="s">
        <v>970</v>
      </c>
      <c r="E1504" s="338" t="n">
        <v>232.08</v>
      </c>
    </row>
    <row r="1505" customFormat="false" ht="15" hidden="false" customHeight="false" outlineLevel="0" collapsed="false">
      <c r="A1505" s="0" t="n">
        <v>1955</v>
      </c>
      <c r="B1505" s="133" t="s">
        <v>2481</v>
      </c>
      <c r="C1505" s="0" t="s">
        <v>969</v>
      </c>
      <c r="D1505" s="0" t="s">
        <v>970</v>
      </c>
      <c r="E1505" s="338" t="n">
        <v>2.67</v>
      </c>
    </row>
    <row r="1506" customFormat="false" ht="15" hidden="false" customHeight="false" outlineLevel="0" collapsed="false">
      <c r="A1506" s="0" t="n">
        <v>1956</v>
      </c>
      <c r="B1506" s="133" t="s">
        <v>2482</v>
      </c>
      <c r="C1506" s="0" t="s">
        <v>969</v>
      </c>
      <c r="D1506" s="0" t="s">
        <v>970</v>
      </c>
      <c r="E1506" s="338" t="n">
        <v>3.77</v>
      </c>
    </row>
    <row r="1507" customFormat="false" ht="15" hidden="false" customHeight="false" outlineLevel="0" collapsed="false">
      <c r="A1507" s="0" t="n">
        <v>1957</v>
      </c>
      <c r="B1507" s="133" t="s">
        <v>2483</v>
      </c>
      <c r="C1507" s="0" t="s">
        <v>969</v>
      </c>
      <c r="D1507" s="0" t="s">
        <v>970</v>
      </c>
      <c r="E1507" s="338" t="n">
        <v>8.16</v>
      </c>
    </row>
    <row r="1508" customFormat="false" ht="15" hidden="false" customHeight="false" outlineLevel="0" collapsed="false">
      <c r="A1508" s="0" t="n">
        <v>1958</v>
      </c>
      <c r="B1508" s="133" t="s">
        <v>2484</v>
      </c>
      <c r="C1508" s="0" t="s">
        <v>969</v>
      </c>
      <c r="D1508" s="0" t="s">
        <v>970</v>
      </c>
      <c r="E1508" s="338" t="n">
        <v>15.2</v>
      </c>
    </row>
    <row r="1509" customFormat="false" ht="15" hidden="false" customHeight="false" outlineLevel="0" collapsed="false">
      <c r="A1509" s="0" t="n">
        <v>1959</v>
      </c>
      <c r="B1509" s="133" t="s">
        <v>2485</v>
      </c>
      <c r="C1509" s="0" t="s">
        <v>969</v>
      </c>
      <c r="D1509" s="0" t="s">
        <v>970</v>
      </c>
      <c r="E1509" s="338" t="n">
        <v>16.49</v>
      </c>
    </row>
    <row r="1510" customFormat="false" ht="15" hidden="false" customHeight="false" outlineLevel="0" collapsed="false">
      <c r="A1510" s="0" t="n">
        <v>1925</v>
      </c>
      <c r="B1510" s="133" t="s">
        <v>2486</v>
      </c>
      <c r="C1510" s="0" t="s">
        <v>969</v>
      </c>
      <c r="D1510" s="0" t="s">
        <v>970</v>
      </c>
      <c r="E1510" s="338" t="n">
        <v>43.1</v>
      </c>
    </row>
    <row r="1511" customFormat="false" ht="15" hidden="false" customHeight="false" outlineLevel="0" collapsed="false">
      <c r="A1511" s="0" t="n">
        <v>1960</v>
      </c>
      <c r="B1511" s="133" t="s">
        <v>2487</v>
      </c>
      <c r="C1511" s="0" t="s">
        <v>969</v>
      </c>
      <c r="D1511" s="0" t="s">
        <v>970</v>
      </c>
      <c r="E1511" s="338" t="n">
        <v>66.18</v>
      </c>
    </row>
    <row r="1512" customFormat="false" ht="15" hidden="false" customHeight="false" outlineLevel="0" collapsed="false">
      <c r="A1512" s="0" t="n">
        <v>1961</v>
      </c>
      <c r="B1512" s="133" t="s">
        <v>2488</v>
      </c>
      <c r="C1512" s="0" t="s">
        <v>969</v>
      </c>
      <c r="D1512" s="0" t="s">
        <v>970</v>
      </c>
      <c r="E1512" s="338" t="n">
        <v>84.78</v>
      </c>
    </row>
    <row r="1513" customFormat="false" ht="15" hidden="false" customHeight="false" outlineLevel="0" collapsed="false">
      <c r="A1513" s="0" t="n">
        <v>38423</v>
      </c>
      <c r="B1513" s="133" t="s">
        <v>2489</v>
      </c>
      <c r="C1513" s="0" t="s">
        <v>969</v>
      </c>
      <c r="D1513" s="0" t="s">
        <v>970</v>
      </c>
      <c r="E1513" s="338" t="n">
        <v>31.69</v>
      </c>
    </row>
    <row r="1514" customFormat="false" ht="15" hidden="false" customHeight="false" outlineLevel="0" collapsed="false">
      <c r="A1514" s="0" t="n">
        <v>39866</v>
      </c>
      <c r="B1514" s="133" t="s">
        <v>2490</v>
      </c>
      <c r="C1514" s="0" t="s">
        <v>969</v>
      </c>
      <c r="D1514" s="0" t="s">
        <v>972</v>
      </c>
      <c r="E1514" s="338" t="n">
        <v>17.21</v>
      </c>
    </row>
    <row r="1515" customFormat="false" ht="15" hidden="false" customHeight="false" outlineLevel="0" collapsed="false">
      <c r="A1515" s="0" t="n">
        <v>39867</v>
      </c>
      <c r="B1515" s="133" t="s">
        <v>2491</v>
      </c>
      <c r="C1515" s="0" t="s">
        <v>969</v>
      </c>
      <c r="D1515" s="0" t="s">
        <v>972</v>
      </c>
      <c r="E1515" s="338" t="n">
        <v>38.26</v>
      </c>
    </row>
    <row r="1516" customFormat="false" ht="15" hidden="false" customHeight="false" outlineLevel="0" collapsed="false">
      <c r="A1516" s="0" t="n">
        <v>39868</v>
      </c>
      <c r="B1516" s="133" t="s">
        <v>2492</v>
      </c>
      <c r="C1516" s="0" t="s">
        <v>969</v>
      </c>
      <c r="D1516" s="0" t="s">
        <v>972</v>
      </c>
      <c r="E1516" s="338" t="n">
        <v>68.94</v>
      </c>
    </row>
    <row r="1517" customFormat="false" ht="15" hidden="false" customHeight="false" outlineLevel="0" collapsed="false">
      <c r="A1517" s="0" t="n">
        <v>37999</v>
      </c>
      <c r="B1517" s="133" t="s">
        <v>2493</v>
      </c>
      <c r="C1517" s="0" t="s">
        <v>969</v>
      </c>
      <c r="D1517" s="0" t="s">
        <v>970</v>
      </c>
      <c r="E1517" s="338" t="n">
        <v>7.54</v>
      </c>
    </row>
    <row r="1518" customFormat="false" ht="15" hidden="false" customHeight="false" outlineLevel="0" collapsed="false">
      <c r="A1518" s="0" t="n">
        <v>38000</v>
      </c>
      <c r="B1518" s="133" t="s">
        <v>2494</v>
      </c>
      <c r="C1518" s="0" t="s">
        <v>969</v>
      </c>
      <c r="D1518" s="0" t="s">
        <v>970</v>
      </c>
      <c r="E1518" s="338" t="n">
        <v>8.8</v>
      </c>
    </row>
    <row r="1519" customFormat="false" ht="15" hidden="false" customHeight="false" outlineLevel="0" collapsed="false">
      <c r="A1519" s="0" t="n">
        <v>38129</v>
      </c>
      <c r="B1519" s="133" t="s">
        <v>2495</v>
      </c>
      <c r="C1519" s="0" t="s">
        <v>969</v>
      </c>
      <c r="D1519" s="0" t="s">
        <v>970</v>
      </c>
      <c r="E1519" s="338" t="n">
        <v>6.22</v>
      </c>
    </row>
    <row r="1520" customFormat="false" ht="15" hidden="false" customHeight="false" outlineLevel="0" collapsed="false">
      <c r="A1520" s="0" t="n">
        <v>38025</v>
      </c>
      <c r="B1520" s="133" t="s">
        <v>2496</v>
      </c>
      <c r="C1520" s="0" t="s">
        <v>969</v>
      </c>
      <c r="D1520" s="0" t="s">
        <v>970</v>
      </c>
      <c r="E1520" s="338" t="n">
        <v>8.45</v>
      </c>
    </row>
    <row r="1521" customFormat="false" ht="15" hidden="false" customHeight="false" outlineLevel="0" collapsed="false">
      <c r="A1521" s="0" t="n">
        <v>38026</v>
      </c>
      <c r="B1521" s="133" t="s">
        <v>2497</v>
      </c>
      <c r="C1521" s="0" t="s">
        <v>969</v>
      </c>
      <c r="D1521" s="0" t="s">
        <v>970</v>
      </c>
      <c r="E1521" s="338" t="n">
        <v>20.86</v>
      </c>
    </row>
    <row r="1522" customFormat="false" ht="15" hidden="false" customHeight="false" outlineLevel="0" collapsed="false">
      <c r="A1522" s="0" t="n">
        <v>1858</v>
      </c>
      <c r="B1522" s="133" t="s">
        <v>2498</v>
      </c>
      <c r="C1522" s="0" t="s">
        <v>969</v>
      </c>
      <c r="D1522" s="0" t="s">
        <v>970</v>
      </c>
      <c r="E1522" s="338" t="n">
        <v>49.11</v>
      </c>
    </row>
    <row r="1523" customFormat="false" ht="15" hidden="false" customHeight="false" outlineLevel="0" collapsed="false">
      <c r="A1523" s="0" t="n">
        <v>1844</v>
      </c>
      <c r="B1523" s="133" t="s">
        <v>2499</v>
      </c>
      <c r="C1523" s="0" t="s">
        <v>969</v>
      </c>
      <c r="D1523" s="0" t="s">
        <v>970</v>
      </c>
      <c r="E1523" s="338" t="n">
        <v>112.47</v>
      </c>
    </row>
    <row r="1524" customFormat="false" ht="15" hidden="false" customHeight="false" outlineLevel="0" collapsed="false">
      <c r="A1524" s="0" t="n">
        <v>1863</v>
      </c>
      <c r="B1524" s="133" t="s">
        <v>2500</v>
      </c>
      <c r="C1524" s="0" t="s">
        <v>969</v>
      </c>
      <c r="D1524" s="0" t="s">
        <v>970</v>
      </c>
      <c r="E1524" s="338" t="n">
        <v>52.26</v>
      </c>
    </row>
    <row r="1525" customFormat="false" ht="15" hidden="false" customHeight="false" outlineLevel="0" collapsed="false">
      <c r="A1525" s="0" t="n">
        <v>1865</v>
      </c>
      <c r="B1525" s="133" t="s">
        <v>2501</v>
      </c>
      <c r="C1525" s="0" t="s">
        <v>969</v>
      </c>
      <c r="D1525" s="0" t="s">
        <v>970</v>
      </c>
      <c r="E1525" s="338" t="n">
        <v>136.17</v>
      </c>
    </row>
    <row r="1526" customFormat="false" ht="15" hidden="false" customHeight="false" outlineLevel="0" collapsed="false">
      <c r="A1526" s="0" t="n">
        <v>36355</v>
      </c>
      <c r="B1526" s="133" t="s">
        <v>2502</v>
      </c>
      <c r="C1526" s="0" t="s">
        <v>969</v>
      </c>
      <c r="D1526" s="0" t="s">
        <v>972</v>
      </c>
      <c r="E1526" s="338" t="n">
        <v>9.46</v>
      </c>
    </row>
    <row r="1527" customFormat="false" ht="15" hidden="false" customHeight="false" outlineLevel="0" collapsed="false">
      <c r="A1527" s="0" t="n">
        <v>36356</v>
      </c>
      <c r="B1527" s="133" t="s">
        <v>2503</v>
      </c>
      <c r="C1527" s="0" t="s">
        <v>969</v>
      </c>
      <c r="D1527" s="0" t="s">
        <v>972</v>
      </c>
      <c r="E1527" s="338" t="n">
        <v>15.22</v>
      </c>
    </row>
    <row r="1528" customFormat="false" ht="15" hidden="false" customHeight="false" outlineLevel="0" collapsed="false">
      <c r="A1528" s="0" t="n">
        <v>1966</v>
      </c>
      <c r="B1528" s="133" t="s">
        <v>2504</v>
      </c>
      <c r="C1528" s="0" t="s">
        <v>969</v>
      </c>
      <c r="D1528" s="0" t="s">
        <v>970</v>
      </c>
      <c r="E1528" s="338" t="n">
        <v>20.84</v>
      </c>
    </row>
    <row r="1529" customFormat="false" ht="15" hidden="false" customHeight="false" outlineLevel="0" collapsed="false">
      <c r="A1529" s="0" t="n">
        <v>1933</v>
      </c>
      <c r="B1529" s="133" t="s">
        <v>2505</v>
      </c>
      <c r="C1529" s="0" t="s">
        <v>969</v>
      </c>
      <c r="D1529" s="0" t="s">
        <v>970</v>
      </c>
      <c r="E1529" s="338" t="n">
        <v>4.49</v>
      </c>
    </row>
    <row r="1530" customFormat="false" ht="15" hidden="false" customHeight="false" outlineLevel="0" collapsed="false">
      <c r="A1530" s="0" t="n">
        <v>1932</v>
      </c>
      <c r="B1530" s="133" t="s">
        <v>2506</v>
      </c>
      <c r="C1530" s="0" t="s">
        <v>969</v>
      </c>
      <c r="D1530" s="0" t="s">
        <v>970</v>
      </c>
      <c r="E1530" s="338" t="n">
        <v>10.28</v>
      </c>
    </row>
    <row r="1531" customFormat="false" ht="15" hidden="false" customHeight="false" outlineLevel="0" collapsed="false">
      <c r="A1531" s="0" t="n">
        <v>1951</v>
      </c>
      <c r="B1531" s="133" t="s">
        <v>2507</v>
      </c>
      <c r="C1531" s="0" t="s">
        <v>969</v>
      </c>
      <c r="D1531" s="0" t="s">
        <v>970</v>
      </c>
      <c r="E1531" s="338" t="n">
        <v>21.44</v>
      </c>
    </row>
    <row r="1532" customFormat="false" ht="15" hidden="false" customHeight="false" outlineLevel="0" collapsed="false">
      <c r="A1532" s="0" t="n">
        <v>1970</v>
      </c>
      <c r="B1532" s="133" t="s">
        <v>2508</v>
      </c>
      <c r="C1532" s="0" t="s">
        <v>969</v>
      </c>
      <c r="D1532" s="0" t="s">
        <v>970</v>
      </c>
      <c r="E1532" s="338" t="n">
        <v>52.09</v>
      </c>
    </row>
    <row r="1533" customFormat="false" ht="15" hidden="false" customHeight="false" outlineLevel="0" collapsed="false">
      <c r="A1533" s="0" t="n">
        <v>1967</v>
      </c>
      <c r="B1533" s="133" t="s">
        <v>2509</v>
      </c>
      <c r="C1533" s="0" t="s">
        <v>969</v>
      </c>
      <c r="D1533" s="0" t="s">
        <v>970</v>
      </c>
      <c r="E1533" s="338" t="n">
        <v>6.18</v>
      </c>
    </row>
    <row r="1534" customFormat="false" ht="15" hidden="false" customHeight="false" outlineLevel="0" collapsed="false">
      <c r="A1534" s="0" t="n">
        <v>1968</v>
      </c>
      <c r="B1534" s="133" t="s">
        <v>2510</v>
      </c>
      <c r="C1534" s="0" t="s">
        <v>969</v>
      </c>
      <c r="D1534" s="0" t="s">
        <v>970</v>
      </c>
      <c r="E1534" s="338" t="n">
        <v>12.23</v>
      </c>
    </row>
    <row r="1535" customFormat="false" ht="15" hidden="false" customHeight="false" outlineLevel="0" collapsed="false">
      <c r="A1535" s="0" t="n">
        <v>1969</v>
      </c>
      <c r="B1535" s="133" t="s">
        <v>2511</v>
      </c>
      <c r="C1535" s="0" t="s">
        <v>969</v>
      </c>
      <c r="D1535" s="0" t="s">
        <v>970</v>
      </c>
      <c r="E1535" s="338" t="n">
        <v>39.8</v>
      </c>
    </row>
    <row r="1536" customFormat="false" ht="15" hidden="false" customHeight="false" outlineLevel="0" collapsed="false">
      <c r="A1536" s="0" t="n">
        <v>1827</v>
      </c>
      <c r="B1536" s="133" t="s">
        <v>2512</v>
      </c>
      <c r="C1536" s="0" t="s">
        <v>969</v>
      </c>
      <c r="D1536" s="0" t="s">
        <v>972</v>
      </c>
      <c r="E1536" s="338" t="n">
        <v>114.27</v>
      </c>
    </row>
    <row r="1537" customFormat="false" ht="15" hidden="false" customHeight="false" outlineLevel="0" collapsed="false">
      <c r="A1537" s="0" t="n">
        <v>1831</v>
      </c>
      <c r="B1537" s="133" t="s">
        <v>2513</v>
      </c>
      <c r="C1537" s="0" t="s">
        <v>969</v>
      </c>
      <c r="D1537" s="0" t="s">
        <v>972</v>
      </c>
      <c r="E1537" s="338" t="n">
        <v>24.94</v>
      </c>
    </row>
    <row r="1538" customFormat="false" ht="15" hidden="false" customHeight="false" outlineLevel="0" collapsed="false">
      <c r="A1538" s="0" t="n">
        <v>1825</v>
      </c>
      <c r="B1538" s="133" t="s">
        <v>2514</v>
      </c>
      <c r="C1538" s="0" t="s">
        <v>969</v>
      </c>
      <c r="D1538" s="0" t="s">
        <v>972</v>
      </c>
      <c r="E1538" s="338" t="n">
        <v>61.56</v>
      </c>
    </row>
    <row r="1539" customFormat="false" ht="15" hidden="false" customHeight="false" outlineLevel="0" collapsed="false">
      <c r="A1539" s="0" t="n">
        <v>1828</v>
      </c>
      <c r="B1539" s="133" t="s">
        <v>2515</v>
      </c>
      <c r="C1539" s="0" t="s">
        <v>969</v>
      </c>
      <c r="D1539" s="0" t="s">
        <v>972</v>
      </c>
      <c r="E1539" s="338" t="n">
        <v>139.44</v>
      </c>
    </row>
    <row r="1540" customFormat="false" ht="15" hidden="false" customHeight="false" outlineLevel="0" collapsed="false">
      <c r="A1540" s="0" t="n">
        <v>1845</v>
      </c>
      <c r="B1540" s="133" t="s">
        <v>2516</v>
      </c>
      <c r="C1540" s="0" t="s">
        <v>969</v>
      </c>
      <c r="D1540" s="0" t="s">
        <v>972</v>
      </c>
      <c r="E1540" s="338" t="n">
        <v>31.26</v>
      </c>
    </row>
    <row r="1541" customFormat="false" ht="15" hidden="false" customHeight="false" outlineLevel="0" collapsed="false">
      <c r="A1541" s="0" t="n">
        <v>1824</v>
      </c>
      <c r="B1541" s="133" t="s">
        <v>2517</v>
      </c>
      <c r="C1541" s="0" t="s">
        <v>969</v>
      </c>
      <c r="D1541" s="0" t="s">
        <v>972</v>
      </c>
      <c r="E1541" s="338" t="n">
        <v>73.8</v>
      </c>
    </row>
    <row r="1542" customFormat="false" ht="15" hidden="false" customHeight="false" outlineLevel="0" collapsed="false">
      <c r="A1542" s="0" t="n">
        <v>1940</v>
      </c>
      <c r="B1542" s="133" t="s">
        <v>2518</v>
      </c>
      <c r="C1542" s="0" t="s">
        <v>969</v>
      </c>
      <c r="D1542" s="0" t="s">
        <v>970</v>
      </c>
      <c r="E1542" s="338" t="n">
        <v>42.11</v>
      </c>
    </row>
    <row r="1543" customFormat="false" ht="15" hidden="false" customHeight="false" outlineLevel="0" collapsed="false">
      <c r="A1543" s="0" t="n">
        <v>1937</v>
      </c>
      <c r="B1543" s="133" t="s">
        <v>2519</v>
      </c>
      <c r="C1543" s="0" t="s">
        <v>969</v>
      </c>
      <c r="D1543" s="0" t="s">
        <v>970</v>
      </c>
      <c r="E1543" s="338" t="n">
        <v>7.11</v>
      </c>
    </row>
    <row r="1544" customFormat="false" ht="15" hidden="false" customHeight="false" outlineLevel="0" collapsed="false">
      <c r="A1544" s="0" t="n">
        <v>1939</v>
      </c>
      <c r="B1544" s="133" t="s">
        <v>2520</v>
      </c>
      <c r="C1544" s="0" t="s">
        <v>969</v>
      </c>
      <c r="D1544" s="0" t="s">
        <v>970</v>
      </c>
      <c r="E1544" s="338" t="n">
        <v>11.55</v>
      </c>
    </row>
    <row r="1545" customFormat="false" ht="15" hidden="false" customHeight="false" outlineLevel="0" collapsed="false">
      <c r="A1545" s="0" t="n">
        <v>1938</v>
      </c>
      <c r="B1545" s="133" t="s">
        <v>2521</v>
      </c>
      <c r="C1545" s="0" t="s">
        <v>969</v>
      </c>
      <c r="D1545" s="0" t="s">
        <v>970</v>
      </c>
      <c r="E1545" s="338" t="n">
        <v>8.08</v>
      </c>
    </row>
    <row r="1546" customFormat="false" ht="15" hidden="false" customHeight="false" outlineLevel="0" collapsed="false">
      <c r="A1546" s="0" t="n">
        <v>42693</v>
      </c>
      <c r="B1546" s="133" t="s">
        <v>2522</v>
      </c>
      <c r="C1546" s="0" t="s">
        <v>969</v>
      </c>
      <c r="D1546" s="0" t="s">
        <v>970</v>
      </c>
      <c r="E1546" s="338" t="n">
        <v>382.52</v>
      </c>
    </row>
    <row r="1547" customFormat="false" ht="15" hidden="false" customHeight="false" outlineLevel="0" collapsed="false">
      <c r="A1547" s="0" t="n">
        <v>42695</v>
      </c>
      <c r="B1547" s="133" t="s">
        <v>2523</v>
      </c>
      <c r="C1547" s="0" t="s">
        <v>969</v>
      </c>
      <c r="D1547" s="0" t="s">
        <v>970</v>
      </c>
      <c r="E1547" s="338" t="n">
        <v>267.25</v>
      </c>
    </row>
    <row r="1548" customFormat="false" ht="15" hidden="false" customHeight="false" outlineLevel="0" collapsed="false">
      <c r="A1548" s="0" t="n">
        <v>42694</v>
      </c>
      <c r="B1548" s="133" t="s">
        <v>2524</v>
      </c>
      <c r="C1548" s="0" t="s">
        <v>969</v>
      </c>
      <c r="D1548" s="0" t="s">
        <v>970</v>
      </c>
      <c r="E1548" s="338" t="n">
        <v>511.9</v>
      </c>
    </row>
    <row r="1549" customFormat="false" ht="15" hidden="false" customHeight="false" outlineLevel="0" collapsed="false">
      <c r="A1549" s="0" t="n">
        <v>20097</v>
      </c>
      <c r="B1549" s="133" t="s">
        <v>2525</v>
      </c>
      <c r="C1549" s="0" t="s">
        <v>969</v>
      </c>
      <c r="D1549" s="0" t="s">
        <v>970</v>
      </c>
      <c r="E1549" s="338" t="n">
        <v>22.19</v>
      </c>
    </row>
    <row r="1550" customFormat="false" ht="15" hidden="false" customHeight="false" outlineLevel="0" collapsed="false">
      <c r="A1550" s="0" t="n">
        <v>20098</v>
      </c>
      <c r="B1550" s="133" t="s">
        <v>2526</v>
      </c>
      <c r="C1550" s="0" t="s">
        <v>969</v>
      </c>
      <c r="D1550" s="0" t="s">
        <v>970</v>
      </c>
      <c r="E1550" s="338" t="n">
        <v>90.71</v>
      </c>
    </row>
    <row r="1551" customFormat="false" ht="15" hidden="false" customHeight="false" outlineLevel="0" collapsed="false">
      <c r="A1551" s="0" t="n">
        <v>20096</v>
      </c>
      <c r="B1551" s="133" t="s">
        <v>2527</v>
      </c>
      <c r="C1551" s="0" t="s">
        <v>969</v>
      </c>
      <c r="D1551" s="0" t="s">
        <v>970</v>
      </c>
      <c r="E1551" s="338" t="n">
        <v>22.97</v>
      </c>
    </row>
    <row r="1552" customFormat="false" ht="15" hidden="false" customHeight="false" outlineLevel="0" collapsed="false">
      <c r="A1552" s="0" t="n">
        <v>1880</v>
      </c>
      <c r="B1552" s="133" t="s">
        <v>2528</v>
      </c>
      <c r="C1552" s="0" t="s">
        <v>969</v>
      </c>
      <c r="D1552" s="0" t="s">
        <v>970</v>
      </c>
      <c r="E1552" s="338" t="n">
        <v>1.99</v>
      </c>
    </row>
    <row r="1553" customFormat="false" ht="15" hidden="false" customHeight="false" outlineLevel="0" collapsed="false">
      <c r="A1553" s="0" t="n">
        <v>39274</v>
      </c>
      <c r="B1553" s="133" t="s">
        <v>2529</v>
      </c>
      <c r="C1553" s="0" t="s">
        <v>969</v>
      </c>
      <c r="D1553" s="0" t="s">
        <v>970</v>
      </c>
      <c r="E1553" s="338" t="n">
        <v>1.54</v>
      </c>
    </row>
    <row r="1554" customFormat="false" ht="15" hidden="false" customHeight="false" outlineLevel="0" collapsed="false">
      <c r="A1554" s="0" t="n">
        <v>2628</v>
      </c>
      <c r="B1554" s="133" t="s">
        <v>2530</v>
      </c>
      <c r="C1554" s="0" t="s">
        <v>969</v>
      </c>
      <c r="D1554" s="0" t="s">
        <v>970</v>
      </c>
      <c r="E1554" s="338" t="n">
        <v>179.75</v>
      </c>
    </row>
    <row r="1555" customFormat="false" ht="15" hidden="false" customHeight="false" outlineLevel="0" collapsed="false">
      <c r="A1555" s="0" t="n">
        <v>2622</v>
      </c>
      <c r="B1555" s="133" t="s">
        <v>2531</v>
      </c>
      <c r="C1555" s="0" t="s">
        <v>969</v>
      </c>
      <c r="D1555" s="0" t="s">
        <v>970</v>
      </c>
      <c r="E1555" s="338" t="n">
        <v>4.27</v>
      </c>
    </row>
    <row r="1556" customFormat="false" ht="15" hidden="false" customHeight="false" outlineLevel="0" collapsed="false">
      <c r="A1556" s="0" t="n">
        <v>2623</v>
      </c>
      <c r="B1556" s="133" t="s">
        <v>2532</v>
      </c>
      <c r="C1556" s="0" t="s">
        <v>969</v>
      </c>
      <c r="D1556" s="0" t="s">
        <v>970</v>
      </c>
      <c r="E1556" s="338" t="n">
        <v>5.13</v>
      </c>
    </row>
    <row r="1557" customFormat="false" ht="15" hidden="false" customHeight="false" outlineLevel="0" collapsed="false">
      <c r="A1557" s="0" t="n">
        <v>2624</v>
      </c>
      <c r="B1557" s="133" t="s">
        <v>2533</v>
      </c>
      <c r="C1557" s="0" t="s">
        <v>969</v>
      </c>
      <c r="D1557" s="0" t="s">
        <v>970</v>
      </c>
      <c r="E1557" s="338" t="n">
        <v>8.17</v>
      </c>
    </row>
    <row r="1558" customFormat="false" ht="15" hidden="false" customHeight="false" outlineLevel="0" collapsed="false">
      <c r="A1558" s="0" t="n">
        <v>2625</v>
      </c>
      <c r="B1558" s="133" t="s">
        <v>2534</v>
      </c>
      <c r="C1558" s="0" t="s">
        <v>969</v>
      </c>
      <c r="D1558" s="0" t="s">
        <v>970</v>
      </c>
      <c r="E1558" s="338" t="n">
        <v>17.25</v>
      </c>
    </row>
    <row r="1559" customFormat="false" ht="15" hidden="false" customHeight="false" outlineLevel="0" collapsed="false">
      <c r="A1559" s="0" t="n">
        <v>2626</v>
      </c>
      <c r="B1559" s="133" t="s">
        <v>2535</v>
      </c>
      <c r="C1559" s="0" t="s">
        <v>969</v>
      </c>
      <c r="D1559" s="0" t="s">
        <v>970</v>
      </c>
      <c r="E1559" s="338" t="n">
        <v>25.27</v>
      </c>
    </row>
    <row r="1560" customFormat="false" ht="15" hidden="false" customHeight="false" outlineLevel="0" collapsed="false">
      <c r="A1560" s="0" t="n">
        <v>2630</v>
      </c>
      <c r="B1560" s="133" t="s">
        <v>2536</v>
      </c>
      <c r="C1560" s="0" t="s">
        <v>969</v>
      </c>
      <c r="D1560" s="0" t="s">
        <v>970</v>
      </c>
      <c r="E1560" s="338" t="n">
        <v>38.43</v>
      </c>
    </row>
    <row r="1561" customFormat="false" ht="15" hidden="false" customHeight="false" outlineLevel="0" collapsed="false">
      <c r="A1561" s="0" t="n">
        <v>2627</v>
      </c>
      <c r="B1561" s="133" t="s">
        <v>2537</v>
      </c>
      <c r="C1561" s="0" t="s">
        <v>969</v>
      </c>
      <c r="D1561" s="0" t="s">
        <v>970</v>
      </c>
      <c r="E1561" s="338" t="n">
        <v>67.7</v>
      </c>
    </row>
    <row r="1562" customFormat="false" ht="15" hidden="false" customHeight="false" outlineLevel="0" collapsed="false">
      <c r="A1562" s="0" t="n">
        <v>2629</v>
      </c>
      <c r="B1562" s="133" t="s">
        <v>2538</v>
      </c>
      <c r="C1562" s="0" t="s">
        <v>969</v>
      </c>
      <c r="D1562" s="0" t="s">
        <v>970</v>
      </c>
      <c r="E1562" s="338" t="n">
        <v>91.57</v>
      </c>
    </row>
    <row r="1563" customFormat="false" ht="15" hidden="false" customHeight="false" outlineLevel="0" collapsed="false">
      <c r="A1563" s="0" t="n">
        <v>12033</v>
      </c>
      <c r="B1563" s="133" t="s">
        <v>2539</v>
      </c>
      <c r="C1563" s="0" t="s">
        <v>969</v>
      </c>
      <c r="D1563" s="0" t="s">
        <v>970</v>
      </c>
      <c r="E1563" s="338" t="n">
        <v>6.37</v>
      </c>
    </row>
    <row r="1564" customFormat="false" ht="15" hidden="false" customHeight="false" outlineLevel="0" collapsed="false">
      <c r="A1564" s="0" t="n">
        <v>40408</v>
      </c>
      <c r="B1564" s="133" t="s">
        <v>2540</v>
      </c>
      <c r="C1564" s="0" t="s">
        <v>969</v>
      </c>
      <c r="D1564" s="0" t="s">
        <v>970</v>
      </c>
      <c r="E1564" s="338" t="n">
        <v>4.18</v>
      </c>
    </row>
    <row r="1565" customFormat="false" ht="15" hidden="false" customHeight="false" outlineLevel="0" collapsed="false">
      <c r="A1565" s="0" t="n">
        <v>40409</v>
      </c>
      <c r="B1565" s="133" t="s">
        <v>2541</v>
      </c>
      <c r="C1565" s="0" t="s">
        <v>969</v>
      </c>
      <c r="D1565" s="0" t="s">
        <v>970</v>
      </c>
      <c r="E1565" s="338" t="n">
        <v>1.48</v>
      </c>
    </row>
    <row r="1566" customFormat="false" ht="15" hidden="false" customHeight="false" outlineLevel="0" collapsed="false">
      <c r="A1566" s="0" t="n">
        <v>39276</v>
      </c>
      <c r="B1566" s="133" t="s">
        <v>2542</v>
      </c>
      <c r="C1566" s="0" t="s">
        <v>969</v>
      </c>
      <c r="D1566" s="0" t="s">
        <v>970</v>
      </c>
      <c r="E1566" s="338" t="n">
        <v>3.77</v>
      </c>
    </row>
    <row r="1567" customFormat="false" ht="15" hidden="false" customHeight="false" outlineLevel="0" collapsed="false">
      <c r="A1567" s="0" t="n">
        <v>39277</v>
      </c>
      <c r="B1567" s="133" t="s">
        <v>2543</v>
      </c>
      <c r="C1567" s="0" t="s">
        <v>969</v>
      </c>
      <c r="D1567" s="0" t="s">
        <v>970</v>
      </c>
      <c r="E1567" s="338" t="n">
        <v>10.18</v>
      </c>
    </row>
    <row r="1568" customFormat="false" ht="15" hidden="false" customHeight="false" outlineLevel="0" collapsed="false">
      <c r="A1568" s="0" t="n">
        <v>12034</v>
      </c>
      <c r="B1568" s="133" t="s">
        <v>2544</v>
      </c>
      <c r="C1568" s="0" t="s">
        <v>969</v>
      </c>
      <c r="D1568" s="0" t="s">
        <v>970</v>
      </c>
      <c r="E1568" s="338" t="n">
        <v>2.88</v>
      </c>
    </row>
    <row r="1569" customFormat="false" ht="15" hidden="false" customHeight="false" outlineLevel="0" collapsed="false">
      <c r="A1569" s="0" t="n">
        <v>39879</v>
      </c>
      <c r="B1569" s="133" t="s">
        <v>2545</v>
      </c>
      <c r="C1569" s="0" t="s">
        <v>969</v>
      </c>
      <c r="D1569" s="0" t="s">
        <v>972</v>
      </c>
      <c r="E1569" s="338" t="n">
        <v>4.84</v>
      </c>
    </row>
    <row r="1570" customFormat="false" ht="15" hidden="false" customHeight="false" outlineLevel="0" collapsed="false">
      <c r="A1570" s="0" t="n">
        <v>39880</v>
      </c>
      <c r="B1570" s="133" t="s">
        <v>2546</v>
      </c>
      <c r="C1570" s="0" t="s">
        <v>969</v>
      </c>
      <c r="D1570" s="0" t="s">
        <v>972</v>
      </c>
      <c r="E1570" s="338" t="n">
        <v>10.71</v>
      </c>
    </row>
    <row r="1571" customFormat="false" ht="15" hidden="false" customHeight="false" outlineLevel="0" collapsed="false">
      <c r="A1571" s="0" t="n">
        <v>39881</v>
      </c>
      <c r="B1571" s="133" t="s">
        <v>2547</v>
      </c>
      <c r="C1571" s="0" t="s">
        <v>969</v>
      </c>
      <c r="D1571" s="0" t="s">
        <v>972</v>
      </c>
      <c r="E1571" s="338" t="n">
        <v>17.2</v>
      </c>
    </row>
    <row r="1572" customFormat="false" ht="15" hidden="false" customHeight="false" outlineLevel="0" collapsed="false">
      <c r="A1572" s="0" t="n">
        <v>39882</v>
      </c>
      <c r="B1572" s="133" t="s">
        <v>2548</v>
      </c>
      <c r="C1572" s="0" t="s">
        <v>969</v>
      </c>
      <c r="D1572" s="0" t="s">
        <v>972</v>
      </c>
      <c r="E1572" s="338" t="n">
        <v>45.3</v>
      </c>
    </row>
    <row r="1573" customFormat="false" ht="15" hidden="false" customHeight="false" outlineLevel="0" collapsed="false">
      <c r="A1573" s="0" t="n">
        <v>39883</v>
      </c>
      <c r="B1573" s="133" t="s">
        <v>2549</v>
      </c>
      <c r="C1573" s="0" t="s">
        <v>969</v>
      </c>
      <c r="D1573" s="0" t="s">
        <v>972</v>
      </c>
      <c r="E1573" s="338" t="n">
        <v>72.33</v>
      </c>
    </row>
    <row r="1574" customFormat="false" ht="15" hidden="false" customHeight="false" outlineLevel="0" collapsed="false">
      <c r="A1574" s="0" t="n">
        <v>39884</v>
      </c>
      <c r="B1574" s="133" t="s">
        <v>2550</v>
      </c>
      <c r="C1574" s="0" t="s">
        <v>969</v>
      </c>
      <c r="D1574" s="0" t="s">
        <v>972</v>
      </c>
      <c r="E1574" s="338" t="n">
        <v>107.43</v>
      </c>
    </row>
    <row r="1575" customFormat="false" ht="15" hidden="false" customHeight="false" outlineLevel="0" collapsed="false">
      <c r="A1575" s="0" t="n">
        <v>39885</v>
      </c>
      <c r="B1575" s="133" t="s">
        <v>2551</v>
      </c>
      <c r="C1575" s="0" t="s">
        <v>969</v>
      </c>
      <c r="D1575" s="0" t="s">
        <v>972</v>
      </c>
      <c r="E1575" s="338" t="n">
        <v>255.33</v>
      </c>
    </row>
    <row r="1576" customFormat="false" ht="15" hidden="false" customHeight="false" outlineLevel="0" collapsed="false">
      <c r="A1576" s="0" t="n">
        <v>1777</v>
      </c>
      <c r="B1576" s="133" t="s">
        <v>2552</v>
      </c>
      <c r="C1576" s="0" t="s">
        <v>969</v>
      </c>
      <c r="D1576" s="0" t="s">
        <v>972</v>
      </c>
      <c r="E1576" s="338" t="n">
        <v>92.31</v>
      </c>
    </row>
    <row r="1577" customFormat="false" ht="15" hidden="false" customHeight="false" outlineLevel="0" collapsed="false">
      <c r="A1577" s="0" t="n">
        <v>1819</v>
      </c>
      <c r="B1577" s="133" t="s">
        <v>2553</v>
      </c>
      <c r="C1577" s="0" t="s">
        <v>969</v>
      </c>
      <c r="D1577" s="0" t="s">
        <v>972</v>
      </c>
      <c r="E1577" s="338" t="n">
        <v>67.16</v>
      </c>
    </row>
    <row r="1578" customFormat="false" ht="15" hidden="false" customHeight="false" outlineLevel="0" collapsed="false">
      <c r="A1578" s="0" t="n">
        <v>1775</v>
      </c>
      <c r="B1578" s="133" t="s">
        <v>2554</v>
      </c>
      <c r="C1578" s="0" t="s">
        <v>969</v>
      </c>
      <c r="D1578" s="0" t="s">
        <v>972</v>
      </c>
      <c r="E1578" s="338" t="n">
        <v>20.08</v>
      </c>
    </row>
    <row r="1579" customFormat="false" ht="15" hidden="false" customHeight="false" outlineLevel="0" collapsed="false">
      <c r="A1579" s="0" t="n">
        <v>1776</v>
      </c>
      <c r="B1579" s="133" t="s">
        <v>2555</v>
      </c>
      <c r="C1579" s="0" t="s">
        <v>969</v>
      </c>
      <c r="D1579" s="0" t="s">
        <v>972</v>
      </c>
      <c r="E1579" s="338" t="n">
        <v>54.64</v>
      </c>
    </row>
    <row r="1580" customFormat="false" ht="15" hidden="false" customHeight="false" outlineLevel="0" collapsed="false">
      <c r="A1580" s="0" t="n">
        <v>1778</v>
      </c>
      <c r="B1580" s="133" t="s">
        <v>2556</v>
      </c>
      <c r="C1580" s="0" t="s">
        <v>969</v>
      </c>
      <c r="D1580" s="0" t="s">
        <v>972</v>
      </c>
      <c r="E1580" s="338" t="n">
        <v>223.44</v>
      </c>
    </row>
    <row r="1581" customFormat="false" ht="15" hidden="false" customHeight="false" outlineLevel="0" collapsed="false">
      <c r="A1581" s="0" t="n">
        <v>1818</v>
      </c>
      <c r="B1581" s="133" t="s">
        <v>2557</v>
      </c>
      <c r="C1581" s="0" t="s">
        <v>969</v>
      </c>
      <c r="D1581" s="0" t="s">
        <v>972</v>
      </c>
      <c r="E1581" s="338" t="n">
        <v>148.32</v>
      </c>
    </row>
    <row r="1582" customFormat="false" ht="15" hidden="false" customHeight="false" outlineLevel="0" collapsed="false">
      <c r="A1582" s="0" t="n">
        <v>1820</v>
      </c>
      <c r="B1582" s="133" t="s">
        <v>2558</v>
      </c>
      <c r="C1582" s="0" t="s">
        <v>969</v>
      </c>
      <c r="D1582" s="0" t="s">
        <v>972</v>
      </c>
      <c r="E1582" s="338" t="n">
        <v>29</v>
      </c>
    </row>
    <row r="1583" customFormat="false" ht="15" hidden="false" customHeight="false" outlineLevel="0" collapsed="false">
      <c r="A1583" s="0" t="n">
        <v>1779</v>
      </c>
      <c r="B1583" s="133" t="s">
        <v>2559</v>
      </c>
      <c r="C1583" s="0" t="s">
        <v>969</v>
      </c>
      <c r="D1583" s="0" t="s">
        <v>972</v>
      </c>
      <c r="E1583" s="338" t="n">
        <v>324.96</v>
      </c>
    </row>
    <row r="1584" customFormat="false" ht="15" hidden="false" customHeight="false" outlineLevel="0" collapsed="false">
      <c r="A1584" s="0" t="n">
        <v>1780</v>
      </c>
      <c r="B1584" s="133" t="s">
        <v>2560</v>
      </c>
      <c r="C1584" s="0" t="s">
        <v>969</v>
      </c>
      <c r="D1584" s="0" t="s">
        <v>972</v>
      </c>
      <c r="E1584" s="338" t="n">
        <v>669.91</v>
      </c>
    </row>
    <row r="1585" customFormat="false" ht="15" hidden="false" customHeight="false" outlineLevel="0" collapsed="false">
      <c r="A1585" s="0" t="n">
        <v>1783</v>
      </c>
      <c r="B1585" s="133" t="s">
        <v>2561</v>
      </c>
      <c r="C1585" s="0" t="s">
        <v>969</v>
      </c>
      <c r="D1585" s="0" t="s">
        <v>972</v>
      </c>
      <c r="E1585" s="338" t="n">
        <v>70.83</v>
      </c>
    </row>
    <row r="1586" customFormat="false" ht="15" hidden="false" customHeight="false" outlineLevel="0" collapsed="false">
      <c r="A1586" s="0" t="n">
        <v>1782</v>
      </c>
      <c r="B1586" s="133" t="s">
        <v>2562</v>
      </c>
      <c r="C1586" s="0" t="s">
        <v>969</v>
      </c>
      <c r="D1586" s="0" t="s">
        <v>972</v>
      </c>
      <c r="E1586" s="338" t="n">
        <v>56</v>
      </c>
    </row>
    <row r="1587" customFormat="false" ht="15" hidden="false" customHeight="false" outlineLevel="0" collapsed="false">
      <c r="A1587" s="0" t="n">
        <v>1817</v>
      </c>
      <c r="B1587" s="133" t="s">
        <v>2563</v>
      </c>
      <c r="C1587" s="0" t="s">
        <v>969</v>
      </c>
      <c r="D1587" s="0" t="s">
        <v>972</v>
      </c>
      <c r="E1587" s="338" t="n">
        <v>16.69</v>
      </c>
    </row>
    <row r="1588" customFormat="false" ht="15" hidden="false" customHeight="false" outlineLevel="0" collapsed="false">
      <c r="A1588" s="0" t="n">
        <v>1781</v>
      </c>
      <c r="B1588" s="133" t="s">
        <v>2564</v>
      </c>
      <c r="C1588" s="0" t="s">
        <v>969</v>
      </c>
      <c r="D1588" s="0" t="s">
        <v>972</v>
      </c>
      <c r="E1588" s="338" t="n">
        <v>36.49</v>
      </c>
    </row>
    <row r="1589" customFormat="false" ht="15" hidden="false" customHeight="false" outlineLevel="0" collapsed="false">
      <c r="A1589" s="0" t="n">
        <v>1784</v>
      </c>
      <c r="B1589" s="133" t="s">
        <v>2565</v>
      </c>
      <c r="C1589" s="0" t="s">
        <v>969</v>
      </c>
      <c r="D1589" s="0" t="s">
        <v>972</v>
      </c>
      <c r="E1589" s="338" t="n">
        <v>200.01</v>
      </c>
    </row>
    <row r="1590" customFormat="false" ht="15" hidden="false" customHeight="false" outlineLevel="0" collapsed="false">
      <c r="A1590" s="0" t="n">
        <v>1810</v>
      </c>
      <c r="B1590" s="133" t="s">
        <v>2566</v>
      </c>
      <c r="C1590" s="0" t="s">
        <v>969</v>
      </c>
      <c r="D1590" s="0" t="s">
        <v>972</v>
      </c>
      <c r="E1590" s="338" t="n">
        <v>110.94</v>
      </c>
    </row>
    <row r="1591" customFormat="false" ht="15" hidden="false" customHeight="false" outlineLevel="0" collapsed="false">
      <c r="A1591" s="0" t="n">
        <v>1811</v>
      </c>
      <c r="B1591" s="133" t="s">
        <v>2567</v>
      </c>
      <c r="C1591" s="0" t="s">
        <v>969</v>
      </c>
      <c r="D1591" s="0" t="s">
        <v>972</v>
      </c>
      <c r="E1591" s="338" t="n">
        <v>24</v>
      </c>
    </row>
    <row r="1592" customFormat="false" ht="15" hidden="false" customHeight="false" outlineLevel="0" collapsed="false">
      <c r="A1592" s="0" t="n">
        <v>1812</v>
      </c>
      <c r="B1592" s="133" t="s">
        <v>2568</v>
      </c>
      <c r="C1592" s="0" t="s">
        <v>969</v>
      </c>
      <c r="D1592" s="0" t="s">
        <v>972</v>
      </c>
      <c r="E1592" s="338" t="n">
        <v>280.05</v>
      </c>
    </row>
    <row r="1593" customFormat="false" ht="15" hidden="false" customHeight="false" outlineLevel="0" collapsed="false">
      <c r="A1593" s="0" t="n">
        <v>40386</v>
      </c>
      <c r="B1593" s="133" t="s">
        <v>2569</v>
      </c>
      <c r="C1593" s="0" t="s">
        <v>969</v>
      </c>
      <c r="D1593" s="0" t="s">
        <v>972</v>
      </c>
      <c r="E1593" s="338" t="n">
        <v>96.36</v>
      </c>
    </row>
    <row r="1594" customFormat="false" ht="15" hidden="false" customHeight="false" outlineLevel="0" collapsed="false">
      <c r="A1594" s="0" t="n">
        <v>40384</v>
      </c>
      <c r="B1594" s="133" t="s">
        <v>2570</v>
      </c>
      <c r="C1594" s="0" t="s">
        <v>969</v>
      </c>
      <c r="D1594" s="0" t="s">
        <v>972</v>
      </c>
      <c r="E1594" s="338" t="n">
        <v>65.97</v>
      </c>
    </row>
    <row r="1595" customFormat="false" ht="15" hidden="false" customHeight="false" outlineLevel="0" collapsed="false">
      <c r="A1595" s="0" t="n">
        <v>40379</v>
      </c>
      <c r="B1595" s="133" t="s">
        <v>2571</v>
      </c>
      <c r="C1595" s="0" t="s">
        <v>969</v>
      </c>
      <c r="D1595" s="0" t="s">
        <v>972</v>
      </c>
      <c r="E1595" s="338" t="n">
        <v>22.81</v>
      </c>
    </row>
    <row r="1596" customFormat="false" ht="15" hidden="false" customHeight="false" outlineLevel="0" collapsed="false">
      <c r="A1596" s="0" t="n">
        <v>40423</v>
      </c>
      <c r="B1596" s="133" t="s">
        <v>2572</v>
      </c>
      <c r="C1596" s="0" t="s">
        <v>969</v>
      </c>
      <c r="D1596" s="0" t="s">
        <v>972</v>
      </c>
      <c r="E1596" s="338" t="n">
        <v>43.16</v>
      </c>
    </row>
    <row r="1597" customFormat="false" ht="15" hidden="false" customHeight="false" outlineLevel="0" collapsed="false">
      <c r="A1597" s="0" t="n">
        <v>40389</v>
      </c>
      <c r="B1597" s="133" t="s">
        <v>2573</v>
      </c>
      <c r="C1597" s="0" t="s">
        <v>969</v>
      </c>
      <c r="D1597" s="0" t="s">
        <v>972</v>
      </c>
      <c r="E1597" s="338" t="n">
        <v>273.72</v>
      </c>
    </row>
    <row r="1598" customFormat="false" ht="15" hidden="false" customHeight="false" outlineLevel="0" collapsed="false">
      <c r="A1598" s="0" t="n">
        <v>40388</v>
      </c>
      <c r="B1598" s="133" t="s">
        <v>2574</v>
      </c>
      <c r="C1598" s="0" t="s">
        <v>969</v>
      </c>
      <c r="D1598" s="0" t="s">
        <v>972</v>
      </c>
      <c r="E1598" s="338" t="n">
        <v>137.01</v>
      </c>
    </row>
    <row r="1599" customFormat="false" ht="15" hidden="false" customHeight="false" outlineLevel="0" collapsed="false">
      <c r="A1599" s="0" t="n">
        <v>40381</v>
      </c>
      <c r="B1599" s="133" t="s">
        <v>2575</v>
      </c>
      <c r="C1599" s="0" t="s">
        <v>969</v>
      </c>
      <c r="D1599" s="0" t="s">
        <v>972</v>
      </c>
      <c r="E1599" s="338" t="n">
        <v>30.41</v>
      </c>
    </row>
    <row r="1600" customFormat="false" ht="15" hidden="false" customHeight="false" outlineLevel="0" collapsed="false">
      <c r="A1600" s="0" t="n">
        <v>40391</v>
      </c>
      <c r="B1600" s="133" t="s">
        <v>2576</v>
      </c>
      <c r="C1600" s="0" t="s">
        <v>969</v>
      </c>
      <c r="D1600" s="0" t="s">
        <v>972</v>
      </c>
      <c r="E1600" s="338" t="n">
        <v>710.43</v>
      </c>
    </row>
    <row r="1601" customFormat="false" ht="15" hidden="false" customHeight="false" outlineLevel="0" collapsed="false">
      <c r="A1601" s="0" t="n">
        <v>40414</v>
      </c>
      <c r="B1601" s="133" t="s">
        <v>2577</v>
      </c>
      <c r="C1601" s="0" t="s">
        <v>969</v>
      </c>
      <c r="D1601" s="0" t="s">
        <v>972</v>
      </c>
      <c r="E1601" s="338" t="n">
        <v>20.76</v>
      </c>
    </row>
    <row r="1602" customFormat="false" ht="15" hidden="false" customHeight="false" outlineLevel="0" collapsed="false">
      <c r="A1602" s="0" t="n">
        <v>40416</v>
      </c>
      <c r="B1602" s="133" t="s">
        <v>2578</v>
      </c>
      <c r="C1602" s="0" t="s">
        <v>969</v>
      </c>
      <c r="D1602" s="0" t="s">
        <v>972</v>
      </c>
      <c r="E1602" s="338" t="n">
        <v>28.7</v>
      </c>
    </row>
    <row r="1603" customFormat="false" ht="15" hidden="false" customHeight="false" outlineLevel="0" collapsed="false">
      <c r="A1603" s="0" t="n">
        <v>40418</v>
      </c>
      <c r="B1603" s="133" t="s">
        <v>2579</v>
      </c>
      <c r="C1603" s="0" t="s">
        <v>969</v>
      </c>
      <c r="D1603" s="0" t="s">
        <v>972</v>
      </c>
      <c r="E1603" s="338" t="n">
        <v>34.24</v>
      </c>
    </row>
    <row r="1604" customFormat="false" ht="15" hidden="false" customHeight="false" outlineLevel="0" collapsed="false">
      <c r="A1604" s="0" t="n">
        <v>2609</v>
      </c>
      <c r="B1604" s="133" t="s">
        <v>2580</v>
      </c>
      <c r="C1604" s="0" t="s">
        <v>969</v>
      </c>
      <c r="D1604" s="0" t="s">
        <v>970</v>
      </c>
      <c r="E1604" s="338" t="n">
        <v>4.01</v>
      </c>
    </row>
    <row r="1605" customFormat="false" ht="15" hidden="false" customHeight="false" outlineLevel="0" collapsed="false">
      <c r="A1605" s="0" t="n">
        <v>2634</v>
      </c>
      <c r="B1605" s="133" t="s">
        <v>2581</v>
      </c>
      <c r="C1605" s="0" t="s">
        <v>969</v>
      </c>
      <c r="D1605" s="0" t="s">
        <v>970</v>
      </c>
      <c r="E1605" s="338" t="n">
        <v>5.26</v>
      </c>
    </row>
    <row r="1606" customFormat="false" ht="15" hidden="false" customHeight="false" outlineLevel="0" collapsed="false">
      <c r="A1606" s="0" t="n">
        <v>2611</v>
      </c>
      <c r="B1606" s="133" t="s">
        <v>2582</v>
      </c>
      <c r="C1606" s="0" t="s">
        <v>969</v>
      </c>
      <c r="D1606" s="0" t="s">
        <v>970</v>
      </c>
      <c r="E1606" s="338" t="n">
        <v>14.84</v>
      </c>
    </row>
    <row r="1607" customFormat="false" ht="15" hidden="false" customHeight="false" outlineLevel="0" collapsed="false">
      <c r="A1607" s="0" t="n">
        <v>34359</v>
      </c>
      <c r="B1607" s="133" t="s">
        <v>2583</v>
      </c>
      <c r="C1607" s="0" t="s">
        <v>969</v>
      </c>
      <c r="D1607" s="0" t="s">
        <v>972</v>
      </c>
      <c r="E1607" s="338" t="n">
        <v>9.44</v>
      </c>
    </row>
    <row r="1608" customFormat="false" ht="15" hidden="false" customHeight="false" outlineLevel="0" collapsed="false">
      <c r="A1608" s="0" t="n">
        <v>1789</v>
      </c>
      <c r="B1608" s="133" t="s">
        <v>2584</v>
      </c>
      <c r="C1608" s="0" t="s">
        <v>969</v>
      </c>
      <c r="D1608" s="0" t="s">
        <v>972</v>
      </c>
      <c r="E1608" s="338" t="n">
        <v>88.6</v>
      </c>
    </row>
    <row r="1609" customFormat="false" ht="15" hidden="false" customHeight="false" outlineLevel="0" collapsed="false">
      <c r="A1609" s="0" t="n">
        <v>1788</v>
      </c>
      <c r="B1609" s="133" t="s">
        <v>2585</v>
      </c>
      <c r="C1609" s="0" t="s">
        <v>969</v>
      </c>
      <c r="D1609" s="0" t="s">
        <v>972</v>
      </c>
      <c r="E1609" s="338" t="n">
        <v>71.02</v>
      </c>
    </row>
    <row r="1610" customFormat="false" ht="15" hidden="false" customHeight="false" outlineLevel="0" collapsed="false">
      <c r="A1610" s="0" t="n">
        <v>1786</v>
      </c>
      <c r="B1610" s="133" t="s">
        <v>2586</v>
      </c>
      <c r="C1610" s="0" t="s">
        <v>969</v>
      </c>
      <c r="D1610" s="0" t="s">
        <v>972</v>
      </c>
      <c r="E1610" s="338" t="n">
        <v>17.63</v>
      </c>
    </row>
    <row r="1611" customFormat="false" ht="15" hidden="false" customHeight="false" outlineLevel="0" collapsed="false">
      <c r="A1611" s="0" t="n">
        <v>1787</v>
      </c>
      <c r="B1611" s="133" t="s">
        <v>2587</v>
      </c>
      <c r="C1611" s="0" t="s">
        <v>969</v>
      </c>
      <c r="D1611" s="0" t="s">
        <v>972</v>
      </c>
      <c r="E1611" s="338" t="n">
        <v>42.22</v>
      </c>
    </row>
    <row r="1612" customFormat="false" ht="15" hidden="false" customHeight="false" outlineLevel="0" collapsed="false">
      <c r="A1612" s="0" t="n">
        <v>1791</v>
      </c>
      <c r="B1612" s="133" t="s">
        <v>2588</v>
      </c>
      <c r="C1612" s="0" t="s">
        <v>969</v>
      </c>
      <c r="D1612" s="0" t="s">
        <v>972</v>
      </c>
      <c r="E1612" s="338" t="n">
        <v>256.04</v>
      </c>
    </row>
    <row r="1613" customFormat="false" ht="15" hidden="false" customHeight="false" outlineLevel="0" collapsed="false">
      <c r="A1613" s="0" t="n">
        <v>1790</v>
      </c>
      <c r="B1613" s="133" t="s">
        <v>2589</v>
      </c>
      <c r="C1613" s="0" t="s">
        <v>969</v>
      </c>
      <c r="D1613" s="0" t="s">
        <v>972</v>
      </c>
      <c r="E1613" s="338" t="n">
        <v>147.54</v>
      </c>
    </row>
    <row r="1614" customFormat="false" ht="15" hidden="false" customHeight="false" outlineLevel="0" collapsed="false">
      <c r="A1614" s="0" t="n">
        <v>1813</v>
      </c>
      <c r="B1614" s="133" t="s">
        <v>2590</v>
      </c>
      <c r="C1614" s="0" t="s">
        <v>969</v>
      </c>
      <c r="D1614" s="0" t="s">
        <v>972</v>
      </c>
      <c r="E1614" s="338" t="n">
        <v>27.98</v>
      </c>
    </row>
    <row r="1615" customFormat="false" ht="15" hidden="false" customHeight="false" outlineLevel="0" collapsed="false">
      <c r="A1615" s="0" t="n">
        <v>1792</v>
      </c>
      <c r="B1615" s="133" t="s">
        <v>2591</v>
      </c>
      <c r="C1615" s="0" t="s">
        <v>969</v>
      </c>
      <c r="D1615" s="0" t="s">
        <v>972</v>
      </c>
      <c r="E1615" s="338" t="n">
        <v>345.62</v>
      </c>
    </row>
    <row r="1616" customFormat="false" ht="15" hidden="false" customHeight="false" outlineLevel="0" collapsed="false">
      <c r="A1616" s="0" t="n">
        <v>1793</v>
      </c>
      <c r="B1616" s="133" t="s">
        <v>2592</v>
      </c>
      <c r="C1616" s="0" t="s">
        <v>969</v>
      </c>
      <c r="D1616" s="0" t="s">
        <v>972</v>
      </c>
      <c r="E1616" s="338" t="n">
        <v>698.39</v>
      </c>
    </row>
    <row r="1617" customFormat="false" ht="15" hidden="false" customHeight="false" outlineLevel="0" collapsed="false">
      <c r="A1617" s="0" t="n">
        <v>1809</v>
      </c>
      <c r="B1617" s="133" t="s">
        <v>2593</v>
      </c>
      <c r="C1617" s="0" t="s">
        <v>969</v>
      </c>
      <c r="D1617" s="0" t="s">
        <v>972</v>
      </c>
      <c r="E1617" s="338" t="n">
        <v>83.06</v>
      </c>
    </row>
    <row r="1618" customFormat="false" ht="15" hidden="false" customHeight="false" outlineLevel="0" collapsed="false">
      <c r="A1618" s="0" t="n">
        <v>1814</v>
      </c>
      <c r="B1618" s="133" t="s">
        <v>2594</v>
      </c>
      <c r="C1618" s="0" t="s">
        <v>969</v>
      </c>
      <c r="D1618" s="0" t="s">
        <v>972</v>
      </c>
      <c r="E1618" s="338" t="n">
        <v>68.23</v>
      </c>
    </row>
    <row r="1619" customFormat="false" ht="15" hidden="false" customHeight="false" outlineLevel="0" collapsed="false">
      <c r="A1619" s="0" t="n">
        <v>1803</v>
      </c>
      <c r="B1619" s="133" t="s">
        <v>2595</v>
      </c>
      <c r="C1619" s="0" t="s">
        <v>969</v>
      </c>
      <c r="D1619" s="0" t="s">
        <v>972</v>
      </c>
      <c r="E1619" s="338" t="n">
        <v>17.24</v>
      </c>
    </row>
    <row r="1620" customFormat="false" ht="15" hidden="false" customHeight="false" outlineLevel="0" collapsed="false">
      <c r="A1620" s="0" t="n">
        <v>1805</v>
      </c>
      <c r="B1620" s="133" t="s">
        <v>2596</v>
      </c>
      <c r="C1620" s="0" t="s">
        <v>969</v>
      </c>
      <c r="D1620" s="0" t="s">
        <v>972</v>
      </c>
      <c r="E1620" s="338" t="n">
        <v>39.6</v>
      </c>
    </row>
    <row r="1621" customFormat="false" ht="15" hidden="false" customHeight="false" outlineLevel="0" collapsed="false">
      <c r="A1621" s="0" t="n">
        <v>1821</v>
      </c>
      <c r="B1621" s="133" t="s">
        <v>2597</v>
      </c>
      <c r="C1621" s="0" t="s">
        <v>969</v>
      </c>
      <c r="D1621" s="0" t="s">
        <v>972</v>
      </c>
      <c r="E1621" s="338" t="n">
        <v>233.93</v>
      </c>
    </row>
    <row r="1622" customFormat="false" ht="15" hidden="false" customHeight="false" outlineLevel="0" collapsed="false">
      <c r="A1622" s="0" t="n">
        <v>1806</v>
      </c>
      <c r="B1622" s="133" t="s">
        <v>2598</v>
      </c>
      <c r="C1622" s="0" t="s">
        <v>969</v>
      </c>
      <c r="D1622" s="0" t="s">
        <v>972</v>
      </c>
      <c r="E1622" s="338" t="n">
        <v>139.24</v>
      </c>
    </row>
    <row r="1623" customFormat="false" ht="15" hidden="false" customHeight="false" outlineLevel="0" collapsed="false">
      <c r="A1623" s="0" t="n">
        <v>1804</v>
      </c>
      <c r="B1623" s="133" t="s">
        <v>2599</v>
      </c>
      <c r="C1623" s="0" t="s">
        <v>969</v>
      </c>
      <c r="D1623" s="0" t="s">
        <v>972</v>
      </c>
      <c r="E1623" s="338" t="n">
        <v>24.54</v>
      </c>
    </row>
    <row r="1624" customFormat="false" ht="15" hidden="false" customHeight="false" outlineLevel="0" collapsed="false">
      <c r="A1624" s="0" t="n">
        <v>1807</v>
      </c>
      <c r="B1624" s="133" t="s">
        <v>2600</v>
      </c>
      <c r="C1624" s="0" t="s">
        <v>969</v>
      </c>
      <c r="D1624" s="0" t="s">
        <v>972</v>
      </c>
      <c r="E1624" s="338" t="n">
        <v>334.56</v>
      </c>
    </row>
    <row r="1625" customFormat="false" ht="15" hidden="false" customHeight="false" outlineLevel="0" collapsed="false">
      <c r="A1625" s="0" t="n">
        <v>1808</v>
      </c>
      <c r="B1625" s="133" t="s">
        <v>2601</v>
      </c>
      <c r="C1625" s="0" t="s">
        <v>969</v>
      </c>
      <c r="D1625" s="0" t="s">
        <v>972</v>
      </c>
      <c r="E1625" s="338" t="n">
        <v>670.74</v>
      </c>
    </row>
    <row r="1626" customFormat="false" ht="15" hidden="false" customHeight="false" outlineLevel="0" collapsed="false">
      <c r="A1626" s="0" t="n">
        <v>1797</v>
      </c>
      <c r="B1626" s="133" t="s">
        <v>2602</v>
      </c>
      <c r="C1626" s="0" t="s">
        <v>969</v>
      </c>
      <c r="D1626" s="0" t="s">
        <v>972</v>
      </c>
      <c r="E1626" s="338" t="n">
        <v>100.6</v>
      </c>
    </row>
    <row r="1627" customFormat="false" ht="15" hidden="false" customHeight="false" outlineLevel="0" collapsed="false">
      <c r="A1627" s="0" t="n">
        <v>1796</v>
      </c>
      <c r="B1627" s="133" t="s">
        <v>2603</v>
      </c>
      <c r="C1627" s="0" t="s">
        <v>969</v>
      </c>
      <c r="D1627" s="0" t="s">
        <v>972</v>
      </c>
      <c r="E1627" s="338" t="n">
        <v>77.17</v>
      </c>
    </row>
    <row r="1628" customFormat="false" ht="15" hidden="false" customHeight="false" outlineLevel="0" collapsed="false">
      <c r="A1628" s="0" t="n">
        <v>1794</v>
      </c>
      <c r="B1628" s="133" t="s">
        <v>2604</v>
      </c>
      <c r="C1628" s="0" t="s">
        <v>969</v>
      </c>
      <c r="D1628" s="0" t="s">
        <v>972</v>
      </c>
      <c r="E1628" s="338" t="n">
        <v>18.42</v>
      </c>
    </row>
    <row r="1629" customFormat="false" ht="15" hidden="false" customHeight="false" outlineLevel="0" collapsed="false">
      <c r="A1629" s="0" t="n">
        <v>1816</v>
      </c>
      <c r="B1629" s="133" t="s">
        <v>2605</v>
      </c>
      <c r="C1629" s="0" t="s">
        <v>969</v>
      </c>
      <c r="D1629" s="0" t="s">
        <v>972</v>
      </c>
      <c r="E1629" s="338" t="n">
        <v>41.53</v>
      </c>
    </row>
    <row r="1630" customFormat="false" ht="15" hidden="false" customHeight="false" outlineLevel="0" collapsed="false">
      <c r="A1630" s="0" t="n">
        <v>1815</v>
      </c>
      <c r="B1630" s="133" t="s">
        <v>2606</v>
      </c>
      <c r="C1630" s="0" t="s">
        <v>969</v>
      </c>
      <c r="D1630" s="0" t="s">
        <v>972</v>
      </c>
      <c r="E1630" s="338" t="n">
        <v>318.96</v>
      </c>
    </row>
    <row r="1631" customFormat="false" ht="15" hidden="false" customHeight="false" outlineLevel="0" collapsed="false">
      <c r="A1631" s="0" t="n">
        <v>1798</v>
      </c>
      <c r="B1631" s="133" t="s">
        <v>2607</v>
      </c>
      <c r="C1631" s="0" t="s">
        <v>969</v>
      </c>
      <c r="D1631" s="0" t="s">
        <v>972</v>
      </c>
      <c r="E1631" s="338" t="n">
        <v>142.72</v>
      </c>
    </row>
    <row r="1632" customFormat="false" ht="15" hidden="false" customHeight="false" outlineLevel="0" collapsed="false">
      <c r="A1632" s="0" t="n">
        <v>1795</v>
      </c>
      <c r="B1632" s="133" t="s">
        <v>2608</v>
      </c>
      <c r="C1632" s="0" t="s">
        <v>969</v>
      </c>
      <c r="D1632" s="0" t="s">
        <v>972</v>
      </c>
      <c r="E1632" s="338" t="n">
        <v>25.52</v>
      </c>
    </row>
    <row r="1633" customFormat="false" ht="15" hidden="false" customHeight="false" outlineLevel="0" collapsed="false">
      <c r="A1633" s="0" t="n">
        <v>1799</v>
      </c>
      <c r="B1633" s="133" t="s">
        <v>2609</v>
      </c>
      <c r="C1633" s="0" t="s">
        <v>969</v>
      </c>
      <c r="D1633" s="0" t="s">
        <v>972</v>
      </c>
      <c r="E1633" s="338" t="n">
        <v>415.42</v>
      </c>
    </row>
    <row r="1634" customFormat="false" ht="15" hidden="false" customHeight="false" outlineLevel="0" collapsed="false">
      <c r="A1634" s="0" t="n">
        <v>1800</v>
      </c>
      <c r="B1634" s="133" t="s">
        <v>2610</v>
      </c>
      <c r="C1634" s="0" t="s">
        <v>969</v>
      </c>
      <c r="D1634" s="0" t="s">
        <v>972</v>
      </c>
      <c r="E1634" s="338" t="n">
        <v>793.11</v>
      </c>
    </row>
    <row r="1635" customFormat="false" ht="15" hidden="false" customHeight="false" outlineLevel="0" collapsed="false">
      <c r="A1635" s="0" t="n">
        <v>1802</v>
      </c>
      <c r="B1635" s="133" t="s">
        <v>2611</v>
      </c>
      <c r="C1635" s="0" t="s">
        <v>969</v>
      </c>
      <c r="D1635" s="0" t="s">
        <v>972</v>
      </c>
      <c r="E1635" s="339" t="n">
        <v>1983.88</v>
      </c>
    </row>
    <row r="1636" customFormat="false" ht="15" hidden="false" customHeight="false" outlineLevel="0" collapsed="false">
      <c r="A1636" s="0" t="n">
        <v>40385</v>
      </c>
      <c r="B1636" s="133" t="s">
        <v>2612</v>
      </c>
      <c r="C1636" s="0" t="s">
        <v>969</v>
      </c>
      <c r="D1636" s="0" t="s">
        <v>972</v>
      </c>
      <c r="E1636" s="338" t="n">
        <v>96.36</v>
      </c>
    </row>
    <row r="1637" customFormat="false" ht="15" hidden="false" customHeight="false" outlineLevel="0" collapsed="false">
      <c r="A1637" s="0" t="n">
        <v>40383</v>
      </c>
      <c r="B1637" s="133" t="s">
        <v>2613</v>
      </c>
      <c r="C1637" s="0" t="s">
        <v>969</v>
      </c>
      <c r="D1637" s="0" t="s">
        <v>972</v>
      </c>
      <c r="E1637" s="338" t="n">
        <v>65.97</v>
      </c>
    </row>
    <row r="1638" customFormat="false" ht="15" hidden="false" customHeight="false" outlineLevel="0" collapsed="false">
      <c r="A1638" s="0" t="n">
        <v>40378</v>
      </c>
      <c r="B1638" s="133" t="s">
        <v>2614</v>
      </c>
      <c r="C1638" s="0" t="s">
        <v>969</v>
      </c>
      <c r="D1638" s="0" t="s">
        <v>972</v>
      </c>
      <c r="E1638" s="338" t="n">
        <v>22.81</v>
      </c>
    </row>
    <row r="1639" customFormat="false" ht="15" hidden="false" customHeight="false" outlineLevel="0" collapsed="false">
      <c r="A1639" s="0" t="n">
        <v>40382</v>
      </c>
      <c r="B1639" s="133" t="s">
        <v>2615</v>
      </c>
      <c r="C1639" s="0" t="s">
        <v>969</v>
      </c>
      <c r="D1639" s="0" t="s">
        <v>972</v>
      </c>
      <c r="E1639" s="338" t="n">
        <v>43.16</v>
      </c>
    </row>
    <row r="1640" customFormat="false" ht="15" hidden="false" customHeight="false" outlineLevel="0" collapsed="false">
      <c r="A1640" s="0" t="n">
        <v>40422</v>
      </c>
      <c r="B1640" s="133" t="s">
        <v>2616</v>
      </c>
      <c r="C1640" s="0" t="s">
        <v>969</v>
      </c>
      <c r="D1640" s="0" t="s">
        <v>972</v>
      </c>
      <c r="E1640" s="338" t="n">
        <v>294.04</v>
      </c>
    </row>
    <row r="1641" customFormat="false" ht="15" hidden="false" customHeight="false" outlineLevel="0" collapsed="false">
      <c r="A1641" s="0" t="n">
        <v>40387</v>
      </c>
      <c r="B1641" s="133" t="s">
        <v>2617</v>
      </c>
      <c r="C1641" s="0" t="s">
        <v>969</v>
      </c>
      <c r="D1641" s="0" t="s">
        <v>972</v>
      </c>
      <c r="E1641" s="338" t="n">
        <v>149.71</v>
      </c>
    </row>
    <row r="1642" customFormat="false" ht="15" hidden="false" customHeight="false" outlineLevel="0" collapsed="false">
      <c r="A1642" s="0" t="n">
        <v>40380</v>
      </c>
      <c r="B1642" s="133" t="s">
        <v>2618</v>
      </c>
      <c r="C1642" s="0" t="s">
        <v>969</v>
      </c>
      <c r="D1642" s="0" t="s">
        <v>972</v>
      </c>
      <c r="E1642" s="338" t="n">
        <v>30.41</v>
      </c>
    </row>
    <row r="1643" customFormat="false" ht="15" hidden="false" customHeight="false" outlineLevel="0" collapsed="false">
      <c r="A1643" s="0" t="n">
        <v>40390</v>
      </c>
      <c r="B1643" s="133" t="s">
        <v>2619</v>
      </c>
      <c r="C1643" s="0" t="s">
        <v>969</v>
      </c>
      <c r="D1643" s="0" t="s">
        <v>972</v>
      </c>
      <c r="E1643" s="338" t="n">
        <v>619.27</v>
      </c>
    </row>
    <row r="1644" customFormat="false" ht="15" hidden="false" customHeight="false" outlineLevel="0" collapsed="false">
      <c r="A1644" s="0" t="n">
        <v>40413</v>
      </c>
      <c r="B1644" s="133" t="s">
        <v>2620</v>
      </c>
      <c r="C1644" s="0" t="s">
        <v>969</v>
      </c>
      <c r="D1644" s="0" t="s">
        <v>972</v>
      </c>
      <c r="E1644" s="338" t="n">
        <v>22.56</v>
      </c>
    </row>
    <row r="1645" customFormat="false" ht="15" hidden="false" customHeight="false" outlineLevel="0" collapsed="false">
      <c r="A1645" s="0" t="n">
        <v>40415</v>
      </c>
      <c r="B1645" s="133" t="s">
        <v>2621</v>
      </c>
      <c r="C1645" s="0" t="s">
        <v>969</v>
      </c>
      <c r="D1645" s="0" t="s">
        <v>972</v>
      </c>
      <c r="E1645" s="338" t="n">
        <v>32.14</v>
      </c>
    </row>
    <row r="1646" customFormat="false" ht="15" hidden="false" customHeight="false" outlineLevel="0" collapsed="false">
      <c r="A1646" s="0" t="n">
        <v>40417</v>
      </c>
      <c r="B1646" s="133" t="s">
        <v>2622</v>
      </c>
      <c r="C1646" s="0" t="s">
        <v>969</v>
      </c>
      <c r="D1646" s="0" t="s">
        <v>972</v>
      </c>
      <c r="E1646" s="338" t="n">
        <v>37.92</v>
      </c>
    </row>
    <row r="1647" customFormat="false" ht="15" hidden="false" customHeight="false" outlineLevel="0" collapsed="false">
      <c r="A1647" s="0" t="n">
        <v>39271</v>
      </c>
      <c r="B1647" s="133" t="s">
        <v>2623</v>
      </c>
      <c r="C1647" s="0" t="s">
        <v>969</v>
      </c>
      <c r="D1647" s="0" t="s">
        <v>970</v>
      </c>
      <c r="E1647" s="338" t="n">
        <v>1.28</v>
      </c>
    </row>
    <row r="1648" customFormat="false" ht="15" hidden="false" customHeight="false" outlineLevel="0" collapsed="false">
      <c r="A1648" s="0" t="n">
        <v>39273</v>
      </c>
      <c r="B1648" s="133" t="s">
        <v>2624</v>
      </c>
      <c r="C1648" s="0" t="s">
        <v>969</v>
      </c>
      <c r="D1648" s="0" t="s">
        <v>970</v>
      </c>
      <c r="E1648" s="338" t="n">
        <v>2.17</v>
      </c>
    </row>
    <row r="1649" customFormat="false" ht="15" hidden="false" customHeight="false" outlineLevel="0" collapsed="false">
      <c r="A1649" s="0" t="n">
        <v>39272</v>
      </c>
      <c r="B1649" s="133" t="s">
        <v>2625</v>
      </c>
      <c r="C1649" s="0" t="s">
        <v>969</v>
      </c>
      <c r="D1649" s="0" t="s">
        <v>970</v>
      </c>
      <c r="E1649" s="338" t="n">
        <v>1.57</v>
      </c>
    </row>
    <row r="1650" customFormat="false" ht="15" hidden="false" customHeight="false" outlineLevel="0" collapsed="false">
      <c r="A1650" s="0" t="n">
        <v>1875</v>
      </c>
      <c r="B1650" s="133" t="s">
        <v>2626</v>
      </c>
      <c r="C1650" s="0" t="s">
        <v>969</v>
      </c>
      <c r="D1650" s="0" t="s">
        <v>970</v>
      </c>
      <c r="E1650" s="338" t="n">
        <v>3.48</v>
      </c>
    </row>
    <row r="1651" customFormat="false" ht="15" hidden="false" customHeight="false" outlineLevel="0" collapsed="false">
      <c r="A1651" s="0" t="n">
        <v>1874</v>
      </c>
      <c r="B1651" s="133" t="s">
        <v>2627</v>
      </c>
      <c r="C1651" s="0" t="s">
        <v>969</v>
      </c>
      <c r="D1651" s="0" t="s">
        <v>970</v>
      </c>
      <c r="E1651" s="338" t="n">
        <v>2.87</v>
      </c>
    </row>
    <row r="1652" customFormat="false" ht="15" hidden="false" customHeight="false" outlineLevel="0" collapsed="false">
      <c r="A1652" s="0" t="n">
        <v>1870</v>
      </c>
      <c r="B1652" s="133" t="s">
        <v>2628</v>
      </c>
      <c r="C1652" s="0" t="s">
        <v>969</v>
      </c>
      <c r="D1652" s="0" t="s">
        <v>977</v>
      </c>
      <c r="E1652" s="338" t="n">
        <v>1.66</v>
      </c>
    </row>
    <row r="1653" customFormat="false" ht="15" hidden="false" customHeight="false" outlineLevel="0" collapsed="false">
      <c r="A1653" s="0" t="n">
        <v>1884</v>
      </c>
      <c r="B1653" s="133" t="s">
        <v>2629</v>
      </c>
      <c r="C1653" s="0" t="s">
        <v>969</v>
      </c>
      <c r="D1653" s="0" t="s">
        <v>970</v>
      </c>
      <c r="E1653" s="338" t="n">
        <v>2.55</v>
      </c>
    </row>
    <row r="1654" customFormat="false" ht="15" hidden="false" customHeight="false" outlineLevel="0" collapsed="false">
      <c r="A1654" s="0" t="n">
        <v>1887</v>
      </c>
      <c r="B1654" s="133" t="s">
        <v>2630</v>
      </c>
      <c r="C1654" s="0" t="s">
        <v>969</v>
      </c>
      <c r="D1654" s="0" t="s">
        <v>970</v>
      </c>
      <c r="E1654" s="338" t="n">
        <v>14.43</v>
      </c>
    </row>
    <row r="1655" customFormat="false" ht="15" hidden="false" customHeight="false" outlineLevel="0" collapsed="false">
      <c r="A1655" s="0" t="n">
        <v>1876</v>
      </c>
      <c r="B1655" s="133" t="s">
        <v>2631</v>
      </c>
      <c r="C1655" s="0" t="s">
        <v>969</v>
      </c>
      <c r="D1655" s="0" t="s">
        <v>970</v>
      </c>
      <c r="E1655" s="338" t="n">
        <v>5.65</v>
      </c>
    </row>
    <row r="1656" customFormat="false" ht="15" hidden="false" customHeight="false" outlineLevel="0" collapsed="false">
      <c r="A1656" s="0" t="n">
        <v>1879</v>
      </c>
      <c r="B1656" s="133" t="s">
        <v>2632</v>
      </c>
      <c r="C1656" s="0" t="s">
        <v>969</v>
      </c>
      <c r="D1656" s="0" t="s">
        <v>970</v>
      </c>
      <c r="E1656" s="338" t="n">
        <v>1.68</v>
      </c>
    </row>
    <row r="1657" customFormat="false" ht="15" hidden="false" customHeight="false" outlineLevel="0" collapsed="false">
      <c r="A1657" s="0" t="n">
        <v>1877</v>
      </c>
      <c r="B1657" s="133" t="s">
        <v>2633</v>
      </c>
      <c r="C1657" s="0" t="s">
        <v>969</v>
      </c>
      <c r="D1657" s="0" t="s">
        <v>970</v>
      </c>
      <c r="E1657" s="338" t="n">
        <v>14.45</v>
      </c>
    </row>
    <row r="1658" customFormat="false" ht="15" hidden="false" customHeight="false" outlineLevel="0" collapsed="false">
      <c r="A1658" s="0" t="n">
        <v>1878</v>
      </c>
      <c r="B1658" s="133" t="s">
        <v>2634</v>
      </c>
      <c r="C1658" s="0" t="s">
        <v>969</v>
      </c>
      <c r="D1658" s="0" t="s">
        <v>970</v>
      </c>
      <c r="E1658" s="338" t="n">
        <v>29.03</v>
      </c>
    </row>
    <row r="1659" customFormat="false" ht="15" hidden="false" customHeight="false" outlineLevel="0" collapsed="false">
      <c r="A1659" s="0" t="n">
        <v>2621</v>
      </c>
      <c r="B1659" s="133" t="s">
        <v>2635</v>
      </c>
      <c r="C1659" s="0" t="s">
        <v>969</v>
      </c>
      <c r="D1659" s="0" t="s">
        <v>970</v>
      </c>
      <c r="E1659" s="338" t="n">
        <v>127</v>
      </c>
    </row>
    <row r="1660" customFormat="false" ht="15" hidden="false" customHeight="false" outlineLevel="0" collapsed="false">
      <c r="A1660" s="0" t="n">
        <v>2616</v>
      </c>
      <c r="B1660" s="133" t="s">
        <v>2636</v>
      </c>
      <c r="C1660" s="0" t="s">
        <v>969</v>
      </c>
      <c r="D1660" s="0" t="s">
        <v>970</v>
      </c>
      <c r="E1660" s="338" t="n">
        <v>3.59</v>
      </c>
    </row>
    <row r="1661" customFormat="false" ht="15" hidden="false" customHeight="false" outlineLevel="0" collapsed="false">
      <c r="A1661" s="0" t="n">
        <v>2633</v>
      </c>
      <c r="B1661" s="133" t="s">
        <v>2637</v>
      </c>
      <c r="C1661" s="0" t="s">
        <v>969</v>
      </c>
      <c r="D1661" s="0" t="s">
        <v>970</v>
      </c>
      <c r="E1661" s="338" t="n">
        <v>4.06</v>
      </c>
    </row>
    <row r="1662" customFormat="false" ht="15" hidden="false" customHeight="false" outlineLevel="0" collapsed="false">
      <c r="A1662" s="0" t="n">
        <v>2617</v>
      </c>
      <c r="B1662" s="133" t="s">
        <v>2638</v>
      </c>
      <c r="C1662" s="0" t="s">
        <v>969</v>
      </c>
      <c r="D1662" s="0" t="s">
        <v>970</v>
      </c>
      <c r="E1662" s="338" t="n">
        <v>5.52</v>
      </c>
    </row>
    <row r="1663" customFormat="false" ht="15" hidden="false" customHeight="false" outlineLevel="0" collapsed="false">
      <c r="A1663" s="0" t="n">
        <v>2618</v>
      </c>
      <c r="B1663" s="133" t="s">
        <v>2639</v>
      </c>
      <c r="C1663" s="0" t="s">
        <v>969</v>
      </c>
      <c r="D1663" s="0" t="s">
        <v>970</v>
      </c>
      <c r="E1663" s="338" t="n">
        <v>12.58</v>
      </c>
    </row>
    <row r="1664" customFormat="false" ht="15" hidden="false" customHeight="false" outlineLevel="0" collapsed="false">
      <c r="A1664" s="0" t="n">
        <v>2632</v>
      </c>
      <c r="B1664" s="133" t="s">
        <v>2640</v>
      </c>
      <c r="C1664" s="0" t="s">
        <v>969</v>
      </c>
      <c r="D1664" s="0" t="s">
        <v>970</v>
      </c>
      <c r="E1664" s="338" t="n">
        <v>15.34</v>
      </c>
    </row>
    <row r="1665" customFormat="false" ht="15" hidden="false" customHeight="false" outlineLevel="0" collapsed="false">
      <c r="A1665" s="0" t="n">
        <v>2631</v>
      </c>
      <c r="B1665" s="133" t="s">
        <v>2641</v>
      </c>
      <c r="C1665" s="0" t="s">
        <v>969</v>
      </c>
      <c r="D1665" s="0" t="s">
        <v>970</v>
      </c>
      <c r="E1665" s="338" t="n">
        <v>22.52</v>
      </c>
    </row>
    <row r="1666" customFormat="false" ht="15" hidden="false" customHeight="false" outlineLevel="0" collapsed="false">
      <c r="A1666" s="0" t="n">
        <v>2619</v>
      </c>
      <c r="B1666" s="133" t="s">
        <v>2642</v>
      </c>
      <c r="C1666" s="0" t="s">
        <v>969</v>
      </c>
      <c r="D1666" s="0" t="s">
        <v>970</v>
      </c>
      <c r="E1666" s="338" t="n">
        <v>57.03</v>
      </c>
    </row>
    <row r="1667" customFormat="false" ht="15" hidden="false" customHeight="false" outlineLevel="0" collapsed="false">
      <c r="A1667" s="0" t="n">
        <v>2620</v>
      </c>
      <c r="B1667" s="133" t="s">
        <v>2643</v>
      </c>
      <c r="C1667" s="0" t="s">
        <v>969</v>
      </c>
      <c r="D1667" s="0" t="s">
        <v>970</v>
      </c>
      <c r="E1667" s="338" t="n">
        <v>74.88</v>
      </c>
    </row>
    <row r="1668" customFormat="false" ht="15" hidden="false" customHeight="false" outlineLevel="0" collapsed="false">
      <c r="A1668" s="0" t="n">
        <v>44472</v>
      </c>
      <c r="B1668" s="133" t="s">
        <v>2644</v>
      </c>
      <c r="C1668" s="0" t="s">
        <v>969</v>
      </c>
      <c r="D1668" s="0" t="s">
        <v>972</v>
      </c>
      <c r="E1668" s="338" t="n">
        <v>48.63</v>
      </c>
    </row>
    <row r="1669" customFormat="false" ht="15" hidden="false" customHeight="false" outlineLevel="0" collapsed="false">
      <c r="A1669" s="0" t="n">
        <v>38369</v>
      </c>
      <c r="B1669" s="133" t="s">
        <v>2645</v>
      </c>
      <c r="C1669" s="0" t="s">
        <v>969</v>
      </c>
      <c r="D1669" s="0" t="s">
        <v>970</v>
      </c>
      <c r="E1669" s="338" t="n">
        <v>20.76</v>
      </c>
    </row>
    <row r="1670" customFormat="false" ht="15" hidden="false" customHeight="false" outlineLevel="0" collapsed="false">
      <c r="A1670" s="0" t="n">
        <v>38370</v>
      </c>
      <c r="B1670" s="133" t="s">
        <v>2646</v>
      </c>
      <c r="C1670" s="0" t="s">
        <v>969</v>
      </c>
      <c r="D1670" s="0" t="s">
        <v>970</v>
      </c>
      <c r="E1670" s="338" t="n">
        <v>20.76</v>
      </c>
    </row>
    <row r="1671" customFormat="false" ht="15" hidden="false" customHeight="false" outlineLevel="0" collapsed="false">
      <c r="A1671" s="0" t="n">
        <v>38372</v>
      </c>
      <c r="B1671" s="133" t="s">
        <v>2647</v>
      </c>
      <c r="C1671" s="0" t="s">
        <v>969</v>
      </c>
      <c r="D1671" s="0" t="s">
        <v>970</v>
      </c>
      <c r="E1671" s="338" t="n">
        <v>19.08</v>
      </c>
    </row>
    <row r="1672" customFormat="false" ht="15" hidden="false" customHeight="false" outlineLevel="0" collapsed="false">
      <c r="A1672" s="0" t="n">
        <v>2357</v>
      </c>
      <c r="B1672" s="133" t="s">
        <v>2648</v>
      </c>
      <c r="C1672" s="0" t="s">
        <v>1120</v>
      </c>
      <c r="D1672" s="0" t="s">
        <v>970</v>
      </c>
      <c r="E1672" s="338" t="n">
        <v>11.44</v>
      </c>
    </row>
    <row r="1673" customFormat="false" ht="15" hidden="false" customHeight="false" outlineLevel="0" collapsed="false">
      <c r="A1673" s="0" t="n">
        <v>40806</v>
      </c>
      <c r="B1673" s="133" t="s">
        <v>2649</v>
      </c>
      <c r="C1673" s="0" t="s">
        <v>1122</v>
      </c>
      <c r="D1673" s="0" t="s">
        <v>970</v>
      </c>
      <c r="E1673" s="339" t="n">
        <v>2015.09</v>
      </c>
    </row>
    <row r="1674" customFormat="false" ht="15" hidden="false" customHeight="false" outlineLevel="0" collapsed="false">
      <c r="A1674" s="0" t="n">
        <v>2355</v>
      </c>
      <c r="B1674" s="133" t="s">
        <v>2650</v>
      </c>
      <c r="C1674" s="0" t="s">
        <v>1120</v>
      </c>
      <c r="D1674" s="0" t="s">
        <v>970</v>
      </c>
      <c r="E1674" s="338" t="n">
        <v>15.4</v>
      </c>
    </row>
    <row r="1675" customFormat="false" ht="15" hidden="false" customHeight="false" outlineLevel="0" collapsed="false">
      <c r="A1675" s="0" t="n">
        <v>40805</v>
      </c>
      <c r="B1675" s="133" t="s">
        <v>2651</v>
      </c>
      <c r="C1675" s="0" t="s">
        <v>1122</v>
      </c>
      <c r="D1675" s="0" t="s">
        <v>970</v>
      </c>
      <c r="E1675" s="339" t="n">
        <v>2712.62</v>
      </c>
    </row>
    <row r="1676" customFormat="false" ht="15" hidden="false" customHeight="false" outlineLevel="0" collapsed="false">
      <c r="A1676" s="0" t="n">
        <v>2358</v>
      </c>
      <c r="B1676" s="133" t="s">
        <v>2652</v>
      </c>
      <c r="C1676" s="0" t="s">
        <v>1120</v>
      </c>
      <c r="D1676" s="0" t="s">
        <v>970</v>
      </c>
      <c r="E1676" s="338" t="n">
        <v>13.93</v>
      </c>
    </row>
    <row r="1677" customFormat="false" ht="15" hidden="false" customHeight="false" outlineLevel="0" collapsed="false">
      <c r="A1677" s="0" t="n">
        <v>40807</v>
      </c>
      <c r="B1677" s="133" t="s">
        <v>2653</v>
      </c>
      <c r="C1677" s="0" t="s">
        <v>1122</v>
      </c>
      <c r="D1677" s="0" t="s">
        <v>970</v>
      </c>
      <c r="E1677" s="339" t="n">
        <v>2454.27</v>
      </c>
    </row>
    <row r="1678" customFormat="false" ht="15" hidden="false" customHeight="false" outlineLevel="0" collapsed="false">
      <c r="A1678" s="0" t="n">
        <v>2359</v>
      </c>
      <c r="B1678" s="133" t="s">
        <v>2654</v>
      </c>
      <c r="C1678" s="0" t="s">
        <v>1120</v>
      </c>
      <c r="D1678" s="0" t="s">
        <v>970</v>
      </c>
      <c r="E1678" s="338" t="n">
        <v>11.58</v>
      </c>
    </row>
    <row r="1679" customFormat="false" ht="15" hidden="false" customHeight="false" outlineLevel="0" collapsed="false">
      <c r="A1679" s="0" t="n">
        <v>40808</v>
      </c>
      <c r="B1679" s="133" t="s">
        <v>2655</v>
      </c>
      <c r="C1679" s="0" t="s">
        <v>1122</v>
      </c>
      <c r="D1679" s="0" t="s">
        <v>970</v>
      </c>
      <c r="E1679" s="339" t="n">
        <v>2040.92</v>
      </c>
    </row>
    <row r="1680" customFormat="false" ht="15" hidden="false" customHeight="false" outlineLevel="0" collapsed="false">
      <c r="A1680" s="0" t="n">
        <v>44330</v>
      </c>
      <c r="B1680" s="133" t="s">
        <v>2656</v>
      </c>
      <c r="C1680" s="0" t="s">
        <v>1022</v>
      </c>
      <c r="D1680" s="0" t="s">
        <v>970</v>
      </c>
      <c r="E1680" s="338" t="n">
        <v>9.91</v>
      </c>
    </row>
    <row r="1681" customFormat="false" ht="15" hidden="false" customHeight="false" outlineLevel="0" collapsed="false">
      <c r="A1681" s="0" t="n">
        <v>43144</v>
      </c>
      <c r="B1681" s="133" t="s">
        <v>2657</v>
      </c>
      <c r="C1681" s="0" t="s">
        <v>1020</v>
      </c>
      <c r="D1681" s="0" t="s">
        <v>970</v>
      </c>
      <c r="E1681" s="338" t="n">
        <v>38.04</v>
      </c>
    </row>
    <row r="1682" customFormat="false" ht="15" hidden="false" customHeight="false" outlineLevel="0" collapsed="false">
      <c r="A1682" s="0" t="n">
        <v>39397</v>
      </c>
      <c r="B1682" s="133" t="s">
        <v>2658</v>
      </c>
      <c r="C1682" s="0" t="s">
        <v>1022</v>
      </c>
      <c r="D1682" s="0" t="s">
        <v>970</v>
      </c>
      <c r="E1682" s="338" t="n">
        <v>17.34</v>
      </c>
    </row>
    <row r="1683" customFormat="false" ht="15" hidden="false" customHeight="false" outlineLevel="0" collapsed="false">
      <c r="A1683" s="0" t="n">
        <v>2692</v>
      </c>
      <c r="B1683" s="133" t="s">
        <v>2659</v>
      </c>
      <c r="C1683" s="0" t="s">
        <v>1022</v>
      </c>
      <c r="D1683" s="0" t="s">
        <v>970</v>
      </c>
      <c r="E1683" s="338" t="n">
        <v>6.99</v>
      </c>
    </row>
    <row r="1684" customFormat="false" ht="15" hidden="false" customHeight="false" outlineLevel="0" collapsed="false">
      <c r="A1684" s="0" t="n">
        <v>44329</v>
      </c>
      <c r="B1684" s="133" t="s">
        <v>2660</v>
      </c>
      <c r="C1684" s="0" t="s">
        <v>1022</v>
      </c>
      <c r="D1684" s="0" t="s">
        <v>970</v>
      </c>
      <c r="E1684" s="338" t="n">
        <v>12.99</v>
      </c>
    </row>
    <row r="1685" customFormat="false" ht="15" hidden="false" customHeight="false" outlineLevel="0" collapsed="false">
      <c r="A1685" s="0" t="n">
        <v>5318</v>
      </c>
      <c r="B1685" s="133" t="s">
        <v>2661</v>
      </c>
      <c r="C1685" s="0" t="s">
        <v>1022</v>
      </c>
      <c r="D1685" s="0" t="s">
        <v>977</v>
      </c>
      <c r="E1685" s="338" t="n">
        <v>21</v>
      </c>
    </row>
    <row r="1686" customFormat="false" ht="15" hidden="false" customHeight="false" outlineLevel="0" collapsed="false">
      <c r="A1686" s="0" t="n">
        <v>5330</v>
      </c>
      <c r="B1686" s="133" t="s">
        <v>2662</v>
      </c>
      <c r="C1686" s="0" t="s">
        <v>1022</v>
      </c>
      <c r="D1686" s="0" t="s">
        <v>970</v>
      </c>
      <c r="E1686" s="338" t="n">
        <v>47.86</v>
      </c>
    </row>
    <row r="1687" customFormat="false" ht="15" hidden="false" customHeight="false" outlineLevel="0" collapsed="false">
      <c r="A1687" s="0" t="n">
        <v>44532</v>
      </c>
      <c r="B1687" s="133" t="s">
        <v>2663</v>
      </c>
      <c r="C1687" s="0" t="s">
        <v>969</v>
      </c>
      <c r="D1687" s="0" t="s">
        <v>970</v>
      </c>
      <c r="E1687" s="338" t="n">
        <v>22.7</v>
      </c>
    </row>
    <row r="1688" customFormat="false" ht="15" hidden="false" customHeight="false" outlineLevel="0" collapsed="false">
      <c r="A1688" s="0" t="n">
        <v>44531</v>
      </c>
      <c r="B1688" s="133" t="s">
        <v>2664</v>
      </c>
      <c r="C1688" s="0" t="s">
        <v>969</v>
      </c>
      <c r="D1688" s="0" t="s">
        <v>970</v>
      </c>
      <c r="E1688" s="338" t="n">
        <v>72.16</v>
      </c>
    </row>
    <row r="1689" customFormat="false" ht="15" hidden="false" customHeight="false" outlineLevel="0" collapsed="false">
      <c r="A1689" s="0" t="n">
        <v>38140</v>
      </c>
      <c r="B1689" s="133" t="s">
        <v>2665</v>
      </c>
      <c r="C1689" s="0" t="s">
        <v>969</v>
      </c>
      <c r="D1689" s="0" t="s">
        <v>977</v>
      </c>
      <c r="E1689" s="338" t="n">
        <v>17.5</v>
      </c>
    </row>
    <row r="1690" customFormat="false" ht="15" hidden="false" customHeight="false" outlineLevel="0" collapsed="false">
      <c r="A1690" s="0" t="n">
        <v>13887</v>
      </c>
      <c r="B1690" s="133" t="s">
        <v>2666</v>
      </c>
      <c r="C1690" s="0" t="s">
        <v>969</v>
      </c>
      <c r="D1690" s="0" t="s">
        <v>970</v>
      </c>
      <c r="E1690" s="338" t="n">
        <v>414.32</v>
      </c>
    </row>
    <row r="1691" customFormat="false" ht="15" hidden="false" customHeight="false" outlineLevel="0" collapsed="false">
      <c r="A1691" s="0" t="n">
        <v>44495</v>
      </c>
      <c r="B1691" s="133" t="s">
        <v>2667</v>
      </c>
      <c r="C1691" s="0" t="s">
        <v>969</v>
      </c>
      <c r="D1691" s="0" t="s">
        <v>970</v>
      </c>
      <c r="E1691" s="338" t="n">
        <v>18.44</v>
      </c>
    </row>
    <row r="1692" customFormat="false" ht="15" hidden="false" customHeight="false" outlineLevel="0" collapsed="false">
      <c r="A1692" s="0" t="n">
        <v>44533</v>
      </c>
      <c r="B1692" s="133" t="s">
        <v>2668</v>
      </c>
      <c r="C1692" s="0" t="s">
        <v>969</v>
      </c>
      <c r="D1692" s="0" t="s">
        <v>970</v>
      </c>
      <c r="E1692" s="338" t="n">
        <v>17.41</v>
      </c>
    </row>
    <row r="1693" customFormat="false" ht="15" hidden="false" customHeight="false" outlineLevel="0" collapsed="false">
      <c r="A1693" s="0" t="n">
        <v>44534</v>
      </c>
      <c r="B1693" s="133" t="s">
        <v>2669</v>
      </c>
      <c r="C1693" s="0" t="s">
        <v>969</v>
      </c>
      <c r="D1693" s="0" t="s">
        <v>970</v>
      </c>
      <c r="E1693" s="338" t="n">
        <v>4.54</v>
      </c>
    </row>
    <row r="1694" customFormat="false" ht="15" hidden="false" customHeight="false" outlineLevel="0" collapsed="false">
      <c r="A1694" s="0" t="n">
        <v>34544</v>
      </c>
      <c r="B1694" s="133" t="s">
        <v>2670</v>
      </c>
      <c r="C1694" s="0" t="s">
        <v>969</v>
      </c>
      <c r="D1694" s="0" t="s">
        <v>970</v>
      </c>
      <c r="E1694" s="339" t="n">
        <v>1358.48</v>
      </c>
    </row>
    <row r="1695" customFormat="false" ht="15" hidden="false" customHeight="false" outlineLevel="0" collapsed="false">
      <c r="A1695" s="0" t="n">
        <v>34729</v>
      </c>
      <c r="B1695" s="133" t="s">
        <v>2671</v>
      </c>
      <c r="C1695" s="0" t="s">
        <v>969</v>
      </c>
      <c r="D1695" s="0" t="s">
        <v>970</v>
      </c>
      <c r="E1695" s="339" t="n">
        <v>1068.66</v>
      </c>
    </row>
    <row r="1696" customFormat="false" ht="15" hidden="false" customHeight="false" outlineLevel="0" collapsed="false">
      <c r="A1696" s="0" t="n">
        <v>34734</v>
      </c>
      <c r="B1696" s="133" t="s">
        <v>2672</v>
      </c>
      <c r="C1696" s="0" t="s">
        <v>969</v>
      </c>
      <c r="D1696" s="0" t="s">
        <v>970</v>
      </c>
      <c r="E1696" s="339" t="n">
        <v>1654.62</v>
      </c>
    </row>
    <row r="1697" customFormat="false" ht="15" hidden="false" customHeight="false" outlineLevel="0" collapsed="false">
      <c r="A1697" s="0" t="n">
        <v>34738</v>
      </c>
      <c r="B1697" s="133" t="s">
        <v>2673</v>
      </c>
      <c r="C1697" s="0" t="s">
        <v>969</v>
      </c>
      <c r="D1697" s="0" t="s">
        <v>970</v>
      </c>
      <c r="E1697" s="339" t="n">
        <v>3865.72</v>
      </c>
    </row>
    <row r="1698" customFormat="false" ht="15" hidden="false" customHeight="false" outlineLevel="0" collapsed="false">
      <c r="A1698" s="0" t="n">
        <v>34623</v>
      </c>
      <c r="B1698" s="133" t="s">
        <v>2674</v>
      </c>
      <c r="C1698" s="0" t="s">
        <v>969</v>
      </c>
      <c r="D1698" s="0" t="s">
        <v>970</v>
      </c>
      <c r="E1698" s="338" t="n">
        <v>46.32</v>
      </c>
    </row>
    <row r="1699" customFormat="false" ht="15" hidden="false" customHeight="false" outlineLevel="0" collapsed="false">
      <c r="A1699" s="0" t="n">
        <v>34616</v>
      </c>
      <c r="B1699" s="133" t="s">
        <v>2675</v>
      </c>
      <c r="C1699" s="0" t="s">
        <v>969</v>
      </c>
      <c r="D1699" s="0" t="s">
        <v>970</v>
      </c>
      <c r="E1699" s="338" t="n">
        <v>47.04</v>
      </c>
    </row>
    <row r="1700" customFormat="false" ht="15" hidden="false" customHeight="false" outlineLevel="0" collapsed="false">
      <c r="A1700" s="0" t="n">
        <v>34628</v>
      </c>
      <c r="B1700" s="133" t="s">
        <v>2676</v>
      </c>
      <c r="C1700" s="0" t="s">
        <v>969</v>
      </c>
      <c r="D1700" s="0" t="s">
        <v>970</v>
      </c>
      <c r="E1700" s="338" t="n">
        <v>66.35</v>
      </c>
    </row>
    <row r="1701" customFormat="false" ht="15" hidden="false" customHeight="false" outlineLevel="0" collapsed="false">
      <c r="A1701" s="0" t="n">
        <v>34686</v>
      </c>
      <c r="B1701" s="133" t="s">
        <v>2677</v>
      </c>
      <c r="C1701" s="0" t="s">
        <v>969</v>
      </c>
      <c r="D1701" s="0" t="s">
        <v>970</v>
      </c>
      <c r="E1701" s="338" t="n">
        <v>12.17</v>
      </c>
    </row>
    <row r="1702" customFormat="false" ht="15" hidden="false" customHeight="false" outlineLevel="0" collapsed="false">
      <c r="A1702" s="0" t="n">
        <v>34653</v>
      </c>
      <c r="B1702" s="133" t="s">
        <v>2678</v>
      </c>
      <c r="C1702" s="0" t="s">
        <v>969</v>
      </c>
      <c r="D1702" s="0" t="s">
        <v>970</v>
      </c>
      <c r="E1702" s="338" t="n">
        <v>8.2</v>
      </c>
    </row>
    <row r="1703" customFormat="false" ht="15" hidden="false" customHeight="false" outlineLevel="0" collapsed="false">
      <c r="A1703" s="0" t="n">
        <v>34688</v>
      </c>
      <c r="B1703" s="133" t="s">
        <v>2679</v>
      </c>
      <c r="C1703" s="0" t="s">
        <v>969</v>
      </c>
      <c r="D1703" s="0" t="s">
        <v>970</v>
      </c>
      <c r="E1703" s="338" t="n">
        <v>14.87</v>
      </c>
    </row>
    <row r="1704" customFormat="false" ht="15" hidden="false" customHeight="false" outlineLevel="0" collapsed="false">
      <c r="A1704" s="0" t="n">
        <v>34709</v>
      </c>
      <c r="B1704" s="133" t="s">
        <v>2680</v>
      </c>
      <c r="C1704" s="0" t="s">
        <v>969</v>
      </c>
      <c r="D1704" s="0" t="s">
        <v>970</v>
      </c>
      <c r="E1704" s="338" t="n">
        <v>57.64</v>
      </c>
    </row>
    <row r="1705" customFormat="false" ht="15" hidden="false" customHeight="false" outlineLevel="0" collapsed="false">
      <c r="A1705" s="0" t="n">
        <v>34714</v>
      </c>
      <c r="B1705" s="133" t="s">
        <v>2681</v>
      </c>
      <c r="C1705" s="0" t="s">
        <v>969</v>
      </c>
      <c r="D1705" s="0" t="s">
        <v>970</v>
      </c>
      <c r="E1705" s="338" t="n">
        <v>68.84</v>
      </c>
    </row>
    <row r="1706" customFormat="false" ht="15" hidden="false" customHeight="false" outlineLevel="0" collapsed="false">
      <c r="A1706" s="0" t="n">
        <v>2391</v>
      </c>
      <c r="B1706" s="133" t="s">
        <v>2682</v>
      </c>
      <c r="C1706" s="0" t="s">
        <v>969</v>
      </c>
      <c r="D1706" s="0" t="s">
        <v>970</v>
      </c>
      <c r="E1706" s="338" t="n">
        <v>314.41</v>
      </c>
    </row>
    <row r="1707" customFormat="false" ht="15" hidden="false" customHeight="false" outlineLevel="0" collapsed="false">
      <c r="A1707" s="0" t="n">
        <v>2374</v>
      </c>
      <c r="B1707" s="133" t="s">
        <v>2683</v>
      </c>
      <c r="C1707" s="0" t="s">
        <v>969</v>
      </c>
      <c r="D1707" s="0" t="s">
        <v>970</v>
      </c>
      <c r="E1707" s="338" t="n">
        <v>356.69</v>
      </c>
    </row>
    <row r="1708" customFormat="false" ht="15" hidden="false" customHeight="false" outlineLevel="0" collapsed="false">
      <c r="A1708" s="0" t="n">
        <v>2377</v>
      </c>
      <c r="B1708" s="133" t="s">
        <v>2684</v>
      </c>
      <c r="C1708" s="0" t="s">
        <v>969</v>
      </c>
      <c r="D1708" s="0" t="s">
        <v>970</v>
      </c>
      <c r="E1708" s="338" t="n">
        <v>500.57</v>
      </c>
    </row>
    <row r="1709" customFormat="false" ht="15" hidden="false" customHeight="false" outlineLevel="0" collapsed="false">
      <c r="A1709" s="0" t="n">
        <v>2393</v>
      </c>
      <c r="B1709" s="133" t="s">
        <v>2685</v>
      </c>
      <c r="C1709" s="0" t="s">
        <v>969</v>
      </c>
      <c r="D1709" s="0" t="s">
        <v>970</v>
      </c>
      <c r="E1709" s="338" t="n">
        <v>838.28</v>
      </c>
    </row>
    <row r="1710" customFormat="false" ht="15" hidden="false" customHeight="false" outlineLevel="0" collapsed="false">
      <c r="A1710" s="0" t="n">
        <v>34705</v>
      </c>
      <c r="B1710" s="133" t="s">
        <v>2686</v>
      </c>
      <c r="C1710" s="0" t="s">
        <v>969</v>
      </c>
      <c r="D1710" s="0" t="s">
        <v>970</v>
      </c>
      <c r="E1710" s="338" t="n">
        <v>733.2</v>
      </c>
    </row>
    <row r="1711" customFormat="false" ht="15" hidden="false" customHeight="false" outlineLevel="0" collapsed="false">
      <c r="A1711" s="0" t="n">
        <v>34707</v>
      </c>
      <c r="B1711" s="133" t="s">
        <v>2687</v>
      </c>
      <c r="C1711" s="0" t="s">
        <v>969</v>
      </c>
      <c r="D1711" s="0" t="s">
        <v>970</v>
      </c>
      <c r="E1711" s="339" t="n">
        <v>1358.63</v>
      </c>
    </row>
    <row r="1712" customFormat="false" ht="15" hidden="false" customHeight="false" outlineLevel="0" collapsed="false">
      <c r="A1712" s="0" t="n">
        <v>2378</v>
      </c>
      <c r="B1712" s="133" t="s">
        <v>2688</v>
      </c>
      <c r="C1712" s="0" t="s">
        <v>969</v>
      </c>
      <c r="D1712" s="0" t="s">
        <v>970</v>
      </c>
      <c r="E1712" s="339" t="n">
        <v>1151.49</v>
      </c>
    </row>
    <row r="1713" customFormat="false" ht="15" hidden="false" customHeight="false" outlineLevel="0" collapsed="false">
      <c r="A1713" s="0" t="n">
        <v>2379</v>
      </c>
      <c r="B1713" s="133" t="s">
        <v>2689</v>
      </c>
      <c r="C1713" s="0" t="s">
        <v>969</v>
      </c>
      <c r="D1713" s="0" t="s">
        <v>970</v>
      </c>
      <c r="E1713" s="339" t="n">
        <v>1151.49</v>
      </c>
    </row>
    <row r="1714" customFormat="false" ht="15" hidden="false" customHeight="false" outlineLevel="0" collapsed="false">
      <c r="A1714" s="0" t="n">
        <v>2376</v>
      </c>
      <c r="B1714" s="133" t="s">
        <v>2690</v>
      </c>
      <c r="C1714" s="0" t="s">
        <v>969</v>
      </c>
      <c r="D1714" s="0" t="s">
        <v>970</v>
      </c>
      <c r="E1714" s="339" t="n">
        <v>1896.49</v>
      </c>
    </row>
    <row r="1715" customFormat="false" ht="15" hidden="false" customHeight="false" outlineLevel="0" collapsed="false">
      <c r="A1715" s="0" t="n">
        <v>2394</v>
      </c>
      <c r="B1715" s="133" t="s">
        <v>2691</v>
      </c>
      <c r="C1715" s="0" t="s">
        <v>969</v>
      </c>
      <c r="D1715" s="0" t="s">
        <v>970</v>
      </c>
      <c r="E1715" s="339" t="n">
        <v>4054.36</v>
      </c>
    </row>
    <row r="1716" customFormat="false" ht="15" hidden="false" customHeight="false" outlineLevel="0" collapsed="false">
      <c r="A1716" s="0" t="n">
        <v>2388</v>
      </c>
      <c r="B1716" s="133" t="s">
        <v>2692</v>
      </c>
      <c r="C1716" s="0" t="s">
        <v>969</v>
      </c>
      <c r="D1716" s="0" t="s">
        <v>970</v>
      </c>
      <c r="E1716" s="338" t="n">
        <v>57.21</v>
      </c>
    </row>
    <row r="1717" customFormat="false" ht="15" hidden="false" customHeight="false" outlineLevel="0" collapsed="false">
      <c r="A1717" s="0" t="n">
        <v>34606</v>
      </c>
      <c r="B1717" s="133" t="s">
        <v>2693</v>
      </c>
      <c r="C1717" s="0" t="s">
        <v>969</v>
      </c>
      <c r="D1717" s="0" t="s">
        <v>970</v>
      </c>
      <c r="E1717" s="338" t="n">
        <v>87.75</v>
      </c>
    </row>
    <row r="1718" customFormat="false" ht="15" hidden="false" customHeight="false" outlineLevel="0" collapsed="false">
      <c r="A1718" s="0" t="n">
        <v>34689</v>
      </c>
      <c r="B1718" s="133" t="s">
        <v>2694</v>
      </c>
      <c r="C1718" s="0" t="s">
        <v>969</v>
      </c>
      <c r="D1718" s="0" t="s">
        <v>970</v>
      </c>
      <c r="E1718" s="338" t="n">
        <v>27.94</v>
      </c>
    </row>
    <row r="1719" customFormat="false" ht="15" hidden="false" customHeight="false" outlineLevel="0" collapsed="false">
      <c r="A1719" s="0" t="n">
        <v>2370</v>
      </c>
      <c r="B1719" s="133" t="s">
        <v>2695</v>
      </c>
      <c r="C1719" s="0" t="s">
        <v>969</v>
      </c>
      <c r="D1719" s="0" t="s">
        <v>977</v>
      </c>
      <c r="E1719" s="338" t="n">
        <v>10.63</v>
      </c>
    </row>
    <row r="1720" customFormat="false" ht="15" hidden="false" customHeight="false" outlineLevel="0" collapsed="false">
      <c r="A1720" s="0" t="n">
        <v>2386</v>
      </c>
      <c r="B1720" s="133" t="s">
        <v>2696</v>
      </c>
      <c r="C1720" s="0" t="s">
        <v>969</v>
      </c>
      <c r="D1720" s="0" t="s">
        <v>970</v>
      </c>
      <c r="E1720" s="338" t="n">
        <v>17.83</v>
      </c>
    </row>
    <row r="1721" customFormat="false" ht="15" hidden="false" customHeight="false" outlineLevel="0" collapsed="false">
      <c r="A1721" s="0" t="n">
        <v>2392</v>
      </c>
      <c r="B1721" s="133" t="s">
        <v>2697</v>
      </c>
      <c r="C1721" s="0" t="s">
        <v>969</v>
      </c>
      <c r="D1721" s="0" t="s">
        <v>970</v>
      </c>
      <c r="E1721" s="338" t="n">
        <v>71.35</v>
      </c>
    </row>
    <row r="1722" customFormat="false" ht="15" hidden="false" customHeight="false" outlineLevel="0" collapsed="false">
      <c r="A1722" s="0" t="n">
        <v>2373</v>
      </c>
      <c r="B1722" s="133" t="s">
        <v>2698</v>
      </c>
      <c r="C1722" s="0" t="s">
        <v>969</v>
      </c>
      <c r="D1722" s="0" t="s">
        <v>970</v>
      </c>
      <c r="E1722" s="338" t="n">
        <v>100.53</v>
      </c>
    </row>
    <row r="1723" customFormat="false" ht="15" hidden="false" customHeight="false" outlineLevel="0" collapsed="false">
      <c r="A1723" s="0" t="n">
        <v>39465</v>
      </c>
      <c r="B1723" s="133" t="s">
        <v>2699</v>
      </c>
      <c r="C1723" s="0" t="s">
        <v>969</v>
      </c>
      <c r="D1723" s="0" t="s">
        <v>970</v>
      </c>
      <c r="E1723" s="338" t="n">
        <v>61.41</v>
      </c>
    </row>
    <row r="1724" customFormat="false" ht="15" hidden="false" customHeight="false" outlineLevel="0" collapsed="false">
      <c r="A1724" s="0" t="n">
        <v>39466</v>
      </c>
      <c r="B1724" s="133" t="s">
        <v>2700</v>
      </c>
      <c r="C1724" s="0" t="s">
        <v>969</v>
      </c>
      <c r="D1724" s="0" t="s">
        <v>970</v>
      </c>
      <c r="E1724" s="338" t="n">
        <v>69.09</v>
      </c>
    </row>
    <row r="1725" customFormat="false" ht="15" hidden="false" customHeight="false" outlineLevel="0" collapsed="false">
      <c r="A1725" s="0" t="n">
        <v>39467</v>
      </c>
      <c r="B1725" s="133" t="s">
        <v>2701</v>
      </c>
      <c r="C1725" s="0" t="s">
        <v>969</v>
      </c>
      <c r="D1725" s="0" t="s">
        <v>970</v>
      </c>
      <c r="E1725" s="338" t="n">
        <v>88.38</v>
      </c>
    </row>
    <row r="1726" customFormat="false" ht="15" hidden="false" customHeight="false" outlineLevel="0" collapsed="false">
      <c r="A1726" s="0" t="n">
        <v>39468</v>
      </c>
      <c r="B1726" s="133" t="s">
        <v>2702</v>
      </c>
      <c r="C1726" s="0" t="s">
        <v>969</v>
      </c>
      <c r="D1726" s="0" t="s">
        <v>970</v>
      </c>
      <c r="E1726" s="338" t="n">
        <v>157.09</v>
      </c>
    </row>
    <row r="1727" customFormat="false" ht="15" hidden="false" customHeight="false" outlineLevel="0" collapsed="false">
      <c r="A1727" s="0" t="n">
        <v>39469</v>
      </c>
      <c r="B1727" s="133" t="s">
        <v>2703</v>
      </c>
      <c r="C1727" s="0" t="s">
        <v>969</v>
      </c>
      <c r="D1727" s="0" t="s">
        <v>970</v>
      </c>
      <c r="E1727" s="338" t="n">
        <v>63.99</v>
      </c>
    </row>
    <row r="1728" customFormat="false" ht="15" hidden="false" customHeight="false" outlineLevel="0" collapsed="false">
      <c r="A1728" s="0" t="n">
        <v>39470</v>
      </c>
      <c r="B1728" s="133" t="s">
        <v>2704</v>
      </c>
      <c r="C1728" s="0" t="s">
        <v>969</v>
      </c>
      <c r="D1728" s="0" t="s">
        <v>970</v>
      </c>
      <c r="E1728" s="338" t="n">
        <v>78.62</v>
      </c>
    </row>
    <row r="1729" customFormat="false" ht="15" hidden="false" customHeight="false" outlineLevel="0" collapsed="false">
      <c r="A1729" s="0" t="n">
        <v>39471</v>
      </c>
      <c r="B1729" s="133" t="s">
        <v>2705</v>
      </c>
      <c r="C1729" s="0" t="s">
        <v>969</v>
      </c>
      <c r="D1729" s="0" t="s">
        <v>970</v>
      </c>
      <c r="E1729" s="338" t="n">
        <v>94.48</v>
      </c>
    </row>
    <row r="1730" customFormat="false" ht="15" hidden="false" customHeight="false" outlineLevel="0" collapsed="false">
      <c r="A1730" s="0" t="n">
        <v>39472</v>
      </c>
      <c r="B1730" s="133" t="s">
        <v>2706</v>
      </c>
      <c r="C1730" s="0" t="s">
        <v>969</v>
      </c>
      <c r="D1730" s="0" t="s">
        <v>970</v>
      </c>
      <c r="E1730" s="338" t="n">
        <v>164.17</v>
      </c>
    </row>
    <row r="1731" customFormat="false" ht="15" hidden="false" customHeight="false" outlineLevel="0" collapsed="false">
      <c r="A1731" s="0" t="n">
        <v>39473</v>
      </c>
      <c r="B1731" s="133" t="s">
        <v>2707</v>
      </c>
      <c r="C1731" s="0" t="s">
        <v>969</v>
      </c>
      <c r="D1731" s="0" t="s">
        <v>970</v>
      </c>
      <c r="E1731" s="338" t="n">
        <v>106.05</v>
      </c>
    </row>
    <row r="1732" customFormat="false" ht="15" hidden="false" customHeight="false" outlineLevel="0" collapsed="false">
      <c r="A1732" s="0" t="n">
        <v>39474</v>
      </c>
      <c r="B1732" s="133" t="s">
        <v>2708</v>
      </c>
      <c r="C1732" s="0" t="s">
        <v>969</v>
      </c>
      <c r="D1732" s="0" t="s">
        <v>970</v>
      </c>
      <c r="E1732" s="338" t="n">
        <v>113.06</v>
      </c>
    </row>
    <row r="1733" customFormat="false" ht="15" hidden="false" customHeight="false" outlineLevel="0" collapsed="false">
      <c r="A1733" s="0" t="n">
        <v>39475</v>
      </c>
      <c r="B1733" s="133" t="s">
        <v>2709</v>
      </c>
      <c r="C1733" s="0" t="s">
        <v>969</v>
      </c>
      <c r="D1733" s="0" t="s">
        <v>970</v>
      </c>
      <c r="E1733" s="338" t="n">
        <v>128.28</v>
      </c>
    </row>
    <row r="1734" customFormat="false" ht="15" hidden="false" customHeight="false" outlineLevel="0" collapsed="false">
      <c r="A1734" s="0" t="n">
        <v>39476</v>
      </c>
      <c r="B1734" s="133" t="s">
        <v>2710</v>
      </c>
      <c r="C1734" s="0" t="s">
        <v>969</v>
      </c>
      <c r="D1734" s="0" t="s">
        <v>970</v>
      </c>
      <c r="E1734" s="338" t="n">
        <v>241.47</v>
      </c>
    </row>
    <row r="1735" customFormat="false" ht="15" hidden="false" customHeight="false" outlineLevel="0" collapsed="false">
      <c r="A1735" s="0" t="n">
        <v>39477</v>
      </c>
      <c r="B1735" s="133" t="s">
        <v>2711</v>
      </c>
      <c r="C1735" s="0" t="s">
        <v>969</v>
      </c>
      <c r="D1735" s="0" t="s">
        <v>970</v>
      </c>
      <c r="E1735" s="338" t="n">
        <v>118.31</v>
      </c>
    </row>
    <row r="1736" customFormat="false" ht="15" hidden="false" customHeight="false" outlineLevel="0" collapsed="false">
      <c r="A1736" s="0" t="n">
        <v>39478</v>
      </c>
      <c r="B1736" s="133" t="s">
        <v>2712</v>
      </c>
      <c r="C1736" s="0" t="s">
        <v>969</v>
      </c>
      <c r="D1736" s="0" t="s">
        <v>970</v>
      </c>
      <c r="E1736" s="338" t="n">
        <v>121.97</v>
      </c>
    </row>
    <row r="1737" customFormat="false" ht="15" hidden="false" customHeight="false" outlineLevel="0" collapsed="false">
      <c r="A1737" s="0" t="n">
        <v>39479</v>
      </c>
      <c r="B1737" s="133" t="s">
        <v>2713</v>
      </c>
      <c r="C1737" s="0" t="s">
        <v>969</v>
      </c>
      <c r="D1737" s="0" t="s">
        <v>970</v>
      </c>
      <c r="E1737" s="338" t="n">
        <v>143.71</v>
      </c>
    </row>
    <row r="1738" customFormat="false" ht="15" hidden="false" customHeight="false" outlineLevel="0" collapsed="false">
      <c r="A1738" s="0" t="n">
        <v>39480</v>
      </c>
      <c r="B1738" s="133" t="s">
        <v>2714</v>
      </c>
      <c r="C1738" s="0" t="s">
        <v>969</v>
      </c>
      <c r="D1738" s="0" t="s">
        <v>970</v>
      </c>
      <c r="E1738" s="338" t="n">
        <v>296.55</v>
      </c>
    </row>
    <row r="1739" customFormat="false" ht="15" hidden="false" customHeight="false" outlineLevel="0" collapsed="false">
      <c r="A1739" s="0" t="n">
        <v>39459</v>
      </c>
      <c r="B1739" s="133" t="s">
        <v>2715</v>
      </c>
      <c r="C1739" s="0" t="s">
        <v>969</v>
      </c>
      <c r="D1739" s="0" t="s">
        <v>970</v>
      </c>
      <c r="E1739" s="338" t="n">
        <v>251.7</v>
      </c>
    </row>
    <row r="1740" customFormat="false" ht="15" hidden="false" customHeight="false" outlineLevel="0" collapsed="false">
      <c r="A1740" s="0" t="n">
        <v>39445</v>
      </c>
      <c r="B1740" s="133" t="s">
        <v>2716</v>
      </c>
      <c r="C1740" s="0" t="s">
        <v>969</v>
      </c>
      <c r="D1740" s="0" t="s">
        <v>970</v>
      </c>
      <c r="E1740" s="338" t="n">
        <v>126.37</v>
      </c>
    </row>
    <row r="1741" customFormat="false" ht="15" hidden="false" customHeight="false" outlineLevel="0" collapsed="false">
      <c r="A1741" s="0" t="n">
        <v>39446</v>
      </c>
      <c r="B1741" s="133" t="s">
        <v>2717</v>
      </c>
      <c r="C1741" s="0" t="s">
        <v>969</v>
      </c>
      <c r="D1741" s="0" t="s">
        <v>970</v>
      </c>
      <c r="E1741" s="338" t="n">
        <v>128.62</v>
      </c>
    </row>
    <row r="1742" customFormat="false" ht="15" hidden="false" customHeight="false" outlineLevel="0" collapsed="false">
      <c r="A1742" s="0" t="n">
        <v>39447</v>
      </c>
      <c r="B1742" s="133" t="s">
        <v>2718</v>
      </c>
      <c r="C1742" s="0" t="s">
        <v>969</v>
      </c>
      <c r="D1742" s="0" t="s">
        <v>970</v>
      </c>
      <c r="E1742" s="338" t="n">
        <v>137.55</v>
      </c>
    </row>
    <row r="1743" customFormat="false" ht="15" hidden="false" customHeight="false" outlineLevel="0" collapsed="false">
      <c r="A1743" s="0" t="n">
        <v>39448</v>
      </c>
      <c r="B1743" s="133" t="s">
        <v>2719</v>
      </c>
      <c r="C1743" s="0" t="s">
        <v>969</v>
      </c>
      <c r="D1743" s="0" t="s">
        <v>970</v>
      </c>
      <c r="E1743" s="338" t="n">
        <v>234.55</v>
      </c>
    </row>
    <row r="1744" customFormat="false" ht="15" hidden="false" customHeight="false" outlineLevel="0" collapsed="false">
      <c r="A1744" s="0" t="n">
        <v>39450</v>
      </c>
      <c r="B1744" s="133" t="s">
        <v>2720</v>
      </c>
      <c r="C1744" s="0" t="s">
        <v>969</v>
      </c>
      <c r="D1744" s="0" t="s">
        <v>970</v>
      </c>
      <c r="E1744" s="338" t="n">
        <v>143.1</v>
      </c>
    </row>
    <row r="1745" customFormat="false" ht="15" hidden="false" customHeight="false" outlineLevel="0" collapsed="false">
      <c r="A1745" s="0" t="n">
        <v>39451</v>
      </c>
      <c r="B1745" s="133" t="s">
        <v>2721</v>
      </c>
      <c r="C1745" s="0" t="s">
        <v>969</v>
      </c>
      <c r="D1745" s="0" t="s">
        <v>970</v>
      </c>
      <c r="E1745" s="338" t="n">
        <v>156.08</v>
      </c>
    </row>
    <row r="1746" customFormat="false" ht="15" hidden="false" customHeight="false" outlineLevel="0" collapsed="false">
      <c r="A1746" s="0" t="n">
        <v>39452</v>
      </c>
      <c r="B1746" s="133" t="s">
        <v>2722</v>
      </c>
      <c r="C1746" s="0" t="s">
        <v>969</v>
      </c>
      <c r="D1746" s="0" t="s">
        <v>970</v>
      </c>
      <c r="E1746" s="338" t="n">
        <v>157.01</v>
      </c>
    </row>
    <row r="1747" customFormat="false" ht="15" hidden="false" customHeight="false" outlineLevel="0" collapsed="false">
      <c r="A1747" s="0" t="n">
        <v>39523</v>
      </c>
      <c r="B1747" s="133" t="s">
        <v>2723</v>
      </c>
      <c r="C1747" s="0" t="s">
        <v>969</v>
      </c>
      <c r="D1747" s="0" t="s">
        <v>970</v>
      </c>
      <c r="E1747" s="338" t="n">
        <v>262.76</v>
      </c>
    </row>
    <row r="1748" customFormat="false" ht="15" hidden="false" customHeight="false" outlineLevel="0" collapsed="false">
      <c r="A1748" s="0" t="n">
        <v>39449</v>
      </c>
      <c r="B1748" s="133" t="s">
        <v>2724</v>
      </c>
      <c r="C1748" s="0" t="s">
        <v>969</v>
      </c>
      <c r="D1748" s="0" t="s">
        <v>970</v>
      </c>
      <c r="E1748" s="338" t="n">
        <v>290.99</v>
      </c>
    </row>
    <row r="1749" customFormat="false" ht="15" hidden="false" customHeight="false" outlineLevel="0" collapsed="false">
      <c r="A1749" s="0" t="n">
        <v>39455</v>
      </c>
      <c r="B1749" s="133" t="s">
        <v>2725</v>
      </c>
      <c r="C1749" s="0" t="s">
        <v>969</v>
      </c>
      <c r="D1749" s="0" t="s">
        <v>970</v>
      </c>
      <c r="E1749" s="338" t="n">
        <v>143.98</v>
      </c>
    </row>
    <row r="1750" customFormat="false" ht="15" hidden="false" customHeight="false" outlineLevel="0" collapsed="false">
      <c r="A1750" s="0" t="n">
        <v>39456</v>
      </c>
      <c r="B1750" s="133" t="s">
        <v>2726</v>
      </c>
      <c r="C1750" s="0" t="s">
        <v>969</v>
      </c>
      <c r="D1750" s="0" t="s">
        <v>970</v>
      </c>
      <c r="E1750" s="338" t="n">
        <v>144.09</v>
      </c>
    </row>
    <row r="1751" customFormat="false" ht="15" hidden="false" customHeight="false" outlineLevel="0" collapsed="false">
      <c r="A1751" s="0" t="n">
        <v>39457</v>
      </c>
      <c r="B1751" s="133" t="s">
        <v>2727</v>
      </c>
      <c r="C1751" s="0" t="s">
        <v>969</v>
      </c>
      <c r="D1751" s="0" t="s">
        <v>970</v>
      </c>
      <c r="E1751" s="338" t="n">
        <v>157.08</v>
      </c>
    </row>
    <row r="1752" customFormat="false" ht="15" hidden="false" customHeight="false" outlineLevel="0" collapsed="false">
      <c r="A1752" s="0" t="n">
        <v>39458</v>
      </c>
      <c r="B1752" s="133" t="s">
        <v>2728</v>
      </c>
      <c r="C1752" s="0" t="s">
        <v>969</v>
      </c>
      <c r="D1752" s="0" t="s">
        <v>970</v>
      </c>
      <c r="E1752" s="338" t="n">
        <v>293.13</v>
      </c>
    </row>
    <row r="1753" customFormat="false" ht="15" hidden="false" customHeight="false" outlineLevel="0" collapsed="false">
      <c r="A1753" s="0" t="n">
        <v>39464</v>
      </c>
      <c r="B1753" s="133" t="s">
        <v>2729</v>
      </c>
      <c r="C1753" s="0" t="s">
        <v>969</v>
      </c>
      <c r="D1753" s="0" t="s">
        <v>970</v>
      </c>
      <c r="E1753" s="338" t="n">
        <v>471.38</v>
      </c>
    </row>
    <row r="1754" customFormat="false" ht="15" hidden="false" customHeight="false" outlineLevel="0" collapsed="false">
      <c r="A1754" s="0" t="n">
        <v>39460</v>
      </c>
      <c r="B1754" s="133" t="s">
        <v>2730</v>
      </c>
      <c r="C1754" s="0" t="s">
        <v>969</v>
      </c>
      <c r="D1754" s="0" t="s">
        <v>970</v>
      </c>
      <c r="E1754" s="338" t="n">
        <v>178.78</v>
      </c>
    </row>
    <row r="1755" customFormat="false" ht="15" hidden="false" customHeight="false" outlineLevel="0" collapsed="false">
      <c r="A1755" s="0" t="n">
        <v>39461</v>
      </c>
      <c r="B1755" s="133" t="s">
        <v>2731</v>
      </c>
      <c r="C1755" s="0" t="s">
        <v>969</v>
      </c>
      <c r="D1755" s="0" t="s">
        <v>970</v>
      </c>
      <c r="E1755" s="338" t="n">
        <v>209.49</v>
      </c>
    </row>
    <row r="1756" customFormat="false" ht="15" hidden="false" customHeight="false" outlineLevel="0" collapsed="false">
      <c r="A1756" s="0" t="n">
        <v>39462</v>
      </c>
      <c r="B1756" s="133" t="s">
        <v>2732</v>
      </c>
      <c r="C1756" s="0" t="s">
        <v>969</v>
      </c>
      <c r="D1756" s="0" t="s">
        <v>970</v>
      </c>
      <c r="E1756" s="338" t="n">
        <v>201.89</v>
      </c>
    </row>
    <row r="1757" customFormat="false" ht="15" hidden="false" customHeight="false" outlineLevel="0" collapsed="false">
      <c r="A1757" s="0" t="n">
        <v>39463</v>
      </c>
      <c r="B1757" s="133" t="s">
        <v>2733</v>
      </c>
      <c r="C1757" s="0" t="s">
        <v>969</v>
      </c>
      <c r="D1757" s="0" t="s">
        <v>970</v>
      </c>
      <c r="E1757" s="338" t="n">
        <v>467.72</v>
      </c>
    </row>
    <row r="1758" customFormat="false" ht="15" hidden="false" customHeight="false" outlineLevel="0" collapsed="false">
      <c r="A1758" s="0" t="n">
        <v>26039</v>
      </c>
      <c r="B1758" s="133" t="s">
        <v>2734</v>
      </c>
      <c r="C1758" s="0" t="s">
        <v>969</v>
      </c>
      <c r="D1758" s="0" t="s">
        <v>972</v>
      </c>
      <c r="E1758" s="339" t="n">
        <v>391246.87</v>
      </c>
    </row>
    <row r="1759" customFormat="false" ht="15" hidden="false" customHeight="false" outlineLevel="0" collapsed="false">
      <c r="A1759" s="0" t="n">
        <v>2401</v>
      </c>
      <c r="B1759" s="133" t="s">
        <v>2735</v>
      </c>
      <c r="C1759" s="0" t="s">
        <v>969</v>
      </c>
      <c r="D1759" s="0" t="s">
        <v>972</v>
      </c>
      <c r="E1759" s="339" t="n">
        <v>89991.11</v>
      </c>
    </row>
    <row r="1760" customFormat="false" ht="15" hidden="false" customHeight="false" outlineLevel="0" collapsed="false">
      <c r="A1760" s="0" t="n">
        <v>38870</v>
      </c>
      <c r="B1760" s="133" t="s">
        <v>2736</v>
      </c>
      <c r="C1760" s="0" t="s">
        <v>969</v>
      </c>
      <c r="D1760" s="0" t="s">
        <v>972</v>
      </c>
      <c r="E1760" s="338" t="n">
        <v>29.51</v>
      </c>
    </row>
    <row r="1761" customFormat="false" ht="15" hidden="false" customHeight="false" outlineLevel="0" collapsed="false">
      <c r="A1761" s="0" t="n">
        <v>38869</v>
      </c>
      <c r="B1761" s="133" t="s">
        <v>2737</v>
      </c>
      <c r="C1761" s="0" t="s">
        <v>969</v>
      </c>
      <c r="D1761" s="0" t="s">
        <v>972</v>
      </c>
      <c r="E1761" s="338" t="n">
        <v>19.91</v>
      </c>
    </row>
    <row r="1762" customFormat="false" ht="15" hidden="false" customHeight="false" outlineLevel="0" collapsed="false">
      <c r="A1762" s="0" t="n">
        <v>38872</v>
      </c>
      <c r="B1762" s="133" t="s">
        <v>2738</v>
      </c>
      <c r="C1762" s="0" t="s">
        <v>969</v>
      </c>
      <c r="D1762" s="0" t="s">
        <v>972</v>
      </c>
      <c r="E1762" s="338" t="n">
        <v>37.59</v>
      </c>
    </row>
    <row r="1763" customFormat="false" ht="15" hidden="false" customHeight="false" outlineLevel="0" collapsed="false">
      <c r="A1763" s="0" t="n">
        <v>38871</v>
      </c>
      <c r="B1763" s="133" t="s">
        <v>2739</v>
      </c>
      <c r="C1763" s="0" t="s">
        <v>969</v>
      </c>
      <c r="D1763" s="0" t="s">
        <v>972</v>
      </c>
      <c r="E1763" s="338" t="n">
        <v>25.99</v>
      </c>
    </row>
    <row r="1764" customFormat="false" ht="15" hidden="false" customHeight="false" outlineLevel="0" collapsed="false">
      <c r="A1764" s="0" t="n">
        <v>39283</v>
      </c>
      <c r="B1764" s="133" t="s">
        <v>2740</v>
      </c>
      <c r="C1764" s="0" t="s">
        <v>969</v>
      </c>
      <c r="D1764" s="0" t="s">
        <v>972</v>
      </c>
      <c r="E1764" s="338" t="n">
        <v>121.76</v>
      </c>
    </row>
    <row r="1765" customFormat="false" ht="15" hidden="false" customHeight="false" outlineLevel="0" collapsed="false">
      <c r="A1765" s="0" t="n">
        <v>39285</v>
      </c>
      <c r="B1765" s="133" t="s">
        <v>2741</v>
      </c>
      <c r="C1765" s="0" t="s">
        <v>969</v>
      </c>
      <c r="D1765" s="0" t="s">
        <v>972</v>
      </c>
      <c r="E1765" s="338" t="n">
        <v>139.16</v>
      </c>
    </row>
    <row r="1766" customFormat="false" ht="15" hidden="false" customHeight="false" outlineLevel="0" collapsed="false">
      <c r="A1766" s="0" t="n">
        <v>39286</v>
      </c>
      <c r="B1766" s="133" t="s">
        <v>2742</v>
      </c>
      <c r="C1766" s="0" t="s">
        <v>969</v>
      </c>
      <c r="D1766" s="0" t="s">
        <v>972</v>
      </c>
      <c r="E1766" s="338" t="n">
        <v>133.37</v>
      </c>
    </row>
    <row r="1767" customFormat="false" ht="15" hidden="false" customHeight="false" outlineLevel="0" collapsed="false">
      <c r="A1767" s="0" t="n">
        <v>39288</v>
      </c>
      <c r="B1767" s="133" t="s">
        <v>2743</v>
      </c>
      <c r="C1767" s="0" t="s">
        <v>969</v>
      </c>
      <c r="D1767" s="0" t="s">
        <v>972</v>
      </c>
      <c r="E1767" s="338" t="n">
        <v>162.34</v>
      </c>
    </row>
    <row r="1768" customFormat="false" ht="15" hidden="false" customHeight="false" outlineLevel="0" collapsed="false">
      <c r="A1768" s="0" t="n">
        <v>44476</v>
      </c>
      <c r="B1768" s="133" t="s">
        <v>2744</v>
      </c>
      <c r="C1768" s="0" t="s">
        <v>1378</v>
      </c>
      <c r="D1768" s="0" t="s">
        <v>970</v>
      </c>
      <c r="E1768" s="338" t="n">
        <v>618.99</v>
      </c>
    </row>
    <row r="1769" customFormat="false" ht="15" hidden="false" customHeight="false" outlineLevel="0" collapsed="false">
      <c r="A1769" s="0" t="n">
        <v>10629</v>
      </c>
      <c r="B1769" s="133" t="s">
        <v>2745</v>
      </c>
      <c r="C1769" s="0" t="s">
        <v>1378</v>
      </c>
      <c r="D1769" s="0" t="s">
        <v>970</v>
      </c>
      <c r="E1769" s="338" t="n">
        <v>647.94</v>
      </c>
    </row>
    <row r="1770" customFormat="false" ht="15" hidden="false" customHeight="false" outlineLevel="0" collapsed="false">
      <c r="A1770" s="0" t="n">
        <v>10698</v>
      </c>
      <c r="B1770" s="133" t="s">
        <v>2746</v>
      </c>
      <c r="C1770" s="0" t="s">
        <v>1378</v>
      </c>
      <c r="D1770" s="0" t="s">
        <v>972</v>
      </c>
      <c r="E1770" s="338" t="n">
        <v>207.56</v>
      </c>
    </row>
    <row r="1771" customFormat="false" ht="15" hidden="false" customHeight="false" outlineLevel="0" collapsed="false">
      <c r="A1771" s="0" t="n">
        <v>40521</v>
      </c>
      <c r="B1771" s="133" t="s">
        <v>2747</v>
      </c>
      <c r="C1771" s="0" t="s">
        <v>969</v>
      </c>
      <c r="D1771" s="0" t="s">
        <v>970</v>
      </c>
      <c r="E1771" s="339" t="n">
        <v>100185.88</v>
      </c>
    </row>
    <row r="1772" customFormat="false" ht="15" hidden="false" customHeight="false" outlineLevel="0" collapsed="false">
      <c r="A1772" s="0" t="n">
        <v>2432</v>
      </c>
      <c r="B1772" s="133" t="s">
        <v>2748</v>
      </c>
      <c r="C1772" s="0" t="s">
        <v>969</v>
      </c>
      <c r="D1772" s="0" t="s">
        <v>970</v>
      </c>
      <c r="E1772" s="338" t="n">
        <v>28.8</v>
      </c>
    </row>
    <row r="1773" customFormat="false" ht="15" hidden="false" customHeight="false" outlineLevel="0" collapsed="false">
      <c r="A1773" s="0" t="n">
        <v>2433</v>
      </c>
      <c r="B1773" s="133" t="s">
        <v>2749</v>
      </c>
      <c r="C1773" s="0" t="s">
        <v>969</v>
      </c>
      <c r="D1773" s="0" t="s">
        <v>970</v>
      </c>
      <c r="E1773" s="338" t="n">
        <v>9.75</v>
      </c>
    </row>
    <row r="1774" customFormat="false" ht="15" hidden="false" customHeight="false" outlineLevel="0" collapsed="false">
      <c r="A1774" s="0" t="n">
        <v>2418</v>
      </c>
      <c r="B1774" s="133" t="s">
        <v>2750</v>
      </c>
      <c r="C1774" s="0" t="s">
        <v>969</v>
      </c>
      <c r="D1774" s="0" t="s">
        <v>977</v>
      </c>
      <c r="E1774" s="338" t="n">
        <v>13.36</v>
      </c>
    </row>
    <row r="1775" customFormat="false" ht="15" hidden="false" customHeight="false" outlineLevel="0" collapsed="false">
      <c r="A1775" s="0" t="n">
        <v>2420</v>
      </c>
      <c r="B1775" s="133" t="s">
        <v>2751</v>
      </c>
      <c r="C1775" s="0" t="s">
        <v>969</v>
      </c>
      <c r="D1775" s="0" t="s">
        <v>970</v>
      </c>
      <c r="E1775" s="338" t="n">
        <v>16.75</v>
      </c>
    </row>
    <row r="1776" customFormat="false" ht="15" hidden="false" customHeight="false" outlineLevel="0" collapsed="false">
      <c r="A1776" s="0" t="n">
        <v>11447</v>
      </c>
      <c r="B1776" s="133" t="s">
        <v>2752</v>
      </c>
      <c r="C1776" s="0" t="s">
        <v>969</v>
      </c>
      <c r="D1776" s="0" t="s">
        <v>970</v>
      </c>
      <c r="E1776" s="338" t="n">
        <v>33.11</v>
      </c>
    </row>
    <row r="1777" customFormat="false" ht="15" hidden="false" customHeight="false" outlineLevel="0" collapsed="false">
      <c r="A1777" s="0" t="n">
        <v>11451</v>
      </c>
      <c r="B1777" s="133" t="s">
        <v>2753</v>
      </c>
      <c r="C1777" s="0" t="s">
        <v>969</v>
      </c>
      <c r="D1777" s="0" t="s">
        <v>970</v>
      </c>
      <c r="E1777" s="338" t="n">
        <v>88.77</v>
      </c>
    </row>
    <row r="1778" customFormat="false" ht="15" hidden="false" customHeight="false" outlineLevel="0" collapsed="false">
      <c r="A1778" s="0" t="n">
        <v>11116</v>
      </c>
      <c r="B1778" s="133" t="s">
        <v>2754</v>
      </c>
      <c r="C1778" s="0" t="s">
        <v>969</v>
      </c>
      <c r="D1778" s="0" t="s">
        <v>972</v>
      </c>
      <c r="E1778" s="338" t="n">
        <v>838.13</v>
      </c>
    </row>
    <row r="1779" customFormat="false" ht="15" hidden="false" customHeight="false" outlineLevel="0" collapsed="false">
      <c r="A1779" s="0" t="n">
        <v>38411</v>
      </c>
      <c r="B1779" s="133" t="s">
        <v>2755</v>
      </c>
      <c r="C1779" s="0" t="s">
        <v>969</v>
      </c>
      <c r="D1779" s="0" t="s">
        <v>970</v>
      </c>
      <c r="E1779" s="339" t="n">
        <v>1803.98</v>
      </c>
    </row>
    <row r="1780" customFormat="false" ht="15" hidden="false" customHeight="false" outlineLevel="0" collapsed="false">
      <c r="A1780" s="0" t="n">
        <v>38189</v>
      </c>
      <c r="B1780" s="133" t="s">
        <v>2756</v>
      </c>
      <c r="C1780" s="0" t="s">
        <v>969</v>
      </c>
      <c r="D1780" s="0" t="s">
        <v>970</v>
      </c>
      <c r="E1780" s="338" t="n">
        <v>231.58</v>
      </c>
    </row>
    <row r="1781" customFormat="false" ht="15" hidden="false" customHeight="false" outlineLevel="0" collapsed="false">
      <c r="A1781" s="0" t="n">
        <v>38190</v>
      </c>
      <c r="B1781" s="133" t="s">
        <v>2757</v>
      </c>
      <c r="C1781" s="0" t="s">
        <v>969</v>
      </c>
      <c r="D1781" s="0" t="s">
        <v>970</v>
      </c>
      <c r="E1781" s="338" t="n">
        <v>487.88</v>
      </c>
    </row>
    <row r="1782" customFormat="false" ht="15" hidden="false" customHeight="false" outlineLevel="0" collapsed="false">
      <c r="A1782" s="0" t="n">
        <v>7608</v>
      </c>
      <c r="B1782" s="133" t="s">
        <v>2758</v>
      </c>
      <c r="C1782" s="0" t="s">
        <v>969</v>
      </c>
      <c r="D1782" s="0" t="s">
        <v>970</v>
      </c>
      <c r="E1782" s="338" t="n">
        <v>10.93</v>
      </c>
    </row>
    <row r="1783" customFormat="false" ht="15" hidden="false" customHeight="false" outlineLevel="0" collapsed="false">
      <c r="A1783" s="0" t="n">
        <v>1370</v>
      </c>
      <c r="B1783" s="133" t="s">
        <v>2759</v>
      </c>
      <c r="C1783" s="0" t="s">
        <v>969</v>
      </c>
      <c r="D1783" s="0" t="s">
        <v>970</v>
      </c>
      <c r="E1783" s="338" t="n">
        <v>102.13</v>
      </c>
    </row>
    <row r="1784" customFormat="false" ht="15" hidden="false" customHeight="false" outlineLevel="0" collapsed="false">
      <c r="A1784" s="0" t="n">
        <v>36516</v>
      </c>
      <c r="B1784" s="133" t="s">
        <v>2760</v>
      </c>
      <c r="C1784" s="0" t="s">
        <v>969</v>
      </c>
      <c r="D1784" s="0" t="s">
        <v>972</v>
      </c>
      <c r="E1784" s="339" t="n">
        <v>135491.73</v>
      </c>
    </row>
    <row r="1785" customFormat="false" ht="15" hidden="false" customHeight="false" outlineLevel="0" collapsed="false">
      <c r="A1785" s="0" t="n">
        <v>34777</v>
      </c>
      <c r="B1785" s="133" t="s">
        <v>2761</v>
      </c>
      <c r="C1785" s="0" t="s">
        <v>969</v>
      </c>
      <c r="D1785" s="0" t="s">
        <v>970</v>
      </c>
      <c r="E1785" s="338" t="n">
        <v>3.28</v>
      </c>
    </row>
    <row r="1786" customFormat="false" ht="15" hidden="false" customHeight="false" outlineLevel="0" collapsed="false">
      <c r="A1786" s="0" t="n">
        <v>7272</v>
      </c>
      <c r="B1786" s="133" t="s">
        <v>2762</v>
      </c>
      <c r="C1786" s="0" t="s">
        <v>969</v>
      </c>
      <c r="D1786" s="0" t="s">
        <v>970</v>
      </c>
      <c r="E1786" s="338" t="n">
        <v>2.77</v>
      </c>
    </row>
    <row r="1787" customFormat="false" ht="15" hidden="false" customHeight="false" outlineLevel="0" collapsed="false">
      <c r="A1787" s="0" t="n">
        <v>10605</v>
      </c>
      <c r="B1787" s="133" t="s">
        <v>2763</v>
      </c>
      <c r="C1787" s="0" t="s">
        <v>969</v>
      </c>
      <c r="D1787" s="0" t="s">
        <v>970</v>
      </c>
      <c r="E1787" s="338" t="n">
        <v>5.25</v>
      </c>
    </row>
    <row r="1788" customFormat="false" ht="15" hidden="false" customHeight="false" outlineLevel="0" collapsed="false">
      <c r="A1788" s="0" t="n">
        <v>10604</v>
      </c>
      <c r="B1788" s="133" t="s">
        <v>2764</v>
      </c>
      <c r="C1788" s="0" t="s">
        <v>969</v>
      </c>
      <c r="D1788" s="0" t="s">
        <v>970</v>
      </c>
      <c r="E1788" s="338" t="n">
        <v>12.24</v>
      </c>
    </row>
    <row r="1789" customFormat="false" ht="15" hidden="false" customHeight="false" outlineLevel="0" collapsed="false">
      <c r="A1789" s="0" t="n">
        <v>672</v>
      </c>
      <c r="B1789" s="133" t="s">
        <v>2765</v>
      </c>
      <c r="C1789" s="0" t="s">
        <v>969</v>
      </c>
      <c r="D1789" s="0" t="s">
        <v>970</v>
      </c>
      <c r="E1789" s="338" t="n">
        <v>16.83</v>
      </c>
    </row>
    <row r="1790" customFormat="false" ht="15" hidden="false" customHeight="false" outlineLevel="0" collapsed="false">
      <c r="A1790" s="0" t="n">
        <v>668</v>
      </c>
      <c r="B1790" s="133" t="s">
        <v>2766</v>
      </c>
      <c r="C1790" s="0" t="s">
        <v>969</v>
      </c>
      <c r="D1790" s="0" t="s">
        <v>970</v>
      </c>
      <c r="E1790" s="338" t="n">
        <v>20.32</v>
      </c>
    </row>
    <row r="1791" customFormat="false" ht="15" hidden="false" customHeight="false" outlineLevel="0" collapsed="false">
      <c r="A1791" s="0" t="n">
        <v>10578</v>
      </c>
      <c r="B1791" s="133" t="s">
        <v>2767</v>
      </c>
      <c r="C1791" s="0" t="s">
        <v>969</v>
      </c>
      <c r="D1791" s="0" t="s">
        <v>970</v>
      </c>
      <c r="E1791" s="338" t="n">
        <v>23.67</v>
      </c>
    </row>
    <row r="1792" customFormat="false" ht="15" hidden="false" customHeight="false" outlineLevel="0" collapsed="false">
      <c r="A1792" s="0" t="n">
        <v>666</v>
      </c>
      <c r="B1792" s="133" t="s">
        <v>2768</v>
      </c>
      <c r="C1792" s="0" t="s">
        <v>969</v>
      </c>
      <c r="D1792" s="0" t="s">
        <v>970</v>
      </c>
      <c r="E1792" s="338" t="n">
        <v>26.32</v>
      </c>
    </row>
    <row r="1793" customFormat="false" ht="15" hidden="false" customHeight="false" outlineLevel="0" collapsed="false">
      <c r="A1793" s="0" t="n">
        <v>665</v>
      </c>
      <c r="B1793" s="133" t="s">
        <v>2769</v>
      </c>
      <c r="C1793" s="0" t="s">
        <v>969</v>
      </c>
      <c r="D1793" s="0" t="s">
        <v>970</v>
      </c>
      <c r="E1793" s="338" t="n">
        <v>35.2</v>
      </c>
    </row>
    <row r="1794" customFormat="false" ht="15" hidden="false" customHeight="false" outlineLevel="0" collapsed="false">
      <c r="A1794" s="0" t="n">
        <v>10577</v>
      </c>
      <c r="B1794" s="133" t="s">
        <v>2770</v>
      </c>
      <c r="C1794" s="0" t="s">
        <v>969</v>
      </c>
      <c r="D1794" s="0" t="s">
        <v>970</v>
      </c>
      <c r="E1794" s="338" t="n">
        <v>31.22</v>
      </c>
    </row>
    <row r="1795" customFormat="false" ht="15" hidden="false" customHeight="false" outlineLevel="0" collapsed="false">
      <c r="A1795" s="0" t="n">
        <v>10583</v>
      </c>
      <c r="B1795" s="133" t="s">
        <v>2771</v>
      </c>
      <c r="C1795" s="0" t="s">
        <v>969</v>
      </c>
      <c r="D1795" s="0" t="s">
        <v>970</v>
      </c>
      <c r="E1795" s="338" t="n">
        <v>16.22</v>
      </c>
    </row>
    <row r="1796" customFormat="false" ht="15" hidden="false" customHeight="false" outlineLevel="0" collapsed="false">
      <c r="A1796" s="0" t="n">
        <v>10579</v>
      </c>
      <c r="B1796" s="133" t="s">
        <v>2772</v>
      </c>
      <c r="C1796" s="0" t="s">
        <v>969</v>
      </c>
      <c r="D1796" s="0" t="s">
        <v>970</v>
      </c>
      <c r="E1796" s="338" t="n">
        <v>28.27</v>
      </c>
    </row>
    <row r="1797" customFormat="false" ht="15" hidden="false" customHeight="false" outlineLevel="0" collapsed="false">
      <c r="A1797" s="0" t="n">
        <v>10582</v>
      </c>
      <c r="B1797" s="133" t="s">
        <v>2773</v>
      </c>
      <c r="C1797" s="0" t="s">
        <v>969</v>
      </c>
      <c r="D1797" s="0" t="s">
        <v>970</v>
      </c>
      <c r="E1797" s="338" t="n">
        <v>14.28</v>
      </c>
    </row>
    <row r="1798" customFormat="false" ht="15" hidden="false" customHeight="false" outlineLevel="0" collapsed="false">
      <c r="A1798" s="0" t="n">
        <v>2436</v>
      </c>
      <c r="B1798" s="133" t="s">
        <v>2774</v>
      </c>
      <c r="C1798" s="0" t="s">
        <v>1120</v>
      </c>
      <c r="D1798" s="0" t="s">
        <v>977</v>
      </c>
      <c r="E1798" s="338" t="n">
        <v>18.58</v>
      </c>
    </row>
    <row r="1799" customFormat="false" ht="15" hidden="false" customHeight="false" outlineLevel="0" collapsed="false">
      <c r="A1799" s="0" t="n">
        <v>40918</v>
      </c>
      <c r="B1799" s="133" t="s">
        <v>2775</v>
      </c>
      <c r="C1799" s="0" t="s">
        <v>1122</v>
      </c>
      <c r="D1799" s="0" t="s">
        <v>970</v>
      </c>
      <c r="E1799" s="339" t="n">
        <v>3269.67</v>
      </c>
    </row>
    <row r="1800" customFormat="false" ht="15" hidden="false" customHeight="false" outlineLevel="0" collapsed="false">
      <c r="A1800" s="0" t="n">
        <v>2439</v>
      </c>
      <c r="B1800" s="133" t="s">
        <v>2776</v>
      </c>
      <c r="C1800" s="0" t="s">
        <v>1120</v>
      </c>
      <c r="D1800" s="0" t="s">
        <v>970</v>
      </c>
      <c r="E1800" s="338" t="n">
        <v>18.58</v>
      </c>
    </row>
    <row r="1801" customFormat="false" ht="15" hidden="false" customHeight="false" outlineLevel="0" collapsed="false">
      <c r="A1801" s="0" t="n">
        <v>40923</v>
      </c>
      <c r="B1801" s="133" t="s">
        <v>2777</v>
      </c>
      <c r="C1801" s="0" t="s">
        <v>1122</v>
      </c>
      <c r="D1801" s="0" t="s">
        <v>970</v>
      </c>
      <c r="E1801" s="339" t="n">
        <v>3269.67</v>
      </c>
    </row>
    <row r="1802" customFormat="false" ht="15" hidden="false" customHeight="false" outlineLevel="0" collapsed="false">
      <c r="A1802" s="0" t="n">
        <v>10998</v>
      </c>
      <c r="B1802" s="133" t="s">
        <v>2778</v>
      </c>
      <c r="C1802" s="0" t="s">
        <v>1020</v>
      </c>
      <c r="D1802" s="0" t="s">
        <v>970</v>
      </c>
      <c r="E1802" s="338" t="n">
        <v>29.87</v>
      </c>
    </row>
    <row r="1803" customFormat="false" ht="15" hidden="false" customHeight="false" outlineLevel="0" collapsed="false">
      <c r="A1803" s="0" t="n">
        <v>11002</v>
      </c>
      <c r="B1803" s="133" t="s">
        <v>2779</v>
      </c>
      <c r="C1803" s="0" t="s">
        <v>1020</v>
      </c>
      <c r="D1803" s="0" t="s">
        <v>970</v>
      </c>
      <c r="E1803" s="338" t="n">
        <v>27.37</v>
      </c>
    </row>
    <row r="1804" customFormat="false" ht="15" hidden="false" customHeight="false" outlineLevel="0" collapsed="false">
      <c r="A1804" s="0" t="n">
        <v>10999</v>
      </c>
      <c r="B1804" s="133" t="s">
        <v>2780</v>
      </c>
      <c r="C1804" s="0" t="s">
        <v>1020</v>
      </c>
      <c r="D1804" s="0" t="s">
        <v>970</v>
      </c>
      <c r="E1804" s="338" t="n">
        <v>26.29</v>
      </c>
    </row>
    <row r="1805" customFormat="false" ht="15" hidden="false" customHeight="false" outlineLevel="0" collapsed="false">
      <c r="A1805" s="0" t="n">
        <v>10997</v>
      </c>
      <c r="B1805" s="133" t="s">
        <v>2781</v>
      </c>
      <c r="C1805" s="0" t="s">
        <v>1020</v>
      </c>
      <c r="D1805" s="0" t="s">
        <v>977</v>
      </c>
      <c r="E1805" s="338" t="n">
        <v>28.5</v>
      </c>
    </row>
    <row r="1806" customFormat="false" ht="15" hidden="false" customHeight="false" outlineLevel="0" collapsed="false">
      <c r="A1806" s="0" t="n">
        <v>2685</v>
      </c>
      <c r="B1806" s="133" t="s">
        <v>2782</v>
      </c>
      <c r="C1806" s="0" t="s">
        <v>1016</v>
      </c>
      <c r="D1806" s="0" t="s">
        <v>970</v>
      </c>
      <c r="E1806" s="338" t="n">
        <v>6.52</v>
      </c>
    </row>
    <row r="1807" customFormat="false" ht="15" hidden="false" customHeight="false" outlineLevel="0" collapsed="false">
      <c r="A1807" s="0" t="n">
        <v>2680</v>
      </c>
      <c r="B1807" s="133" t="s">
        <v>2783</v>
      </c>
      <c r="C1807" s="0" t="s">
        <v>1016</v>
      </c>
      <c r="D1807" s="0" t="s">
        <v>970</v>
      </c>
      <c r="E1807" s="338" t="n">
        <v>9.54</v>
      </c>
    </row>
    <row r="1808" customFormat="false" ht="15" hidden="false" customHeight="false" outlineLevel="0" collapsed="false">
      <c r="A1808" s="0" t="n">
        <v>2684</v>
      </c>
      <c r="B1808" s="133" t="s">
        <v>2784</v>
      </c>
      <c r="C1808" s="0" t="s">
        <v>1016</v>
      </c>
      <c r="D1808" s="0" t="s">
        <v>970</v>
      </c>
      <c r="E1808" s="338" t="n">
        <v>8.68</v>
      </c>
    </row>
    <row r="1809" customFormat="false" ht="15" hidden="false" customHeight="false" outlineLevel="0" collapsed="false">
      <c r="A1809" s="0" t="n">
        <v>2673</v>
      </c>
      <c r="B1809" s="133" t="s">
        <v>2785</v>
      </c>
      <c r="C1809" s="0" t="s">
        <v>1016</v>
      </c>
      <c r="D1809" s="0" t="s">
        <v>977</v>
      </c>
      <c r="E1809" s="338" t="n">
        <v>3.35</v>
      </c>
    </row>
    <row r="1810" customFormat="false" ht="15" hidden="false" customHeight="false" outlineLevel="0" collapsed="false">
      <c r="A1810" s="0" t="n">
        <v>2681</v>
      </c>
      <c r="B1810" s="133" t="s">
        <v>2786</v>
      </c>
      <c r="C1810" s="0" t="s">
        <v>1016</v>
      </c>
      <c r="D1810" s="0" t="s">
        <v>970</v>
      </c>
      <c r="E1810" s="338" t="n">
        <v>15.59</v>
      </c>
    </row>
    <row r="1811" customFormat="false" ht="15" hidden="false" customHeight="false" outlineLevel="0" collapsed="false">
      <c r="A1811" s="0" t="n">
        <v>2682</v>
      </c>
      <c r="B1811" s="133" t="s">
        <v>2787</v>
      </c>
      <c r="C1811" s="0" t="s">
        <v>1016</v>
      </c>
      <c r="D1811" s="0" t="s">
        <v>970</v>
      </c>
      <c r="E1811" s="338" t="n">
        <v>22.74</v>
      </c>
    </row>
    <row r="1812" customFormat="false" ht="15" hidden="false" customHeight="false" outlineLevel="0" collapsed="false">
      <c r="A1812" s="0" t="n">
        <v>2686</v>
      </c>
      <c r="B1812" s="133" t="s">
        <v>2788</v>
      </c>
      <c r="C1812" s="0" t="s">
        <v>1016</v>
      </c>
      <c r="D1812" s="0" t="s">
        <v>970</v>
      </c>
      <c r="E1812" s="338" t="n">
        <v>28.52</v>
      </c>
    </row>
    <row r="1813" customFormat="false" ht="15" hidden="false" customHeight="false" outlineLevel="0" collapsed="false">
      <c r="A1813" s="0" t="n">
        <v>2674</v>
      </c>
      <c r="B1813" s="133" t="s">
        <v>2789</v>
      </c>
      <c r="C1813" s="0" t="s">
        <v>1016</v>
      </c>
      <c r="D1813" s="0" t="s">
        <v>970</v>
      </c>
      <c r="E1813" s="338" t="n">
        <v>4.17</v>
      </c>
    </row>
    <row r="1814" customFormat="false" ht="15" hidden="false" customHeight="false" outlineLevel="0" collapsed="false">
      <c r="A1814" s="0" t="n">
        <v>2683</v>
      </c>
      <c r="B1814" s="133" t="s">
        <v>2790</v>
      </c>
      <c r="C1814" s="0" t="s">
        <v>1016</v>
      </c>
      <c r="D1814" s="0" t="s">
        <v>970</v>
      </c>
      <c r="E1814" s="338" t="n">
        <v>44.94</v>
      </c>
    </row>
    <row r="1815" customFormat="false" ht="15" hidden="false" customHeight="false" outlineLevel="0" collapsed="false">
      <c r="A1815" s="0" t="n">
        <v>2676</v>
      </c>
      <c r="B1815" s="133" t="s">
        <v>2791</v>
      </c>
      <c r="C1815" s="0" t="s">
        <v>1016</v>
      </c>
      <c r="D1815" s="0" t="s">
        <v>970</v>
      </c>
      <c r="E1815" s="338" t="n">
        <v>1.95</v>
      </c>
    </row>
    <row r="1816" customFormat="false" ht="15" hidden="false" customHeight="false" outlineLevel="0" collapsed="false">
      <c r="A1816" s="0" t="n">
        <v>2678</v>
      </c>
      <c r="B1816" s="133" t="s">
        <v>2792</v>
      </c>
      <c r="C1816" s="0" t="s">
        <v>1016</v>
      </c>
      <c r="D1816" s="0" t="s">
        <v>970</v>
      </c>
      <c r="E1816" s="338" t="n">
        <v>2.44</v>
      </c>
    </row>
    <row r="1817" customFormat="false" ht="15" hidden="false" customHeight="false" outlineLevel="0" collapsed="false">
      <c r="A1817" s="0" t="n">
        <v>2679</v>
      </c>
      <c r="B1817" s="133" t="s">
        <v>2793</v>
      </c>
      <c r="C1817" s="0" t="s">
        <v>1016</v>
      </c>
      <c r="D1817" s="0" t="s">
        <v>970</v>
      </c>
      <c r="E1817" s="338" t="n">
        <v>3.76</v>
      </c>
    </row>
    <row r="1818" customFormat="false" ht="15" hidden="false" customHeight="false" outlineLevel="0" collapsed="false">
      <c r="A1818" s="0" t="n">
        <v>12070</v>
      </c>
      <c r="B1818" s="133" t="s">
        <v>2794</v>
      </c>
      <c r="C1818" s="0" t="s">
        <v>1016</v>
      </c>
      <c r="D1818" s="0" t="s">
        <v>970</v>
      </c>
      <c r="E1818" s="338" t="n">
        <v>5.23</v>
      </c>
    </row>
    <row r="1819" customFormat="false" ht="15" hidden="false" customHeight="false" outlineLevel="0" collapsed="false">
      <c r="A1819" s="0" t="n">
        <v>2675</v>
      </c>
      <c r="B1819" s="133" t="s">
        <v>2795</v>
      </c>
      <c r="C1819" s="0" t="s">
        <v>1016</v>
      </c>
      <c r="D1819" s="0" t="s">
        <v>970</v>
      </c>
      <c r="E1819" s="338" t="n">
        <v>6.8</v>
      </c>
    </row>
    <row r="1820" customFormat="false" ht="15" hidden="false" customHeight="false" outlineLevel="0" collapsed="false">
      <c r="A1820" s="0" t="n">
        <v>12067</v>
      </c>
      <c r="B1820" s="133" t="s">
        <v>2796</v>
      </c>
      <c r="C1820" s="0" t="s">
        <v>1016</v>
      </c>
      <c r="D1820" s="0" t="s">
        <v>970</v>
      </c>
      <c r="E1820" s="338" t="n">
        <v>9.23</v>
      </c>
    </row>
    <row r="1821" customFormat="false" ht="15" hidden="false" customHeight="false" outlineLevel="0" collapsed="false">
      <c r="A1821" s="0" t="n">
        <v>21136</v>
      </c>
      <c r="B1821" s="133" t="s">
        <v>2797</v>
      </c>
      <c r="C1821" s="0" t="s">
        <v>1016</v>
      </c>
      <c r="D1821" s="0" t="s">
        <v>970</v>
      </c>
      <c r="E1821" s="338" t="n">
        <v>10.75</v>
      </c>
    </row>
    <row r="1822" customFormat="false" ht="15" hidden="false" customHeight="false" outlineLevel="0" collapsed="false">
      <c r="A1822" s="0" t="n">
        <v>21128</v>
      </c>
      <c r="B1822" s="133" t="s">
        <v>2798</v>
      </c>
      <c r="C1822" s="0" t="s">
        <v>1016</v>
      </c>
      <c r="D1822" s="0" t="s">
        <v>977</v>
      </c>
      <c r="E1822" s="338" t="n">
        <v>8.32</v>
      </c>
    </row>
    <row r="1823" customFormat="false" ht="15" hidden="false" customHeight="false" outlineLevel="0" collapsed="false">
      <c r="A1823" s="0" t="n">
        <v>21130</v>
      </c>
      <c r="B1823" s="133" t="s">
        <v>2799</v>
      </c>
      <c r="C1823" s="0" t="s">
        <v>1016</v>
      </c>
      <c r="D1823" s="0" t="s">
        <v>970</v>
      </c>
      <c r="E1823" s="338" t="n">
        <v>21.01</v>
      </c>
    </row>
    <row r="1824" customFormat="false" ht="15" hidden="false" customHeight="false" outlineLevel="0" collapsed="false">
      <c r="A1824" s="0" t="n">
        <v>21135</v>
      </c>
      <c r="B1824" s="133" t="s">
        <v>2800</v>
      </c>
      <c r="C1824" s="0" t="s">
        <v>1016</v>
      </c>
      <c r="D1824" s="0" t="s">
        <v>970</v>
      </c>
      <c r="E1824" s="338" t="n">
        <v>20.68</v>
      </c>
    </row>
    <row r="1825" customFormat="false" ht="15" hidden="false" customHeight="false" outlineLevel="0" collapsed="false">
      <c r="A1825" s="0" t="n">
        <v>40401</v>
      </c>
      <c r="B1825" s="133" t="s">
        <v>2801</v>
      </c>
      <c r="C1825" s="0" t="s">
        <v>1016</v>
      </c>
      <c r="D1825" s="0" t="s">
        <v>970</v>
      </c>
      <c r="E1825" s="338" t="n">
        <v>2.08</v>
      </c>
    </row>
    <row r="1826" customFormat="false" ht="15" hidden="false" customHeight="false" outlineLevel="0" collapsed="false">
      <c r="A1826" s="0" t="n">
        <v>40402</v>
      </c>
      <c r="B1826" s="133" t="s">
        <v>2802</v>
      </c>
      <c r="C1826" s="0" t="s">
        <v>1016</v>
      </c>
      <c r="D1826" s="0" t="s">
        <v>970</v>
      </c>
      <c r="E1826" s="338" t="n">
        <v>2.67</v>
      </c>
    </row>
    <row r="1827" customFormat="false" ht="15" hidden="false" customHeight="false" outlineLevel="0" collapsed="false">
      <c r="A1827" s="0" t="n">
        <v>40400</v>
      </c>
      <c r="B1827" s="133" t="s">
        <v>2803</v>
      </c>
      <c r="C1827" s="0" t="s">
        <v>1016</v>
      </c>
      <c r="D1827" s="0" t="s">
        <v>970</v>
      </c>
      <c r="E1827" s="338" t="n">
        <v>1.41</v>
      </c>
    </row>
    <row r="1828" customFormat="false" ht="15" hidden="false" customHeight="false" outlineLevel="0" collapsed="false">
      <c r="A1828" s="0" t="n">
        <v>2504</v>
      </c>
      <c r="B1828" s="133" t="s">
        <v>2804</v>
      </c>
      <c r="C1828" s="0" t="s">
        <v>1016</v>
      </c>
      <c r="D1828" s="0" t="s">
        <v>970</v>
      </c>
      <c r="E1828" s="338" t="n">
        <v>9.23</v>
      </c>
    </row>
    <row r="1829" customFormat="false" ht="15" hidden="false" customHeight="false" outlineLevel="0" collapsed="false">
      <c r="A1829" s="0" t="n">
        <v>2501</v>
      </c>
      <c r="B1829" s="133" t="s">
        <v>2805</v>
      </c>
      <c r="C1829" s="0" t="s">
        <v>1016</v>
      </c>
      <c r="D1829" s="0" t="s">
        <v>970</v>
      </c>
      <c r="E1829" s="338" t="n">
        <v>12.1</v>
      </c>
    </row>
    <row r="1830" customFormat="false" ht="15" hidden="false" customHeight="false" outlineLevel="0" collapsed="false">
      <c r="A1830" s="0" t="n">
        <v>2502</v>
      </c>
      <c r="B1830" s="133" t="s">
        <v>2806</v>
      </c>
      <c r="C1830" s="0" t="s">
        <v>1016</v>
      </c>
      <c r="D1830" s="0" t="s">
        <v>970</v>
      </c>
      <c r="E1830" s="338" t="n">
        <v>18.27</v>
      </c>
    </row>
    <row r="1831" customFormat="false" ht="15" hidden="false" customHeight="false" outlineLevel="0" collapsed="false">
      <c r="A1831" s="0" t="n">
        <v>2503</v>
      </c>
      <c r="B1831" s="133" t="s">
        <v>2807</v>
      </c>
      <c r="C1831" s="0" t="s">
        <v>1016</v>
      </c>
      <c r="D1831" s="0" t="s">
        <v>970</v>
      </c>
      <c r="E1831" s="338" t="n">
        <v>23.51</v>
      </c>
    </row>
    <row r="1832" customFormat="false" ht="15" hidden="false" customHeight="false" outlineLevel="0" collapsed="false">
      <c r="A1832" s="0" t="n">
        <v>2500</v>
      </c>
      <c r="B1832" s="133" t="s">
        <v>2808</v>
      </c>
      <c r="C1832" s="0" t="s">
        <v>1016</v>
      </c>
      <c r="D1832" s="0" t="s">
        <v>970</v>
      </c>
      <c r="E1832" s="338" t="n">
        <v>31.31</v>
      </c>
    </row>
    <row r="1833" customFormat="false" ht="15" hidden="false" customHeight="false" outlineLevel="0" collapsed="false">
      <c r="A1833" s="0" t="n">
        <v>2505</v>
      </c>
      <c r="B1833" s="133" t="s">
        <v>2809</v>
      </c>
      <c r="C1833" s="0" t="s">
        <v>1016</v>
      </c>
      <c r="D1833" s="0" t="s">
        <v>970</v>
      </c>
      <c r="E1833" s="338" t="n">
        <v>48.8</v>
      </c>
    </row>
    <row r="1834" customFormat="false" ht="15" hidden="false" customHeight="false" outlineLevel="0" collapsed="false">
      <c r="A1834" s="0" t="n">
        <v>12056</v>
      </c>
      <c r="B1834" s="133" t="s">
        <v>2810</v>
      </c>
      <c r="C1834" s="0" t="s">
        <v>1016</v>
      </c>
      <c r="D1834" s="0" t="s">
        <v>970</v>
      </c>
      <c r="E1834" s="338" t="n">
        <v>19.72</v>
      </c>
    </row>
    <row r="1835" customFormat="false" ht="15" hidden="false" customHeight="false" outlineLevel="0" collapsed="false">
      <c r="A1835" s="0" t="n">
        <v>12057</v>
      </c>
      <c r="B1835" s="133" t="s">
        <v>2811</v>
      </c>
      <c r="C1835" s="0" t="s">
        <v>1016</v>
      </c>
      <c r="D1835" s="0" t="s">
        <v>970</v>
      </c>
      <c r="E1835" s="338" t="n">
        <v>16.75</v>
      </c>
    </row>
    <row r="1836" customFormat="false" ht="15" hidden="false" customHeight="false" outlineLevel="0" collapsed="false">
      <c r="A1836" s="0" t="n">
        <v>12059</v>
      </c>
      <c r="B1836" s="133" t="s">
        <v>2812</v>
      </c>
      <c r="C1836" s="0" t="s">
        <v>1016</v>
      </c>
      <c r="D1836" s="0" t="s">
        <v>970</v>
      </c>
      <c r="E1836" s="338" t="n">
        <v>5.87</v>
      </c>
    </row>
    <row r="1837" customFormat="false" ht="15" hidden="false" customHeight="false" outlineLevel="0" collapsed="false">
      <c r="A1837" s="0" t="n">
        <v>12058</v>
      </c>
      <c r="B1837" s="133" t="s">
        <v>2813</v>
      </c>
      <c r="C1837" s="0" t="s">
        <v>1016</v>
      </c>
      <c r="D1837" s="0" t="s">
        <v>970</v>
      </c>
      <c r="E1837" s="338" t="n">
        <v>10.44</v>
      </c>
    </row>
    <row r="1838" customFormat="false" ht="15" hidden="false" customHeight="false" outlineLevel="0" collapsed="false">
      <c r="A1838" s="0" t="n">
        <v>12060</v>
      </c>
      <c r="B1838" s="133" t="s">
        <v>2814</v>
      </c>
      <c r="C1838" s="0" t="s">
        <v>1016</v>
      </c>
      <c r="D1838" s="0" t="s">
        <v>970</v>
      </c>
      <c r="E1838" s="338" t="n">
        <v>43.52</v>
      </c>
    </row>
    <row r="1839" customFormat="false" ht="15" hidden="false" customHeight="false" outlineLevel="0" collapsed="false">
      <c r="A1839" s="0" t="n">
        <v>12061</v>
      </c>
      <c r="B1839" s="133" t="s">
        <v>2815</v>
      </c>
      <c r="C1839" s="0" t="s">
        <v>1016</v>
      </c>
      <c r="D1839" s="0" t="s">
        <v>970</v>
      </c>
      <c r="E1839" s="338" t="n">
        <v>26.57</v>
      </c>
    </row>
    <row r="1840" customFormat="false" ht="15" hidden="false" customHeight="false" outlineLevel="0" collapsed="false">
      <c r="A1840" s="0" t="n">
        <v>12062</v>
      </c>
      <c r="B1840" s="133" t="s">
        <v>2816</v>
      </c>
      <c r="C1840" s="0" t="s">
        <v>1016</v>
      </c>
      <c r="D1840" s="0" t="s">
        <v>970</v>
      </c>
      <c r="E1840" s="338" t="n">
        <v>49</v>
      </c>
    </row>
    <row r="1841" customFormat="false" ht="15" hidden="false" customHeight="false" outlineLevel="0" collapsed="false">
      <c r="A1841" s="0" t="n">
        <v>21137</v>
      </c>
      <c r="B1841" s="133" t="s">
        <v>2817</v>
      </c>
      <c r="C1841" s="0" t="s">
        <v>1016</v>
      </c>
      <c r="D1841" s="0" t="s">
        <v>970</v>
      </c>
      <c r="E1841" s="338" t="n">
        <v>8.51</v>
      </c>
    </row>
    <row r="1842" customFormat="false" ht="15" hidden="false" customHeight="false" outlineLevel="0" collapsed="false">
      <c r="A1842" s="0" t="n">
        <v>2687</v>
      </c>
      <c r="B1842" s="133" t="s">
        <v>2818</v>
      </c>
      <c r="C1842" s="0" t="s">
        <v>1016</v>
      </c>
      <c r="D1842" s="0" t="s">
        <v>970</v>
      </c>
      <c r="E1842" s="338" t="n">
        <v>1.7</v>
      </c>
    </row>
    <row r="1843" customFormat="false" ht="15" hidden="false" customHeight="false" outlineLevel="0" collapsed="false">
      <c r="A1843" s="0" t="n">
        <v>2689</v>
      </c>
      <c r="B1843" s="133" t="s">
        <v>2819</v>
      </c>
      <c r="C1843" s="0" t="s">
        <v>1016</v>
      </c>
      <c r="D1843" s="0" t="s">
        <v>970</v>
      </c>
      <c r="E1843" s="338" t="n">
        <v>2.02</v>
      </c>
    </row>
    <row r="1844" customFormat="false" ht="15" hidden="false" customHeight="false" outlineLevel="0" collapsed="false">
      <c r="A1844" s="0" t="n">
        <v>2688</v>
      </c>
      <c r="B1844" s="133" t="s">
        <v>2820</v>
      </c>
      <c r="C1844" s="0" t="s">
        <v>1016</v>
      </c>
      <c r="D1844" s="0" t="s">
        <v>970</v>
      </c>
      <c r="E1844" s="338" t="n">
        <v>2.19</v>
      </c>
    </row>
    <row r="1845" customFormat="false" ht="15" hidden="false" customHeight="false" outlineLevel="0" collapsed="false">
      <c r="A1845" s="0" t="n">
        <v>2690</v>
      </c>
      <c r="B1845" s="133" t="s">
        <v>2821</v>
      </c>
      <c r="C1845" s="0" t="s">
        <v>1016</v>
      </c>
      <c r="D1845" s="0" t="s">
        <v>970</v>
      </c>
      <c r="E1845" s="338" t="n">
        <v>3.75</v>
      </c>
    </row>
    <row r="1846" customFormat="false" ht="15" hidden="false" customHeight="false" outlineLevel="0" collapsed="false">
      <c r="A1846" s="0" t="n">
        <v>39243</v>
      </c>
      <c r="B1846" s="133" t="s">
        <v>2822</v>
      </c>
      <c r="C1846" s="0" t="s">
        <v>1016</v>
      </c>
      <c r="D1846" s="0" t="s">
        <v>970</v>
      </c>
      <c r="E1846" s="338" t="n">
        <v>2.47</v>
      </c>
    </row>
    <row r="1847" customFormat="false" ht="15" hidden="false" customHeight="false" outlineLevel="0" collapsed="false">
      <c r="A1847" s="0" t="n">
        <v>39244</v>
      </c>
      <c r="B1847" s="133" t="s">
        <v>2823</v>
      </c>
      <c r="C1847" s="0" t="s">
        <v>1016</v>
      </c>
      <c r="D1847" s="0" t="s">
        <v>970</v>
      </c>
      <c r="E1847" s="338" t="n">
        <v>3.34</v>
      </c>
    </row>
    <row r="1848" customFormat="false" ht="15" hidden="false" customHeight="false" outlineLevel="0" collapsed="false">
      <c r="A1848" s="0" t="n">
        <v>39245</v>
      </c>
      <c r="B1848" s="133" t="s">
        <v>2824</v>
      </c>
      <c r="C1848" s="0" t="s">
        <v>1016</v>
      </c>
      <c r="D1848" s="0" t="s">
        <v>970</v>
      </c>
      <c r="E1848" s="338" t="n">
        <v>6.43</v>
      </c>
    </row>
    <row r="1849" customFormat="false" ht="15" hidden="false" customHeight="false" outlineLevel="0" collapsed="false">
      <c r="A1849" s="0" t="n">
        <v>39254</v>
      </c>
      <c r="B1849" s="133" t="s">
        <v>2825</v>
      </c>
      <c r="C1849" s="0" t="s">
        <v>1016</v>
      </c>
      <c r="D1849" s="0" t="s">
        <v>970</v>
      </c>
      <c r="E1849" s="338" t="n">
        <v>9.62</v>
      </c>
    </row>
    <row r="1850" customFormat="false" ht="15" hidden="false" customHeight="false" outlineLevel="0" collapsed="false">
      <c r="A1850" s="0" t="n">
        <v>39255</v>
      </c>
      <c r="B1850" s="133" t="s">
        <v>2826</v>
      </c>
      <c r="C1850" s="0" t="s">
        <v>1016</v>
      </c>
      <c r="D1850" s="0" t="s">
        <v>970</v>
      </c>
      <c r="E1850" s="338" t="n">
        <v>17.8</v>
      </c>
    </row>
    <row r="1851" customFormat="false" ht="15" hidden="false" customHeight="false" outlineLevel="0" collapsed="false">
      <c r="A1851" s="0" t="n">
        <v>39253</v>
      </c>
      <c r="B1851" s="133" t="s">
        <v>2827</v>
      </c>
      <c r="C1851" s="0" t="s">
        <v>1016</v>
      </c>
      <c r="D1851" s="0" t="s">
        <v>970</v>
      </c>
      <c r="E1851" s="338" t="n">
        <v>12.26</v>
      </c>
    </row>
    <row r="1852" customFormat="false" ht="15" hidden="false" customHeight="false" outlineLevel="0" collapsed="false">
      <c r="A1852" s="0" t="n">
        <v>39246</v>
      </c>
      <c r="B1852" s="133" t="s">
        <v>2828</v>
      </c>
      <c r="C1852" s="0" t="s">
        <v>1016</v>
      </c>
      <c r="D1852" s="0" t="s">
        <v>970</v>
      </c>
      <c r="E1852" s="338" t="n">
        <v>3.61</v>
      </c>
    </row>
    <row r="1853" customFormat="false" ht="15" hidden="false" customHeight="false" outlineLevel="0" collapsed="false">
      <c r="A1853" s="0" t="n">
        <v>39247</v>
      </c>
      <c r="B1853" s="133" t="s">
        <v>2829</v>
      </c>
      <c r="C1853" s="0" t="s">
        <v>1016</v>
      </c>
      <c r="D1853" s="0" t="s">
        <v>970</v>
      </c>
      <c r="E1853" s="338" t="n">
        <v>3.15</v>
      </c>
    </row>
    <row r="1854" customFormat="false" ht="15" hidden="false" customHeight="false" outlineLevel="0" collapsed="false">
      <c r="A1854" s="0" t="n">
        <v>2446</v>
      </c>
      <c r="B1854" s="133" t="s">
        <v>2830</v>
      </c>
      <c r="C1854" s="0" t="s">
        <v>1016</v>
      </c>
      <c r="D1854" s="0" t="s">
        <v>977</v>
      </c>
      <c r="E1854" s="338" t="n">
        <v>5.19</v>
      </c>
    </row>
    <row r="1855" customFormat="false" ht="15" hidden="false" customHeight="false" outlineLevel="0" collapsed="false">
      <c r="A1855" s="0" t="n">
        <v>2442</v>
      </c>
      <c r="B1855" s="133" t="s">
        <v>2831</v>
      </c>
      <c r="C1855" s="0" t="s">
        <v>1016</v>
      </c>
      <c r="D1855" s="0" t="s">
        <v>970</v>
      </c>
      <c r="E1855" s="338" t="n">
        <v>7.27</v>
      </c>
    </row>
    <row r="1856" customFormat="false" ht="15" hidden="false" customHeight="false" outlineLevel="0" collapsed="false">
      <c r="A1856" s="0" t="n">
        <v>39248</v>
      </c>
      <c r="B1856" s="133" t="s">
        <v>2832</v>
      </c>
      <c r="C1856" s="0" t="s">
        <v>1016</v>
      </c>
      <c r="D1856" s="0" t="s">
        <v>970</v>
      </c>
      <c r="E1856" s="338" t="n">
        <v>10.13</v>
      </c>
    </row>
    <row r="1857" customFormat="false" ht="15" hidden="false" customHeight="false" outlineLevel="0" collapsed="false">
      <c r="A1857" s="0" t="n">
        <v>2438</v>
      </c>
      <c r="B1857" s="133" t="s">
        <v>2833</v>
      </c>
      <c r="C1857" s="0" t="s">
        <v>1120</v>
      </c>
      <c r="D1857" s="0" t="s">
        <v>970</v>
      </c>
      <c r="E1857" s="338" t="n">
        <v>22.24</v>
      </c>
    </row>
    <row r="1858" customFormat="false" ht="15" hidden="false" customHeight="false" outlineLevel="0" collapsed="false">
      <c r="A1858" s="0" t="n">
        <v>40922</v>
      </c>
      <c r="B1858" s="133" t="s">
        <v>2834</v>
      </c>
      <c r="C1858" s="0" t="s">
        <v>1122</v>
      </c>
      <c r="D1858" s="0" t="s">
        <v>970</v>
      </c>
      <c r="E1858" s="339" t="n">
        <v>3916.24</v>
      </c>
    </row>
    <row r="1859" customFormat="false" ht="15" hidden="false" customHeight="false" outlineLevel="0" collapsed="false">
      <c r="A1859" s="0" t="n">
        <v>36486</v>
      </c>
      <c r="B1859" s="133" t="s">
        <v>2835</v>
      </c>
      <c r="C1859" s="0" t="s">
        <v>969</v>
      </c>
      <c r="D1859" s="0" t="s">
        <v>972</v>
      </c>
      <c r="E1859" s="339" t="n">
        <v>70127.2</v>
      </c>
    </row>
    <row r="1860" customFormat="false" ht="15" hidden="false" customHeight="false" outlineLevel="0" collapsed="false">
      <c r="A1860" s="0" t="n">
        <v>37777</v>
      </c>
      <c r="B1860" s="133" t="s">
        <v>2836</v>
      </c>
      <c r="C1860" s="0" t="s">
        <v>969</v>
      </c>
      <c r="D1860" s="0" t="s">
        <v>972</v>
      </c>
      <c r="E1860" s="339" t="n">
        <v>330157.49</v>
      </c>
    </row>
    <row r="1861" customFormat="false" ht="15" hidden="false" customHeight="false" outlineLevel="0" collapsed="false">
      <c r="A1861" s="0" t="n">
        <v>12624</v>
      </c>
      <c r="B1861" s="133" t="s">
        <v>2837</v>
      </c>
      <c r="C1861" s="0" t="s">
        <v>969</v>
      </c>
      <c r="D1861" s="0" t="s">
        <v>970</v>
      </c>
      <c r="E1861" s="338" t="n">
        <v>28.65</v>
      </c>
    </row>
    <row r="1862" customFormat="false" ht="15" hidden="false" customHeight="false" outlineLevel="0" collapsed="false">
      <c r="A1862" s="0" t="n">
        <v>517</v>
      </c>
      <c r="B1862" s="133" t="s">
        <v>2838</v>
      </c>
      <c r="C1862" s="0" t="s">
        <v>1022</v>
      </c>
      <c r="D1862" s="0" t="s">
        <v>972</v>
      </c>
      <c r="E1862" s="338" t="n">
        <v>9.61</v>
      </c>
    </row>
    <row r="1863" customFormat="false" ht="15" hidden="false" customHeight="false" outlineLevel="0" collapsed="false">
      <c r="A1863" s="0" t="n">
        <v>37534</v>
      </c>
      <c r="B1863" s="133" t="s">
        <v>2839</v>
      </c>
      <c r="C1863" s="0" t="s">
        <v>1020</v>
      </c>
      <c r="D1863" s="0" t="s">
        <v>972</v>
      </c>
      <c r="E1863" s="338" t="n">
        <v>21.64</v>
      </c>
    </row>
    <row r="1864" customFormat="false" ht="15" hidden="false" customHeight="false" outlineLevel="0" collapsed="false">
      <c r="A1864" s="0" t="n">
        <v>37535</v>
      </c>
      <c r="B1864" s="133" t="s">
        <v>2840</v>
      </c>
      <c r="C1864" s="0" t="s">
        <v>1020</v>
      </c>
      <c r="D1864" s="0" t="s">
        <v>972</v>
      </c>
      <c r="E1864" s="338" t="n">
        <v>21.64</v>
      </c>
    </row>
    <row r="1865" customFormat="false" ht="15" hidden="false" customHeight="false" outlineLevel="0" collapsed="false">
      <c r="A1865" s="0" t="n">
        <v>37533</v>
      </c>
      <c r="B1865" s="133" t="s">
        <v>2841</v>
      </c>
      <c r="C1865" s="0" t="s">
        <v>1020</v>
      </c>
      <c r="D1865" s="0" t="s">
        <v>972</v>
      </c>
      <c r="E1865" s="338" t="n">
        <v>21.64</v>
      </c>
    </row>
    <row r="1866" customFormat="false" ht="15" hidden="false" customHeight="false" outlineLevel="0" collapsed="false">
      <c r="A1866" s="0" t="n">
        <v>37537</v>
      </c>
      <c r="B1866" s="133" t="s">
        <v>2842</v>
      </c>
      <c r="C1866" s="0" t="s">
        <v>1020</v>
      </c>
      <c r="D1866" s="0" t="s">
        <v>972</v>
      </c>
      <c r="E1866" s="338" t="n">
        <v>16.38</v>
      </c>
    </row>
    <row r="1867" customFormat="false" ht="15" hidden="false" customHeight="false" outlineLevel="0" collapsed="false">
      <c r="A1867" s="0" t="n">
        <v>37536</v>
      </c>
      <c r="B1867" s="133" t="s">
        <v>2843</v>
      </c>
      <c r="C1867" s="0" t="s">
        <v>1020</v>
      </c>
      <c r="D1867" s="0" t="s">
        <v>972</v>
      </c>
      <c r="E1867" s="338" t="n">
        <v>16.38</v>
      </c>
    </row>
    <row r="1868" customFormat="false" ht="15" hidden="false" customHeight="false" outlineLevel="0" collapsed="false">
      <c r="A1868" s="0" t="n">
        <v>37532</v>
      </c>
      <c r="B1868" s="133" t="s">
        <v>2844</v>
      </c>
      <c r="C1868" s="0" t="s">
        <v>1020</v>
      </c>
      <c r="D1868" s="0" t="s">
        <v>972</v>
      </c>
      <c r="E1868" s="338" t="n">
        <v>16.38</v>
      </c>
    </row>
    <row r="1869" customFormat="false" ht="15" hidden="false" customHeight="false" outlineLevel="0" collapsed="false">
      <c r="A1869" s="0" t="n">
        <v>2696</v>
      </c>
      <c r="B1869" s="133" t="s">
        <v>2845</v>
      </c>
      <c r="C1869" s="0" t="s">
        <v>1120</v>
      </c>
      <c r="D1869" s="0" t="s">
        <v>977</v>
      </c>
      <c r="E1869" s="338" t="n">
        <v>18.58</v>
      </c>
    </row>
    <row r="1870" customFormat="false" ht="15" hidden="false" customHeight="false" outlineLevel="0" collapsed="false">
      <c r="A1870" s="0" t="n">
        <v>40928</v>
      </c>
      <c r="B1870" s="133" t="s">
        <v>2846</v>
      </c>
      <c r="C1870" s="0" t="s">
        <v>1122</v>
      </c>
      <c r="D1870" s="0" t="s">
        <v>970</v>
      </c>
      <c r="E1870" s="339" t="n">
        <v>3269.67</v>
      </c>
    </row>
    <row r="1871" customFormat="false" ht="15" hidden="false" customHeight="false" outlineLevel="0" collapsed="false">
      <c r="A1871" s="0" t="n">
        <v>4083</v>
      </c>
      <c r="B1871" s="133" t="s">
        <v>2847</v>
      </c>
      <c r="C1871" s="0" t="s">
        <v>1120</v>
      </c>
      <c r="D1871" s="0" t="s">
        <v>977</v>
      </c>
      <c r="E1871" s="338" t="n">
        <v>25.88</v>
      </c>
    </row>
    <row r="1872" customFormat="false" ht="15" hidden="false" customHeight="false" outlineLevel="0" collapsed="false">
      <c r="A1872" s="0" t="n">
        <v>40818</v>
      </c>
      <c r="B1872" s="133" t="s">
        <v>2848</v>
      </c>
      <c r="C1872" s="0" t="s">
        <v>1122</v>
      </c>
      <c r="D1872" s="0" t="s">
        <v>970</v>
      </c>
      <c r="E1872" s="339" t="n">
        <v>4554.52</v>
      </c>
    </row>
    <row r="1873" customFormat="false" ht="15" hidden="false" customHeight="false" outlineLevel="0" collapsed="false">
      <c r="A1873" s="0" t="n">
        <v>43146</v>
      </c>
      <c r="B1873" s="133" t="s">
        <v>2849</v>
      </c>
      <c r="C1873" s="0" t="s">
        <v>1020</v>
      </c>
      <c r="D1873" s="0" t="s">
        <v>970</v>
      </c>
      <c r="E1873" s="338" t="n">
        <v>8.96</v>
      </c>
    </row>
    <row r="1874" customFormat="false" ht="15" hidden="false" customHeight="false" outlineLevel="0" collapsed="false">
      <c r="A1874" s="0" t="n">
        <v>2705</v>
      </c>
      <c r="B1874" s="133" t="s">
        <v>2850</v>
      </c>
      <c r="C1874" s="0" t="s">
        <v>2851</v>
      </c>
      <c r="D1874" s="0" t="s">
        <v>970</v>
      </c>
      <c r="E1874" s="338" t="n">
        <v>0.9</v>
      </c>
    </row>
    <row r="1875" customFormat="false" ht="15" hidden="false" customHeight="false" outlineLevel="0" collapsed="false">
      <c r="A1875" s="0" t="n">
        <v>14250</v>
      </c>
      <c r="B1875" s="133" t="s">
        <v>2852</v>
      </c>
      <c r="C1875" s="0" t="s">
        <v>2851</v>
      </c>
      <c r="D1875" s="0" t="s">
        <v>977</v>
      </c>
      <c r="E1875" s="338" t="n">
        <v>0.92</v>
      </c>
    </row>
    <row r="1876" customFormat="false" ht="15" hidden="false" customHeight="false" outlineLevel="0" collapsed="false">
      <c r="A1876" s="0" t="n">
        <v>11683</v>
      </c>
      <c r="B1876" s="133" t="s">
        <v>2853</v>
      </c>
      <c r="C1876" s="0" t="s">
        <v>969</v>
      </c>
      <c r="D1876" s="0" t="s">
        <v>970</v>
      </c>
      <c r="E1876" s="338" t="n">
        <v>42.64</v>
      </c>
    </row>
    <row r="1877" customFormat="false" ht="15" hidden="false" customHeight="false" outlineLevel="0" collapsed="false">
      <c r="A1877" s="0" t="n">
        <v>11684</v>
      </c>
      <c r="B1877" s="133" t="s">
        <v>2854</v>
      </c>
      <c r="C1877" s="0" t="s">
        <v>969</v>
      </c>
      <c r="D1877" s="0" t="s">
        <v>970</v>
      </c>
      <c r="E1877" s="338" t="n">
        <v>46.67</v>
      </c>
    </row>
    <row r="1878" customFormat="false" ht="15" hidden="false" customHeight="false" outlineLevel="0" collapsed="false">
      <c r="A1878" s="0" t="n">
        <v>6141</v>
      </c>
      <c r="B1878" s="133" t="s">
        <v>2855</v>
      </c>
      <c r="C1878" s="0" t="s">
        <v>969</v>
      </c>
      <c r="D1878" s="0" t="s">
        <v>970</v>
      </c>
      <c r="E1878" s="338" t="n">
        <v>4.95</v>
      </c>
    </row>
    <row r="1879" customFormat="false" ht="15" hidden="false" customHeight="false" outlineLevel="0" collapsed="false">
      <c r="A1879" s="0" t="n">
        <v>11681</v>
      </c>
      <c r="B1879" s="133" t="s">
        <v>2856</v>
      </c>
      <c r="C1879" s="0" t="s">
        <v>969</v>
      </c>
      <c r="D1879" s="0" t="s">
        <v>970</v>
      </c>
      <c r="E1879" s="338" t="n">
        <v>6.24</v>
      </c>
    </row>
    <row r="1880" customFormat="false" ht="15" hidden="false" customHeight="false" outlineLevel="0" collapsed="false">
      <c r="A1880" s="0" t="n">
        <v>2706</v>
      </c>
      <c r="B1880" s="133" t="s">
        <v>2857</v>
      </c>
      <c r="C1880" s="0" t="s">
        <v>1120</v>
      </c>
      <c r="D1880" s="0" t="s">
        <v>977</v>
      </c>
      <c r="E1880" s="338" t="n">
        <v>94.68</v>
      </c>
    </row>
    <row r="1881" customFormat="false" ht="15" hidden="false" customHeight="false" outlineLevel="0" collapsed="false">
      <c r="A1881" s="0" t="n">
        <v>40811</v>
      </c>
      <c r="B1881" s="133" t="s">
        <v>2858</v>
      </c>
      <c r="C1881" s="0" t="s">
        <v>1122</v>
      </c>
      <c r="D1881" s="0" t="s">
        <v>970</v>
      </c>
      <c r="E1881" s="339" t="n">
        <v>16661.58</v>
      </c>
    </row>
    <row r="1882" customFormat="false" ht="15" hidden="false" customHeight="false" outlineLevel="0" collapsed="false">
      <c r="A1882" s="0" t="n">
        <v>2707</v>
      </c>
      <c r="B1882" s="133" t="s">
        <v>2859</v>
      </c>
      <c r="C1882" s="0" t="s">
        <v>1120</v>
      </c>
      <c r="D1882" s="0" t="s">
        <v>970</v>
      </c>
      <c r="E1882" s="338" t="n">
        <v>99.95</v>
      </c>
    </row>
    <row r="1883" customFormat="false" ht="15" hidden="false" customHeight="false" outlineLevel="0" collapsed="false">
      <c r="A1883" s="0" t="n">
        <v>40813</v>
      </c>
      <c r="B1883" s="133" t="s">
        <v>2860</v>
      </c>
      <c r="C1883" s="0" t="s">
        <v>1122</v>
      </c>
      <c r="D1883" s="0" t="s">
        <v>970</v>
      </c>
      <c r="E1883" s="339" t="n">
        <v>17590.92</v>
      </c>
    </row>
    <row r="1884" customFormat="false" ht="15" hidden="false" customHeight="false" outlineLevel="0" collapsed="false">
      <c r="A1884" s="0" t="n">
        <v>2708</v>
      </c>
      <c r="B1884" s="133" t="s">
        <v>2861</v>
      </c>
      <c r="C1884" s="0" t="s">
        <v>1120</v>
      </c>
      <c r="D1884" s="0" t="s">
        <v>970</v>
      </c>
      <c r="E1884" s="338" t="n">
        <v>119.2</v>
      </c>
    </row>
    <row r="1885" customFormat="false" ht="15" hidden="false" customHeight="false" outlineLevel="0" collapsed="false">
      <c r="A1885" s="0" t="n">
        <v>40814</v>
      </c>
      <c r="B1885" s="133" t="s">
        <v>2862</v>
      </c>
      <c r="C1885" s="0" t="s">
        <v>1122</v>
      </c>
      <c r="D1885" s="0" t="s">
        <v>970</v>
      </c>
      <c r="E1885" s="339" t="n">
        <v>20978.78</v>
      </c>
    </row>
    <row r="1886" customFormat="false" ht="15" hidden="false" customHeight="false" outlineLevel="0" collapsed="false">
      <c r="A1886" s="0" t="n">
        <v>38403</v>
      </c>
      <c r="B1886" s="133" t="s">
        <v>2863</v>
      </c>
      <c r="C1886" s="0" t="s">
        <v>969</v>
      </c>
      <c r="D1886" s="0" t="s">
        <v>970</v>
      </c>
      <c r="E1886" s="338" t="n">
        <v>51.39</v>
      </c>
    </row>
    <row r="1887" customFormat="false" ht="15" hidden="false" customHeight="false" outlineLevel="0" collapsed="false">
      <c r="A1887" s="0" t="n">
        <v>43482</v>
      </c>
      <c r="B1887" s="133" t="s">
        <v>2864</v>
      </c>
      <c r="C1887" s="0" t="s">
        <v>1120</v>
      </c>
      <c r="D1887" s="0" t="s">
        <v>977</v>
      </c>
      <c r="E1887" s="338" t="n">
        <v>0.79</v>
      </c>
    </row>
    <row r="1888" customFormat="false" ht="15" hidden="false" customHeight="false" outlineLevel="0" collapsed="false">
      <c r="A1888" s="0" t="n">
        <v>43494</v>
      </c>
      <c r="B1888" s="133" t="s">
        <v>2865</v>
      </c>
      <c r="C1888" s="0" t="s">
        <v>1122</v>
      </c>
      <c r="D1888" s="0" t="s">
        <v>977</v>
      </c>
      <c r="E1888" s="338" t="n">
        <v>148.04</v>
      </c>
    </row>
    <row r="1889" customFormat="false" ht="15" hidden="false" customHeight="false" outlineLevel="0" collapsed="false">
      <c r="A1889" s="0" t="n">
        <v>43483</v>
      </c>
      <c r="B1889" s="133" t="s">
        <v>2866</v>
      </c>
      <c r="C1889" s="0" t="s">
        <v>1120</v>
      </c>
      <c r="D1889" s="0" t="s">
        <v>977</v>
      </c>
      <c r="E1889" s="338" t="n">
        <v>1.43</v>
      </c>
    </row>
    <row r="1890" customFormat="false" ht="15" hidden="false" customHeight="false" outlineLevel="0" collapsed="false">
      <c r="A1890" s="0" t="n">
        <v>43495</v>
      </c>
      <c r="B1890" s="133" t="s">
        <v>2867</v>
      </c>
      <c r="C1890" s="0" t="s">
        <v>1122</v>
      </c>
      <c r="D1890" s="0" t="s">
        <v>977</v>
      </c>
      <c r="E1890" s="338" t="n">
        <v>269.97</v>
      </c>
    </row>
    <row r="1891" customFormat="false" ht="15" hidden="false" customHeight="false" outlineLevel="0" collapsed="false">
      <c r="A1891" s="0" t="n">
        <v>43484</v>
      </c>
      <c r="B1891" s="133" t="s">
        <v>2868</v>
      </c>
      <c r="C1891" s="0" t="s">
        <v>1120</v>
      </c>
      <c r="D1891" s="0" t="s">
        <v>977</v>
      </c>
      <c r="E1891" s="338" t="n">
        <v>1.2</v>
      </c>
    </row>
    <row r="1892" customFormat="false" ht="15" hidden="false" customHeight="false" outlineLevel="0" collapsed="false">
      <c r="A1892" s="0" t="n">
        <v>43496</v>
      </c>
      <c r="B1892" s="133" t="s">
        <v>2869</v>
      </c>
      <c r="C1892" s="0" t="s">
        <v>1122</v>
      </c>
      <c r="D1892" s="0" t="s">
        <v>977</v>
      </c>
      <c r="E1892" s="338" t="n">
        <v>226.41</v>
      </c>
    </row>
    <row r="1893" customFormat="false" ht="15" hidden="false" customHeight="false" outlineLevel="0" collapsed="false">
      <c r="A1893" s="0" t="n">
        <v>43485</v>
      </c>
      <c r="B1893" s="133" t="s">
        <v>2870</v>
      </c>
      <c r="C1893" s="0" t="s">
        <v>1120</v>
      </c>
      <c r="D1893" s="0" t="s">
        <v>977</v>
      </c>
      <c r="E1893" s="338" t="n">
        <v>1.06</v>
      </c>
    </row>
    <row r="1894" customFormat="false" ht="15" hidden="false" customHeight="false" outlineLevel="0" collapsed="false">
      <c r="A1894" s="0" t="n">
        <v>43497</v>
      </c>
      <c r="B1894" s="133" t="s">
        <v>2871</v>
      </c>
      <c r="C1894" s="0" t="s">
        <v>1122</v>
      </c>
      <c r="D1894" s="0" t="s">
        <v>977</v>
      </c>
      <c r="E1894" s="338" t="n">
        <v>199.2</v>
      </c>
    </row>
    <row r="1895" customFormat="false" ht="15" hidden="false" customHeight="false" outlineLevel="0" collapsed="false">
      <c r="A1895" s="0" t="n">
        <v>43487</v>
      </c>
      <c r="B1895" s="133" t="s">
        <v>2872</v>
      </c>
      <c r="C1895" s="0" t="s">
        <v>1120</v>
      </c>
      <c r="D1895" s="0" t="s">
        <v>977</v>
      </c>
      <c r="E1895" s="338" t="n">
        <v>1.25</v>
      </c>
    </row>
    <row r="1896" customFormat="false" ht="15" hidden="false" customHeight="false" outlineLevel="0" collapsed="false">
      <c r="A1896" s="0" t="n">
        <v>43499</v>
      </c>
      <c r="B1896" s="133" t="s">
        <v>2873</v>
      </c>
      <c r="C1896" s="0" t="s">
        <v>1122</v>
      </c>
      <c r="D1896" s="0" t="s">
        <v>977</v>
      </c>
      <c r="E1896" s="338" t="n">
        <v>236.16</v>
      </c>
    </row>
    <row r="1897" customFormat="false" ht="15" hidden="false" customHeight="false" outlineLevel="0" collapsed="false">
      <c r="A1897" s="0" t="n">
        <v>43486</v>
      </c>
      <c r="B1897" s="133" t="s">
        <v>2874</v>
      </c>
      <c r="C1897" s="0" t="s">
        <v>1120</v>
      </c>
      <c r="D1897" s="0" t="s">
        <v>977</v>
      </c>
      <c r="E1897" s="338" t="n">
        <v>0.74</v>
      </c>
    </row>
    <row r="1898" customFormat="false" ht="15" hidden="false" customHeight="false" outlineLevel="0" collapsed="false">
      <c r="A1898" s="0" t="n">
        <v>43498</v>
      </c>
      <c r="B1898" s="133" t="s">
        <v>2875</v>
      </c>
      <c r="C1898" s="0" t="s">
        <v>1122</v>
      </c>
      <c r="D1898" s="0" t="s">
        <v>977</v>
      </c>
      <c r="E1898" s="338" t="n">
        <v>140.23</v>
      </c>
    </row>
    <row r="1899" customFormat="false" ht="15" hidden="false" customHeight="false" outlineLevel="0" collapsed="false">
      <c r="A1899" s="0" t="n">
        <v>43488</v>
      </c>
      <c r="B1899" s="133" t="s">
        <v>2876</v>
      </c>
      <c r="C1899" s="0" t="s">
        <v>1120</v>
      </c>
      <c r="D1899" s="0" t="s">
        <v>977</v>
      </c>
      <c r="E1899" s="338" t="n">
        <v>0.86</v>
      </c>
    </row>
    <row r="1900" customFormat="false" ht="15" hidden="false" customHeight="false" outlineLevel="0" collapsed="false">
      <c r="A1900" s="0" t="n">
        <v>43500</v>
      </c>
      <c r="B1900" s="133" t="s">
        <v>2877</v>
      </c>
      <c r="C1900" s="0" t="s">
        <v>1122</v>
      </c>
      <c r="D1900" s="0" t="s">
        <v>977</v>
      </c>
      <c r="E1900" s="338" t="n">
        <v>162.97</v>
      </c>
    </row>
    <row r="1901" customFormat="false" ht="15" hidden="false" customHeight="false" outlineLevel="0" collapsed="false">
      <c r="A1901" s="0" t="n">
        <v>43489</v>
      </c>
      <c r="B1901" s="133" t="s">
        <v>2878</v>
      </c>
      <c r="C1901" s="0" t="s">
        <v>1120</v>
      </c>
      <c r="D1901" s="0" t="s">
        <v>977</v>
      </c>
      <c r="E1901" s="338" t="n">
        <v>1.24</v>
      </c>
    </row>
    <row r="1902" customFormat="false" ht="15" hidden="false" customHeight="false" outlineLevel="0" collapsed="false">
      <c r="A1902" s="0" t="n">
        <v>43501</v>
      </c>
      <c r="B1902" s="133" t="s">
        <v>2879</v>
      </c>
      <c r="C1902" s="0" t="s">
        <v>1122</v>
      </c>
      <c r="D1902" s="0" t="s">
        <v>977</v>
      </c>
      <c r="E1902" s="338" t="n">
        <v>233.35</v>
      </c>
    </row>
    <row r="1903" customFormat="false" ht="15" hidden="false" customHeight="false" outlineLevel="0" collapsed="false">
      <c r="A1903" s="0" t="n">
        <v>43490</v>
      </c>
      <c r="B1903" s="133" t="s">
        <v>2880</v>
      </c>
      <c r="C1903" s="0" t="s">
        <v>1120</v>
      </c>
      <c r="D1903" s="0" t="s">
        <v>977</v>
      </c>
      <c r="E1903" s="338" t="n">
        <v>1.73</v>
      </c>
    </row>
    <row r="1904" customFormat="false" ht="15" hidden="false" customHeight="false" outlineLevel="0" collapsed="false">
      <c r="A1904" s="0" t="n">
        <v>43502</v>
      </c>
      <c r="B1904" s="133" t="s">
        <v>2881</v>
      </c>
      <c r="C1904" s="0" t="s">
        <v>1122</v>
      </c>
      <c r="D1904" s="0" t="s">
        <v>977</v>
      </c>
      <c r="E1904" s="338" t="n">
        <v>325.51</v>
      </c>
    </row>
    <row r="1905" customFormat="false" ht="15" hidden="false" customHeight="false" outlineLevel="0" collapsed="false">
      <c r="A1905" s="0" t="n">
        <v>43491</v>
      </c>
      <c r="B1905" s="133" t="s">
        <v>2882</v>
      </c>
      <c r="C1905" s="0" t="s">
        <v>1120</v>
      </c>
      <c r="D1905" s="0" t="s">
        <v>977</v>
      </c>
      <c r="E1905" s="338" t="n">
        <v>1.33</v>
      </c>
    </row>
    <row r="1906" customFormat="false" ht="15" hidden="false" customHeight="false" outlineLevel="0" collapsed="false">
      <c r="A1906" s="0" t="n">
        <v>43503</v>
      </c>
      <c r="B1906" s="133" t="s">
        <v>2883</v>
      </c>
      <c r="C1906" s="0" t="s">
        <v>1122</v>
      </c>
      <c r="D1906" s="0" t="s">
        <v>977</v>
      </c>
      <c r="E1906" s="338" t="n">
        <v>250.24</v>
      </c>
    </row>
    <row r="1907" customFormat="false" ht="15" hidden="false" customHeight="false" outlineLevel="0" collapsed="false">
      <c r="A1907" s="0" t="n">
        <v>43492</v>
      </c>
      <c r="B1907" s="133" t="s">
        <v>2884</v>
      </c>
      <c r="C1907" s="0" t="s">
        <v>1120</v>
      </c>
      <c r="D1907" s="0" t="s">
        <v>977</v>
      </c>
      <c r="E1907" s="338" t="n">
        <v>1.79</v>
      </c>
    </row>
    <row r="1908" customFormat="false" ht="15" hidden="false" customHeight="false" outlineLevel="0" collapsed="false">
      <c r="A1908" s="0" t="n">
        <v>43504</v>
      </c>
      <c r="B1908" s="133" t="s">
        <v>2885</v>
      </c>
      <c r="C1908" s="0" t="s">
        <v>1122</v>
      </c>
      <c r="D1908" s="0" t="s">
        <v>977</v>
      </c>
      <c r="E1908" s="338" t="n">
        <v>337.87</v>
      </c>
    </row>
    <row r="1909" customFormat="false" ht="15" hidden="false" customHeight="false" outlineLevel="0" collapsed="false">
      <c r="A1909" s="0" t="n">
        <v>43493</v>
      </c>
      <c r="B1909" s="133" t="s">
        <v>2886</v>
      </c>
      <c r="C1909" s="0" t="s">
        <v>1120</v>
      </c>
      <c r="D1909" s="0" t="s">
        <v>977</v>
      </c>
      <c r="E1909" s="338" t="n">
        <v>0.71</v>
      </c>
    </row>
    <row r="1910" customFormat="false" ht="15" hidden="false" customHeight="false" outlineLevel="0" collapsed="false">
      <c r="A1910" s="0" t="n">
        <v>43505</v>
      </c>
      <c r="B1910" s="133" t="s">
        <v>2887</v>
      </c>
      <c r="C1910" s="0" t="s">
        <v>1122</v>
      </c>
      <c r="D1910" s="0" t="s">
        <v>977</v>
      </c>
      <c r="E1910" s="338" t="n">
        <v>132.94</v>
      </c>
    </row>
    <row r="1911" customFormat="false" ht="15" hidden="false" customHeight="false" outlineLevel="0" collapsed="false">
      <c r="A1911" s="0" t="n">
        <v>37774</v>
      </c>
      <c r="B1911" s="133" t="s">
        <v>2888</v>
      </c>
      <c r="C1911" s="0" t="s">
        <v>969</v>
      </c>
      <c r="D1911" s="0" t="s">
        <v>972</v>
      </c>
      <c r="E1911" s="339" t="n">
        <v>565124.71</v>
      </c>
    </row>
    <row r="1912" customFormat="false" ht="15" hidden="false" customHeight="false" outlineLevel="0" collapsed="false">
      <c r="A1912" s="0" t="n">
        <v>38629</v>
      </c>
      <c r="B1912" s="133" t="s">
        <v>2889</v>
      </c>
      <c r="C1912" s="0" t="s">
        <v>969</v>
      </c>
      <c r="D1912" s="0" t="s">
        <v>972</v>
      </c>
      <c r="E1912" s="339" t="n">
        <v>2602792.96</v>
      </c>
    </row>
    <row r="1913" customFormat="false" ht="15" hidden="false" customHeight="false" outlineLevel="0" collapsed="false">
      <c r="A1913" s="0" t="n">
        <v>38630</v>
      </c>
      <c r="B1913" s="133" t="s">
        <v>2890</v>
      </c>
      <c r="C1913" s="0" t="s">
        <v>969</v>
      </c>
      <c r="D1913" s="0" t="s">
        <v>972</v>
      </c>
      <c r="E1913" s="339" t="n">
        <v>1748542.96</v>
      </c>
    </row>
    <row r="1914" customFormat="false" ht="15" hidden="false" customHeight="false" outlineLevel="0" collapsed="false">
      <c r="A1914" s="0" t="n">
        <v>38476</v>
      </c>
      <c r="B1914" s="133" t="s">
        <v>2891</v>
      </c>
      <c r="C1914" s="0" t="s">
        <v>969</v>
      </c>
      <c r="D1914" s="0" t="s">
        <v>970</v>
      </c>
      <c r="E1914" s="338" t="n">
        <v>386.24</v>
      </c>
    </row>
    <row r="1915" customFormat="false" ht="15" hidden="false" customHeight="false" outlineLevel="0" collapsed="false">
      <c r="A1915" s="0" t="n">
        <v>38477</v>
      </c>
      <c r="B1915" s="133" t="s">
        <v>2892</v>
      </c>
      <c r="C1915" s="0" t="s">
        <v>969</v>
      </c>
      <c r="D1915" s="0" t="s">
        <v>970</v>
      </c>
      <c r="E1915" s="339" t="n">
        <v>1093.83</v>
      </c>
    </row>
    <row r="1916" customFormat="false" ht="15" hidden="false" customHeight="false" outlineLevel="0" collapsed="false">
      <c r="A1916" s="0" t="n">
        <v>40635</v>
      </c>
      <c r="B1916" s="133" t="s">
        <v>2893</v>
      </c>
      <c r="C1916" s="0" t="s">
        <v>969</v>
      </c>
      <c r="D1916" s="0" t="s">
        <v>972</v>
      </c>
      <c r="E1916" s="339" t="n">
        <v>960573.9</v>
      </c>
    </row>
    <row r="1917" customFormat="false" ht="15" hidden="false" customHeight="false" outlineLevel="0" collapsed="false">
      <c r="A1917" s="0" t="n">
        <v>36483</v>
      </c>
      <c r="B1917" s="133" t="s">
        <v>2894</v>
      </c>
      <c r="C1917" s="0" t="s">
        <v>969</v>
      </c>
      <c r="D1917" s="0" t="s">
        <v>972</v>
      </c>
      <c r="E1917" s="339" t="n">
        <v>870433.83</v>
      </c>
    </row>
    <row r="1918" customFormat="false" ht="15" hidden="false" customHeight="false" outlineLevel="0" collapsed="false">
      <c r="A1918" s="0" t="n">
        <v>14525</v>
      </c>
      <c r="B1918" s="133" t="s">
        <v>2895</v>
      </c>
      <c r="C1918" s="0" t="s">
        <v>969</v>
      </c>
      <c r="D1918" s="0" t="s">
        <v>972</v>
      </c>
      <c r="E1918" s="339" t="n">
        <v>911395.42</v>
      </c>
    </row>
    <row r="1919" customFormat="false" ht="15" hidden="false" customHeight="false" outlineLevel="0" collapsed="false">
      <c r="A1919" s="0" t="n">
        <v>36482</v>
      </c>
      <c r="B1919" s="133" t="s">
        <v>2896</v>
      </c>
      <c r="C1919" s="0" t="s">
        <v>969</v>
      </c>
      <c r="D1919" s="0" t="s">
        <v>972</v>
      </c>
      <c r="E1919" s="339" t="n">
        <v>781648.51</v>
      </c>
    </row>
    <row r="1920" customFormat="false" ht="15" hidden="false" customHeight="false" outlineLevel="0" collapsed="false">
      <c r="A1920" s="0" t="n">
        <v>36408</v>
      </c>
      <c r="B1920" s="133" t="s">
        <v>2897</v>
      </c>
      <c r="C1920" s="0" t="s">
        <v>969</v>
      </c>
      <c r="D1920" s="0" t="s">
        <v>972</v>
      </c>
      <c r="E1920" s="339" t="n">
        <v>933924.29</v>
      </c>
    </row>
    <row r="1921" customFormat="false" ht="15" hidden="false" customHeight="false" outlineLevel="0" collapsed="false">
      <c r="A1921" s="0" t="n">
        <v>2723</v>
      </c>
      <c r="B1921" s="133" t="s">
        <v>2898</v>
      </c>
      <c r="C1921" s="0" t="s">
        <v>969</v>
      </c>
      <c r="D1921" s="0" t="s">
        <v>972</v>
      </c>
      <c r="E1921" s="339" t="n">
        <v>716827.86</v>
      </c>
    </row>
    <row r="1922" customFormat="false" ht="15" hidden="false" customHeight="false" outlineLevel="0" collapsed="false">
      <c r="A1922" s="0" t="n">
        <v>36481</v>
      </c>
      <c r="B1922" s="133" t="s">
        <v>2899</v>
      </c>
      <c r="C1922" s="0" t="s">
        <v>969</v>
      </c>
      <c r="D1922" s="0" t="s">
        <v>972</v>
      </c>
      <c r="E1922" s="339" t="n">
        <v>855073.23</v>
      </c>
    </row>
    <row r="1923" customFormat="false" ht="15" hidden="false" customHeight="false" outlineLevel="0" collapsed="false">
      <c r="A1923" s="0" t="n">
        <v>10685</v>
      </c>
      <c r="B1923" s="133" t="s">
        <v>2900</v>
      </c>
      <c r="C1923" s="0" t="s">
        <v>969</v>
      </c>
      <c r="D1923" s="0" t="s">
        <v>972</v>
      </c>
      <c r="E1923" s="339" t="n">
        <v>819231.84</v>
      </c>
    </row>
    <row r="1924" customFormat="false" ht="15" hidden="false" customHeight="false" outlineLevel="0" collapsed="false">
      <c r="A1924" s="0" t="n">
        <v>40636</v>
      </c>
      <c r="B1924" s="133" t="s">
        <v>2901</v>
      </c>
      <c r="C1924" s="0" t="s">
        <v>969</v>
      </c>
      <c r="D1924" s="0" t="s">
        <v>972</v>
      </c>
      <c r="E1924" s="339" t="n">
        <v>924732.51</v>
      </c>
    </row>
    <row r="1925" customFormat="false" ht="15" hidden="false" customHeight="false" outlineLevel="0" collapsed="false">
      <c r="A1925" s="0" t="n">
        <v>4111</v>
      </c>
      <c r="B1925" s="133" t="s">
        <v>2902</v>
      </c>
      <c r="C1925" s="0" t="s">
        <v>969</v>
      </c>
      <c r="D1925" s="0" t="s">
        <v>970</v>
      </c>
      <c r="E1925" s="338" t="n">
        <v>55.31</v>
      </c>
    </row>
    <row r="1926" customFormat="false" ht="15" hidden="false" customHeight="false" outlineLevel="0" collapsed="false">
      <c r="A1926" s="0" t="n">
        <v>44538</v>
      </c>
      <c r="B1926" s="133" t="s">
        <v>2903</v>
      </c>
      <c r="C1926" s="0" t="s">
        <v>969</v>
      </c>
      <c r="D1926" s="0" t="s">
        <v>970</v>
      </c>
      <c r="E1926" s="338" t="n">
        <v>41.93</v>
      </c>
    </row>
    <row r="1927" customFormat="false" ht="15" hidden="false" customHeight="false" outlineLevel="0" collapsed="false">
      <c r="A1927" s="0" t="n">
        <v>12</v>
      </c>
      <c r="B1927" s="133" t="s">
        <v>2904</v>
      </c>
      <c r="C1927" s="0" t="s">
        <v>969</v>
      </c>
      <c r="D1927" s="0" t="s">
        <v>977</v>
      </c>
      <c r="E1927" s="338" t="n">
        <v>13</v>
      </c>
    </row>
    <row r="1928" customFormat="false" ht="15" hidden="false" customHeight="false" outlineLevel="0" collapsed="false">
      <c r="A1928" s="0" t="n">
        <v>37554</v>
      </c>
      <c r="B1928" s="133" t="s">
        <v>2905</v>
      </c>
      <c r="C1928" s="0" t="s">
        <v>969</v>
      </c>
      <c r="D1928" s="0" t="s">
        <v>972</v>
      </c>
      <c r="E1928" s="338" t="n">
        <v>352.31</v>
      </c>
    </row>
    <row r="1929" customFormat="false" ht="15" hidden="false" customHeight="false" outlineLevel="0" collapsed="false">
      <c r="A1929" s="0" t="n">
        <v>37555</v>
      </c>
      <c r="B1929" s="133" t="s">
        <v>2906</v>
      </c>
      <c r="C1929" s="0" t="s">
        <v>969</v>
      </c>
      <c r="D1929" s="0" t="s">
        <v>972</v>
      </c>
      <c r="E1929" s="338" t="n">
        <v>428.57</v>
      </c>
    </row>
    <row r="1930" customFormat="false" ht="15" hidden="false" customHeight="false" outlineLevel="0" collapsed="false">
      <c r="A1930" s="0" t="n">
        <v>10902</v>
      </c>
      <c r="B1930" s="133" t="s">
        <v>2907</v>
      </c>
      <c r="C1930" s="0" t="s">
        <v>969</v>
      </c>
      <c r="D1930" s="0" t="s">
        <v>972</v>
      </c>
      <c r="E1930" s="338" t="n">
        <v>107.54</v>
      </c>
    </row>
    <row r="1931" customFormat="false" ht="15" hidden="false" customHeight="false" outlineLevel="0" collapsed="false">
      <c r="A1931" s="0" t="n">
        <v>20965</v>
      </c>
      <c r="B1931" s="133" t="s">
        <v>2908</v>
      </c>
      <c r="C1931" s="0" t="s">
        <v>969</v>
      </c>
      <c r="D1931" s="0" t="s">
        <v>972</v>
      </c>
      <c r="E1931" s="338" t="n">
        <v>108.54</v>
      </c>
    </row>
    <row r="1932" customFormat="false" ht="15" hidden="false" customHeight="false" outlineLevel="0" collapsed="false">
      <c r="A1932" s="0" t="n">
        <v>20966</v>
      </c>
      <c r="B1932" s="133" t="s">
        <v>2909</v>
      </c>
      <c r="C1932" s="0" t="s">
        <v>969</v>
      </c>
      <c r="D1932" s="0" t="s">
        <v>972</v>
      </c>
      <c r="E1932" s="338" t="n">
        <v>116.87</v>
      </c>
    </row>
    <row r="1933" customFormat="false" ht="15" hidden="false" customHeight="false" outlineLevel="0" collapsed="false">
      <c r="A1933" s="0" t="n">
        <v>10903</v>
      </c>
      <c r="B1933" s="133" t="s">
        <v>2910</v>
      </c>
      <c r="C1933" s="0" t="s">
        <v>969</v>
      </c>
      <c r="D1933" s="0" t="s">
        <v>972</v>
      </c>
      <c r="E1933" s="338" t="n">
        <v>177.14</v>
      </c>
    </row>
    <row r="1934" customFormat="false" ht="15" hidden="false" customHeight="false" outlineLevel="0" collapsed="false">
      <c r="A1934" s="0" t="n">
        <v>20967</v>
      </c>
      <c r="B1934" s="133" t="s">
        <v>2911</v>
      </c>
      <c r="C1934" s="0" t="s">
        <v>969</v>
      </c>
      <c r="D1934" s="0" t="s">
        <v>972</v>
      </c>
      <c r="E1934" s="338" t="n">
        <v>177.14</v>
      </c>
    </row>
    <row r="1935" customFormat="false" ht="15" hidden="false" customHeight="false" outlineLevel="0" collapsed="false">
      <c r="A1935" s="0" t="n">
        <v>20968</v>
      </c>
      <c r="B1935" s="133" t="s">
        <v>2912</v>
      </c>
      <c r="C1935" s="0" t="s">
        <v>969</v>
      </c>
      <c r="D1935" s="0" t="s">
        <v>972</v>
      </c>
      <c r="E1935" s="338" t="n">
        <v>194.28</v>
      </c>
    </row>
    <row r="1936" customFormat="false" ht="15" hidden="false" customHeight="false" outlineLevel="0" collapsed="false">
      <c r="A1936" s="0" t="n">
        <v>11359</v>
      </c>
      <c r="B1936" s="133" t="s">
        <v>2913</v>
      </c>
      <c r="C1936" s="0" t="s">
        <v>969</v>
      </c>
      <c r="D1936" s="0" t="s">
        <v>977</v>
      </c>
      <c r="E1936" s="338" t="n">
        <v>830</v>
      </c>
    </row>
    <row r="1937" customFormat="false" ht="15" hidden="false" customHeight="false" outlineLevel="0" collapsed="false">
      <c r="A1937" s="0" t="n">
        <v>39017</v>
      </c>
      <c r="B1937" s="133" t="s">
        <v>2914</v>
      </c>
      <c r="C1937" s="0" t="s">
        <v>969</v>
      </c>
      <c r="D1937" s="0" t="s">
        <v>972</v>
      </c>
      <c r="E1937" s="338" t="n">
        <v>0.22</v>
      </c>
    </row>
    <row r="1938" customFormat="false" ht="15" hidden="false" customHeight="false" outlineLevel="0" collapsed="false">
      <c r="A1938" s="0" t="n">
        <v>39315</v>
      </c>
      <c r="B1938" s="133" t="s">
        <v>2915</v>
      </c>
      <c r="C1938" s="0" t="s">
        <v>969</v>
      </c>
      <c r="D1938" s="0" t="s">
        <v>972</v>
      </c>
      <c r="E1938" s="338" t="n">
        <v>0.35</v>
      </c>
    </row>
    <row r="1939" customFormat="false" ht="15" hidden="false" customHeight="false" outlineLevel="0" collapsed="false">
      <c r="A1939" s="0" t="n">
        <v>39016</v>
      </c>
      <c r="B1939" s="133" t="s">
        <v>2916</v>
      </c>
      <c r="C1939" s="0" t="s">
        <v>969</v>
      </c>
      <c r="D1939" s="0" t="s">
        <v>972</v>
      </c>
      <c r="E1939" s="338" t="n">
        <v>0.36</v>
      </c>
    </row>
    <row r="1940" customFormat="false" ht="15" hidden="false" customHeight="false" outlineLevel="0" collapsed="false">
      <c r="A1940" s="0" t="n">
        <v>39481</v>
      </c>
      <c r="B1940" s="133" t="s">
        <v>2917</v>
      </c>
      <c r="C1940" s="0" t="s">
        <v>969</v>
      </c>
      <c r="D1940" s="0" t="s">
        <v>972</v>
      </c>
      <c r="E1940" s="338" t="n">
        <v>1.74</v>
      </c>
    </row>
    <row r="1941" customFormat="false" ht="15" hidden="false" customHeight="false" outlineLevel="0" collapsed="false">
      <c r="A1941" s="0" t="n">
        <v>39013</v>
      </c>
      <c r="B1941" s="133" t="s">
        <v>2918</v>
      </c>
      <c r="C1941" s="0" t="s">
        <v>969</v>
      </c>
      <c r="D1941" s="0" t="s">
        <v>972</v>
      </c>
      <c r="E1941" s="338" t="n">
        <v>1.48</v>
      </c>
    </row>
    <row r="1942" customFormat="false" ht="15" hidden="false" customHeight="false" outlineLevel="0" collapsed="false">
      <c r="A1942" s="0" t="n">
        <v>44919</v>
      </c>
      <c r="B1942" s="133" t="s">
        <v>2919</v>
      </c>
      <c r="C1942" s="0" t="s">
        <v>969</v>
      </c>
      <c r="D1942" s="0" t="s">
        <v>972</v>
      </c>
      <c r="E1942" s="338" t="n">
        <v>2.77</v>
      </c>
    </row>
    <row r="1943" customFormat="false" ht="15" hidden="false" customHeight="false" outlineLevel="0" collapsed="false">
      <c r="A1943" s="0" t="n">
        <v>40433</v>
      </c>
      <c r="B1943" s="133" t="s">
        <v>2920</v>
      </c>
      <c r="C1943" s="0" t="s">
        <v>969</v>
      </c>
      <c r="D1943" s="0" t="s">
        <v>972</v>
      </c>
      <c r="E1943" s="338" t="n">
        <v>1.53</v>
      </c>
    </row>
    <row r="1944" customFormat="false" ht="15" hidden="false" customHeight="false" outlineLevel="0" collapsed="false">
      <c r="A1944" s="0" t="n">
        <v>20219</v>
      </c>
      <c r="B1944" s="133" t="s">
        <v>2921</v>
      </c>
      <c r="C1944" s="0" t="s">
        <v>969</v>
      </c>
      <c r="D1944" s="0" t="s">
        <v>972</v>
      </c>
      <c r="E1944" s="339" t="n">
        <v>116000</v>
      </c>
    </row>
    <row r="1945" customFormat="false" ht="15" hidden="false" customHeight="false" outlineLevel="0" collapsed="false">
      <c r="A1945" s="0" t="n">
        <v>36484</v>
      </c>
      <c r="B1945" s="133" t="s">
        <v>2922</v>
      </c>
      <c r="C1945" s="0" t="s">
        <v>969</v>
      </c>
      <c r="D1945" s="0" t="s">
        <v>972</v>
      </c>
      <c r="E1945" s="339" t="n">
        <v>246246.87</v>
      </c>
    </row>
    <row r="1946" customFormat="false" ht="15" hidden="false" customHeight="false" outlineLevel="0" collapsed="false">
      <c r="A1946" s="0" t="n">
        <v>38367</v>
      </c>
      <c r="B1946" s="133" t="s">
        <v>2923</v>
      </c>
      <c r="C1946" s="0" t="s">
        <v>969</v>
      </c>
      <c r="D1946" s="0" t="s">
        <v>970</v>
      </c>
      <c r="E1946" s="338" t="n">
        <v>20.75</v>
      </c>
    </row>
    <row r="1947" customFormat="false" ht="15" hidden="false" customHeight="false" outlineLevel="0" collapsed="false">
      <c r="A1947" s="0" t="n">
        <v>38368</v>
      </c>
      <c r="B1947" s="133" t="s">
        <v>2924</v>
      </c>
      <c r="C1947" s="0" t="s">
        <v>969</v>
      </c>
      <c r="D1947" s="0" t="s">
        <v>970</v>
      </c>
      <c r="E1947" s="338" t="n">
        <v>7.42</v>
      </c>
    </row>
    <row r="1948" customFormat="false" ht="15" hidden="false" customHeight="false" outlineLevel="0" collapsed="false">
      <c r="A1948" s="0" t="n">
        <v>38091</v>
      </c>
      <c r="B1948" s="133" t="s">
        <v>2925</v>
      </c>
      <c r="C1948" s="0" t="s">
        <v>969</v>
      </c>
      <c r="D1948" s="0" t="s">
        <v>970</v>
      </c>
      <c r="E1948" s="338" t="n">
        <v>2.11</v>
      </c>
    </row>
    <row r="1949" customFormat="false" ht="15" hidden="false" customHeight="false" outlineLevel="0" collapsed="false">
      <c r="A1949" s="0" t="n">
        <v>38095</v>
      </c>
      <c r="B1949" s="133" t="s">
        <v>2926</v>
      </c>
      <c r="C1949" s="0" t="s">
        <v>969</v>
      </c>
      <c r="D1949" s="0" t="s">
        <v>970</v>
      </c>
      <c r="E1949" s="338" t="n">
        <v>4.48</v>
      </c>
    </row>
    <row r="1950" customFormat="false" ht="15" hidden="false" customHeight="false" outlineLevel="0" collapsed="false">
      <c r="A1950" s="0" t="n">
        <v>38092</v>
      </c>
      <c r="B1950" s="133" t="s">
        <v>2927</v>
      </c>
      <c r="C1950" s="0" t="s">
        <v>969</v>
      </c>
      <c r="D1950" s="0" t="s">
        <v>970</v>
      </c>
      <c r="E1950" s="338" t="n">
        <v>2</v>
      </c>
    </row>
    <row r="1951" customFormat="false" ht="15" hidden="false" customHeight="false" outlineLevel="0" collapsed="false">
      <c r="A1951" s="0" t="n">
        <v>38093</v>
      </c>
      <c r="B1951" s="133" t="s">
        <v>2928</v>
      </c>
      <c r="C1951" s="0" t="s">
        <v>969</v>
      </c>
      <c r="D1951" s="0" t="s">
        <v>970</v>
      </c>
      <c r="E1951" s="338" t="n">
        <v>2.07</v>
      </c>
    </row>
    <row r="1952" customFormat="false" ht="15" hidden="false" customHeight="false" outlineLevel="0" collapsed="false">
      <c r="A1952" s="0" t="n">
        <v>38096</v>
      </c>
      <c r="B1952" s="133" t="s">
        <v>2929</v>
      </c>
      <c r="C1952" s="0" t="s">
        <v>969</v>
      </c>
      <c r="D1952" s="0" t="s">
        <v>970</v>
      </c>
      <c r="E1952" s="338" t="n">
        <v>4.81</v>
      </c>
    </row>
    <row r="1953" customFormat="false" ht="15" hidden="false" customHeight="false" outlineLevel="0" collapsed="false">
      <c r="A1953" s="0" t="n">
        <v>38094</v>
      </c>
      <c r="B1953" s="133" t="s">
        <v>2930</v>
      </c>
      <c r="C1953" s="0" t="s">
        <v>969</v>
      </c>
      <c r="D1953" s="0" t="s">
        <v>970</v>
      </c>
      <c r="E1953" s="338" t="n">
        <v>2.54</v>
      </c>
    </row>
    <row r="1954" customFormat="false" ht="15" hidden="false" customHeight="false" outlineLevel="0" collapsed="false">
      <c r="A1954" s="0" t="n">
        <v>38097</v>
      </c>
      <c r="B1954" s="133" t="s">
        <v>2931</v>
      </c>
      <c r="C1954" s="0" t="s">
        <v>969</v>
      </c>
      <c r="D1954" s="0" t="s">
        <v>970</v>
      </c>
      <c r="E1954" s="338" t="n">
        <v>5.16</v>
      </c>
    </row>
    <row r="1955" customFormat="false" ht="15" hidden="false" customHeight="false" outlineLevel="0" collapsed="false">
      <c r="A1955" s="0" t="n">
        <v>38098</v>
      </c>
      <c r="B1955" s="133" t="s">
        <v>2932</v>
      </c>
      <c r="C1955" s="0" t="s">
        <v>969</v>
      </c>
      <c r="D1955" s="0" t="s">
        <v>970</v>
      </c>
      <c r="E1955" s="338" t="n">
        <v>5.16</v>
      </c>
    </row>
    <row r="1956" customFormat="false" ht="15" hidden="false" customHeight="false" outlineLevel="0" collapsed="false">
      <c r="A1956" s="0" t="n">
        <v>11186</v>
      </c>
      <c r="B1956" s="133" t="s">
        <v>2933</v>
      </c>
      <c r="C1956" s="0" t="s">
        <v>1378</v>
      </c>
      <c r="D1956" s="0" t="s">
        <v>970</v>
      </c>
      <c r="E1956" s="338" t="n">
        <v>355.46</v>
      </c>
    </row>
    <row r="1957" customFormat="false" ht="15" hidden="false" customHeight="false" outlineLevel="0" collapsed="false">
      <c r="A1957" s="0" t="n">
        <v>11558</v>
      </c>
      <c r="B1957" s="133" t="s">
        <v>2934</v>
      </c>
      <c r="C1957" s="0" t="s">
        <v>1392</v>
      </c>
      <c r="D1957" s="0" t="s">
        <v>970</v>
      </c>
      <c r="E1957" s="338" t="n">
        <v>15.27</v>
      </c>
    </row>
    <row r="1958" customFormat="false" ht="15" hidden="false" customHeight="false" outlineLevel="0" collapsed="false">
      <c r="A1958" s="0" t="n">
        <v>11557</v>
      </c>
      <c r="B1958" s="133" t="s">
        <v>2935</v>
      </c>
      <c r="C1958" s="0" t="s">
        <v>1392</v>
      </c>
      <c r="D1958" s="0" t="s">
        <v>970</v>
      </c>
      <c r="E1958" s="338" t="n">
        <v>38.65</v>
      </c>
    </row>
    <row r="1959" customFormat="false" ht="15" hidden="false" customHeight="false" outlineLevel="0" collapsed="false">
      <c r="A1959" s="0" t="n">
        <v>2759</v>
      </c>
      <c r="B1959" s="133" t="s">
        <v>2936</v>
      </c>
      <c r="C1959" s="0" t="s">
        <v>969</v>
      </c>
      <c r="D1959" s="0" t="s">
        <v>972</v>
      </c>
      <c r="E1959" s="338" t="n">
        <v>9.68</v>
      </c>
    </row>
    <row r="1960" customFormat="false" ht="15" hidden="false" customHeight="false" outlineLevel="0" collapsed="false">
      <c r="A1960" s="0" t="n">
        <v>38124</v>
      </c>
      <c r="B1960" s="133" t="s">
        <v>2937</v>
      </c>
      <c r="C1960" s="0" t="s">
        <v>969</v>
      </c>
      <c r="D1960" s="0" t="s">
        <v>977</v>
      </c>
      <c r="E1960" s="338" t="n">
        <v>35.32</v>
      </c>
    </row>
    <row r="1961" customFormat="false" ht="15" hidden="false" customHeight="false" outlineLevel="0" collapsed="false">
      <c r="A1961" s="0" t="n">
        <v>38380</v>
      </c>
      <c r="B1961" s="133" t="s">
        <v>2938</v>
      </c>
      <c r="C1961" s="0" t="s">
        <v>969</v>
      </c>
      <c r="D1961" s="0" t="s">
        <v>970</v>
      </c>
      <c r="E1961" s="338" t="n">
        <v>32.97</v>
      </c>
    </row>
    <row r="1962" customFormat="false" ht="15" hidden="false" customHeight="false" outlineLevel="0" collapsed="false">
      <c r="A1962" s="0" t="n">
        <v>42429</v>
      </c>
      <c r="B1962" s="133" t="s">
        <v>2939</v>
      </c>
      <c r="C1962" s="0" t="s">
        <v>969</v>
      </c>
      <c r="D1962" s="0" t="s">
        <v>972</v>
      </c>
      <c r="E1962" s="339" t="n">
        <v>6025.1</v>
      </c>
    </row>
    <row r="1963" customFormat="false" ht="15" hidden="false" customHeight="false" outlineLevel="0" collapsed="false">
      <c r="A1963" s="0" t="n">
        <v>39616</v>
      </c>
      <c r="B1963" s="133" t="s">
        <v>2940</v>
      </c>
      <c r="C1963" s="0" t="s">
        <v>969</v>
      </c>
      <c r="D1963" s="0" t="s">
        <v>972</v>
      </c>
      <c r="E1963" s="338" t="n">
        <v>443.87</v>
      </c>
    </row>
    <row r="1964" customFormat="false" ht="15" hidden="false" customHeight="false" outlineLevel="0" collapsed="false">
      <c r="A1964" s="0" t="n">
        <v>39618</v>
      </c>
      <c r="B1964" s="133" t="s">
        <v>2941</v>
      </c>
      <c r="C1964" s="0" t="s">
        <v>969</v>
      </c>
      <c r="D1964" s="0" t="s">
        <v>972</v>
      </c>
      <c r="E1964" s="338" t="n">
        <v>805.1</v>
      </c>
    </row>
    <row r="1965" customFormat="false" ht="15" hidden="false" customHeight="false" outlineLevel="0" collapsed="false">
      <c r="A1965" s="0" t="n">
        <v>39619</v>
      </c>
      <c r="B1965" s="133" t="s">
        <v>2942</v>
      </c>
      <c r="C1965" s="0" t="s">
        <v>969</v>
      </c>
      <c r="D1965" s="0" t="s">
        <v>972</v>
      </c>
      <c r="E1965" s="339" t="n">
        <v>1102.67</v>
      </c>
    </row>
    <row r="1966" customFormat="false" ht="15" hidden="false" customHeight="false" outlineLevel="0" collapsed="false">
      <c r="A1966" s="0" t="n">
        <v>39613</v>
      </c>
      <c r="B1966" s="133" t="s">
        <v>2943</v>
      </c>
      <c r="C1966" s="0" t="s">
        <v>969</v>
      </c>
      <c r="D1966" s="0" t="s">
        <v>972</v>
      </c>
      <c r="E1966" s="338" t="n">
        <v>176.31</v>
      </c>
    </row>
    <row r="1967" customFormat="false" ht="15" hidden="false" customHeight="false" outlineLevel="0" collapsed="false">
      <c r="A1967" s="0" t="n">
        <v>39614</v>
      </c>
      <c r="B1967" s="133" t="s">
        <v>2944</v>
      </c>
      <c r="C1967" s="0" t="s">
        <v>969</v>
      </c>
      <c r="D1967" s="0" t="s">
        <v>972</v>
      </c>
      <c r="E1967" s="338" t="n">
        <v>257.23</v>
      </c>
    </row>
    <row r="1968" customFormat="false" ht="15" hidden="false" customHeight="false" outlineLevel="0" collapsed="false">
      <c r="A1968" s="0" t="n">
        <v>38538</v>
      </c>
      <c r="B1968" s="133" t="s">
        <v>2945</v>
      </c>
      <c r="C1968" s="0" t="s">
        <v>1016</v>
      </c>
      <c r="D1968" s="0" t="s">
        <v>972</v>
      </c>
      <c r="E1968" s="338" t="n">
        <v>81.8</v>
      </c>
    </row>
    <row r="1969" customFormat="false" ht="15" hidden="false" customHeight="false" outlineLevel="0" collapsed="false">
      <c r="A1969" s="0" t="n">
        <v>38539</v>
      </c>
      <c r="B1969" s="133" t="s">
        <v>2946</v>
      </c>
      <c r="C1969" s="0" t="s">
        <v>1016</v>
      </c>
      <c r="D1969" s="0" t="s">
        <v>972</v>
      </c>
      <c r="E1969" s="338" t="n">
        <v>111.23</v>
      </c>
    </row>
    <row r="1970" customFormat="false" ht="15" hidden="false" customHeight="false" outlineLevel="0" collapsed="false">
      <c r="A1970" s="0" t="n">
        <v>38540</v>
      </c>
      <c r="B1970" s="133" t="s">
        <v>2947</v>
      </c>
      <c r="C1970" s="0" t="s">
        <v>1016</v>
      </c>
      <c r="D1970" s="0" t="s">
        <v>972</v>
      </c>
      <c r="E1970" s="338" t="n">
        <v>285.07</v>
      </c>
    </row>
    <row r="1971" customFormat="false" ht="15" hidden="false" customHeight="false" outlineLevel="0" collapsed="false">
      <c r="A1971" s="0" t="n">
        <v>38384</v>
      </c>
      <c r="B1971" s="133" t="s">
        <v>2948</v>
      </c>
      <c r="C1971" s="0" t="s">
        <v>969</v>
      </c>
      <c r="D1971" s="0" t="s">
        <v>970</v>
      </c>
      <c r="E1971" s="338" t="n">
        <v>19.22</v>
      </c>
    </row>
    <row r="1972" customFormat="false" ht="15" hidden="false" customHeight="false" outlineLevel="0" collapsed="false">
      <c r="A1972" s="0" t="n">
        <v>13</v>
      </c>
      <c r="B1972" s="133" t="s">
        <v>2949</v>
      </c>
      <c r="C1972" s="0" t="s">
        <v>1020</v>
      </c>
      <c r="D1972" s="0" t="s">
        <v>970</v>
      </c>
      <c r="E1972" s="338" t="n">
        <v>20.01</v>
      </c>
    </row>
    <row r="1973" customFormat="false" ht="15" hidden="false" customHeight="false" outlineLevel="0" collapsed="false">
      <c r="A1973" s="0" t="n">
        <v>2762</v>
      </c>
      <c r="B1973" s="133" t="s">
        <v>2950</v>
      </c>
      <c r="C1973" s="0" t="s">
        <v>1016</v>
      </c>
      <c r="D1973" s="0" t="s">
        <v>972</v>
      </c>
      <c r="E1973" s="338" t="n">
        <v>12.1</v>
      </c>
    </row>
    <row r="1974" customFormat="false" ht="15" hidden="false" customHeight="false" outlineLevel="0" collapsed="false">
      <c r="A1974" s="0" t="n">
        <v>21142</v>
      </c>
      <c r="B1974" s="133" t="s">
        <v>2951</v>
      </c>
      <c r="C1974" s="0" t="s">
        <v>969</v>
      </c>
      <c r="D1974" s="0" t="s">
        <v>970</v>
      </c>
      <c r="E1974" s="338" t="n">
        <v>44.78</v>
      </c>
    </row>
    <row r="1975" customFormat="false" ht="15" hidden="false" customHeight="false" outlineLevel="0" collapsed="false">
      <c r="A1975" s="0" t="n">
        <v>4223</v>
      </c>
      <c r="B1975" s="133" t="s">
        <v>2952</v>
      </c>
      <c r="C1975" s="0" t="s">
        <v>1022</v>
      </c>
      <c r="D1975" s="0" t="s">
        <v>977</v>
      </c>
      <c r="E1975" s="338" t="n">
        <v>3.41</v>
      </c>
    </row>
    <row r="1976" customFormat="false" ht="15" hidden="false" customHeight="false" outlineLevel="0" collapsed="false">
      <c r="A1976" s="0" t="n">
        <v>37372</v>
      </c>
      <c r="B1976" s="133" t="s">
        <v>2953</v>
      </c>
      <c r="C1976" s="0" t="s">
        <v>1120</v>
      </c>
      <c r="D1976" s="0" t="s">
        <v>977</v>
      </c>
      <c r="E1976" s="338" t="n">
        <v>1.34</v>
      </c>
    </row>
    <row r="1977" customFormat="false" ht="15" hidden="false" customHeight="false" outlineLevel="0" collapsed="false">
      <c r="A1977" s="0" t="n">
        <v>40863</v>
      </c>
      <c r="B1977" s="133" t="s">
        <v>2954</v>
      </c>
      <c r="C1977" s="0" t="s">
        <v>1122</v>
      </c>
      <c r="D1977" s="0" t="s">
        <v>977</v>
      </c>
      <c r="E1977" s="338" t="n">
        <v>252.08</v>
      </c>
    </row>
    <row r="1978" customFormat="false" ht="15" hidden="false" customHeight="false" outlineLevel="0" collapsed="false">
      <c r="A1978" s="0" t="n">
        <v>38475</v>
      </c>
      <c r="B1978" s="133" t="s">
        <v>2955</v>
      </c>
      <c r="C1978" s="0" t="s">
        <v>969</v>
      </c>
      <c r="D1978" s="0" t="s">
        <v>970</v>
      </c>
      <c r="E1978" s="338" t="n">
        <v>30.35</v>
      </c>
    </row>
    <row r="1979" customFormat="false" ht="15" hidden="false" customHeight="false" outlineLevel="0" collapsed="false">
      <c r="A1979" s="0" t="n">
        <v>38474</v>
      </c>
      <c r="B1979" s="133" t="s">
        <v>2956</v>
      </c>
      <c r="C1979" s="0" t="s">
        <v>969</v>
      </c>
      <c r="D1979" s="0" t="s">
        <v>970</v>
      </c>
      <c r="E1979" s="338" t="n">
        <v>37.52</v>
      </c>
    </row>
    <row r="1980" customFormat="false" ht="15" hidden="false" customHeight="false" outlineLevel="0" collapsed="false">
      <c r="A1980" s="0" t="n">
        <v>10886</v>
      </c>
      <c r="B1980" s="133" t="s">
        <v>2957</v>
      </c>
      <c r="C1980" s="0" t="s">
        <v>969</v>
      </c>
      <c r="D1980" s="0" t="s">
        <v>970</v>
      </c>
      <c r="E1980" s="338" t="n">
        <v>201.25</v>
      </c>
    </row>
    <row r="1981" customFormat="false" ht="15" hidden="false" customHeight="false" outlineLevel="0" collapsed="false">
      <c r="A1981" s="0" t="n">
        <v>10888</v>
      </c>
      <c r="B1981" s="133" t="s">
        <v>2958</v>
      </c>
      <c r="C1981" s="0" t="s">
        <v>969</v>
      </c>
      <c r="D1981" s="0" t="s">
        <v>970</v>
      </c>
      <c r="E1981" s="338" t="n">
        <v>636.92</v>
      </c>
    </row>
    <row r="1982" customFormat="false" ht="15" hidden="false" customHeight="false" outlineLevel="0" collapsed="false">
      <c r="A1982" s="0" t="n">
        <v>10889</v>
      </c>
      <c r="B1982" s="133" t="s">
        <v>2959</v>
      </c>
      <c r="C1982" s="0" t="s">
        <v>969</v>
      </c>
      <c r="D1982" s="0" t="s">
        <v>970</v>
      </c>
      <c r="E1982" s="338" t="n">
        <v>690</v>
      </c>
    </row>
    <row r="1983" customFormat="false" ht="15" hidden="false" customHeight="false" outlineLevel="0" collapsed="false">
      <c r="A1983" s="0" t="n">
        <v>10890</v>
      </c>
      <c r="B1983" s="133" t="s">
        <v>2960</v>
      </c>
      <c r="C1983" s="0" t="s">
        <v>969</v>
      </c>
      <c r="D1983" s="0" t="s">
        <v>970</v>
      </c>
      <c r="E1983" s="338" t="n">
        <v>318.46</v>
      </c>
    </row>
    <row r="1984" customFormat="false" ht="15" hidden="false" customHeight="false" outlineLevel="0" collapsed="false">
      <c r="A1984" s="0" t="n">
        <v>10891</v>
      </c>
      <c r="B1984" s="133" t="s">
        <v>2961</v>
      </c>
      <c r="C1984" s="0" t="s">
        <v>969</v>
      </c>
      <c r="D1984" s="0" t="s">
        <v>970</v>
      </c>
      <c r="E1984" s="338" t="n">
        <v>194.61</v>
      </c>
    </row>
    <row r="1985" customFormat="false" ht="15" hidden="false" customHeight="false" outlineLevel="0" collapsed="false">
      <c r="A1985" s="0" t="n">
        <v>10892</v>
      </c>
      <c r="B1985" s="133" t="s">
        <v>2962</v>
      </c>
      <c r="C1985" s="0" t="s">
        <v>969</v>
      </c>
      <c r="D1985" s="0" t="s">
        <v>977</v>
      </c>
      <c r="E1985" s="338" t="n">
        <v>230</v>
      </c>
    </row>
    <row r="1986" customFormat="false" ht="15" hidden="false" customHeight="false" outlineLevel="0" collapsed="false">
      <c r="A1986" s="0" t="n">
        <v>20977</v>
      </c>
      <c r="B1986" s="133" t="s">
        <v>2963</v>
      </c>
      <c r="C1986" s="0" t="s">
        <v>969</v>
      </c>
      <c r="D1986" s="0" t="s">
        <v>970</v>
      </c>
      <c r="E1986" s="338" t="n">
        <v>274.23</v>
      </c>
    </row>
    <row r="1987" customFormat="false" ht="15" hidden="false" customHeight="false" outlineLevel="0" collapsed="false">
      <c r="A1987" s="0" t="n">
        <v>3073</v>
      </c>
      <c r="B1987" s="133" t="s">
        <v>2964</v>
      </c>
      <c r="C1987" s="0" t="s">
        <v>969</v>
      </c>
      <c r="D1987" s="0" t="s">
        <v>972</v>
      </c>
      <c r="E1987" s="338" t="n">
        <v>168.07</v>
      </c>
    </row>
    <row r="1988" customFormat="false" ht="15" hidden="false" customHeight="false" outlineLevel="0" collapsed="false">
      <c r="A1988" s="0" t="n">
        <v>3074</v>
      </c>
      <c r="B1988" s="133" t="s">
        <v>2965</v>
      </c>
      <c r="C1988" s="0" t="s">
        <v>969</v>
      </c>
      <c r="D1988" s="0" t="s">
        <v>972</v>
      </c>
      <c r="E1988" s="338" t="n">
        <v>106.1</v>
      </c>
    </row>
    <row r="1989" customFormat="false" ht="15" hidden="false" customHeight="false" outlineLevel="0" collapsed="false">
      <c r="A1989" s="0" t="n">
        <v>3076</v>
      </c>
      <c r="B1989" s="133" t="s">
        <v>2966</v>
      </c>
      <c r="C1989" s="0" t="s">
        <v>969</v>
      </c>
      <c r="D1989" s="0" t="s">
        <v>972</v>
      </c>
      <c r="E1989" s="338" t="n">
        <v>138.17</v>
      </c>
    </row>
    <row r="1990" customFormat="false" ht="15" hidden="false" customHeight="false" outlineLevel="0" collapsed="false">
      <c r="A1990" s="0" t="n">
        <v>3075</v>
      </c>
      <c r="B1990" s="133" t="s">
        <v>2967</v>
      </c>
      <c r="C1990" s="0" t="s">
        <v>969</v>
      </c>
      <c r="D1990" s="0" t="s">
        <v>972</v>
      </c>
      <c r="E1990" s="338" t="n">
        <v>87.31</v>
      </c>
    </row>
    <row r="1991" customFormat="false" ht="15" hidden="false" customHeight="false" outlineLevel="0" collapsed="false">
      <c r="A1991" s="0" t="n">
        <v>10781</v>
      </c>
      <c r="B1991" s="133" t="s">
        <v>2968</v>
      </c>
      <c r="C1991" s="0" t="s">
        <v>969</v>
      </c>
      <c r="D1991" s="0" t="s">
        <v>972</v>
      </c>
      <c r="E1991" s="338" t="n">
        <v>11.84</v>
      </c>
    </row>
    <row r="1992" customFormat="false" ht="15" hidden="false" customHeight="false" outlineLevel="0" collapsed="false">
      <c r="A1992" s="0" t="n">
        <v>43612</v>
      </c>
      <c r="B1992" s="133" t="s">
        <v>2969</v>
      </c>
      <c r="C1992" s="0" t="s">
        <v>2341</v>
      </c>
      <c r="D1992" s="0" t="s">
        <v>970</v>
      </c>
      <c r="E1992" s="338" t="n">
        <v>130.22</v>
      </c>
    </row>
    <row r="1993" customFormat="false" ht="15" hidden="false" customHeight="false" outlineLevel="0" collapsed="false">
      <c r="A1993" s="0" t="n">
        <v>43613</v>
      </c>
      <c r="B1993" s="133" t="s">
        <v>2970</v>
      </c>
      <c r="C1993" s="0" t="s">
        <v>2341</v>
      </c>
      <c r="D1993" s="0" t="s">
        <v>970</v>
      </c>
      <c r="E1993" s="338" t="n">
        <v>107.8</v>
      </c>
    </row>
    <row r="1994" customFormat="false" ht="15" hidden="false" customHeight="false" outlineLevel="0" collapsed="false">
      <c r="A1994" s="0" t="n">
        <v>11480</v>
      </c>
      <c r="B1994" s="133" t="s">
        <v>2971</v>
      </c>
      <c r="C1994" s="0" t="s">
        <v>2341</v>
      </c>
      <c r="D1994" s="0" t="s">
        <v>970</v>
      </c>
      <c r="E1994" s="338" t="n">
        <v>165.45</v>
      </c>
    </row>
    <row r="1995" customFormat="false" ht="15" hidden="false" customHeight="false" outlineLevel="0" collapsed="false">
      <c r="A1995" s="0" t="n">
        <v>11469</v>
      </c>
      <c r="B1995" s="133" t="s">
        <v>2972</v>
      </c>
      <c r="C1995" s="0" t="s">
        <v>969</v>
      </c>
      <c r="D1995" s="0" t="s">
        <v>970</v>
      </c>
      <c r="E1995" s="338" t="n">
        <v>17.66</v>
      </c>
    </row>
    <row r="1996" customFormat="false" ht="15" hidden="false" customHeight="false" outlineLevel="0" collapsed="false">
      <c r="A1996" s="0" t="n">
        <v>11468</v>
      </c>
      <c r="B1996" s="133" t="s">
        <v>2973</v>
      </c>
      <c r="C1996" s="0" t="s">
        <v>969</v>
      </c>
      <c r="D1996" s="0" t="s">
        <v>970</v>
      </c>
      <c r="E1996" s="338" t="n">
        <v>17.67</v>
      </c>
    </row>
    <row r="1997" customFormat="false" ht="15" hidden="false" customHeight="false" outlineLevel="0" collapsed="false">
      <c r="A1997" s="0" t="n">
        <v>11484</v>
      </c>
      <c r="B1997" s="133" t="s">
        <v>2974</v>
      </c>
      <c r="C1997" s="0" t="s">
        <v>969</v>
      </c>
      <c r="D1997" s="0" t="s">
        <v>970</v>
      </c>
      <c r="E1997" s="338" t="n">
        <v>77.62</v>
      </c>
    </row>
    <row r="1998" customFormat="false" ht="15" hidden="false" customHeight="false" outlineLevel="0" collapsed="false">
      <c r="A1998" s="0" t="n">
        <v>38155</v>
      </c>
      <c r="B1998" s="133" t="s">
        <v>2975</v>
      </c>
      <c r="C1998" s="0" t="s">
        <v>969</v>
      </c>
      <c r="D1998" s="0" t="s">
        <v>970</v>
      </c>
      <c r="E1998" s="338" t="n">
        <v>120.51</v>
      </c>
    </row>
    <row r="1999" customFormat="false" ht="15" hidden="false" customHeight="false" outlineLevel="0" collapsed="false">
      <c r="A1999" s="0" t="n">
        <v>11467</v>
      </c>
      <c r="B1999" s="133" t="s">
        <v>2976</v>
      </c>
      <c r="C1999" s="0" t="s">
        <v>969</v>
      </c>
      <c r="D1999" s="0" t="s">
        <v>970</v>
      </c>
      <c r="E1999" s="338" t="n">
        <v>27.53</v>
      </c>
    </row>
    <row r="2000" customFormat="false" ht="15" hidden="false" customHeight="false" outlineLevel="0" collapsed="false">
      <c r="A2000" s="0" t="n">
        <v>38153</v>
      </c>
      <c r="B2000" s="133" t="s">
        <v>2977</v>
      </c>
      <c r="C2000" s="0" t="s">
        <v>2341</v>
      </c>
      <c r="D2000" s="0" t="s">
        <v>970</v>
      </c>
      <c r="E2000" s="338" t="n">
        <v>70.34</v>
      </c>
    </row>
    <row r="2001" customFormat="false" ht="15" hidden="false" customHeight="false" outlineLevel="0" collapsed="false">
      <c r="A2001" s="0" t="n">
        <v>43607</v>
      </c>
      <c r="B2001" s="133" t="s">
        <v>2978</v>
      </c>
      <c r="C2001" s="0" t="s">
        <v>2341</v>
      </c>
      <c r="D2001" s="0" t="s">
        <v>970</v>
      </c>
      <c r="E2001" s="338" t="n">
        <v>133.04</v>
      </c>
    </row>
    <row r="2002" customFormat="false" ht="15" hidden="false" customHeight="false" outlineLevel="0" collapsed="false">
      <c r="A2002" s="0" t="n">
        <v>3080</v>
      </c>
      <c r="B2002" s="133" t="s">
        <v>2979</v>
      </c>
      <c r="C2002" s="0" t="s">
        <v>2341</v>
      </c>
      <c r="D2002" s="0" t="s">
        <v>977</v>
      </c>
      <c r="E2002" s="338" t="n">
        <v>89.45</v>
      </c>
    </row>
    <row r="2003" customFormat="false" ht="15" hidden="false" customHeight="false" outlineLevel="0" collapsed="false">
      <c r="A2003" s="0" t="n">
        <v>3081</v>
      </c>
      <c r="B2003" s="133" t="s">
        <v>2980</v>
      </c>
      <c r="C2003" s="0" t="s">
        <v>2341</v>
      </c>
      <c r="D2003" s="0" t="s">
        <v>970</v>
      </c>
      <c r="E2003" s="338" t="n">
        <v>176.97</v>
      </c>
    </row>
    <row r="2004" customFormat="false" ht="15" hidden="false" customHeight="false" outlineLevel="0" collapsed="false">
      <c r="A2004" s="0" t="n">
        <v>3090</v>
      </c>
      <c r="B2004" s="133" t="s">
        <v>2981</v>
      </c>
      <c r="C2004" s="0" t="s">
        <v>2341</v>
      </c>
      <c r="D2004" s="0" t="s">
        <v>970</v>
      </c>
      <c r="E2004" s="338" t="n">
        <v>79.84</v>
      </c>
    </row>
    <row r="2005" customFormat="false" ht="15" hidden="false" customHeight="false" outlineLevel="0" collapsed="false">
      <c r="A2005" s="0" t="n">
        <v>43611</v>
      </c>
      <c r="B2005" s="133" t="s">
        <v>2982</v>
      </c>
      <c r="C2005" s="0" t="s">
        <v>2341</v>
      </c>
      <c r="D2005" s="0" t="s">
        <v>970</v>
      </c>
      <c r="E2005" s="338" t="n">
        <v>132.48</v>
      </c>
    </row>
    <row r="2006" customFormat="false" ht="15" hidden="false" customHeight="false" outlineLevel="0" collapsed="false">
      <c r="A2006" s="0" t="n">
        <v>3103</v>
      </c>
      <c r="B2006" s="133" t="s">
        <v>2983</v>
      </c>
      <c r="C2006" s="0" t="s">
        <v>969</v>
      </c>
      <c r="D2006" s="0" t="s">
        <v>970</v>
      </c>
      <c r="E2006" s="338" t="n">
        <v>66.2</v>
      </c>
    </row>
    <row r="2007" customFormat="false" ht="15" hidden="false" customHeight="false" outlineLevel="0" collapsed="false">
      <c r="A2007" s="0" t="n">
        <v>3097</v>
      </c>
      <c r="B2007" s="133" t="s">
        <v>2984</v>
      </c>
      <c r="C2007" s="0" t="s">
        <v>2341</v>
      </c>
      <c r="D2007" s="0" t="s">
        <v>970</v>
      </c>
      <c r="E2007" s="338" t="n">
        <v>100.15</v>
      </c>
    </row>
    <row r="2008" customFormat="false" ht="15" hidden="false" customHeight="false" outlineLevel="0" collapsed="false">
      <c r="A2008" s="0" t="n">
        <v>3099</v>
      </c>
      <c r="B2008" s="133" t="s">
        <v>2985</v>
      </c>
      <c r="C2008" s="0" t="s">
        <v>2341</v>
      </c>
      <c r="D2008" s="0" t="s">
        <v>970</v>
      </c>
      <c r="E2008" s="338" t="n">
        <v>160.36</v>
      </c>
    </row>
    <row r="2009" customFormat="false" ht="15" hidden="false" customHeight="false" outlineLevel="0" collapsed="false">
      <c r="A2009" s="0" t="n">
        <v>38151</v>
      </c>
      <c r="B2009" s="133" t="s">
        <v>2986</v>
      </c>
      <c r="C2009" s="0" t="s">
        <v>2341</v>
      </c>
      <c r="D2009" s="0" t="s">
        <v>970</v>
      </c>
      <c r="E2009" s="338" t="n">
        <v>116.26</v>
      </c>
    </row>
    <row r="2010" customFormat="false" ht="15" hidden="false" customHeight="false" outlineLevel="0" collapsed="false">
      <c r="A2010" s="0" t="n">
        <v>38152</v>
      </c>
      <c r="B2010" s="133" t="s">
        <v>2987</v>
      </c>
      <c r="C2010" s="0" t="s">
        <v>2341</v>
      </c>
      <c r="D2010" s="0" t="s">
        <v>970</v>
      </c>
      <c r="E2010" s="338" t="n">
        <v>187.54</v>
      </c>
    </row>
    <row r="2011" customFormat="false" ht="15" hidden="false" customHeight="false" outlineLevel="0" collapsed="false">
      <c r="A2011" s="0" t="n">
        <v>43610</v>
      </c>
      <c r="B2011" s="133" t="s">
        <v>2988</v>
      </c>
      <c r="C2011" s="0" t="s">
        <v>2341</v>
      </c>
      <c r="D2011" s="0" t="s">
        <v>970</v>
      </c>
      <c r="E2011" s="338" t="n">
        <v>99.37</v>
      </c>
    </row>
    <row r="2012" customFormat="false" ht="15" hidden="false" customHeight="false" outlineLevel="0" collapsed="false">
      <c r="A2012" s="0" t="n">
        <v>3093</v>
      </c>
      <c r="B2012" s="133" t="s">
        <v>2989</v>
      </c>
      <c r="C2012" s="0" t="s">
        <v>2341</v>
      </c>
      <c r="D2012" s="0" t="s">
        <v>970</v>
      </c>
      <c r="E2012" s="338" t="n">
        <v>160.36</v>
      </c>
    </row>
    <row r="2013" customFormat="false" ht="15" hidden="false" customHeight="false" outlineLevel="0" collapsed="false">
      <c r="A2013" s="0" t="n">
        <v>38165</v>
      </c>
      <c r="B2013" s="133" t="s">
        <v>2990</v>
      </c>
      <c r="C2013" s="0" t="s">
        <v>2341</v>
      </c>
      <c r="D2013" s="0" t="s">
        <v>970</v>
      </c>
      <c r="E2013" s="338" t="n">
        <v>73.45</v>
      </c>
    </row>
    <row r="2014" customFormat="false" ht="15" hidden="false" customHeight="false" outlineLevel="0" collapsed="false">
      <c r="A2014" s="0" t="n">
        <v>38177</v>
      </c>
      <c r="B2014" s="133" t="s">
        <v>2991</v>
      </c>
      <c r="C2014" s="0" t="s">
        <v>969</v>
      </c>
      <c r="D2014" s="0" t="s">
        <v>970</v>
      </c>
      <c r="E2014" s="338" t="n">
        <v>21.82</v>
      </c>
    </row>
    <row r="2015" customFormat="false" ht="15" hidden="false" customHeight="false" outlineLevel="0" collapsed="false">
      <c r="A2015" s="0" t="n">
        <v>11458</v>
      </c>
      <c r="B2015" s="133" t="s">
        <v>2992</v>
      </c>
      <c r="C2015" s="0" t="s">
        <v>969</v>
      </c>
      <c r="D2015" s="0" t="s">
        <v>970</v>
      </c>
      <c r="E2015" s="338" t="n">
        <v>26.06</v>
      </c>
    </row>
    <row r="2016" customFormat="false" ht="15" hidden="false" customHeight="false" outlineLevel="0" collapsed="false">
      <c r="A2016" s="0" t="n">
        <v>3108</v>
      </c>
      <c r="B2016" s="133" t="s">
        <v>2993</v>
      </c>
      <c r="C2016" s="0" t="s">
        <v>969</v>
      </c>
      <c r="D2016" s="0" t="s">
        <v>970</v>
      </c>
      <c r="E2016" s="338" t="n">
        <v>110.77</v>
      </c>
    </row>
    <row r="2017" customFormat="false" ht="15" hidden="false" customHeight="false" outlineLevel="0" collapsed="false">
      <c r="A2017" s="0" t="n">
        <v>3105</v>
      </c>
      <c r="B2017" s="133" t="s">
        <v>2994</v>
      </c>
      <c r="C2017" s="0" t="s">
        <v>969</v>
      </c>
      <c r="D2017" s="0" t="s">
        <v>970</v>
      </c>
      <c r="E2017" s="338" t="n">
        <v>144.89</v>
      </c>
    </row>
    <row r="2018" customFormat="false" ht="15" hidden="false" customHeight="false" outlineLevel="0" collapsed="false">
      <c r="A2018" s="0" t="n">
        <v>38178</v>
      </c>
      <c r="B2018" s="133" t="s">
        <v>2995</v>
      </c>
      <c r="C2018" s="0" t="s">
        <v>969</v>
      </c>
      <c r="D2018" s="0" t="s">
        <v>970</v>
      </c>
      <c r="E2018" s="338" t="n">
        <v>24.01</v>
      </c>
    </row>
    <row r="2019" customFormat="false" ht="15" hidden="false" customHeight="false" outlineLevel="0" collapsed="false">
      <c r="A2019" s="0" t="n">
        <v>43575</v>
      </c>
      <c r="B2019" s="133" t="s">
        <v>2996</v>
      </c>
      <c r="C2019" s="0" t="s">
        <v>969</v>
      </c>
      <c r="D2019" s="0" t="s">
        <v>970</v>
      </c>
      <c r="E2019" s="338" t="n">
        <v>52.03</v>
      </c>
    </row>
    <row r="2020" customFormat="false" ht="15" hidden="false" customHeight="false" outlineLevel="0" collapsed="false">
      <c r="A2020" s="0" t="n">
        <v>43577</v>
      </c>
      <c r="B2020" s="133" t="s">
        <v>2997</v>
      </c>
      <c r="C2020" s="0" t="s">
        <v>969</v>
      </c>
      <c r="D2020" s="0" t="s">
        <v>970</v>
      </c>
      <c r="E2020" s="338" t="n">
        <v>90.46</v>
      </c>
    </row>
    <row r="2021" customFormat="false" ht="15" hidden="false" customHeight="false" outlineLevel="0" collapsed="false">
      <c r="A2021" s="0" t="n">
        <v>43458</v>
      </c>
      <c r="B2021" s="133" t="s">
        <v>2998</v>
      </c>
      <c r="C2021" s="0" t="s">
        <v>1120</v>
      </c>
      <c r="D2021" s="0" t="s">
        <v>977</v>
      </c>
      <c r="E2021" s="338" t="n">
        <v>0.06</v>
      </c>
    </row>
    <row r="2022" customFormat="false" ht="15" hidden="false" customHeight="false" outlineLevel="0" collapsed="false">
      <c r="A2022" s="0" t="n">
        <v>43470</v>
      </c>
      <c r="B2022" s="133" t="s">
        <v>2999</v>
      </c>
      <c r="C2022" s="0" t="s">
        <v>1122</v>
      </c>
      <c r="D2022" s="0" t="s">
        <v>977</v>
      </c>
      <c r="E2022" s="338" t="n">
        <v>10.89</v>
      </c>
    </row>
    <row r="2023" customFormat="false" ht="15" hidden="false" customHeight="false" outlineLevel="0" collapsed="false">
      <c r="A2023" s="0" t="n">
        <v>43459</v>
      </c>
      <c r="B2023" s="133" t="s">
        <v>3000</v>
      </c>
      <c r="C2023" s="0" t="s">
        <v>1120</v>
      </c>
      <c r="D2023" s="0" t="s">
        <v>977</v>
      </c>
      <c r="E2023" s="338" t="n">
        <v>0.49</v>
      </c>
    </row>
    <row r="2024" customFormat="false" ht="15" hidden="false" customHeight="false" outlineLevel="0" collapsed="false">
      <c r="A2024" s="0" t="n">
        <v>43471</v>
      </c>
      <c r="B2024" s="133" t="s">
        <v>3001</v>
      </c>
      <c r="C2024" s="0" t="s">
        <v>1122</v>
      </c>
      <c r="D2024" s="0" t="s">
        <v>977</v>
      </c>
      <c r="E2024" s="338" t="n">
        <v>92.26</v>
      </c>
    </row>
    <row r="2025" customFormat="false" ht="15" hidden="false" customHeight="false" outlineLevel="0" collapsed="false">
      <c r="A2025" s="0" t="n">
        <v>43460</v>
      </c>
      <c r="B2025" s="133" t="s">
        <v>3002</v>
      </c>
      <c r="C2025" s="0" t="s">
        <v>1120</v>
      </c>
      <c r="D2025" s="0" t="s">
        <v>977</v>
      </c>
      <c r="E2025" s="338" t="n">
        <v>0.85</v>
      </c>
    </row>
    <row r="2026" customFormat="false" ht="15" hidden="false" customHeight="false" outlineLevel="0" collapsed="false">
      <c r="A2026" s="0" t="n">
        <v>43472</v>
      </c>
      <c r="B2026" s="133" t="s">
        <v>3003</v>
      </c>
      <c r="C2026" s="0" t="s">
        <v>1122</v>
      </c>
      <c r="D2026" s="0" t="s">
        <v>977</v>
      </c>
      <c r="E2026" s="338" t="n">
        <v>159.73</v>
      </c>
    </row>
    <row r="2027" customFormat="false" ht="15" hidden="false" customHeight="false" outlineLevel="0" collapsed="false">
      <c r="A2027" s="0" t="n">
        <v>43461</v>
      </c>
      <c r="B2027" s="133" t="s">
        <v>3004</v>
      </c>
      <c r="C2027" s="0" t="s">
        <v>1120</v>
      </c>
      <c r="D2027" s="0" t="s">
        <v>977</v>
      </c>
      <c r="E2027" s="338" t="n">
        <v>0.31</v>
      </c>
    </row>
    <row r="2028" customFormat="false" ht="15" hidden="false" customHeight="false" outlineLevel="0" collapsed="false">
      <c r="A2028" s="0" t="n">
        <v>43473</v>
      </c>
      <c r="B2028" s="133" t="s">
        <v>3005</v>
      </c>
      <c r="C2028" s="0" t="s">
        <v>1122</v>
      </c>
      <c r="D2028" s="0" t="s">
        <v>977</v>
      </c>
      <c r="E2028" s="338" t="n">
        <v>59.28</v>
      </c>
    </row>
    <row r="2029" customFormat="false" ht="15" hidden="false" customHeight="false" outlineLevel="0" collapsed="false">
      <c r="A2029" s="0" t="n">
        <v>43463</v>
      </c>
      <c r="B2029" s="133" t="s">
        <v>3006</v>
      </c>
      <c r="C2029" s="0" t="s">
        <v>1120</v>
      </c>
      <c r="D2029" s="0" t="s">
        <v>977</v>
      </c>
      <c r="E2029" s="338" t="n">
        <v>0.1</v>
      </c>
    </row>
    <row r="2030" customFormat="false" ht="15" hidden="false" customHeight="false" outlineLevel="0" collapsed="false">
      <c r="A2030" s="0" t="n">
        <v>43475</v>
      </c>
      <c r="B2030" s="133" t="s">
        <v>3007</v>
      </c>
      <c r="C2030" s="0" t="s">
        <v>1122</v>
      </c>
      <c r="D2030" s="0" t="s">
        <v>977</v>
      </c>
      <c r="E2030" s="338" t="n">
        <v>18.73</v>
      </c>
    </row>
    <row r="2031" customFormat="false" ht="15" hidden="false" customHeight="false" outlineLevel="0" collapsed="false">
      <c r="A2031" s="0" t="n">
        <v>43462</v>
      </c>
      <c r="B2031" s="133" t="s">
        <v>3008</v>
      </c>
      <c r="C2031" s="0" t="s">
        <v>1120</v>
      </c>
      <c r="D2031" s="0" t="s">
        <v>977</v>
      </c>
      <c r="E2031" s="338" t="n">
        <v>0.01</v>
      </c>
    </row>
    <row r="2032" customFormat="false" ht="15" hidden="false" customHeight="false" outlineLevel="0" collapsed="false">
      <c r="A2032" s="0" t="n">
        <v>43474</v>
      </c>
      <c r="B2032" s="133" t="s">
        <v>3009</v>
      </c>
      <c r="C2032" s="0" t="s">
        <v>1122</v>
      </c>
      <c r="D2032" s="0" t="s">
        <v>977</v>
      </c>
      <c r="E2032" s="338" t="n">
        <v>2.29</v>
      </c>
    </row>
    <row r="2033" customFormat="false" ht="15" hidden="false" customHeight="false" outlineLevel="0" collapsed="false">
      <c r="A2033" s="0" t="n">
        <v>43464</v>
      </c>
      <c r="B2033" s="133" t="s">
        <v>3010</v>
      </c>
      <c r="C2033" s="0" t="s">
        <v>1120</v>
      </c>
      <c r="D2033" s="0" t="s">
        <v>977</v>
      </c>
      <c r="E2033" s="338" t="n">
        <v>0.01</v>
      </c>
    </row>
    <row r="2034" customFormat="false" ht="15" hidden="false" customHeight="false" outlineLevel="0" collapsed="false">
      <c r="A2034" s="0" t="n">
        <v>43476</v>
      </c>
      <c r="B2034" s="133" t="s">
        <v>3011</v>
      </c>
      <c r="C2034" s="0" t="s">
        <v>1122</v>
      </c>
      <c r="D2034" s="0" t="s">
        <v>977</v>
      </c>
      <c r="E2034" s="338" t="n">
        <v>0.01</v>
      </c>
    </row>
    <row r="2035" customFormat="false" ht="15" hidden="false" customHeight="false" outlineLevel="0" collapsed="false">
      <c r="A2035" s="0" t="n">
        <v>43465</v>
      </c>
      <c r="B2035" s="133" t="s">
        <v>3012</v>
      </c>
      <c r="C2035" s="0" t="s">
        <v>1120</v>
      </c>
      <c r="D2035" s="0" t="s">
        <v>977</v>
      </c>
      <c r="E2035" s="338" t="n">
        <v>0.82</v>
      </c>
    </row>
    <row r="2036" customFormat="false" ht="15" hidden="false" customHeight="false" outlineLevel="0" collapsed="false">
      <c r="A2036" s="0" t="n">
        <v>43477</v>
      </c>
      <c r="B2036" s="133" t="s">
        <v>3013</v>
      </c>
      <c r="C2036" s="0" t="s">
        <v>1122</v>
      </c>
      <c r="D2036" s="0" t="s">
        <v>977</v>
      </c>
      <c r="E2036" s="338" t="n">
        <v>155.21</v>
      </c>
    </row>
    <row r="2037" customFormat="false" ht="15" hidden="false" customHeight="false" outlineLevel="0" collapsed="false">
      <c r="A2037" s="0" t="n">
        <v>43466</v>
      </c>
      <c r="B2037" s="133" t="s">
        <v>3014</v>
      </c>
      <c r="C2037" s="0" t="s">
        <v>1120</v>
      </c>
      <c r="D2037" s="0" t="s">
        <v>977</v>
      </c>
      <c r="E2037" s="338" t="n">
        <v>1.97</v>
      </c>
    </row>
    <row r="2038" customFormat="false" ht="15" hidden="false" customHeight="false" outlineLevel="0" collapsed="false">
      <c r="A2038" s="0" t="n">
        <v>43478</v>
      </c>
      <c r="B2038" s="133" t="s">
        <v>3015</v>
      </c>
      <c r="C2038" s="0" t="s">
        <v>1122</v>
      </c>
      <c r="D2038" s="0" t="s">
        <v>977</v>
      </c>
      <c r="E2038" s="338" t="n">
        <v>371.21</v>
      </c>
    </row>
    <row r="2039" customFormat="false" ht="15" hidden="false" customHeight="false" outlineLevel="0" collapsed="false">
      <c r="A2039" s="0" t="n">
        <v>43467</v>
      </c>
      <c r="B2039" s="133" t="s">
        <v>3016</v>
      </c>
      <c r="C2039" s="0" t="s">
        <v>1120</v>
      </c>
      <c r="D2039" s="0" t="s">
        <v>977</v>
      </c>
      <c r="E2039" s="338" t="n">
        <v>0.61</v>
      </c>
    </row>
    <row r="2040" customFormat="false" ht="15" hidden="false" customHeight="false" outlineLevel="0" collapsed="false">
      <c r="A2040" s="0" t="n">
        <v>43479</v>
      </c>
      <c r="B2040" s="133" t="s">
        <v>3017</v>
      </c>
      <c r="C2040" s="0" t="s">
        <v>1122</v>
      </c>
      <c r="D2040" s="0" t="s">
        <v>977</v>
      </c>
      <c r="E2040" s="338" t="n">
        <v>114.72</v>
      </c>
    </row>
    <row r="2041" customFormat="false" ht="15" hidden="false" customHeight="false" outlineLevel="0" collapsed="false">
      <c r="A2041" s="0" t="n">
        <v>43468</v>
      </c>
      <c r="B2041" s="133" t="s">
        <v>3018</v>
      </c>
      <c r="C2041" s="0" t="s">
        <v>1120</v>
      </c>
      <c r="D2041" s="0" t="s">
        <v>977</v>
      </c>
      <c r="E2041" s="338" t="n">
        <v>1.23</v>
      </c>
    </row>
    <row r="2042" customFormat="false" ht="15" hidden="false" customHeight="false" outlineLevel="0" collapsed="false">
      <c r="A2042" s="0" t="n">
        <v>43480</v>
      </c>
      <c r="B2042" s="133" t="s">
        <v>3019</v>
      </c>
      <c r="C2042" s="0" t="s">
        <v>1122</v>
      </c>
      <c r="D2042" s="0" t="s">
        <v>977</v>
      </c>
      <c r="E2042" s="338" t="n">
        <v>232.31</v>
      </c>
    </row>
    <row r="2043" customFormat="false" ht="15" hidden="false" customHeight="false" outlineLevel="0" collapsed="false">
      <c r="A2043" s="0" t="n">
        <v>43469</v>
      </c>
      <c r="B2043" s="133" t="s">
        <v>3020</v>
      </c>
      <c r="C2043" s="0" t="s">
        <v>1120</v>
      </c>
      <c r="D2043" s="0" t="s">
        <v>977</v>
      </c>
      <c r="E2043" s="338" t="n">
        <v>0.07</v>
      </c>
    </row>
    <row r="2044" customFormat="false" ht="15" hidden="false" customHeight="false" outlineLevel="0" collapsed="false">
      <c r="A2044" s="0" t="n">
        <v>43481</v>
      </c>
      <c r="B2044" s="133" t="s">
        <v>3021</v>
      </c>
      <c r="C2044" s="0" t="s">
        <v>1122</v>
      </c>
      <c r="D2044" s="0" t="s">
        <v>977</v>
      </c>
      <c r="E2044" s="338" t="n">
        <v>12.77</v>
      </c>
    </row>
    <row r="2045" customFormat="false" ht="15" hidden="false" customHeight="false" outlineLevel="0" collapsed="false">
      <c r="A2045" s="0" t="n">
        <v>3119</v>
      </c>
      <c r="B2045" s="133" t="s">
        <v>3022</v>
      </c>
      <c r="C2045" s="0" t="s">
        <v>969</v>
      </c>
      <c r="D2045" s="0" t="s">
        <v>970</v>
      </c>
      <c r="E2045" s="338" t="n">
        <v>2.82</v>
      </c>
    </row>
    <row r="2046" customFormat="false" ht="15" hidden="false" customHeight="false" outlineLevel="0" collapsed="false">
      <c r="A2046" s="0" t="n">
        <v>3122</v>
      </c>
      <c r="B2046" s="133" t="s">
        <v>3023</v>
      </c>
      <c r="C2046" s="0" t="s">
        <v>969</v>
      </c>
      <c r="D2046" s="0" t="s">
        <v>970</v>
      </c>
      <c r="E2046" s="338" t="n">
        <v>5.74</v>
      </c>
    </row>
    <row r="2047" customFormat="false" ht="15" hidden="false" customHeight="false" outlineLevel="0" collapsed="false">
      <c r="A2047" s="0" t="n">
        <v>3121</v>
      </c>
      <c r="B2047" s="133" t="s">
        <v>3024</v>
      </c>
      <c r="C2047" s="0" t="s">
        <v>969</v>
      </c>
      <c r="D2047" s="0" t="s">
        <v>970</v>
      </c>
      <c r="E2047" s="338" t="n">
        <v>6.5</v>
      </c>
    </row>
    <row r="2048" customFormat="false" ht="15" hidden="false" customHeight="false" outlineLevel="0" collapsed="false">
      <c r="A2048" s="0" t="n">
        <v>3120</v>
      </c>
      <c r="B2048" s="133" t="s">
        <v>3025</v>
      </c>
      <c r="C2048" s="0" t="s">
        <v>969</v>
      </c>
      <c r="D2048" s="0" t="s">
        <v>970</v>
      </c>
      <c r="E2048" s="338" t="n">
        <v>12.33</v>
      </c>
    </row>
    <row r="2049" customFormat="false" ht="15" hidden="false" customHeight="false" outlineLevel="0" collapsed="false">
      <c r="A2049" s="0" t="n">
        <v>11455</v>
      </c>
      <c r="B2049" s="133" t="s">
        <v>3026</v>
      </c>
      <c r="C2049" s="0" t="s">
        <v>969</v>
      </c>
      <c r="D2049" s="0" t="s">
        <v>970</v>
      </c>
      <c r="E2049" s="338" t="n">
        <v>17.84</v>
      </c>
    </row>
    <row r="2050" customFormat="false" ht="15" hidden="false" customHeight="false" outlineLevel="0" collapsed="false">
      <c r="A2050" s="0" t="n">
        <v>11456</v>
      </c>
      <c r="B2050" s="133" t="s">
        <v>3027</v>
      </c>
      <c r="C2050" s="0" t="s">
        <v>969</v>
      </c>
      <c r="D2050" s="0" t="s">
        <v>970</v>
      </c>
      <c r="E2050" s="338" t="n">
        <v>21.32</v>
      </c>
    </row>
    <row r="2051" customFormat="false" ht="15" hidden="false" customHeight="false" outlineLevel="0" collapsed="false">
      <c r="A2051" s="0" t="n">
        <v>3107</v>
      </c>
      <c r="B2051" s="133" t="s">
        <v>3028</v>
      </c>
      <c r="C2051" s="0" t="s">
        <v>969</v>
      </c>
      <c r="D2051" s="0" t="s">
        <v>970</v>
      </c>
      <c r="E2051" s="338" t="n">
        <v>8.99</v>
      </c>
    </row>
    <row r="2052" customFormat="false" ht="15" hidden="false" customHeight="false" outlineLevel="0" collapsed="false">
      <c r="A2052" s="0" t="n">
        <v>43583</v>
      </c>
      <c r="B2052" s="133" t="s">
        <v>3029</v>
      </c>
      <c r="C2052" s="0" t="s">
        <v>969</v>
      </c>
      <c r="D2052" s="0" t="s">
        <v>970</v>
      </c>
      <c r="E2052" s="338" t="n">
        <v>10.14</v>
      </c>
    </row>
    <row r="2053" customFormat="false" ht="15" hidden="false" customHeight="false" outlineLevel="0" collapsed="false">
      <c r="A2053" s="0" t="n">
        <v>43586</v>
      </c>
      <c r="B2053" s="133" t="s">
        <v>3030</v>
      </c>
      <c r="C2053" s="0" t="s">
        <v>969</v>
      </c>
      <c r="D2053" s="0" t="s">
        <v>970</v>
      </c>
      <c r="E2053" s="338" t="n">
        <v>10.39</v>
      </c>
    </row>
    <row r="2054" customFormat="false" ht="15" hidden="false" customHeight="false" outlineLevel="0" collapsed="false">
      <c r="A2054" s="0" t="n">
        <v>11461</v>
      </c>
      <c r="B2054" s="133" t="s">
        <v>3031</v>
      </c>
      <c r="C2054" s="0" t="s">
        <v>969</v>
      </c>
      <c r="D2054" s="0" t="s">
        <v>970</v>
      </c>
      <c r="E2054" s="338" t="n">
        <v>11.33</v>
      </c>
    </row>
    <row r="2055" customFormat="false" ht="15" hidden="false" customHeight="false" outlineLevel="0" collapsed="false">
      <c r="A2055" s="0" t="n">
        <v>43587</v>
      </c>
      <c r="B2055" s="133" t="s">
        <v>3032</v>
      </c>
      <c r="C2055" s="0" t="s">
        <v>969</v>
      </c>
      <c r="D2055" s="0" t="s">
        <v>970</v>
      </c>
      <c r="E2055" s="338" t="n">
        <v>13.07</v>
      </c>
    </row>
    <row r="2056" customFormat="false" ht="15" hidden="false" customHeight="false" outlineLevel="0" collapsed="false">
      <c r="A2056" s="0" t="n">
        <v>3106</v>
      </c>
      <c r="B2056" s="133" t="s">
        <v>3033</v>
      </c>
      <c r="C2056" s="0" t="s">
        <v>969</v>
      </c>
      <c r="D2056" s="0" t="s">
        <v>970</v>
      </c>
      <c r="E2056" s="338" t="n">
        <v>16.58</v>
      </c>
    </row>
    <row r="2057" customFormat="false" ht="15" hidden="false" customHeight="false" outlineLevel="0" collapsed="false">
      <c r="A2057" s="0" t="n">
        <v>44539</v>
      </c>
      <c r="B2057" s="133" t="s">
        <v>3034</v>
      </c>
      <c r="C2057" s="0" t="s">
        <v>1020</v>
      </c>
      <c r="D2057" s="0" t="s">
        <v>970</v>
      </c>
      <c r="E2057" s="338" t="n">
        <v>2.72</v>
      </c>
    </row>
    <row r="2058" customFormat="false" ht="15" hidden="false" customHeight="false" outlineLevel="0" collapsed="false">
      <c r="A2058" s="0" t="n">
        <v>3123</v>
      </c>
      <c r="B2058" s="133" t="s">
        <v>3035</v>
      </c>
      <c r="C2058" s="0" t="s">
        <v>1020</v>
      </c>
      <c r="D2058" s="0" t="s">
        <v>977</v>
      </c>
      <c r="E2058" s="338" t="n">
        <v>2.54</v>
      </c>
    </row>
    <row r="2059" customFormat="false" ht="15" hidden="false" customHeight="false" outlineLevel="0" collapsed="false">
      <c r="A2059" s="0" t="n">
        <v>38125</v>
      </c>
      <c r="B2059" s="133" t="s">
        <v>3036</v>
      </c>
      <c r="C2059" s="0" t="s">
        <v>1020</v>
      </c>
      <c r="D2059" s="0" t="s">
        <v>970</v>
      </c>
      <c r="E2059" s="338" t="n">
        <v>1.71</v>
      </c>
    </row>
    <row r="2060" customFormat="false" ht="15" hidden="false" customHeight="false" outlineLevel="0" collapsed="false">
      <c r="A2060" s="0" t="n">
        <v>39014</v>
      </c>
      <c r="B2060" s="133" t="s">
        <v>3037</v>
      </c>
      <c r="C2060" s="0" t="s">
        <v>1020</v>
      </c>
      <c r="D2060" s="0" t="s">
        <v>970</v>
      </c>
      <c r="E2060" s="338" t="n">
        <v>9.78</v>
      </c>
    </row>
    <row r="2061" customFormat="false" ht="15" hidden="false" customHeight="false" outlineLevel="0" collapsed="false">
      <c r="A2061" s="0" t="n">
        <v>39365</v>
      </c>
      <c r="B2061" s="133" t="s">
        <v>3038</v>
      </c>
      <c r="C2061" s="0" t="s">
        <v>969</v>
      </c>
      <c r="D2061" s="0" t="s">
        <v>970</v>
      </c>
      <c r="E2061" s="339" t="n">
        <v>1590.72</v>
      </c>
    </row>
    <row r="2062" customFormat="false" ht="15" hidden="false" customHeight="false" outlineLevel="0" collapsed="false">
      <c r="A2062" s="0" t="n">
        <v>39366</v>
      </c>
      <c r="B2062" s="133" t="s">
        <v>3039</v>
      </c>
      <c r="C2062" s="0" t="s">
        <v>969</v>
      </c>
      <c r="D2062" s="0" t="s">
        <v>970</v>
      </c>
      <c r="E2062" s="339" t="n">
        <v>2413.39</v>
      </c>
    </row>
    <row r="2063" customFormat="false" ht="15" hidden="false" customHeight="false" outlineLevel="0" collapsed="false">
      <c r="A2063" s="0" t="n">
        <v>39367</v>
      </c>
      <c r="B2063" s="133" t="s">
        <v>3040</v>
      </c>
      <c r="C2063" s="0" t="s">
        <v>969</v>
      </c>
      <c r="D2063" s="0" t="s">
        <v>970</v>
      </c>
      <c r="E2063" s="339" t="n">
        <v>4135.19</v>
      </c>
    </row>
    <row r="2064" customFormat="false" ht="15" hidden="false" customHeight="false" outlineLevel="0" collapsed="false">
      <c r="A2064" s="0" t="n">
        <v>37394</v>
      </c>
      <c r="B2064" s="133" t="s">
        <v>3041</v>
      </c>
      <c r="C2064" s="0" t="s">
        <v>3042</v>
      </c>
      <c r="D2064" s="0" t="s">
        <v>972</v>
      </c>
      <c r="E2064" s="338" t="n">
        <v>42.47</v>
      </c>
    </row>
    <row r="2065" customFormat="false" ht="15" hidden="false" customHeight="false" outlineLevel="0" collapsed="false">
      <c r="A2065" s="0" t="n">
        <v>14146</v>
      </c>
      <c r="B2065" s="133" t="s">
        <v>3043</v>
      </c>
      <c r="C2065" s="0" t="s">
        <v>3042</v>
      </c>
      <c r="D2065" s="0" t="s">
        <v>972</v>
      </c>
      <c r="E2065" s="338" t="n">
        <v>68.3</v>
      </c>
    </row>
    <row r="2066" customFormat="false" ht="15" hidden="false" customHeight="false" outlineLevel="0" collapsed="false">
      <c r="A2066" s="0" t="n">
        <v>938</v>
      </c>
      <c r="B2066" s="133" t="s">
        <v>3044</v>
      </c>
      <c r="C2066" s="0" t="s">
        <v>1016</v>
      </c>
      <c r="D2066" s="0" t="s">
        <v>970</v>
      </c>
      <c r="E2066" s="338" t="n">
        <v>1.38</v>
      </c>
    </row>
    <row r="2067" customFormat="false" ht="15" hidden="false" customHeight="false" outlineLevel="0" collapsed="false">
      <c r="A2067" s="0" t="n">
        <v>937</v>
      </c>
      <c r="B2067" s="133" t="s">
        <v>3045</v>
      </c>
      <c r="C2067" s="0" t="s">
        <v>1016</v>
      </c>
      <c r="D2067" s="0" t="s">
        <v>970</v>
      </c>
      <c r="E2067" s="338" t="n">
        <v>8.03</v>
      </c>
    </row>
    <row r="2068" customFormat="false" ht="15" hidden="false" customHeight="false" outlineLevel="0" collapsed="false">
      <c r="A2068" s="0" t="n">
        <v>939</v>
      </c>
      <c r="B2068" s="133" t="s">
        <v>3046</v>
      </c>
      <c r="C2068" s="0" t="s">
        <v>1016</v>
      </c>
      <c r="D2068" s="0" t="s">
        <v>970</v>
      </c>
      <c r="E2068" s="338" t="n">
        <v>2.23</v>
      </c>
    </row>
    <row r="2069" customFormat="false" ht="15" hidden="false" customHeight="false" outlineLevel="0" collapsed="false">
      <c r="A2069" s="0" t="n">
        <v>944</v>
      </c>
      <c r="B2069" s="133" t="s">
        <v>3047</v>
      </c>
      <c r="C2069" s="0" t="s">
        <v>1016</v>
      </c>
      <c r="D2069" s="0" t="s">
        <v>970</v>
      </c>
      <c r="E2069" s="338" t="n">
        <v>3.52</v>
      </c>
    </row>
    <row r="2070" customFormat="false" ht="15" hidden="false" customHeight="false" outlineLevel="0" collapsed="false">
      <c r="A2070" s="0" t="n">
        <v>940</v>
      </c>
      <c r="B2070" s="133" t="s">
        <v>3048</v>
      </c>
      <c r="C2070" s="0" t="s">
        <v>1016</v>
      </c>
      <c r="D2070" s="0" t="s">
        <v>970</v>
      </c>
      <c r="E2070" s="338" t="n">
        <v>5.08</v>
      </c>
    </row>
    <row r="2071" customFormat="false" ht="15" hidden="false" customHeight="false" outlineLevel="0" collapsed="false">
      <c r="A2071" s="0" t="n">
        <v>44397</v>
      </c>
      <c r="B2071" s="133" t="s">
        <v>3049</v>
      </c>
      <c r="C2071" s="0" t="s">
        <v>1016</v>
      </c>
      <c r="D2071" s="0" t="s">
        <v>970</v>
      </c>
      <c r="E2071" s="338" t="n">
        <v>3.99</v>
      </c>
    </row>
    <row r="2072" customFormat="false" ht="15" hidden="false" customHeight="false" outlineLevel="0" collapsed="false">
      <c r="A2072" s="0" t="n">
        <v>406</v>
      </c>
      <c r="B2072" s="133" t="s">
        <v>3050</v>
      </c>
      <c r="C2072" s="0" t="s">
        <v>969</v>
      </c>
      <c r="D2072" s="0" t="s">
        <v>970</v>
      </c>
      <c r="E2072" s="338" t="n">
        <v>74.79</v>
      </c>
    </row>
    <row r="2073" customFormat="false" ht="15" hidden="false" customHeight="false" outlineLevel="0" collapsed="false">
      <c r="A2073" s="0" t="n">
        <v>42529</v>
      </c>
      <c r="B2073" s="133" t="s">
        <v>3051</v>
      </c>
      <c r="C2073" s="0" t="s">
        <v>1016</v>
      </c>
      <c r="D2073" s="0" t="s">
        <v>972</v>
      </c>
      <c r="E2073" s="338" t="n">
        <v>1.35</v>
      </c>
    </row>
    <row r="2074" customFormat="false" ht="15" hidden="false" customHeight="false" outlineLevel="0" collapsed="false">
      <c r="A2074" s="0" t="n">
        <v>39634</v>
      </c>
      <c r="B2074" s="133" t="s">
        <v>3052</v>
      </c>
      <c r="C2074" s="0" t="s">
        <v>1016</v>
      </c>
      <c r="D2074" s="0" t="s">
        <v>970</v>
      </c>
      <c r="E2074" s="338" t="n">
        <v>7.89</v>
      </c>
    </row>
    <row r="2075" customFormat="false" ht="15" hidden="false" customHeight="false" outlineLevel="0" collapsed="false">
      <c r="A2075" s="0" t="n">
        <v>39701</v>
      </c>
      <c r="B2075" s="133" t="s">
        <v>3053</v>
      </c>
      <c r="C2075" s="0" t="s">
        <v>969</v>
      </c>
      <c r="D2075" s="0" t="s">
        <v>970</v>
      </c>
      <c r="E2075" s="338" t="n">
        <v>88.14</v>
      </c>
    </row>
    <row r="2076" customFormat="false" ht="15" hidden="false" customHeight="false" outlineLevel="0" collapsed="false">
      <c r="A2076" s="0" t="n">
        <v>12815</v>
      </c>
      <c r="B2076" s="133" t="s">
        <v>3054</v>
      </c>
      <c r="C2076" s="0" t="s">
        <v>969</v>
      </c>
      <c r="D2076" s="0" t="s">
        <v>970</v>
      </c>
      <c r="E2076" s="338" t="n">
        <v>8.46</v>
      </c>
    </row>
    <row r="2077" customFormat="false" ht="15" hidden="false" customHeight="false" outlineLevel="0" collapsed="false">
      <c r="A2077" s="0" t="n">
        <v>39431</v>
      </c>
      <c r="B2077" s="133" t="s">
        <v>3055</v>
      </c>
      <c r="C2077" s="0" t="s">
        <v>1016</v>
      </c>
      <c r="D2077" s="0" t="s">
        <v>970</v>
      </c>
      <c r="E2077" s="338" t="n">
        <v>0.3</v>
      </c>
    </row>
    <row r="2078" customFormat="false" ht="15" hidden="false" customHeight="false" outlineLevel="0" collapsed="false">
      <c r="A2078" s="0" t="n">
        <v>39432</v>
      </c>
      <c r="B2078" s="133" t="s">
        <v>3056</v>
      </c>
      <c r="C2078" s="0" t="s">
        <v>1016</v>
      </c>
      <c r="D2078" s="0" t="s">
        <v>970</v>
      </c>
      <c r="E2078" s="338" t="n">
        <v>2.64</v>
      </c>
    </row>
    <row r="2079" customFormat="false" ht="15" hidden="false" customHeight="false" outlineLevel="0" collapsed="false">
      <c r="A2079" s="0" t="n">
        <v>20111</v>
      </c>
      <c r="B2079" s="133" t="s">
        <v>3057</v>
      </c>
      <c r="C2079" s="0" t="s">
        <v>969</v>
      </c>
      <c r="D2079" s="0" t="s">
        <v>977</v>
      </c>
      <c r="E2079" s="338" t="n">
        <v>9</v>
      </c>
    </row>
    <row r="2080" customFormat="false" ht="15" hidden="false" customHeight="false" outlineLevel="0" collapsed="false">
      <c r="A2080" s="0" t="n">
        <v>21127</v>
      </c>
      <c r="B2080" s="133" t="s">
        <v>3058</v>
      </c>
      <c r="C2080" s="0" t="s">
        <v>969</v>
      </c>
      <c r="D2080" s="0" t="s">
        <v>970</v>
      </c>
      <c r="E2080" s="338" t="n">
        <v>3.4</v>
      </c>
    </row>
    <row r="2081" customFormat="false" ht="15" hidden="false" customHeight="false" outlineLevel="0" collapsed="false">
      <c r="A2081" s="0" t="n">
        <v>404</v>
      </c>
      <c r="B2081" s="133" t="s">
        <v>3059</v>
      </c>
      <c r="C2081" s="0" t="s">
        <v>1016</v>
      </c>
      <c r="D2081" s="0" t="s">
        <v>970</v>
      </c>
      <c r="E2081" s="338" t="n">
        <v>1.22</v>
      </c>
    </row>
    <row r="2082" customFormat="false" ht="15" hidden="false" customHeight="false" outlineLevel="0" collapsed="false">
      <c r="A2082" s="0" t="n">
        <v>14151</v>
      </c>
      <c r="B2082" s="133" t="s">
        <v>3060</v>
      </c>
      <c r="C2082" s="0" t="s">
        <v>969</v>
      </c>
      <c r="D2082" s="0" t="s">
        <v>972</v>
      </c>
      <c r="E2082" s="338" t="n">
        <v>49.09</v>
      </c>
    </row>
    <row r="2083" customFormat="false" ht="15" hidden="false" customHeight="false" outlineLevel="0" collapsed="false">
      <c r="A2083" s="0" t="n">
        <v>14153</v>
      </c>
      <c r="B2083" s="133" t="s">
        <v>3061</v>
      </c>
      <c r="C2083" s="0" t="s">
        <v>969</v>
      </c>
      <c r="D2083" s="0" t="s">
        <v>972</v>
      </c>
      <c r="E2083" s="338" t="n">
        <v>55.49</v>
      </c>
    </row>
    <row r="2084" customFormat="false" ht="15" hidden="false" customHeight="false" outlineLevel="0" collapsed="false">
      <c r="A2084" s="0" t="n">
        <v>14152</v>
      </c>
      <c r="B2084" s="133" t="s">
        <v>3062</v>
      </c>
      <c r="C2084" s="0" t="s">
        <v>969</v>
      </c>
      <c r="D2084" s="0" t="s">
        <v>972</v>
      </c>
      <c r="E2084" s="338" t="n">
        <v>42.6</v>
      </c>
    </row>
    <row r="2085" customFormat="false" ht="15" hidden="false" customHeight="false" outlineLevel="0" collapsed="false">
      <c r="A2085" s="0" t="n">
        <v>14154</v>
      </c>
      <c r="B2085" s="133" t="s">
        <v>3063</v>
      </c>
      <c r="C2085" s="0" t="s">
        <v>969</v>
      </c>
      <c r="D2085" s="0" t="s">
        <v>972</v>
      </c>
      <c r="E2085" s="338" t="n">
        <v>149.1</v>
      </c>
    </row>
    <row r="2086" customFormat="false" ht="15" hidden="false" customHeight="false" outlineLevel="0" collapsed="false">
      <c r="A2086" s="0" t="n">
        <v>3146</v>
      </c>
      <c r="B2086" s="133" t="s">
        <v>3064</v>
      </c>
      <c r="C2086" s="0" t="s">
        <v>969</v>
      </c>
      <c r="D2086" s="0" t="s">
        <v>977</v>
      </c>
      <c r="E2086" s="338" t="n">
        <v>4.05</v>
      </c>
    </row>
    <row r="2087" customFormat="false" ht="15" hidden="false" customHeight="false" outlineLevel="0" collapsed="false">
      <c r="A2087" s="0" t="n">
        <v>3143</v>
      </c>
      <c r="B2087" s="133" t="s">
        <v>3065</v>
      </c>
      <c r="C2087" s="0" t="s">
        <v>969</v>
      </c>
      <c r="D2087" s="0" t="s">
        <v>970</v>
      </c>
      <c r="E2087" s="338" t="n">
        <v>9.21</v>
      </c>
    </row>
    <row r="2088" customFormat="false" ht="15" hidden="false" customHeight="false" outlineLevel="0" collapsed="false">
      <c r="A2088" s="0" t="n">
        <v>3148</v>
      </c>
      <c r="B2088" s="133" t="s">
        <v>3066</v>
      </c>
      <c r="C2088" s="0" t="s">
        <v>969</v>
      </c>
      <c r="D2088" s="0" t="s">
        <v>970</v>
      </c>
      <c r="E2088" s="338" t="n">
        <v>14.93</v>
      </c>
    </row>
    <row r="2089" customFormat="false" ht="15" hidden="false" customHeight="false" outlineLevel="0" collapsed="false">
      <c r="A2089" s="0" t="n">
        <v>4310</v>
      </c>
      <c r="B2089" s="133" t="s">
        <v>3067</v>
      </c>
      <c r="C2089" s="0" t="s">
        <v>969</v>
      </c>
      <c r="D2089" s="0" t="s">
        <v>970</v>
      </c>
      <c r="E2089" s="338" t="n">
        <v>4.28</v>
      </c>
    </row>
    <row r="2090" customFormat="false" ht="15" hidden="false" customHeight="false" outlineLevel="0" collapsed="false">
      <c r="A2090" s="0" t="n">
        <v>4311</v>
      </c>
      <c r="B2090" s="133" t="s">
        <v>3068</v>
      </c>
      <c r="C2090" s="0" t="s">
        <v>969</v>
      </c>
      <c r="D2090" s="0" t="s">
        <v>970</v>
      </c>
      <c r="E2090" s="338" t="n">
        <v>3.01</v>
      </c>
    </row>
    <row r="2091" customFormat="false" ht="15" hidden="false" customHeight="false" outlineLevel="0" collapsed="false">
      <c r="A2091" s="0" t="n">
        <v>4312</v>
      </c>
      <c r="B2091" s="133" t="s">
        <v>3069</v>
      </c>
      <c r="C2091" s="0" t="s">
        <v>969</v>
      </c>
      <c r="D2091" s="0" t="s">
        <v>970</v>
      </c>
      <c r="E2091" s="338" t="n">
        <v>4.22</v>
      </c>
    </row>
    <row r="2092" customFormat="false" ht="15" hidden="false" customHeight="false" outlineLevel="0" collapsed="false">
      <c r="A2092" s="0" t="n">
        <v>13261</v>
      </c>
      <c r="B2092" s="133" t="s">
        <v>3070</v>
      </c>
      <c r="C2092" s="0" t="s">
        <v>969</v>
      </c>
      <c r="D2092" s="0" t="s">
        <v>970</v>
      </c>
      <c r="E2092" s="338" t="n">
        <v>3.08</v>
      </c>
    </row>
    <row r="2093" customFormat="false" ht="15" hidden="false" customHeight="false" outlineLevel="0" collapsed="false">
      <c r="A2093" s="0" t="n">
        <v>3272</v>
      </c>
      <c r="B2093" s="133" t="s">
        <v>3071</v>
      </c>
      <c r="C2093" s="0" t="s">
        <v>969</v>
      </c>
      <c r="D2093" s="0" t="s">
        <v>972</v>
      </c>
      <c r="E2093" s="338" t="n">
        <v>59.03</v>
      </c>
    </row>
    <row r="2094" customFormat="false" ht="15" hidden="false" customHeight="false" outlineLevel="0" collapsed="false">
      <c r="A2094" s="0" t="n">
        <v>3265</v>
      </c>
      <c r="B2094" s="133" t="s">
        <v>3072</v>
      </c>
      <c r="C2094" s="0" t="s">
        <v>969</v>
      </c>
      <c r="D2094" s="0" t="s">
        <v>972</v>
      </c>
      <c r="E2094" s="338" t="n">
        <v>46.9</v>
      </c>
    </row>
    <row r="2095" customFormat="false" ht="15" hidden="false" customHeight="false" outlineLevel="0" collapsed="false">
      <c r="A2095" s="0" t="n">
        <v>3262</v>
      </c>
      <c r="B2095" s="133" t="s">
        <v>3073</v>
      </c>
      <c r="C2095" s="0" t="s">
        <v>969</v>
      </c>
      <c r="D2095" s="0" t="s">
        <v>972</v>
      </c>
      <c r="E2095" s="338" t="n">
        <v>20.53</v>
      </c>
    </row>
    <row r="2096" customFormat="false" ht="15" hidden="false" customHeight="false" outlineLevel="0" collapsed="false">
      <c r="A2096" s="0" t="n">
        <v>3264</v>
      </c>
      <c r="B2096" s="133" t="s">
        <v>3074</v>
      </c>
      <c r="C2096" s="0" t="s">
        <v>969</v>
      </c>
      <c r="D2096" s="0" t="s">
        <v>972</v>
      </c>
      <c r="E2096" s="338" t="n">
        <v>33.72</v>
      </c>
    </row>
    <row r="2097" customFormat="false" ht="15" hidden="false" customHeight="false" outlineLevel="0" collapsed="false">
      <c r="A2097" s="0" t="n">
        <v>3267</v>
      </c>
      <c r="B2097" s="133" t="s">
        <v>3075</v>
      </c>
      <c r="C2097" s="0" t="s">
        <v>969</v>
      </c>
      <c r="D2097" s="0" t="s">
        <v>972</v>
      </c>
      <c r="E2097" s="338" t="n">
        <v>110.13</v>
      </c>
    </row>
    <row r="2098" customFormat="false" ht="15" hidden="false" customHeight="false" outlineLevel="0" collapsed="false">
      <c r="A2098" s="0" t="n">
        <v>3266</v>
      </c>
      <c r="B2098" s="133" t="s">
        <v>3076</v>
      </c>
      <c r="C2098" s="0" t="s">
        <v>969</v>
      </c>
      <c r="D2098" s="0" t="s">
        <v>972</v>
      </c>
      <c r="E2098" s="338" t="n">
        <v>70.07</v>
      </c>
    </row>
    <row r="2099" customFormat="false" ht="15" hidden="false" customHeight="false" outlineLevel="0" collapsed="false">
      <c r="A2099" s="0" t="n">
        <v>3263</v>
      </c>
      <c r="B2099" s="133" t="s">
        <v>3077</v>
      </c>
      <c r="C2099" s="0" t="s">
        <v>969</v>
      </c>
      <c r="D2099" s="0" t="s">
        <v>972</v>
      </c>
      <c r="E2099" s="338" t="n">
        <v>28.04</v>
      </c>
    </row>
    <row r="2100" customFormat="false" ht="15" hidden="false" customHeight="false" outlineLevel="0" collapsed="false">
      <c r="A2100" s="0" t="n">
        <v>3268</v>
      </c>
      <c r="B2100" s="133" t="s">
        <v>3078</v>
      </c>
      <c r="C2100" s="0" t="s">
        <v>969</v>
      </c>
      <c r="D2100" s="0" t="s">
        <v>972</v>
      </c>
      <c r="E2100" s="338" t="n">
        <v>148.9</v>
      </c>
    </row>
    <row r="2101" customFormat="false" ht="15" hidden="false" customHeight="false" outlineLevel="0" collapsed="false">
      <c r="A2101" s="0" t="n">
        <v>3271</v>
      </c>
      <c r="B2101" s="133" t="s">
        <v>3079</v>
      </c>
      <c r="C2101" s="0" t="s">
        <v>969</v>
      </c>
      <c r="D2101" s="0" t="s">
        <v>972</v>
      </c>
      <c r="E2101" s="338" t="n">
        <v>220.14</v>
      </c>
    </row>
    <row r="2102" customFormat="false" ht="15" hidden="false" customHeight="false" outlineLevel="0" collapsed="false">
      <c r="A2102" s="0" t="n">
        <v>3270</v>
      </c>
      <c r="B2102" s="133" t="s">
        <v>3080</v>
      </c>
      <c r="C2102" s="0" t="s">
        <v>969</v>
      </c>
      <c r="D2102" s="0" t="s">
        <v>972</v>
      </c>
      <c r="E2102" s="338" t="n">
        <v>369.85</v>
      </c>
    </row>
    <row r="2103" customFormat="false" ht="15" hidden="false" customHeight="false" outlineLevel="0" collapsed="false">
      <c r="A2103" s="0" t="n">
        <v>3275</v>
      </c>
      <c r="B2103" s="133" t="s">
        <v>3081</v>
      </c>
      <c r="C2103" s="0" t="s">
        <v>1378</v>
      </c>
      <c r="D2103" s="0" t="s">
        <v>970</v>
      </c>
      <c r="E2103" s="338" t="n">
        <v>95.04</v>
      </c>
    </row>
    <row r="2104" customFormat="false" ht="15" hidden="false" customHeight="false" outlineLevel="0" collapsed="false">
      <c r="A2104" s="0" t="n">
        <v>39512</v>
      </c>
      <c r="B2104" s="133" t="s">
        <v>3082</v>
      </c>
      <c r="C2104" s="0" t="s">
        <v>1378</v>
      </c>
      <c r="D2104" s="0" t="s">
        <v>972</v>
      </c>
      <c r="E2104" s="338" t="n">
        <v>123.96</v>
      </c>
    </row>
    <row r="2105" customFormat="false" ht="15" hidden="false" customHeight="false" outlineLevel="0" collapsed="false">
      <c r="A2105" s="0" t="n">
        <v>39511</v>
      </c>
      <c r="B2105" s="133" t="s">
        <v>3083</v>
      </c>
      <c r="C2105" s="0" t="s">
        <v>1378</v>
      </c>
      <c r="D2105" s="0" t="s">
        <v>972</v>
      </c>
      <c r="E2105" s="338" t="n">
        <v>135.21</v>
      </c>
    </row>
    <row r="2106" customFormat="false" ht="15" hidden="false" customHeight="false" outlineLevel="0" collapsed="false">
      <c r="A2106" s="0" t="n">
        <v>39513</v>
      </c>
      <c r="B2106" s="133" t="s">
        <v>3084</v>
      </c>
      <c r="C2106" s="0" t="s">
        <v>1378</v>
      </c>
      <c r="D2106" s="0" t="s">
        <v>972</v>
      </c>
      <c r="E2106" s="338" t="n">
        <v>145.03</v>
      </c>
    </row>
    <row r="2107" customFormat="false" ht="15" hidden="false" customHeight="false" outlineLevel="0" collapsed="false">
      <c r="A2107" s="0" t="n">
        <v>3286</v>
      </c>
      <c r="B2107" s="133" t="s">
        <v>3085</v>
      </c>
      <c r="C2107" s="0" t="s">
        <v>1378</v>
      </c>
      <c r="D2107" s="0" t="s">
        <v>970</v>
      </c>
      <c r="E2107" s="338" t="n">
        <v>158.82</v>
      </c>
    </row>
    <row r="2108" customFormat="false" ht="15" hidden="false" customHeight="false" outlineLevel="0" collapsed="false">
      <c r="A2108" s="0" t="n">
        <v>3287</v>
      </c>
      <c r="B2108" s="133" t="s">
        <v>3086</v>
      </c>
      <c r="C2108" s="0" t="s">
        <v>1378</v>
      </c>
      <c r="D2108" s="0" t="s">
        <v>970</v>
      </c>
      <c r="E2108" s="338" t="n">
        <v>240</v>
      </c>
    </row>
    <row r="2109" customFormat="false" ht="15" hidden="false" customHeight="false" outlineLevel="0" collapsed="false">
      <c r="A2109" s="0" t="n">
        <v>3283</v>
      </c>
      <c r="B2109" s="133" t="s">
        <v>3087</v>
      </c>
      <c r="C2109" s="0" t="s">
        <v>1378</v>
      </c>
      <c r="D2109" s="0" t="s">
        <v>970</v>
      </c>
      <c r="E2109" s="338" t="n">
        <v>50.41</v>
      </c>
    </row>
    <row r="2110" customFormat="false" ht="15" hidden="false" customHeight="false" outlineLevel="0" collapsed="false">
      <c r="A2110" s="0" t="n">
        <v>11587</v>
      </c>
      <c r="B2110" s="133" t="s">
        <v>3088</v>
      </c>
      <c r="C2110" s="0" t="s">
        <v>1378</v>
      </c>
      <c r="D2110" s="0" t="s">
        <v>970</v>
      </c>
      <c r="E2110" s="338" t="n">
        <v>65.17</v>
      </c>
    </row>
    <row r="2111" customFormat="false" ht="15" hidden="false" customHeight="false" outlineLevel="0" collapsed="false">
      <c r="A2111" s="0" t="n">
        <v>36225</v>
      </c>
      <c r="B2111" s="133" t="s">
        <v>3089</v>
      </c>
      <c r="C2111" s="0" t="s">
        <v>1378</v>
      </c>
      <c r="D2111" s="0" t="s">
        <v>970</v>
      </c>
      <c r="E2111" s="338" t="n">
        <v>26.47</v>
      </c>
    </row>
    <row r="2112" customFormat="false" ht="15" hidden="false" customHeight="false" outlineLevel="0" collapsed="false">
      <c r="A2112" s="0" t="n">
        <v>36230</v>
      </c>
      <c r="B2112" s="133" t="s">
        <v>3090</v>
      </c>
      <c r="C2112" s="0" t="s">
        <v>1378</v>
      </c>
      <c r="D2112" s="0" t="s">
        <v>977</v>
      </c>
      <c r="E2112" s="338" t="n">
        <v>19.45</v>
      </c>
    </row>
    <row r="2113" customFormat="false" ht="15" hidden="false" customHeight="false" outlineLevel="0" collapsed="false">
      <c r="A2113" s="0" t="n">
        <v>36238</v>
      </c>
      <c r="B2113" s="133" t="s">
        <v>3091</v>
      </c>
      <c r="C2113" s="0" t="s">
        <v>1378</v>
      </c>
      <c r="D2113" s="0" t="s">
        <v>970</v>
      </c>
      <c r="E2113" s="338" t="n">
        <v>19</v>
      </c>
    </row>
    <row r="2114" customFormat="false" ht="15" hidden="false" customHeight="false" outlineLevel="0" collapsed="false">
      <c r="A2114" s="0" t="n">
        <v>39363</v>
      </c>
      <c r="B2114" s="133" t="s">
        <v>3092</v>
      </c>
      <c r="C2114" s="0" t="s">
        <v>969</v>
      </c>
      <c r="D2114" s="0" t="s">
        <v>970</v>
      </c>
      <c r="E2114" s="339" t="n">
        <v>4688.92</v>
      </c>
    </row>
    <row r="2115" customFormat="false" ht="15" hidden="false" customHeight="false" outlineLevel="0" collapsed="false">
      <c r="A2115" s="0" t="n">
        <v>39361</v>
      </c>
      <c r="B2115" s="133" t="s">
        <v>3093</v>
      </c>
      <c r="C2115" s="0" t="s">
        <v>969</v>
      </c>
      <c r="D2115" s="0" t="s">
        <v>970</v>
      </c>
      <c r="E2115" s="339" t="n">
        <v>1432.49</v>
      </c>
    </row>
    <row r="2116" customFormat="false" ht="15" hidden="false" customHeight="false" outlineLevel="0" collapsed="false">
      <c r="A2116" s="0" t="n">
        <v>39362</v>
      </c>
      <c r="B2116" s="133" t="s">
        <v>3094</v>
      </c>
      <c r="C2116" s="0" t="s">
        <v>969</v>
      </c>
      <c r="D2116" s="0" t="s">
        <v>970</v>
      </c>
      <c r="E2116" s="339" t="n">
        <v>2530.58</v>
      </c>
    </row>
    <row r="2117" customFormat="false" ht="15" hidden="false" customHeight="false" outlineLevel="0" collapsed="false">
      <c r="A2117" s="0" t="n">
        <v>39364</v>
      </c>
      <c r="B2117" s="133" t="s">
        <v>3095</v>
      </c>
      <c r="C2117" s="0" t="s">
        <v>969</v>
      </c>
      <c r="D2117" s="0" t="s">
        <v>970</v>
      </c>
      <c r="E2117" s="339" t="n">
        <v>9890.17</v>
      </c>
    </row>
    <row r="2118" customFormat="false" ht="15" hidden="false" customHeight="false" outlineLevel="0" collapsed="false">
      <c r="A2118" s="0" t="n">
        <v>14576</v>
      </c>
      <c r="B2118" s="133" t="s">
        <v>3096</v>
      </c>
      <c r="C2118" s="0" t="s">
        <v>969</v>
      </c>
      <c r="D2118" s="0" t="s">
        <v>972</v>
      </c>
      <c r="E2118" s="339" t="n">
        <v>5322666.32</v>
      </c>
    </row>
    <row r="2119" customFormat="false" ht="15" hidden="false" customHeight="false" outlineLevel="0" collapsed="false">
      <c r="A2119" s="0" t="n">
        <v>13877</v>
      </c>
      <c r="B2119" s="133" t="s">
        <v>3097</v>
      </c>
      <c r="C2119" s="0" t="s">
        <v>969</v>
      </c>
      <c r="D2119" s="0" t="s">
        <v>972</v>
      </c>
      <c r="E2119" s="339" t="n">
        <v>2278554.06</v>
      </c>
    </row>
    <row r="2120" customFormat="false" ht="15" hidden="false" customHeight="false" outlineLevel="0" collapsed="false">
      <c r="A2120" s="0" t="n">
        <v>7307</v>
      </c>
      <c r="B2120" s="133" t="s">
        <v>3098</v>
      </c>
      <c r="C2120" s="0" t="s">
        <v>1022</v>
      </c>
      <c r="D2120" s="0" t="s">
        <v>970</v>
      </c>
      <c r="E2120" s="338" t="n">
        <v>38.35</v>
      </c>
    </row>
    <row r="2121" customFormat="false" ht="15" hidden="false" customHeight="false" outlineLevel="0" collapsed="false">
      <c r="A2121" s="0" t="n">
        <v>38122</v>
      </c>
      <c r="B2121" s="133" t="s">
        <v>3099</v>
      </c>
      <c r="C2121" s="0" t="s">
        <v>1022</v>
      </c>
      <c r="D2121" s="0" t="s">
        <v>970</v>
      </c>
      <c r="E2121" s="338" t="n">
        <v>20.84</v>
      </c>
    </row>
    <row r="2122" customFormat="false" ht="15" hidden="false" customHeight="false" outlineLevel="0" collapsed="false">
      <c r="A2122" s="0" t="n">
        <v>43653</v>
      </c>
      <c r="B2122" s="133" t="s">
        <v>3100</v>
      </c>
      <c r="C2122" s="0" t="s">
        <v>1022</v>
      </c>
      <c r="D2122" s="0" t="s">
        <v>970</v>
      </c>
      <c r="E2122" s="338" t="n">
        <v>24</v>
      </c>
    </row>
    <row r="2123" customFormat="false" ht="15" hidden="false" customHeight="false" outlineLevel="0" collapsed="false">
      <c r="A2123" s="0" t="n">
        <v>38633</v>
      </c>
      <c r="B2123" s="133" t="s">
        <v>3101</v>
      </c>
      <c r="C2123" s="0" t="s">
        <v>969</v>
      </c>
      <c r="D2123" s="0" t="s">
        <v>970</v>
      </c>
      <c r="E2123" s="338" t="n">
        <v>22.66</v>
      </c>
    </row>
    <row r="2124" customFormat="false" ht="15" hidden="false" customHeight="false" outlineLevel="0" collapsed="false">
      <c r="A2124" s="0" t="n">
        <v>12344</v>
      </c>
      <c r="B2124" s="133" t="s">
        <v>3102</v>
      </c>
      <c r="C2124" s="0" t="s">
        <v>969</v>
      </c>
      <c r="D2124" s="0" t="s">
        <v>970</v>
      </c>
      <c r="E2124" s="338" t="n">
        <v>3.73</v>
      </c>
    </row>
    <row r="2125" customFormat="false" ht="15" hidden="false" customHeight="false" outlineLevel="0" collapsed="false">
      <c r="A2125" s="0" t="n">
        <v>12343</v>
      </c>
      <c r="B2125" s="133" t="s">
        <v>3103</v>
      </c>
      <c r="C2125" s="0" t="s">
        <v>969</v>
      </c>
      <c r="D2125" s="0" t="s">
        <v>970</v>
      </c>
      <c r="E2125" s="338" t="n">
        <v>5.79</v>
      </c>
    </row>
    <row r="2126" customFormat="false" ht="15" hidden="false" customHeight="false" outlineLevel="0" collapsed="false">
      <c r="A2126" s="0" t="n">
        <v>3295</v>
      </c>
      <c r="B2126" s="133" t="s">
        <v>3104</v>
      </c>
      <c r="C2126" s="0" t="s">
        <v>969</v>
      </c>
      <c r="D2126" s="0" t="s">
        <v>970</v>
      </c>
      <c r="E2126" s="338" t="n">
        <v>20.22</v>
      </c>
    </row>
    <row r="2127" customFormat="false" ht="15" hidden="false" customHeight="false" outlineLevel="0" collapsed="false">
      <c r="A2127" s="0" t="n">
        <v>3302</v>
      </c>
      <c r="B2127" s="133" t="s">
        <v>3105</v>
      </c>
      <c r="C2127" s="0" t="s">
        <v>969</v>
      </c>
      <c r="D2127" s="0" t="s">
        <v>970</v>
      </c>
      <c r="E2127" s="338" t="n">
        <v>21.14</v>
      </c>
    </row>
    <row r="2128" customFormat="false" ht="15" hidden="false" customHeight="false" outlineLevel="0" collapsed="false">
      <c r="A2128" s="0" t="n">
        <v>3297</v>
      </c>
      <c r="B2128" s="133" t="s">
        <v>3106</v>
      </c>
      <c r="C2128" s="0" t="s">
        <v>969</v>
      </c>
      <c r="D2128" s="0" t="s">
        <v>970</v>
      </c>
      <c r="E2128" s="338" t="n">
        <v>22.57</v>
      </c>
    </row>
    <row r="2129" customFormat="false" ht="15" hidden="false" customHeight="false" outlineLevel="0" collapsed="false">
      <c r="A2129" s="0" t="n">
        <v>3294</v>
      </c>
      <c r="B2129" s="133" t="s">
        <v>3107</v>
      </c>
      <c r="C2129" s="0" t="s">
        <v>969</v>
      </c>
      <c r="D2129" s="0" t="s">
        <v>970</v>
      </c>
      <c r="E2129" s="338" t="n">
        <v>22.92</v>
      </c>
    </row>
    <row r="2130" customFormat="false" ht="15" hidden="false" customHeight="false" outlineLevel="0" collapsed="false">
      <c r="A2130" s="0" t="n">
        <v>3292</v>
      </c>
      <c r="B2130" s="133" t="s">
        <v>3108</v>
      </c>
      <c r="C2130" s="0" t="s">
        <v>969</v>
      </c>
      <c r="D2130" s="0" t="s">
        <v>977</v>
      </c>
      <c r="E2130" s="338" t="n">
        <v>21.53</v>
      </c>
    </row>
    <row r="2131" customFormat="false" ht="15" hidden="false" customHeight="false" outlineLevel="0" collapsed="false">
      <c r="A2131" s="0" t="n">
        <v>3298</v>
      </c>
      <c r="B2131" s="133" t="s">
        <v>3109</v>
      </c>
      <c r="C2131" s="0" t="s">
        <v>969</v>
      </c>
      <c r="D2131" s="0" t="s">
        <v>970</v>
      </c>
      <c r="E2131" s="338" t="n">
        <v>50.46</v>
      </c>
    </row>
    <row r="2132" customFormat="false" ht="15" hidden="false" customHeight="false" outlineLevel="0" collapsed="false">
      <c r="A2132" s="0" t="n">
        <v>11596</v>
      </c>
      <c r="B2132" s="133" t="s">
        <v>3110</v>
      </c>
      <c r="C2132" s="0" t="s">
        <v>969</v>
      </c>
      <c r="D2132" s="0" t="s">
        <v>970</v>
      </c>
      <c r="E2132" s="338" t="n">
        <v>509.52</v>
      </c>
    </row>
    <row r="2133" customFormat="false" ht="15" hidden="false" customHeight="false" outlineLevel="0" collapsed="false">
      <c r="A2133" s="0" t="n">
        <v>34802</v>
      </c>
      <c r="B2133" s="133" t="s">
        <v>3111</v>
      </c>
      <c r="C2133" s="0" t="s">
        <v>969</v>
      </c>
      <c r="D2133" s="0" t="s">
        <v>970</v>
      </c>
      <c r="E2133" s="339" t="n">
        <v>1399.31</v>
      </c>
    </row>
    <row r="2134" customFormat="false" ht="15" hidden="false" customHeight="false" outlineLevel="0" collapsed="false">
      <c r="A2134" s="0" t="n">
        <v>11588</v>
      </c>
      <c r="B2134" s="133" t="s">
        <v>3112</v>
      </c>
      <c r="C2134" s="0" t="s">
        <v>969</v>
      </c>
      <c r="D2134" s="0" t="s">
        <v>970</v>
      </c>
      <c r="E2134" s="339" t="n">
        <v>1509.62</v>
      </c>
    </row>
    <row r="2135" customFormat="false" ht="15" hidden="false" customHeight="false" outlineLevel="0" collapsed="false">
      <c r="A2135" s="0" t="n">
        <v>34383</v>
      </c>
      <c r="B2135" s="133" t="s">
        <v>3113</v>
      </c>
      <c r="C2135" s="0" t="s">
        <v>969</v>
      </c>
      <c r="D2135" s="0" t="s">
        <v>970</v>
      </c>
      <c r="E2135" s="339" t="n">
        <v>1660.69</v>
      </c>
    </row>
    <row r="2136" customFormat="false" ht="15" hidden="false" customHeight="false" outlineLevel="0" collapsed="false">
      <c r="A2136" s="0" t="n">
        <v>40451</v>
      </c>
      <c r="B2136" s="133" t="s">
        <v>3114</v>
      </c>
      <c r="C2136" s="0" t="s">
        <v>1378</v>
      </c>
      <c r="D2136" s="0" t="s">
        <v>970</v>
      </c>
      <c r="E2136" s="338" t="n">
        <v>134.24</v>
      </c>
    </row>
    <row r="2137" customFormat="false" ht="15" hidden="false" customHeight="false" outlineLevel="0" collapsed="false">
      <c r="A2137" s="0" t="n">
        <v>40453</v>
      </c>
      <c r="B2137" s="133" t="s">
        <v>3115</v>
      </c>
      <c r="C2137" s="0" t="s">
        <v>1378</v>
      </c>
      <c r="D2137" s="0" t="s">
        <v>970</v>
      </c>
      <c r="E2137" s="338" t="n">
        <v>145.24</v>
      </c>
    </row>
    <row r="2138" customFormat="false" ht="15" hidden="false" customHeight="false" outlineLevel="0" collapsed="false">
      <c r="A2138" s="0" t="n">
        <v>40452</v>
      </c>
      <c r="B2138" s="133" t="s">
        <v>3116</v>
      </c>
      <c r="C2138" s="0" t="s">
        <v>1378</v>
      </c>
      <c r="D2138" s="0" t="s">
        <v>970</v>
      </c>
      <c r="E2138" s="338" t="n">
        <v>159.32</v>
      </c>
    </row>
    <row r="2139" customFormat="false" ht="15" hidden="false" customHeight="false" outlineLevel="0" collapsed="false">
      <c r="A2139" s="0" t="n">
        <v>11594</v>
      </c>
      <c r="B2139" s="133" t="s">
        <v>3117</v>
      </c>
      <c r="C2139" s="0" t="s">
        <v>969</v>
      </c>
      <c r="D2139" s="0" t="s">
        <v>970</v>
      </c>
      <c r="E2139" s="338" t="n">
        <v>481.16</v>
      </c>
    </row>
    <row r="2140" customFormat="false" ht="15" hidden="false" customHeight="false" outlineLevel="0" collapsed="false">
      <c r="A2140" s="0" t="n">
        <v>3311</v>
      </c>
      <c r="B2140" s="133" t="s">
        <v>3118</v>
      </c>
      <c r="C2140" s="0" t="s">
        <v>1118</v>
      </c>
      <c r="D2140" s="0" t="s">
        <v>970</v>
      </c>
      <c r="E2140" s="338" t="n">
        <v>481.16</v>
      </c>
    </row>
    <row r="2141" customFormat="false" ht="15" hidden="false" customHeight="false" outlineLevel="0" collapsed="false">
      <c r="A2141" s="0" t="n">
        <v>11599</v>
      </c>
      <c r="B2141" s="133" t="s">
        <v>3119</v>
      </c>
      <c r="C2141" s="0" t="s">
        <v>969</v>
      </c>
      <c r="D2141" s="0" t="s">
        <v>970</v>
      </c>
      <c r="E2141" s="338" t="n">
        <v>639.89</v>
      </c>
    </row>
    <row r="2142" customFormat="false" ht="15" hidden="false" customHeight="false" outlineLevel="0" collapsed="false">
      <c r="A2142" s="0" t="n">
        <v>11593</v>
      </c>
      <c r="B2142" s="133" t="s">
        <v>3120</v>
      </c>
      <c r="C2142" s="0" t="s">
        <v>969</v>
      </c>
      <c r="D2142" s="0" t="s">
        <v>970</v>
      </c>
      <c r="E2142" s="338" t="n">
        <v>897.08</v>
      </c>
    </row>
    <row r="2143" customFormat="false" ht="15" hidden="false" customHeight="false" outlineLevel="0" collapsed="false">
      <c r="A2143" s="0" t="n">
        <v>3314</v>
      </c>
      <c r="B2143" s="133" t="s">
        <v>3121</v>
      </c>
      <c r="C2143" s="0" t="s">
        <v>1118</v>
      </c>
      <c r="D2143" s="0" t="s">
        <v>970</v>
      </c>
      <c r="E2143" s="338" t="n">
        <v>641.6</v>
      </c>
    </row>
    <row r="2144" customFormat="false" ht="15" hidden="false" customHeight="false" outlineLevel="0" collapsed="false">
      <c r="A2144" s="0" t="n">
        <v>11597</v>
      </c>
      <c r="B2144" s="133" t="s">
        <v>3122</v>
      </c>
      <c r="C2144" s="0" t="s">
        <v>969</v>
      </c>
      <c r="D2144" s="0" t="s">
        <v>970</v>
      </c>
      <c r="E2144" s="338" t="n">
        <v>746.1</v>
      </c>
    </row>
    <row r="2145" customFormat="false" ht="15" hidden="false" customHeight="false" outlineLevel="0" collapsed="false">
      <c r="A2145" s="0" t="n">
        <v>3309</v>
      </c>
      <c r="B2145" s="133" t="s">
        <v>3123</v>
      </c>
      <c r="C2145" s="0" t="s">
        <v>1118</v>
      </c>
      <c r="D2145" s="0" t="s">
        <v>970</v>
      </c>
      <c r="E2145" s="338" t="n">
        <v>509.52</v>
      </c>
    </row>
    <row r="2146" customFormat="false" ht="15" hidden="false" customHeight="false" outlineLevel="0" collapsed="false">
      <c r="A2146" s="0" t="n">
        <v>34612</v>
      </c>
      <c r="B2146" s="133" t="s">
        <v>3124</v>
      </c>
      <c r="C2146" s="0" t="s">
        <v>969</v>
      </c>
      <c r="D2146" s="0" t="s">
        <v>970</v>
      </c>
      <c r="E2146" s="338" t="n">
        <v>922.79</v>
      </c>
    </row>
    <row r="2147" customFormat="false" ht="15" hidden="false" customHeight="false" outlineLevel="0" collapsed="false">
      <c r="A2147" s="0" t="n">
        <v>34635</v>
      </c>
      <c r="B2147" s="133" t="s">
        <v>3125</v>
      </c>
      <c r="C2147" s="0" t="s">
        <v>969</v>
      </c>
      <c r="D2147" s="0" t="s">
        <v>970</v>
      </c>
      <c r="E2147" s="339" t="n">
        <v>1186.67</v>
      </c>
    </row>
    <row r="2148" customFormat="false" ht="15" hidden="false" customHeight="false" outlineLevel="0" collapsed="false">
      <c r="A2148" s="0" t="n">
        <v>34633</v>
      </c>
      <c r="B2148" s="133" t="s">
        <v>3126</v>
      </c>
      <c r="C2148" s="0" t="s">
        <v>969</v>
      </c>
      <c r="D2148" s="0" t="s">
        <v>970</v>
      </c>
      <c r="E2148" s="339" t="n">
        <v>1308.02</v>
      </c>
    </row>
    <row r="2149" customFormat="false" ht="15" hidden="false" customHeight="false" outlineLevel="0" collapsed="false">
      <c r="A2149" s="0" t="n">
        <v>40440</v>
      </c>
      <c r="B2149" s="133" t="s">
        <v>3127</v>
      </c>
      <c r="C2149" s="0" t="s">
        <v>1118</v>
      </c>
      <c r="D2149" s="0" t="s">
        <v>970</v>
      </c>
      <c r="E2149" s="338" t="n">
        <v>668.29</v>
      </c>
    </row>
    <row r="2150" customFormat="false" ht="15" hidden="false" customHeight="false" outlineLevel="0" collapsed="false">
      <c r="A2150" s="0" t="n">
        <v>40441</v>
      </c>
      <c r="B2150" s="133" t="s">
        <v>3128</v>
      </c>
      <c r="C2150" s="0" t="s">
        <v>1118</v>
      </c>
      <c r="D2150" s="0" t="s">
        <v>970</v>
      </c>
      <c r="E2150" s="338" t="n">
        <v>426.66</v>
      </c>
    </row>
    <row r="2151" customFormat="false" ht="15" hidden="false" customHeight="false" outlineLevel="0" collapsed="false">
      <c r="A2151" s="0" t="n">
        <v>40449</v>
      </c>
      <c r="B2151" s="133" t="s">
        <v>3129</v>
      </c>
      <c r="C2151" s="0" t="s">
        <v>1118</v>
      </c>
      <c r="D2151" s="0" t="s">
        <v>970</v>
      </c>
      <c r="E2151" s="338" t="n">
        <v>358.68</v>
      </c>
    </row>
    <row r="2152" customFormat="false" ht="15" hidden="false" customHeight="false" outlineLevel="0" collapsed="false">
      <c r="A2152" s="0" t="n">
        <v>34800</v>
      </c>
      <c r="B2152" s="133" t="s">
        <v>3130</v>
      </c>
      <c r="C2152" s="0" t="s">
        <v>1118</v>
      </c>
      <c r="D2152" s="0" t="s">
        <v>970</v>
      </c>
      <c r="E2152" s="338" t="n">
        <v>448.54</v>
      </c>
    </row>
    <row r="2153" customFormat="false" ht="15" hidden="false" customHeight="false" outlineLevel="0" collapsed="false">
      <c r="A2153" s="0" t="n">
        <v>11592</v>
      </c>
      <c r="B2153" s="133" t="s">
        <v>3131</v>
      </c>
      <c r="C2153" s="0" t="s">
        <v>969</v>
      </c>
      <c r="D2153" s="0" t="s">
        <v>970</v>
      </c>
      <c r="E2153" s="338" t="n">
        <v>641.6</v>
      </c>
    </row>
    <row r="2154" customFormat="false" ht="15" hidden="false" customHeight="false" outlineLevel="0" collapsed="false">
      <c r="A2154" s="0" t="n">
        <v>40438</v>
      </c>
      <c r="B2154" s="133" t="s">
        <v>3132</v>
      </c>
      <c r="C2154" s="0" t="s">
        <v>1118</v>
      </c>
      <c r="D2154" s="0" t="s">
        <v>970</v>
      </c>
      <c r="E2154" s="338" t="n">
        <v>298.82</v>
      </c>
    </row>
    <row r="2155" customFormat="false" ht="15" hidden="false" customHeight="false" outlineLevel="0" collapsed="false">
      <c r="A2155" s="0" t="n">
        <v>40436</v>
      </c>
      <c r="B2155" s="133" t="s">
        <v>3133</v>
      </c>
      <c r="C2155" s="0" t="s">
        <v>1118</v>
      </c>
      <c r="D2155" s="0" t="s">
        <v>970</v>
      </c>
      <c r="E2155" s="338" t="n">
        <v>372.61</v>
      </c>
    </row>
    <row r="2156" customFormat="false" ht="15" hidden="false" customHeight="false" outlineLevel="0" collapsed="false">
      <c r="A2156" s="0" t="n">
        <v>4315</v>
      </c>
      <c r="B2156" s="133" t="s">
        <v>3134</v>
      </c>
      <c r="C2156" s="0" t="s">
        <v>969</v>
      </c>
      <c r="D2156" s="0" t="s">
        <v>970</v>
      </c>
      <c r="E2156" s="338" t="n">
        <v>3.1</v>
      </c>
    </row>
    <row r="2157" customFormat="false" ht="15" hidden="false" customHeight="false" outlineLevel="0" collapsed="false">
      <c r="A2157" s="0" t="n">
        <v>402</v>
      </c>
      <c r="B2157" s="133" t="s">
        <v>3135</v>
      </c>
      <c r="C2157" s="0" t="s">
        <v>969</v>
      </c>
      <c r="D2157" s="0" t="s">
        <v>970</v>
      </c>
      <c r="E2157" s="338" t="n">
        <v>19.96</v>
      </c>
    </row>
    <row r="2158" customFormat="false" ht="15" hidden="false" customHeight="false" outlineLevel="0" collapsed="false">
      <c r="A2158" s="0" t="n">
        <v>4226</v>
      </c>
      <c r="B2158" s="133" t="s">
        <v>3136</v>
      </c>
      <c r="C2158" s="0" t="s">
        <v>1020</v>
      </c>
      <c r="D2158" s="0" t="s">
        <v>977</v>
      </c>
      <c r="E2158" s="338" t="n">
        <v>7.7</v>
      </c>
    </row>
    <row r="2159" customFormat="false" ht="15" hidden="false" customHeight="false" outlineLevel="0" collapsed="false">
      <c r="A2159" s="0" t="n">
        <v>4222</v>
      </c>
      <c r="B2159" s="133" t="s">
        <v>3137</v>
      </c>
      <c r="C2159" s="0" t="s">
        <v>1022</v>
      </c>
      <c r="D2159" s="0" t="s">
        <v>977</v>
      </c>
      <c r="E2159" s="338" t="n">
        <v>5.48</v>
      </c>
    </row>
    <row r="2160" customFormat="false" ht="15" hidden="false" customHeight="false" outlineLevel="0" collapsed="false">
      <c r="A2160" s="0" t="n">
        <v>34804</v>
      </c>
      <c r="B2160" s="133" t="s">
        <v>3138</v>
      </c>
      <c r="C2160" s="0" t="s">
        <v>1378</v>
      </c>
      <c r="D2160" s="0" t="s">
        <v>970</v>
      </c>
      <c r="E2160" s="338" t="n">
        <v>54.16</v>
      </c>
    </row>
    <row r="2161" customFormat="false" ht="15" hidden="false" customHeight="false" outlineLevel="0" collapsed="false">
      <c r="A2161" s="0" t="n">
        <v>4013</v>
      </c>
      <c r="B2161" s="133" t="s">
        <v>3139</v>
      </c>
      <c r="C2161" s="0" t="s">
        <v>1378</v>
      </c>
      <c r="D2161" s="0" t="s">
        <v>970</v>
      </c>
      <c r="E2161" s="338" t="n">
        <v>6.21</v>
      </c>
    </row>
    <row r="2162" customFormat="false" ht="15" hidden="false" customHeight="false" outlineLevel="0" collapsed="false">
      <c r="A2162" s="0" t="n">
        <v>4011</v>
      </c>
      <c r="B2162" s="133" t="s">
        <v>3140</v>
      </c>
      <c r="C2162" s="0" t="s">
        <v>1378</v>
      </c>
      <c r="D2162" s="0" t="s">
        <v>970</v>
      </c>
      <c r="E2162" s="338" t="n">
        <v>6.94</v>
      </c>
    </row>
    <row r="2163" customFormat="false" ht="15" hidden="false" customHeight="false" outlineLevel="0" collapsed="false">
      <c r="A2163" s="0" t="n">
        <v>4021</v>
      </c>
      <c r="B2163" s="133" t="s">
        <v>3141</v>
      </c>
      <c r="C2163" s="0" t="s">
        <v>1378</v>
      </c>
      <c r="D2163" s="0" t="s">
        <v>970</v>
      </c>
      <c r="E2163" s="338" t="n">
        <v>8.66</v>
      </c>
    </row>
    <row r="2164" customFormat="false" ht="15" hidden="false" customHeight="false" outlineLevel="0" collapsed="false">
      <c r="A2164" s="0" t="n">
        <v>4019</v>
      </c>
      <c r="B2164" s="133" t="s">
        <v>3142</v>
      </c>
      <c r="C2164" s="0" t="s">
        <v>1378</v>
      </c>
      <c r="D2164" s="0" t="s">
        <v>970</v>
      </c>
      <c r="E2164" s="338" t="n">
        <v>10.4</v>
      </c>
    </row>
    <row r="2165" customFormat="false" ht="15" hidden="false" customHeight="false" outlineLevel="0" collapsed="false">
      <c r="A2165" s="0" t="n">
        <v>4012</v>
      </c>
      <c r="B2165" s="133" t="s">
        <v>3143</v>
      </c>
      <c r="C2165" s="0" t="s">
        <v>1378</v>
      </c>
      <c r="D2165" s="0" t="s">
        <v>970</v>
      </c>
      <c r="E2165" s="338" t="n">
        <v>13.93</v>
      </c>
    </row>
    <row r="2166" customFormat="false" ht="15" hidden="false" customHeight="false" outlineLevel="0" collapsed="false">
      <c r="A2166" s="0" t="n">
        <v>4020</v>
      </c>
      <c r="B2166" s="133" t="s">
        <v>3144</v>
      </c>
      <c r="C2166" s="0" t="s">
        <v>1378</v>
      </c>
      <c r="D2166" s="0" t="s">
        <v>970</v>
      </c>
      <c r="E2166" s="338" t="n">
        <v>17.44</v>
      </c>
    </row>
    <row r="2167" customFormat="false" ht="15" hidden="false" customHeight="false" outlineLevel="0" collapsed="false">
      <c r="A2167" s="0" t="n">
        <v>4018</v>
      </c>
      <c r="B2167" s="133" t="s">
        <v>3145</v>
      </c>
      <c r="C2167" s="0" t="s">
        <v>1378</v>
      </c>
      <c r="D2167" s="0" t="s">
        <v>970</v>
      </c>
      <c r="E2167" s="338" t="n">
        <v>20.9</v>
      </c>
    </row>
    <row r="2168" customFormat="false" ht="15" hidden="false" customHeight="false" outlineLevel="0" collapsed="false">
      <c r="A2168" s="0" t="n">
        <v>36498</v>
      </c>
      <c r="B2168" s="133" t="s">
        <v>3146</v>
      </c>
      <c r="C2168" s="0" t="s">
        <v>969</v>
      </c>
      <c r="D2168" s="0" t="s">
        <v>972</v>
      </c>
      <c r="E2168" s="339" t="n">
        <v>8600.61</v>
      </c>
    </row>
    <row r="2169" customFormat="false" ht="15" hidden="false" customHeight="false" outlineLevel="0" collapsed="false">
      <c r="A2169" s="0" t="n">
        <v>12872</v>
      </c>
      <c r="B2169" s="133" t="s">
        <v>3147</v>
      </c>
      <c r="C2169" s="0" t="s">
        <v>1120</v>
      </c>
      <c r="D2169" s="0" t="s">
        <v>970</v>
      </c>
      <c r="E2169" s="338" t="n">
        <v>16.81</v>
      </c>
    </row>
    <row r="2170" customFormat="false" ht="15" hidden="false" customHeight="false" outlineLevel="0" collapsed="false">
      <c r="A2170" s="0" t="n">
        <v>41075</v>
      </c>
      <c r="B2170" s="133" t="s">
        <v>3148</v>
      </c>
      <c r="C2170" s="0" t="s">
        <v>1122</v>
      </c>
      <c r="D2170" s="0" t="s">
        <v>970</v>
      </c>
      <c r="E2170" s="339" t="n">
        <v>2960.34</v>
      </c>
    </row>
    <row r="2171" customFormat="false" ht="15" hidden="false" customHeight="false" outlineLevel="0" collapsed="false">
      <c r="A2171" s="0" t="n">
        <v>44324</v>
      </c>
      <c r="B2171" s="133" t="s">
        <v>3149</v>
      </c>
      <c r="C2171" s="0" t="s">
        <v>1020</v>
      </c>
      <c r="D2171" s="0" t="s">
        <v>970</v>
      </c>
      <c r="E2171" s="338" t="n">
        <v>2.62</v>
      </c>
    </row>
    <row r="2172" customFormat="false" ht="15" hidden="false" customHeight="false" outlineLevel="0" collapsed="false">
      <c r="A2172" s="0" t="n">
        <v>3315</v>
      </c>
      <c r="B2172" s="133" t="s">
        <v>3150</v>
      </c>
      <c r="C2172" s="0" t="s">
        <v>1020</v>
      </c>
      <c r="D2172" s="0" t="s">
        <v>970</v>
      </c>
      <c r="E2172" s="338" t="n">
        <v>0.76</v>
      </c>
    </row>
    <row r="2173" customFormat="false" ht="15" hidden="false" customHeight="false" outlineLevel="0" collapsed="false">
      <c r="A2173" s="0" t="n">
        <v>36870</v>
      </c>
      <c r="B2173" s="133" t="s">
        <v>3151</v>
      </c>
      <c r="C2173" s="0" t="s">
        <v>1020</v>
      </c>
      <c r="D2173" s="0" t="s">
        <v>970</v>
      </c>
      <c r="E2173" s="338" t="n">
        <v>0.58</v>
      </c>
    </row>
    <row r="2174" customFormat="false" ht="15" hidden="false" customHeight="false" outlineLevel="0" collapsed="false">
      <c r="A2174" s="0" t="n">
        <v>5092</v>
      </c>
      <c r="B2174" s="133" t="s">
        <v>3152</v>
      </c>
      <c r="C2174" s="0" t="s">
        <v>1392</v>
      </c>
      <c r="D2174" s="0" t="s">
        <v>970</v>
      </c>
      <c r="E2174" s="338" t="n">
        <v>18.69</v>
      </c>
    </row>
    <row r="2175" customFormat="false" ht="15" hidden="false" customHeight="false" outlineLevel="0" collapsed="false">
      <c r="A2175" s="0" t="n">
        <v>11462</v>
      </c>
      <c r="B2175" s="133" t="s">
        <v>3153</v>
      </c>
      <c r="C2175" s="0" t="s">
        <v>1392</v>
      </c>
      <c r="D2175" s="0" t="s">
        <v>970</v>
      </c>
      <c r="E2175" s="338" t="n">
        <v>19.11</v>
      </c>
    </row>
    <row r="2176" customFormat="false" ht="15" hidden="false" customHeight="false" outlineLevel="0" collapsed="false">
      <c r="A2176" s="0" t="n">
        <v>36529</v>
      </c>
      <c r="B2176" s="133" t="s">
        <v>3154</v>
      </c>
      <c r="C2176" s="0" t="s">
        <v>969</v>
      </c>
      <c r="D2176" s="0" t="s">
        <v>972</v>
      </c>
      <c r="E2176" s="339" t="n">
        <v>66326.53</v>
      </c>
    </row>
    <row r="2177" customFormat="false" ht="15" hidden="false" customHeight="false" outlineLevel="0" collapsed="false">
      <c r="A2177" s="0" t="n">
        <v>3318</v>
      </c>
      <c r="B2177" s="133" t="s">
        <v>3155</v>
      </c>
      <c r="C2177" s="0" t="s">
        <v>969</v>
      </c>
      <c r="D2177" s="0" t="s">
        <v>972</v>
      </c>
      <c r="E2177" s="339" t="n">
        <v>52000</v>
      </c>
    </row>
    <row r="2178" customFormat="false" ht="15" hidden="false" customHeight="false" outlineLevel="0" collapsed="false">
      <c r="A2178" s="0" t="n">
        <v>3324</v>
      </c>
      <c r="B2178" s="133" t="s">
        <v>3156</v>
      </c>
      <c r="C2178" s="0" t="s">
        <v>1378</v>
      </c>
      <c r="D2178" s="0" t="s">
        <v>970</v>
      </c>
      <c r="E2178" s="338" t="n">
        <v>9.46</v>
      </c>
    </row>
    <row r="2179" customFormat="false" ht="15" hidden="false" customHeight="false" outlineLevel="0" collapsed="false">
      <c r="A2179" s="0" t="n">
        <v>3322</v>
      </c>
      <c r="B2179" s="133" t="s">
        <v>3157</v>
      </c>
      <c r="C2179" s="0" t="s">
        <v>1378</v>
      </c>
      <c r="D2179" s="0" t="s">
        <v>977</v>
      </c>
      <c r="E2179" s="338" t="n">
        <v>13.25</v>
      </c>
    </row>
    <row r="2180" customFormat="false" ht="15" hidden="false" customHeight="false" outlineLevel="0" collapsed="false">
      <c r="A2180" s="0" t="n">
        <v>5076</v>
      </c>
      <c r="B2180" s="133" t="s">
        <v>3158</v>
      </c>
      <c r="C2180" s="0" t="s">
        <v>1020</v>
      </c>
      <c r="D2180" s="0" t="s">
        <v>970</v>
      </c>
      <c r="E2180" s="338" t="n">
        <v>21.58</v>
      </c>
    </row>
    <row r="2181" customFormat="false" ht="15" hidden="false" customHeight="false" outlineLevel="0" collapsed="false">
      <c r="A2181" s="0" t="n">
        <v>5077</v>
      </c>
      <c r="B2181" s="133" t="s">
        <v>3159</v>
      </c>
      <c r="C2181" s="0" t="s">
        <v>1020</v>
      </c>
      <c r="D2181" s="0" t="s">
        <v>970</v>
      </c>
      <c r="E2181" s="338" t="n">
        <v>23.85</v>
      </c>
    </row>
    <row r="2182" customFormat="false" ht="15" hidden="false" customHeight="false" outlineLevel="0" collapsed="false">
      <c r="A2182" s="0" t="n">
        <v>11837</v>
      </c>
      <c r="B2182" s="133" t="s">
        <v>3160</v>
      </c>
      <c r="C2182" s="0" t="s">
        <v>969</v>
      </c>
      <c r="D2182" s="0" t="s">
        <v>970</v>
      </c>
      <c r="E2182" s="338" t="n">
        <v>78.92</v>
      </c>
    </row>
    <row r="2183" customFormat="false" ht="15" hidden="false" customHeight="false" outlineLevel="0" collapsed="false">
      <c r="A2183" s="0" t="n">
        <v>38055</v>
      </c>
      <c r="B2183" s="133" t="s">
        <v>3161</v>
      </c>
      <c r="C2183" s="0" t="s">
        <v>969</v>
      </c>
      <c r="D2183" s="0" t="s">
        <v>970</v>
      </c>
      <c r="E2183" s="338" t="n">
        <v>7.16</v>
      </c>
    </row>
    <row r="2184" customFormat="false" ht="15" hidden="false" customHeight="false" outlineLevel="0" collapsed="false">
      <c r="A2184" s="0" t="n">
        <v>415</v>
      </c>
      <c r="B2184" s="133" t="s">
        <v>3162</v>
      </c>
      <c r="C2184" s="0" t="s">
        <v>969</v>
      </c>
      <c r="D2184" s="0" t="s">
        <v>970</v>
      </c>
      <c r="E2184" s="338" t="n">
        <v>32.36</v>
      </c>
    </row>
    <row r="2185" customFormat="false" ht="15" hidden="false" customHeight="false" outlineLevel="0" collapsed="false">
      <c r="A2185" s="0" t="n">
        <v>416</v>
      </c>
      <c r="B2185" s="133" t="s">
        <v>3163</v>
      </c>
      <c r="C2185" s="0" t="s">
        <v>969</v>
      </c>
      <c r="D2185" s="0" t="s">
        <v>970</v>
      </c>
      <c r="E2185" s="338" t="n">
        <v>11.85</v>
      </c>
    </row>
    <row r="2186" customFormat="false" ht="15" hidden="false" customHeight="false" outlineLevel="0" collapsed="false">
      <c r="A2186" s="0" t="n">
        <v>425</v>
      </c>
      <c r="B2186" s="133" t="s">
        <v>3164</v>
      </c>
      <c r="C2186" s="0" t="s">
        <v>969</v>
      </c>
      <c r="D2186" s="0" t="s">
        <v>970</v>
      </c>
      <c r="E2186" s="338" t="n">
        <v>7.34</v>
      </c>
    </row>
    <row r="2187" customFormat="false" ht="15" hidden="false" customHeight="false" outlineLevel="0" collapsed="false">
      <c r="A2187" s="0" t="n">
        <v>426</v>
      </c>
      <c r="B2187" s="133" t="s">
        <v>3165</v>
      </c>
      <c r="C2187" s="0" t="s">
        <v>969</v>
      </c>
      <c r="D2187" s="0" t="s">
        <v>970</v>
      </c>
      <c r="E2187" s="338" t="n">
        <v>40.45</v>
      </c>
    </row>
    <row r="2188" customFormat="false" ht="15" hidden="false" customHeight="false" outlineLevel="0" collapsed="false">
      <c r="A2188" s="0" t="n">
        <v>38056</v>
      </c>
      <c r="B2188" s="133" t="s">
        <v>3166</v>
      </c>
      <c r="C2188" s="0" t="s">
        <v>969</v>
      </c>
      <c r="D2188" s="0" t="s">
        <v>970</v>
      </c>
      <c r="E2188" s="338" t="n">
        <v>39.5</v>
      </c>
    </row>
    <row r="2189" customFormat="false" ht="15" hidden="false" customHeight="false" outlineLevel="0" collapsed="false">
      <c r="A2189" s="0" t="n">
        <v>1564</v>
      </c>
      <c r="B2189" s="133" t="s">
        <v>3167</v>
      </c>
      <c r="C2189" s="0" t="s">
        <v>969</v>
      </c>
      <c r="D2189" s="0" t="s">
        <v>970</v>
      </c>
      <c r="E2189" s="338" t="n">
        <v>15.07</v>
      </c>
    </row>
    <row r="2190" customFormat="false" ht="15" hidden="false" customHeight="false" outlineLevel="0" collapsed="false">
      <c r="A2190" s="0" t="n">
        <v>11032</v>
      </c>
      <c r="B2190" s="133" t="s">
        <v>3168</v>
      </c>
      <c r="C2190" s="0" t="s">
        <v>969</v>
      </c>
      <c r="D2190" s="0" t="s">
        <v>970</v>
      </c>
      <c r="E2190" s="338" t="n">
        <v>17.49</v>
      </c>
    </row>
    <row r="2191" customFormat="false" ht="15" hidden="false" customHeight="false" outlineLevel="0" collapsed="false">
      <c r="A2191" s="0" t="n">
        <v>36786</v>
      </c>
      <c r="B2191" s="133" t="s">
        <v>3169</v>
      </c>
      <c r="C2191" s="0" t="s">
        <v>3170</v>
      </c>
      <c r="D2191" s="0" t="s">
        <v>972</v>
      </c>
      <c r="E2191" s="338" t="n">
        <v>158.34</v>
      </c>
    </row>
    <row r="2192" customFormat="false" ht="15" hidden="false" customHeight="false" outlineLevel="0" collapsed="false">
      <c r="A2192" s="0" t="n">
        <v>36785</v>
      </c>
      <c r="B2192" s="133" t="s">
        <v>3171</v>
      </c>
      <c r="C2192" s="0" t="s">
        <v>3170</v>
      </c>
      <c r="D2192" s="0" t="s">
        <v>972</v>
      </c>
      <c r="E2192" s="338" t="n">
        <v>137.59</v>
      </c>
    </row>
    <row r="2193" customFormat="false" ht="15" hidden="false" customHeight="false" outlineLevel="0" collapsed="false">
      <c r="A2193" s="0" t="n">
        <v>36782</v>
      </c>
      <c r="B2193" s="133" t="s">
        <v>3172</v>
      </c>
      <c r="C2193" s="0" t="s">
        <v>3170</v>
      </c>
      <c r="D2193" s="0" t="s">
        <v>972</v>
      </c>
      <c r="E2193" s="338" t="n">
        <v>164.24</v>
      </c>
    </row>
    <row r="2194" customFormat="false" ht="15" hidden="false" customHeight="false" outlineLevel="0" collapsed="false">
      <c r="A2194" s="0" t="n">
        <v>44481</v>
      </c>
      <c r="B2194" s="133" t="s">
        <v>3173</v>
      </c>
      <c r="C2194" s="0" t="s">
        <v>3170</v>
      </c>
      <c r="D2194" s="0" t="s">
        <v>972</v>
      </c>
      <c r="E2194" s="338" t="n">
        <v>185</v>
      </c>
    </row>
    <row r="2195" customFormat="false" ht="15" hidden="false" customHeight="false" outlineLevel="0" collapsed="false">
      <c r="A2195" s="0" t="n">
        <v>4824</v>
      </c>
      <c r="B2195" s="133" t="s">
        <v>3174</v>
      </c>
      <c r="C2195" s="0" t="s">
        <v>1020</v>
      </c>
      <c r="D2195" s="0" t="s">
        <v>970</v>
      </c>
      <c r="E2195" s="338" t="n">
        <v>0.6</v>
      </c>
    </row>
    <row r="2196" customFormat="false" ht="15" hidden="false" customHeight="false" outlineLevel="0" collapsed="false">
      <c r="A2196" s="0" t="n">
        <v>11795</v>
      </c>
      <c r="B2196" s="133" t="s">
        <v>3175</v>
      </c>
      <c r="C2196" s="0" t="s">
        <v>1378</v>
      </c>
      <c r="D2196" s="0" t="s">
        <v>970</v>
      </c>
      <c r="E2196" s="338" t="n">
        <v>558.49</v>
      </c>
    </row>
    <row r="2197" customFormat="false" ht="15" hidden="false" customHeight="false" outlineLevel="0" collapsed="false">
      <c r="A2197" s="0" t="n">
        <v>134</v>
      </c>
      <c r="B2197" s="133" t="s">
        <v>3176</v>
      </c>
      <c r="C2197" s="0" t="s">
        <v>1020</v>
      </c>
      <c r="D2197" s="0" t="s">
        <v>970</v>
      </c>
      <c r="E2197" s="338" t="n">
        <v>1.71</v>
      </c>
    </row>
    <row r="2198" customFormat="false" ht="15" hidden="false" customHeight="false" outlineLevel="0" collapsed="false">
      <c r="A2198" s="0" t="n">
        <v>4229</v>
      </c>
      <c r="B2198" s="133" t="s">
        <v>3177</v>
      </c>
      <c r="C2198" s="0" t="s">
        <v>1020</v>
      </c>
      <c r="D2198" s="0" t="s">
        <v>970</v>
      </c>
      <c r="E2198" s="338" t="n">
        <v>43.94</v>
      </c>
    </row>
    <row r="2199" customFormat="false" ht="15" hidden="false" customHeight="false" outlineLevel="0" collapsed="false">
      <c r="A2199" s="0" t="n">
        <v>11731</v>
      </c>
      <c r="B2199" s="133" t="s">
        <v>3178</v>
      </c>
      <c r="C2199" s="0" t="s">
        <v>969</v>
      </c>
      <c r="D2199" s="0" t="s">
        <v>970</v>
      </c>
      <c r="E2199" s="338" t="n">
        <v>9.12</v>
      </c>
    </row>
    <row r="2200" customFormat="false" ht="15" hidden="false" customHeight="false" outlineLevel="0" collapsed="false">
      <c r="A2200" s="0" t="n">
        <v>11732</v>
      </c>
      <c r="B2200" s="133" t="s">
        <v>3179</v>
      </c>
      <c r="C2200" s="0" t="s">
        <v>969</v>
      </c>
      <c r="D2200" s="0" t="s">
        <v>970</v>
      </c>
      <c r="E2200" s="338" t="n">
        <v>23.91</v>
      </c>
    </row>
    <row r="2201" customFormat="false" ht="15" hidden="false" customHeight="false" outlineLevel="0" collapsed="false">
      <c r="A2201" s="0" t="n">
        <v>11244</v>
      </c>
      <c r="B2201" s="133" t="s">
        <v>3180</v>
      </c>
      <c r="C2201" s="0" t="s">
        <v>969</v>
      </c>
      <c r="D2201" s="0" t="s">
        <v>972</v>
      </c>
      <c r="E2201" s="338" t="n">
        <v>278.66</v>
      </c>
    </row>
    <row r="2202" customFormat="false" ht="15" hidden="false" customHeight="false" outlineLevel="0" collapsed="false">
      <c r="A2202" s="0" t="n">
        <v>11245</v>
      </c>
      <c r="B2202" s="133" t="s">
        <v>3181</v>
      </c>
      <c r="C2202" s="0" t="s">
        <v>969</v>
      </c>
      <c r="D2202" s="0" t="s">
        <v>972</v>
      </c>
      <c r="E2202" s="338" t="n">
        <v>385.43</v>
      </c>
    </row>
    <row r="2203" customFormat="false" ht="15" hidden="false" customHeight="false" outlineLevel="0" collapsed="false">
      <c r="A2203" s="0" t="n">
        <v>11235</v>
      </c>
      <c r="B2203" s="133" t="s">
        <v>3182</v>
      </c>
      <c r="C2203" s="0" t="s">
        <v>969</v>
      </c>
      <c r="D2203" s="0" t="s">
        <v>972</v>
      </c>
      <c r="E2203" s="338" t="n">
        <v>212.65</v>
      </c>
    </row>
    <row r="2204" customFormat="false" ht="15" hidden="false" customHeight="false" outlineLevel="0" collapsed="false">
      <c r="A2204" s="0" t="n">
        <v>11236</v>
      </c>
      <c r="B2204" s="133" t="s">
        <v>3183</v>
      </c>
      <c r="C2204" s="0" t="s">
        <v>969</v>
      </c>
      <c r="D2204" s="0" t="s">
        <v>972</v>
      </c>
      <c r="E2204" s="338" t="n">
        <v>270.24</v>
      </c>
    </row>
    <row r="2205" customFormat="false" ht="15" hidden="false" customHeight="false" outlineLevel="0" collapsed="false">
      <c r="A2205" s="0" t="n">
        <v>36494</v>
      </c>
      <c r="B2205" s="133" t="s">
        <v>3184</v>
      </c>
      <c r="C2205" s="0" t="s">
        <v>969</v>
      </c>
      <c r="D2205" s="0" t="s">
        <v>972</v>
      </c>
      <c r="E2205" s="339" t="n">
        <v>719505.07</v>
      </c>
    </row>
    <row r="2206" customFormat="false" ht="15" hidden="false" customHeight="false" outlineLevel="0" collapsed="false">
      <c r="A2206" s="0" t="n">
        <v>36493</v>
      </c>
      <c r="B2206" s="133" t="s">
        <v>3185</v>
      </c>
      <c r="C2206" s="0" t="s">
        <v>969</v>
      </c>
      <c r="D2206" s="0" t="s">
        <v>972</v>
      </c>
      <c r="E2206" s="339" t="n">
        <v>815170.02</v>
      </c>
    </row>
    <row r="2207" customFormat="false" ht="15" hidden="false" customHeight="false" outlineLevel="0" collapsed="false">
      <c r="A2207" s="0" t="n">
        <v>36492</v>
      </c>
      <c r="B2207" s="133" t="s">
        <v>3186</v>
      </c>
      <c r="C2207" s="0" t="s">
        <v>969</v>
      </c>
      <c r="D2207" s="0" t="s">
        <v>972</v>
      </c>
      <c r="E2207" s="339" t="n">
        <v>1514276.75</v>
      </c>
    </row>
    <row r="2208" customFormat="false" ht="15" hidden="false" customHeight="false" outlineLevel="0" collapsed="false">
      <c r="A2208" s="0" t="n">
        <v>36499</v>
      </c>
      <c r="B2208" s="133" t="s">
        <v>3187</v>
      </c>
      <c r="C2208" s="0" t="s">
        <v>969</v>
      </c>
      <c r="D2208" s="0" t="s">
        <v>972</v>
      </c>
      <c r="E2208" s="339" t="n">
        <v>4644.33</v>
      </c>
    </row>
    <row r="2209" customFormat="false" ht="15" hidden="false" customHeight="false" outlineLevel="0" collapsed="false">
      <c r="A2209" s="0" t="n">
        <v>13533</v>
      </c>
      <c r="B2209" s="133" t="s">
        <v>3188</v>
      </c>
      <c r="C2209" s="0" t="s">
        <v>969</v>
      </c>
      <c r="D2209" s="0" t="s">
        <v>972</v>
      </c>
      <c r="E2209" s="339" t="n">
        <v>212898.11</v>
      </c>
    </row>
    <row r="2210" customFormat="false" ht="15" hidden="false" customHeight="false" outlineLevel="0" collapsed="false">
      <c r="A2210" s="0" t="n">
        <v>13333</v>
      </c>
      <c r="B2210" s="133" t="s">
        <v>3189</v>
      </c>
      <c r="C2210" s="0" t="s">
        <v>969</v>
      </c>
      <c r="D2210" s="0" t="s">
        <v>972</v>
      </c>
      <c r="E2210" s="339" t="n">
        <v>238170.66</v>
      </c>
    </row>
    <row r="2211" customFormat="false" ht="15" hidden="false" customHeight="false" outlineLevel="0" collapsed="false">
      <c r="A2211" s="0" t="n">
        <v>39585</v>
      </c>
      <c r="B2211" s="133" t="s">
        <v>3190</v>
      </c>
      <c r="C2211" s="0" t="s">
        <v>969</v>
      </c>
      <c r="D2211" s="0" t="s">
        <v>972</v>
      </c>
      <c r="E2211" s="339" t="n">
        <v>153786.79</v>
      </c>
    </row>
    <row r="2212" customFormat="false" ht="15" hidden="false" customHeight="false" outlineLevel="0" collapsed="false">
      <c r="A2212" s="0" t="n">
        <v>39586</v>
      </c>
      <c r="B2212" s="133" t="s">
        <v>3191</v>
      </c>
      <c r="C2212" s="0" t="s">
        <v>969</v>
      </c>
      <c r="D2212" s="0" t="s">
        <v>972</v>
      </c>
      <c r="E2212" s="339" t="n">
        <v>180381.49</v>
      </c>
    </row>
    <row r="2213" customFormat="false" ht="15" hidden="false" customHeight="false" outlineLevel="0" collapsed="false">
      <c r="A2213" s="0" t="n">
        <v>39587</v>
      </c>
      <c r="B2213" s="133" t="s">
        <v>3192</v>
      </c>
      <c r="C2213" s="0" t="s">
        <v>969</v>
      </c>
      <c r="D2213" s="0" t="s">
        <v>972</v>
      </c>
      <c r="E2213" s="339" t="n">
        <v>219695.42</v>
      </c>
    </row>
    <row r="2214" customFormat="false" ht="15" hidden="false" customHeight="false" outlineLevel="0" collapsed="false">
      <c r="A2214" s="0" t="n">
        <v>39588</v>
      </c>
      <c r="B2214" s="133" t="s">
        <v>3193</v>
      </c>
      <c r="C2214" s="0" t="s">
        <v>969</v>
      </c>
      <c r="D2214" s="0" t="s">
        <v>972</v>
      </c>
      <c r="E2214" s="339" t="n">
        <v>254384.16</v>
      </c>
    </row>
    <row r="2215" customFormat="false" ht="15" hidden="false" customHeight="false" outlineLevel="0" collapsed="false">
      <c r="A2215" s="0" t="n">
        <v>39584</v>
      </c>
      <c r="B2215" s="133" t="s">
        <v>3194</v>
      </c>
      <c r="C2215" s="0" t="s">
        <v>969</v>
      </c>
      <c r="D2215" s="0" t="s">
        <v>972</v>
      </c>
      <c r="E2215" s="339" t="n">
        <v>136951.18</v>
      </c>
    </row>
    <row r="2216" customFormat="false" ht="15" hidden="false" customHeight="false" outlineLevel="0" collapsed="false">
      <c r="A2216" s="0" t="n">
        <v>39590</v>
      </c>
      <c r="B2216" s="133" t="s">
        <v>3195</v>
      </c>
      <c r="C2216" s="0" t="s">
        <v>969</v>
      </c>
      <c r="D2216" s="0" t="s">
        <v>972</v>
      </c>
      <c r="E2216" s="339" t="n">
        <v>133667.32</v>
      </c>
    </row>
    <row r="2217" customFormat="false" ht="15" hidden="false" customHeight="false" outlineLevel="0" collapsed="false">
      <c r="A2217" s="0" t="n">
        <v>39592</v>
      </c>
      <c r="B2217" s="133" t="s">
        <v>3196</v>
      </c>
      <c r="C2217" s="0" t="s">
        <v>969</v>
      </c>
      <c r="D2217" s="0" t="s">
        <v>972</v>
      </c>
      <c r="E2217" s="339" t="n">
        <v>192083.16</v>
      </c>
    </row>
    <row r="2218" customFormat="false" ht="15" hidden="false" customHeight="false" outlineLevel="0" collapsed="false">
      <c r="A2218" s="0" t="n">
        <v>39593</v>
      </c>
      <c r="B2218" s="133" t="s">
        <v>3197</v>
      </c>
      <c r="C2218" s="0" t="s">
        <v>969</v>
      </c>
      <c r="D2218" s="0" t="s">
        <v>972</v>
      </c>
      <c r="E2218" s="339" t="n">
        <v>219695.42</v>
      </c>
    </row>
    <row r="2219" customFormat="false" ht="15" hidden="false" customHeight="false" outlineLevel="0" collapsed="false">
      <c r="A2219" s="0" t="n">
        <v>14254</v>
      </c>
      <c r="B2219" s="133" t="s">
        <v>3198</v>
      </c>
      <c r="C2219" s="0" t="s">
        <v>969</v>
      </c>
      <c r="D2219" s="0" t="s">
        <v>972</v>
      </c>
      <c r="E2219" s="339" t="n">
        <v>124879.5</v>
      </c>
    </row>
    <row r="2220" customFormat="false" ht="15" hidden="false" customHeight="false" outlineLevel="0" collapsed="false">
      <c r="A2220" s="0" t="n">
        <v>44494</v>
      </c>
      <c r="B2220" s="133" t="s">
        <v>3199</v>
      </c>
      <c r="C2220" s="0" t="s">
        <v>969</v>
      </c>
      <c r="D2220" s="0" t="s">
        <v>972</v>
      </c>
      <c r="E2220" s="339" t="n">
        <v>104284.34</v>
      </c>
    </row>
    <row r="2221" customFormat="false" ht="15" hidden="false" customHeight="false" outlineLevel="0" collapsed="false">
      <c r="A2221" s="0" t="n">
        <v>25019</v>
      </c>
      <c r="B2221" s="133" t="s">
        <v>3200</v>
      </c>
      <c r="C2221" s="0" t="s">
        <v>969</v>
      </c>
      <c r="D2221" s="0" t="s">
        <v>972</v>
      </c>
      <c r="E2221" s="339" t="n">
        <v>178755.02</v>
      </c>
    </row>
    <row r="2222" customFormat="false" ht="15" hidden="false" customHeight="false" outlineLevel="0" collapsed="false">
      <c r="A2222" s="0" t="n">
        <v>36501</v>
      </c>
      <c r="B2222" s="133" t="s">
        <v>3201</v>
      </c>
      <c r="C2222" s="0" t="s">
        <v>969</v>
      </c>
      <c r="D2222" s="0" t="s">
        <v>972</v>
      </c>
      <c r="E2222" s="339" t="n">
        <v>159153.57</v>
      </c>
    </row>
    <row r="2223" customFormat="false" ht="15" hidden="false" customHeight="false" outlineLevel="0" collapsed="false">
      <c r="A2223" s="0" t="n">
        <v>44493</v>
      </c>
      <c r="B2223" s="133" t="s">
        <v>3202</v>
      </c>
      <c r="C2223" s="0" t="s">
        <v>969</v>
      </c>
      <c r="D2223" s="0" t="s">
        <v>972</v>
      </c>
      <c r="E2223" s="339" t="n">
        <v>191333.08</v>
      </c>
    </row>
    <row r="2224" customFormat="false" ht="15" hidden="false" customHeight="false" outlineLevel="0" collapsed="false">
      <c r="A2224" s="0" t="n">
        <v>36500</v>
      </c>
      <c r="B2224" s="133" t="s">
        <v>3203</v>
      </c>
      <c r="C2224" s="0" t="s">
        <v>969</v>
      </c>
      <c r="D2224" s="0" t="s">
        <v>972</v>
      </c>
      <c r="E2224" s="339" t="n">
        <v>112469.48</v>
      </c>
    </row>
    <row r="2225" customFormat="false" ht="15" hidden="false" customHeight="false" outlineLevel="0" collapsed="false">
      <c r="A2225" s="0" t="n">
        <v>20017</v>
      </c>
      <c r="B2225" s="133" t="s">
        <v>3204</v>
      </c>
      <c r="C2225" s="0" t="s">
        <v>1016</v>
      </c>
      <c r="D2225" s="0" t="s">
        <v>970</v>
      </c>
      <c r="E2225" s="338" t="n">
        <v>6.54</v>
      </c>
    </row>
    <row r="2226" customFormat="false" ht="15" hidden="false" customHeight="false" outlineLevel="0" collapsed="false">
      <c r="A2226" s="0" t="n">
        <v>20007</v>
      </c>
      <c r="B2226" s="133" t="s">
        <v>3205</v>
      </c>
      <c r="C2226" s="0" t="s">
        <v>1016</v>
      </c>
      <c r="D2226" s="0" t="s">
        <v>970</v>
      </c>
      <c r="E2226" s="338" t="n">
        <v>3.9</v>
      </c>
    </row>
    <row r="2227" customFormat="false" ht="15" hidden="false" customHeight="false" outlineLevel="0" collapsed="false">
      <c r="A2227" s="0" t="n">
        <v>39831</v>
      </c>
      <c r="B2227" s="133" t="s">
        <v>3206</v>
      </c>
      <c r="C2227" s="0" t="s">
        <v>1427</v>
      </c>
      <c r="D2227" s="0" t="s">
        <v>972</v>
      </c>
      <c r="E2227" s="338" t="n">
        <v>273.31</v>
      </c>
    </row>
    <row r="2228" customFormat="false" ht="15" hidden="false" customHeight="false" outlineLevel="0" collapsed="false">
      <c r="A2228" s="0" t="n">
        <v>36888</v>
      </c>
      <c r="B2228" s="133" t="s">
        <v>3207</v>
      </c>
      <c r="C2228" s="0" t="s">
        <v>1016</v>
      </c>
      <c r="D2228" s="0" t="s">
        <v>972</v>
      </c>
      <c r="E2228" s="338" t="n">
        <v>26.24</v>
      </c>
    </row>
    <row r="2229" customFormat="false" ht="15" hidden="false" customHeight="false" outlineLevel="0" collapsed="false">
      <c r="A2229" s="0" t="n">
        <v>39836</v>
      </c>
      <c r="B2229" s="133" t="s">
        <v>3208</v>
      </c>
      <c r="C2229" s="0" t="s">
        <v>1427</v>
      </c>
      <c r="D2229" s="0" t="s">
        <v>972</v>
      </c>
      <c r="E2229" s="338" t="n">
        <v>240.15</v>
      </c>
    </row>
    <row r="2230" customFormat="false" ht="15" hidden="false" customHeight="false" outlineLevel="0" collapsed="false">
      <c r="A2230" s="0" t="n">
        <v>39830</v>
      </c>
      <c r="B2230" s="133" t="s">
        <v>3209</v>
      </c>
      <c r="C2230" s="0" t="s">
        <v>1427</v>
      </c>
      <c r="D2230" s="0" t="s">
        <v>972</v>
      </c>
      <c r="E2230" s="338" t="n">
        <v>273.89</v>
      </c>
    </row>
    <row r="2231" customFormat="false" ht="15" hidden="false" customHeight="false" outlineLevel="0" collapsed="false">
      <c r="A2231" s="0" t="n">
        <v>40527</v>
      </c>
      <c r="B2231" s="133" t="s">
        <v>3210</v>
      </c>
      <c r="C2231" s="0" t="s">
        <v>969</v>
      </c>
      <c r="D2231" s="0" t="s">
        <v>970</v>
      </c>
      <c r="E2231" s="339" t="n">
        <v>2501.51</v>
      </c>
    </row>
    <row r="2232" customFormat="false" ht="15" hidden="false" customHeight="false" outlineLevel="0" collapsed="false">
      <c r="A2232" s="0" t="n">
        <v>36497</v>
      </c>
      <c r="B2232" s="133" t="s">
        <v>3211</v>
      </c>
      <c r="C2232" s="0" t="s">
        <v>969</v>
      </c>
      <c r="D2232" s="0" t="s">
        <v>970</v>
      </c>
      <c r="E2232" s="339" t="n">
        <v>2855.74</v>
      </c>
    </row>
    <row r="2233" customFormat="false" ht="15" hidden="false" customHeight="false" outlineLevel="0" collapsed="false">
      <c r="A2233" s="0" t="n">
        <v>36487</v>
      </c>
      <c r="B2233" s="133" t="s">
        <v>3212</v>
      </c>
      <c r="C2233" s="0" t="s">
        <v>969</v>
      </c>
      <c r="D2233" s="0" t="s">
        <v>970</v>
      </c>
      <c r="E2233" s="339" t="n">
        <v>4972.28</v>
      </c>
    </row>
    <row r="2234" customFormat="false" ht="15" hidden="false" customHeight="false" outlineLevel="0" collapsed="false">
      <c r="A2234" s="0" t="n">
        <v>44475</v>
      </c>
      <c r="B2234" s="133" t="s">
        <v>3213</v>
      </c>
      <c r="C2234" s="0" t="s">
        <v>969</v>
      </c>
      <c r="D2234" s="0" t="s">
        <v>972</v>
      </c>
      <c r="E2234" s="339" t="n">
        <v>1258165.24</v>
      </c>
    </row>
    <row r="2235" customFormat="false" ht="15" hidden="false" customHeight="false" outlineLevel="0" collapsed="false">
      <c r="A2235" s="0" t="n">
        <v>44474</v>
      </c>
      <c r="B2235" s="133" t="s">
        <v>3214</v>
      </c>
      <c r="C2235" s="0" t="s">
        <v>969</v>
      </c>
      <c r="D2235" s="0" t="s">
        <v>972</v>
      </c>
      <c r="E2235" s="339" t="n">
        <v>2419548.54</v>
      </c>
    </row>
    <row r="2236" customFormat="false" ht="15" hidden="false" customHeight="false" outlineLevel="0" collapsed="false">
      <c r="A2236" s="0" t="n">
        <v>44490</v>
      </c>
      <c r="B2236" s="133" t="s">
        <v>3215</v>
      </c>
      <c r="C2236" s="0" t="s">
        <v>969</v>
      </c>
      <c r="D2236" s="0" t="s">
        <v>972</v>
      </c>
      <c r="E2236" s="339" t="n">
        <v>4113232.5</v>
      </c>
    </row>
    <row r="2237" customFormat="false" ht="15" hidden="false" customHeight="false" outlineLevel="0" collapsed="false">
      <c r="A2237" s="0" t="n">
        <v>37776</v>
      </c>
      <c r="B2237" s="133" t="s">
        <v>3216</v>
      </c>
      <c r="C2237" s="0" t="s">
        <v>969</v>
      </c>
      <c r="D2237" s="0" t="s">
        <v>972</v>
      </c>
      <c r="E2237" s="339" t="n">
        <v>252088.58</v>
      </c>
    </row>
    <row r="2238" customFormat="false" ht="15" hidden="false" customHeight="false" outlineLevel="0" collapsed="false">
      <c r="A2238" s="0" t="n">
        <v>37775</v>
      </c>
      <c r="B2238" s="133" t="s">
        <v>3217</v>
      </c>
      <c r="C2238" s="0" t="s">
        <v>969</v>
      </c>
      <c r="D2238" s="0" t="s">
        <v>972</v>
      </c>
      <c r="E2238" s="339" t="n">
        <v>397058.59</v>
      </c>
    </row>
    <row r="2239" customFormat="false" ht="15" hidden="false" customHeight="false" outlineLevel="0" collapsed="false">
      <c r="A2239" s="0" t="n">
        <v>36491</v>
      </c>
      <c r="B2239" s="133" t="s">
        <v>3218</v>
      </c>
      <c r="C2239" s="0" t="s">
        <v>969</v>
      </c>
      <c r="D2239" s="0" t="s">
        <v>972</v>
      </c>
      <c r="E2239" s="339" t="n">
        <v>1470425.78</v>
      </c>
    </row>
    <row r="2240" customFormat="false" ht="15" hidden="false" customHeight="false" outlineLevel="0" collapsed="false">
      <c r="A2240" s="0" t="n">
        <v>10712</v>
      </c>
      <c r="B2240" s="133" t="s">
        <v>3219</v>
      </c>
      <c r="C2240" s="0" t="s">
        <v>969</v>
      </c>
      <c r="D2240" s="0" t="s">
        <v>972</v>
      </c>
      <c r="E2240" s="339" t="n">
        <v>99264.64</v>
      </c>
    </row>
    <row r="2241" customFormat="false" ht="15" hidden="false" customHeight="false" outlineLevel="0" collapsed="false">
      <c r="A2241" s="0" t="n">
        <v>3363</v>
      </c>
      <c r="B2241" s="133" t="s">
        <v>3220</v>
      </c>
      <c r="C2241" s="0" t="s">
        <v>969</v>
      </c>
      <c r="D2241" s="0" t="s">
        <v>972</v>
      </c>
      <c r="E2241" s="339" t="n">
        <v>139625</v>
      </c>
    </row>
    <row r="2242" customFormat="false" ht="15" hidden="false" customHeight="false" outlineLevel="0" collapsed="false">
      <c r="A2242" s="0" t="n">
        <v>3365</v>
      </c>
      <c r="B2242" s="133" t="s">
        <v>3221</v>
      </c>
      <c r="C2242" s="0" t="s">
        <v>969</v>
      </c>
      <c r="D2242" s="0" t="s">
        <v>972</v>
      </c>
      <c r="E2242" s="339" t="n">
        <v>326373.43</v>
      </c>
    </row>
    <row r="2243" customFormat="false" ht="15" hidden="false" customHeight="false" outlineLevel="0" collapsed="false">
      <c r="A2243" s="0" t="n">
        <v>7569</v>
      </c>
      <c r="B2243" s="133" t="s">
        <v>3222</v>
      </c>
      <c r="C2243" s="0" t="s">
        <v>969</v>
      </c>
      <c r="D2243" s="0" t="s">
        <v>970</v>
      </c>
      <c r="E2243" s="338" t="n">
        <v>93.21</v>
      </c>
    </row>
    <row r="2244" customFormat="false" ht="15" hidden="false" customHeight="false" outlineLevel="0" collapsed="false">
      <c r="A2244" s="0" t="n">
        <v>34349</v>
      </c>
      <c r="B2244" s="133" t="s">
        <v>3223</v>
      </c>
      <c r="C2244" s="0" t="s">
        <v>969</v>
      </c>
      <c r="D2244" s="0" t="s">
        <v>970</v>
      </c>
      <c r="E2244" s="338" t="n">
        <v>30.77</v>
      </c>
    </row>
    <row r="2245" customFormat="false" ht="15" hidden="false" customHeight="false" outlineLevel="0" collapsed="false">
      <c r="A2245" s="0" t="n">
        <v>3378</v>
      </c>
      <c r="B2245" s="133" t="s">
        <v>3224</v>
      </c>
      <c r="C2245" s="0" t="s">
        <v>969</v>
      </c>
      <c r="D2245" s="0" t="s">
        <v>970</v>
      </c>
      <c r="E2245" s="338" t="n">
        <v>114.55</v>
      </c>
    </row>
    <row r="2246" customFormat="false" ht="15" hidden="false" customHeight="false" outlineLevel="0" collapsed="false">
      <c r="A2246" s="0" t="n">
        <v>3380</v>
      </c>
      <c r="B2246" s="133" t="s">
        <v>3225</v>
      </c>
      <c r="C2246" s="0" t="s">
        <v>969</v>
      </c>
      <c r="D2246" s="0" t="s">
        <v>977</v>
      </c>
      <c r="E2246" s="338" t="n">
        <v>80.19</v>
      </c>
    </row>
    <row r="2247" customFormat="false" ht="15" hidden="false" customHeight="false" outlineLevel="0" collapsed="false">
      <c r="A2247" s="0" t="n">
        <v>3379</v>
      </c>
      <c r="B2247" s="133" t="s">
        <v>3226</v>
      </c>
      <c r="C2247" s="0" t="s">
        <v>969</v>
      </c>
      <c r="D2247" s="0" t="s">
        <v>970</v>
      </c>
      <c r="E2247" s="338" t="n">
        <v>77.42</v>
      </c>
    </row>
    <row r="2248" customFormat="false" ht="15" hidden="false" customHeight="false" outlineLevel="0" collapsed="false">
      <c r="A2248" s="0" t="n">
        <v>11991</v>
      </c>
      <c r="B2248" s="133" t="s">
        <v>3227</v>
      </c>
      <c r="C2248" s="0" t="s">
        <v>969</v>
      </c>
      <c r="D2248" s="0" t="s">
        <v>970</v>
      </c>
      <c r="E2248" s="338" t="n">
        <v>89.89</v>
      </c>
    </row>
    <row r="2249" customFormat="false" ht="15" hidden="false" customHeight="false" outlineLevel="0" collapsed="false">
      <c r="A2249" s="0" t="n">
        <v>11029</v>
      </c>
      <c r="B2249" s="133" t="s">
        <v>3228</v>
      </c>
      <c r="C2249" s="0" t="s">
        <v>2341</v>
      </c>
      <c r="D2249" s="0" t="s">
        <v>970</v>
      </c>
      <c r="E2249" s="338" t="n">
        <v>2.68</v>
      </c>
    </row>
    <row r="2250" customFormat="false" ht="15" hidden="false" customHeight="false" outlineLevel="0" collapsed="false">
      <c r="A2250" s="0" t="n">
        <v>4316</v>
      </c>
      <c r="B2250" s="133" t="s">
        <v>3229</v>
      </c>
      <c r="C2250" s="0" t="s">
        <v>969</v>
      </c>
      <c r="D2250" s="0" t="s">
        <v>970</v>
      </c>
      <c r="E2250" s="338" t="n">
        <v>2.71</v>
      </c>
    </row>
    <row r="2251" customFormat="false" ht="15" hidden="false" customHeight="false" outlineLevel="0" collapsed="false">
      <c r="A2251" s="0" t="n">
        <v>4313</v>
      </c>
      <c r="B2251" s="133" t="s">
        <v>3230</v>
      </c>
      <c r="C2251" s="0" t="s">
        <v>2341</v>
      </c>
      <c r="D2251" s="0" t="s">
        <v>970</v>
      </c>
      <c r="E2251" s="338" t="n">
        <v>3.89</v>
      </c>
    </row>
    <row r="2252" customFormat="false" ht="15" hidden="false" customHeight="false" outlineLevel="0" collapsed="false">
      <c r="A2252" s="0" t="n">
        <v>4317</v>
      </c>
      <c r="B2252" s="133" t="s">
        <v>3231</v>
      </c>
      <c r="C2252" s="0" t="s">
        <v>969</v>
      </c>
      <c r="D2252" s="0" t="s">
        <v>970</v>
      </c>
      <c r="E2252" s="338" t="n">
        <v>4.43</v>
      </c>
    </row>
    <row r="2253" customFormat="false" ht="15" hidden="false" customHeight="false" outlineLevel="0" collapsed="false">
      <c r="A2253" s="0" t="n">
        <v>4314</v>
      </c>
      <c r="B2253" s="133" t="s">
        <v>3232</v>
      </c>
      <c r="C2253" s="0" t="s">
        <v>2341</v>
      </c>
      <c r="D2253" s="0" t="s">
        <v>970</v>
      </c>
      <c r="E2253" s="338" t="n">
        <v>5.18</v>
      </c>
    </row>
    <row r="2254" customFormat="false" ht="15" hidden="false" customHeight="false" outlineLevel="0" collapsed="false">
      <c r="A2254" s="0" t="n">
        <v>10921</v>
      </c>
      <c r="B2254" s="133" t="s">
        <v>3233</v>
      </c>
      <c r="C2254" s="0" t="s">
        <v>969</v>
      </c>
      <c r="D2254" s="0" t="s">
        <v>972</v>
      </c>
      <c r="E2254" s="339" t="n">
        <v>5965</v>
      </c>
    </row>
    <row r="2255" customFormat="false" ht="15" hidden="false" customHeight="false" outlineLevel="0" collapsed="false">
      <c r="A2255" s="0" t="n">
        <v>10922</v>
      </c>
      <c r="B2255" s="133" t="s">
        <v>3234</v>
      </c>
      <c r="C2255" s="0" t="s">
        <v>969</v>
      </c>
      <c r="D2255" s="0" t="s">
        <v>972</v>
      </c>
      <c r="E2255" s="339" t="n">
        <v>5402.94</v>
      </c>
    </row>
    <row r="2256" customFormat="false" ht="15" hidden="false" customHeight="false" outlineLevel="0" collapsed="false">
      <c r="A2256" s="0" t="n">
        <v>10923</v>
      </c>
      <c r="B2256" s="133" t="s">
        <v>3235</v>
      </c>
      <c r="C2256" s="0" t="s">
        <v>969</v>
      </c>
      <c r="D2256" s="0" t="s">
        <v>972</v>
      </c>
      <c r="E2256" s="339" t="n">
        <v>3193.37</v>
      </c>
    </row>
    <row r="2257" customFormat="false" ht="15" hidden="false" customHeight="false" outlineLevel="0" collapsed="false">
      <c r="A2257" s="0" t="n">
        <v>10924</v>
      </c>
      <c r="B2257" s="133" t="s">
        <v>3236</v>
      </c>
      <c r="C2257" s="0" t="s">
        <v>969</v>
      </c>
      <c r="D2257" s="0" t="s">
        <v>972</v>
      </c>
      <c r="E2257" s="339" t="n">
        <v>3363.24</v>
      </c>
    </row>
    <row r="2258" customFormat="false" ht="15" hidden="false" customHeight="false" outlineLevel="0" collapsed="false">
      <c r="A2258" s="0" t="n">
        <v>37772</v>
      </c>
      <c r="B2258" s="133" t="s">
        <v>3237</v>
      </c>
      <c r="C2258" s="0" t="s">
        <v>969</v>
      </c>
      <c r="D2258" s="0" t="s">
        <v>972</v>
      </c>
      <c r="E2258" s="339" t="n">
        <v>342998.8</v>
      </c>
    </row>
    <row r="2259" customFormat="false" ht="15" hidden="false" customHeight="false" outlineLevel="0" collapsed="false">
      <c r="A2259" s="0" t="n">
        <v>37771</v>
      </c>
      <c r="B2259" s="133" t="s">
        <v>3238</v>
      </c>
      <c r="C2259" s="0" t="s">
        <v>969</v>
      </c>
      <c r="D2259" s="0" t="s">
        <v>972</v>
      </c>
      <c r="E2259" s="339" t="n">
        <v>364896.09</v>
      </c>
    </row>
    <row r="2260" customFormat="false" ht="15" hidden="false" customHeight="false" outlineLevel="0" collapsed="false">
      <c r="A2260" s="0" t="n">
        <v>12772</v>
      </c>
      <c r="B2260" s="133" t="s">
        <v>3239</v>
      </c>
      <c r="C2260" s="0" t="s">
        <v>969</v>
      </c>
      <c r="D2260" s="0" t="s">
        <v>972</v>
      </c>
      <c r="E2260" s="338" t="n">
        <v>815.58</v>
      </c>
    </row>
    <row r="2261" customFormat="false" ht="15" hidden="false" customHeight="false" outlineLevel="0" collapsed="false">
      <c r="A2261" s="0" t="n">
        <v>12770</v>
      </c>
      <c r="B2261" s="133" t="s">
        <v>3240</v>
      </c>
      <c r="C2261" s="0" t="s">
        <v>969</v>
      </c>
      <c r="D2261" s="0" t="s">
        <v>972</v>
      </c>
      <c r="E2261" s="338" t="n">
        <v>490.73</v>
      </c>
    </row>
    <row r="2262" customFormat="false" ht="15" hidden="false" customHeight="false" outlineLevel="0" collapsed="false">
      <c r="A2262" s="0" t="n">
        <v>12775</v>
      </c>
      <c r="B2262" s="133" t="s">
        <v>3241</v>
      </c>
      <c r="C2262" s="0" t="s">
        <v>969</v>
      </c>
      <c r="D2262" s="0" t="s">
        <v>972</v>
      </c>
      <c r="E2262" s="338" t="n">
        <v>359.41</v>
      </c>
    </row>
    <row r="2263" customFormat="false" ht="15" hidden="false" customHeight="false" outlineLevel="0" collapsed="false">
      <c r="A2263" s="0" t="n">
        <v>12768</v>
      </c>
      <c r="B2263" s="133" t="s">
        <v>3242</v>
      </c>
      <c r="C2263" s="0" t="s">
        <v>969</v>
      </c>
      <c r="D2263" s="0" t="s">
        <v>972</v>
      </c>
      <c r="E2263" s="339" t="n">
        <v>1147.35</v>
      </c>
    </row>
    <row r="2264" customFormat="false" ht="15" hidden="false" customHeight="false" outlineLevel="0" collapsed="false">
      <c r="A2264" s="0" t="n">
        <v>12769</v>
      </c>
      <c r="B2264" s="133" t="s">
        <v>3243</v>
      </c>
      <c r="C2264" s="0" t="s">
        <v>969</v>
      </c>
      <c r="D2264" s="0" t="s">
        <v>972</v>
      </c>
      <c r="E2264" s="338" t="n">
        <v>94</v>
      </c>
    </row>
    <row r="2265" customFormat="false" ht="15" hidden="false" customHeight="false" outlineLevel="0" collapsed="false">
      <c r="A2265" s="0" t="n">
        <v>12773</v>
      </c>
      <c r="B2265" s="133" t="s">
        <v>3244</v>
      </c>
      <c r="C2265" s="0" t="s">
        <v>969</v>
      </c>
      <c r="D2265" s="0" t="s">
        <v>972</v>
      </c>
      <c r="E2265" s="338" t="n">
        <v>100.91</v>
      </c>
    </row>
    <row r="2266" customFormat="false" ht="15" hidden="false" customHeight="false" outlineLevel="0" collapsed="false">
      <c r="A2266" s="0" t="n">
        <v>12774</v>
      </c>
      <c r="B2266" s="133" t="s">
        <v>3245</v>
      </c>
      <c r="C2266" s="0" t="s">
        <v>969</v>
      </c>
      <c r="D2266" s="0" t="s">
        <v>972</v>
      </c>
      <c r="E2266" s="338" t="n">
        <v>124.41</v>
      </c>
    </row>
    <row r="2267" customFormat="false" ht="15" hidden="false" customHeight="false" outlineLevel="0" collapsed="false">
      <c r="A2267" s="0" t="n">
        <v>12776</v>
      </c>
      <c r="B2267" s="133" t="s">
        <v>3246</v>
      </c>
      <c r="C2267" s="0" t="s">
        <v>969</v>
      </c>
      <c r="D2267" s="0" t="s">
        <v>972</v>
      </c>
      <c r="E2267" s="339" t="n">
        <v>1852.35</v>
      </c>
    </row>
    <row r="2268" customFormat="false" ht="15" hidden="false" customHeight="false" outlineLevel="0" collapsed="false">
      <c r="A2268" s="0" t="n">
        <v>12777</v>
      </c>
      <c r="B2268" s="133" t="s">
        <v>3247</v>
      </c>
      <c r="C2268" s="0" t="s">
        <v>969</v>
      </c>
      <c r="D2268" s="0" t="s">
        <v>972</v>
      </c>
      <c r="E2268" s="339" t="n">
        <v>2419.11</v>
      </c>
    </row>
    <row r="2269" customFormat="false" ht="15" hidden="false" customHeight="false" outlineLevel="0" collapsed="false">
      <c r="A2269" s="0" t="n">
        <v>3391</v>
      </c>
      <c r="B2269" s="133" t="s">
        <v>3248</v>
      </c>
      <c r="C2269" s="0" t="s">
        <v>969</v>
      </c>
      <c r="D2269" s="0" t="s">
        <v>972</v>
      </c>
      <c r="E2269" s="338" t="n">
        <v>53.01</v>
      </c>
    </row>
    <row r="2270" customFormat="false" ht="15" hidden="false" customHeight="false" outlineLevel="0" collapsed="false">
      <c r="A2270" s="0" t="n">
        <v>3389</v>
      </c>
      <c r="B2270" s="133" t="s">
        <v>3249</v>
      </c>
      <c r="C2270" s="0" t="s">
        <v>969</v>
      </c>
      <c r="D2270" s="0" t="s">
        <v>972</v>
      </c>
      <c r="E2270" s="338" t="n">
        <v>27.5</v>
      </c>
    </row>
    <row r="2271" customFormat="false" ht="15" hidden="false" customHeight="false" outlineLevel="0" collapsed="false">
      <c r="A2271" s="0" t="n">
        <v>3390</v>
      </c>
      <c r="B2271" s="133" t="s">
        <v>3250</v>
      </c>
      <c r="C2271" s="0" t="s">
        <v>969</v>
      </c>
      <c r="D2271" s="0" t="s">
        <v>972</v>
      </c>
      <c r="E2271" s="338" t="n">
        <v>30.95</v>
      </c>
    </row>
    <row r="2272" customFormat="false" ht="15" hidden="false" customHeight="false" outlineLevel="0" collapsed="false">
      <c r="A2272" s="0" t="n">
        <v>12873</v>
      </c>
      <c r="B2272" s="133" t="s">
        <v>3251</v>
      </c>
      <c r="C2272" s="0" t="s">
        <v>1120</v>
      </c>
      <c r="D2272" s="0" t="s">
        <v>970</v>
      </c>
      <c r="E2272" s="338" t="n">
        <v>18.58</v>
      </c>
    </row>
    <row r="2273" customFormat="false" ht="15" hidden="false" customHeight="false" outlineLevel="0" collapsed="false">
      <c r="A2273" s="0" t="n">
        <v>41076</v>
      </c>
      <c r="B2273" s="133" t="s">
        <v>3252</v>
      </c>
      <c r="C2273" s="0" t="s">
        <v>1122</v>
      </c>
      <c r="D2273" s="0" t="s">
        <v>970</v>
      </c>
      <c r="E2273" s="339" t="n">
        <v>3270.47</v>
      </c>
    </row>
    <row r="2274" customFormat="false" ht="15" hidden="false" customHeight="false" outlineLevel="0" collapsed="false">
      <c r="A2274" s="0" t="n">
        <v>140</v>
      </c>
      <c r="B2274" s="133" t="s">
        <v>3253</v>
      </c>
      <c r="C2274" s="0" t="s">
        <v>1020</v>
      </c>
      <c r="D2274" s="0" t="s">
        <v>970</v>
      </c>
      <c r="E2274" s="338" t="n">
        <v>19.14</v>
      </c>
    </row>
    <row r="2275" customFormat="false" ht="15" hidden="false" customHeight="false" outlineLevel="0" collapsed="false">
      <c r="A2275" s="0" t="n">
        <v>151</v>
      </c>
      <c r="B2275" s="133" t="s">
        <v>3254</v>
      </c>
      <c r="C2275" s="0" t="s">
        <v>1022</v>
      </c>
      <c r="D2275" s="0" t="s">
        <v>970</v>
      </c>
      <c r="E2275" s="338" t="n">
        <v>28.24</v>
      </c>
    </row>
    <row r="2276" customFormat="false" ht="15" hidden="false" customHeight="false" outlineLevel="0" collapsed="false">
      <c r="A2276" s="0" t="n">
        <v>7340</v>
      </c>
      <c r="B2276" s="133" t="s">
        <v>3255</v>
      </c>
      <c r="C2276" s="0" t="s">
        <v>1022</v>
      </c>
      <c r="D2276" s="0" t="s">
        <v>970</v>
      </c>
      <c r="E2276" s="338" t="n">
        <v>33.17</v>
      </c>
    </row>
    <row r="2277" customFormat="false" ht="15" hidden="false" customHeight="false" outlineLevel="0" collapsed="false">
      <c r="A2277" s="0" t="n">
        <v>40929</v>
      </c>
      <c r="B2277" s="133" t="s">
        <v>3256</v>
      </c>
      <c r="C2277" s="0" t="s">
        <v>1122</v>
      </c>
      <c r="D2277" s="0" t="s">
        <v>970</v>
      </c>
      <c r="E2277" s="339" t="n">
        <v>1937.35</v>
      </c>
    </row>
    <row r="2278" customFormat="false" ht="15" hidden="false" customHeight="false" outlineLevel="0" collapsed="false">
      <c r="A2278" s="0" t="n">
        <v>2701</v>
      </c>
      <c r="B2278" s="133" t="s">
        <v>3257</v>
      </c>
      <c r="C2278" s="0" t="s">
        <v>1120</v>
      </c>
      <c r="D2278" s="0" t="s">
        <v>970</v>
      </c>
      <c r="E2278" s="338" t="n">
        <v>11</v>
      </c>
    </row>
    <row r="2279" customFormat="false" ht="15" hidden="false" customHeight="false" outlineLevel="0" collapsed="false">
      <c r="A2279" s="0" t="n">
        <v>38114</v>
      </c>
      <c r="B2279" s="133" t="s">
        <v>3258</v>
      </c>
      <c r="C2279" s="0" t="s">
        <v>969</v>
      </c>
      <c r="D2279" s="0" t="s">
        <v>970</v>
      </c>
      <c r="E2279" s="338" t="n">
        <v>15.54</v>
      </c>
    </row>
    <row r="2280" customFormat="false" ht="15" hidden="false" customHeight="false" outlineLevel="0" collapsed="false">
      <c r="A2280" s="0" t="n">
        <v>38064</v>
      </c>
      <c r="B2280" s="133" t="s">
        <v>3259</v>
      </c>
      <c r="C2280" s="0" t="s">
        <v>969</v>
      </c>
      <c r="D2280" s="0" t="s">
        <v>970</v>
      </c>
      <c r="E2280" s="338" t="n">
        <v>17.37</v>
      </c>
    </row>
    <row r="2281" customFormat="false" ht="15" hidden="false" customHeight="false" outlineLevel="0" collapsed="false">
      <c r="A2281" s="0" t="n">
        <v>38115</v>
      </c>
      <c r="B2281" s="133" t="s">
        <v>3260</v>
      </c>
      <c r="C2281" s="0" t="s">
        <v>969</v>
      </c>
      <c r="D2281" s="0" t="s">
        <v>970</v>
      </c>
      <c r="E2281" s="338" t="n">
        <v>16.59</v>
      </c>
    </row>
    <row r="2282" customFormat="false" ht="15" hidden="false" customHeight="false" outlineLevel="0" collapsed="false">
      <c r="A2282" s="0" t="n">
        <v>38065</v>
      </c>
      <c r="B2282" s="133" t="s">
        <v>3261</v>
      </c>
      <c r="C2282" s="0" t="s">
        <v>969</v>
      </c>
      <c r="D2282" s="0" t="s">
        <v>970</v>
      </c>
      <c r="E2282" s="338" t="n">
        <v>24.65</v>
      </c>
    </row>
    <row r="2283" customFormat="false" ht="15" hidden="false" customHeight="false" outlineLevel="0" collapsed="false">
      <c r="A2283" s="0" t="n">
        <v>38078</v>
      </c>
      <c r="B2283" s="133" t="s">
        <v>3262</v>
      </c>
      <c r="C2283" s="0" t="s">
        <v>969</v>
      </c>
      <c r="D2283" s="0" t="s">
        <v>970</v>
      </c>
      <c r="E2283" s="338" t="n">
        <v>14.38</v>
      </c>
    </row>
    <row r="2284" customFormat="false" ht="15" hidden="false" customHeight="false" outlineLevel="0" collapsed="false">
      <c r="A2284" s="0" t="n">
        <v>38113</v>
      </c>
      <c r="B2284" s="133" t="s">
        <v>3263</v>
      </c>
      <c r="C2284" s="0" t="s">
        <v>969</v>
      </c>
      <c r="D2284" s="0" t="s">
        <v>970</v>
      </c>
      <c r="E2284" s="338" t="n">
        <v>7.81</v>
      </c>
    </row>
    <row r="2285" customFormat="false" ht="15" hidden="false" customHeight="false" outlineLevel="0" collapsed="false">
      <c r="A2285" s="0" t="n">
        <v>38063</v>
      </c>
      <c r="B2285" s="133" t="s">
        <v>3264</v>
      </c>
      <c r="C2285" s="0" t="s">
        <v>969</v>
      </c>
      <c r="D2285" s="0" t="s">
        <v>970</v>
      </c>
      <c r="E2285" s="338" t="n">
        <v>8.38</v>
      </c>
    </row>
    <row r="2286" customFormat="false" ht="15" hidden="false" customHeight="false" outlineLevel="0" collapsed="false">
      <c r="A2286" s="0" t="n">
        <v>38080</v>
      </c>
      <c r="B2286" s="133" t="s">
        <v>3265</v>
      </c>
      <c r="C2286" s="0" t="s">
        <v>969</v>
      </c>
      <c r="D2286" s="0" t="s">
        <v>970</v>
      </c>
      <c r="E2286" s="338" t="n">
        <v>24.97</v>
      </c>
    </row>
    <row r="2287" customFormat="false" ht="15" hidden="false" customHeight="false" outlineLevel="0" collapsed="false">
      <c r="A2287" s="0" t="n">
        <v>38069</v>
      </c>
      <c r="B2287" s="133" t="s">
        <v>3266</v>
      </c>
      <c r="C2287" s="0" t="s">
        <v>969</v>
      </c>
      <c r="D2287" s="0" t="s">
        <v>970</v>
      </c>
      <c r="E2287" s="338" t="n">
        <v>13.66</v>
      </c>
    </row>
    <row r="2288" customFormat="false" ht="15" hidden="false" customHeight="false" outlineLevel="0" collapsed="false">
      <c r="A2288" s="0" t="n">
        <v>38077</v>
      </c>
      <c r="B2288" s="133" t="s">
        <v>3267</v>
      </c>
      <c r="C2288" s="0" t="s">
        <v>969</v>
      </c>
      <c r="D2288" s="0" t="s">
        <v>970</v>
      </c>
      <c r="E2288" s="338" t="n">
        <v>13.35</v>
      </c>
    </row>
    <row r="2289" customFormat="false" ht="15" hidden="false" customHeight="false" outlineLevel="0" collapsed="false">
      <c r="A2289" s="0" t="n">
        <v>38073</v>
      </c>
      <c r="B2289" s="133" t="s">
        <v>3268</v>
      </c>
      <c r="C2289" s="0" t="s">
        <v>969</v>
      </c>
      <c r="D2289" s="0" t="s">
        <v>970</v>
      </c>
      <c r="E2289" s="338" t="n">
        <v>20.33</v>
      </c>
    </row>
    <row r="2290" customFormat="false" ht="15" hidden="false" customHeight="false" outlineLevel="0" collapsed="false">
      <c r="A2290" s="0" t="n">
        <v>38112</v>
      </c>
      <c r="B2290" s="133" t="s">
        <v>3269</v>
      </c>
      <c r="C2290" s="0" t="s">
        <v>969</v>
      </c>
      <c r="D2290" s="0" t="s">
        <v>970</v>
      </c>
      <c r="E2290" s="338" t="n">
        <v>5.99</v>
      </c>
    </row>
    <row r="2291" customFormat="false" ht="15" hidden="false" customHeight="false" outlineLevel="0" collapsed="false">
      <c r="A2291" s="0" t="n">
        <v>38062</v>
      </c>
      <c r="B2291" s="133" t="s">
        <v>3270</v>
      </c>
      <c r="C2291" s="0" t="s">
        <v>969</v>
      </c>
      <c r="D2291" s="0" t="s">
        <v>970</v>
      </c>
      <c r="E2291" s="338" t="n">
        <v>6.15</v>
      </c>
    </row>
    <row r="2292" customFormat="false" ht="15" hidden="false" customHeight="false" outlineLevel="0" collapsed="false">
      <c r="A2292" s="0" t="n">
        <v>12128</v>
      </c>
      <c r="B2292" s="133" t="s">
        <v>3271</v>
      </c>
      <c r="C2292" s="0" t="s">
        <v>969</v>
      </c>
      <c r="D2292" s="0" t="s">
        <v>970</v>
      </c>
      <c r="E2292" s="338" t="n">
        <v>8.23</v>
      </c>
    </row>
    <row r="2293" customFormat="false" ht="15" hidden="false" customHeight="false" outlineLevel="0" collapsed="false">
      <c r="A2293" s="0" t="n">
        <v>12129</v>
      </c>
      <c r="B2293" s="133" t="s">
        <v>3272</v>
      </c>
      <c r="C2293" s="0" t="s">
        <v>969</v>
      </c>
      <c r="D2293" s="0" t="s">
        <v>970</v>
      </c>
      <c r="E2293" s="338" t="n">
        <v>10.87</v>
      </c>
    </row>
    <row r="2294" customFormat="false" ht="15" hidden="false" customHeight="false" outlineLevel="0" collapsed="false">
      <c r="A2294" s="0" t="n">
        <v>38081</v>
      </c>
      <c r="B2294" s="133" t="s">
        <v>3273</v>
      </c>
      <c r="C2294" s="0" t="s">
        <v>969</v>
      </c>
      <c r="D2294" s="0" t="s">
        <v>970</v>
      </c>
      <c r="E2294" s="338" t="n">
        <v>21.18</v>
      </c>
    </row>
    <row r="2295" customFormat="false" ht="15" hidden="false" customHeight="false" outlineLevel="0" collapsed="false">
      <c r="A2295" s="0" t="n">
        <v>38070</v>
      </c>
      <c r="B2295" s="133" t="s">
        <v>3274</v>
      </c>
      <c r="C2295" s="0" t="s">
        <v>969</v>
      </c>
      <c r="D2295" s="0" t="s">
        <v>970</v>
      </c>
      <c r="E2295" s="338" t="n">
        <v>14.6</v>
      </c>
    </row>
    <row r="2296" customFormat="false" ht="15" hidden="false" customHeight="false" outlineLevel="0" collapsed="false">
      <c r="A2296" s="0" t="n">
        <v>38074</v>
      </c>
      <c r="B2296" s="133" t="s">
        <v>3275</v>
      </c>
      <c r="C2296" s="0" t="s">
        <v>969</v>
      </c>
      <c r="D2296" s="0" t="s">
        <v>970</v>
      </c>
      <c r="E2296" s="338" t="n">
        <v>22.19</v>
      </c>
    </row>
    <row r="2297" customFormat="false" ht="15" hidden="false" customHeight="false" outlineLevel="0" collapsed="false">
      <c r="A2297" s="0" t="n">
        <v>38079</v>
      </c>
      <c r="B2297" s="133" t="s">
        <v>3276</v>
      </c>
      <c r="C2297" s="0" t="s">
        <v>969</v>
      </c>
      <c r="D2297" s="0" t="s">
        <v>970</v>
      </c>
      <c r="E2297" s="338" t="n">
        <v>19.05</v>
      </c>
    </row>
    <row r="2298" customFormat="false" ht="15" hidden="false" customHeight="false" outlineLevel="0" collapsed="false">
      <c r="A2298" s="0" t="n">
        <v>38072</v>
      </c>
      <c r="B2298" s="133" t="s">
        <v>3277</v>
      </c>
      <c r="C2298" s="0" t="s">
        <v>969</v>
      </c>
      <c r="D2298" s="0" t="s">
        <v>970</v>
      </c>
      <c r="E2298" s="338" t="n">
        <v>18.31</v>
      </c>
    </row>
    <row r="2299" customFormat="false" ht="15" hidden="false" customHeight="false" outlineLevel="0" collapsed="false">
      <c r="A2299" s="0" t="n">
        <v>38068</v>
      </c>
      <c r="B2299" s="133" t="s">
        <v>3278</v>
      </c>
      <c r="C2299" s="0" t="s">
        <v>969</v>
      </c>
      <c r="D2299" s="0" t="s">
        <v>970</v>
      </c>
      <c r="E2299" s="338" t="n">
        <v>12.64</v>
      </c>
    </row>
    <row r="2300" customFormat="false" ht="15" hidden="false" customHeight="false" outlineLevel="0" collapsed="false">
      <c r="A2300" s="0" t="n">
        <v>38071</v>
      </c>
      <c r="B2300" s="133" t="s">
        <v>3279</v>
      </c>
      <c r="C2300" s="0" t="s">
        <v>969</v>
      </c>
      <c r="D2300" s="0" t="s">
        <v>970</v>
      </c>
      <c r="E2300" s="338" t="n">
        <v>15.11</v>
      </c>
    </row>
    <row r="2301" customFormat="false" ht="15" hidden="false" customHeight="false" outlineLevel="0" collapsed="false">
      <c r="A2301" s="0" t="n">
        <v>38412</v>
      </c>
      <c r="B2301" s="133" t="s">
        <v>3280</v>
      </c>
      <c r="C2301" s="0" t="s">
        <v>969</v>
      </c>
      <c r="D2301" s="0" t="s">
        <v>977</v>
      </c>
      <c r="E2301" s="339" t="n">
        <v>1265</v>
      </c>
    </row>
    <row r="2302" customFormat="false" ht="15" hidden="false" customHeight="false" outlineLevel="0" collapsed="false">
      <c r="A2302" s="0" t="n">
        <v>3405</v>
      </c>
      <c r="B2302" s="133" t="s">
        <v>3281</v>
      </c>
      <c r="C2302" s="0" t="s">
        <v>969</v>
      </c>
      <c r="D2302" s="0" t="s">
        <v>970</v>
      </c>
      <c r="E2302" s="338" t="n">
        <v>95.46</v>
      </c>
    </row>
    <row r="2303" customFormat="false" ht="15" hidden="false" customHeight="false" outlineLevel="0" collapsed="false">
      <c r="A2303" s="0" t="n">
        <v>3394</v>
      </c>
      <c r="B2303" s="133" t="s">
        <v>3282</v>
      </c>
      <c r="C2303" s="0" t="s">
        <v>969</v>
      </c>
      <c r="D2303" s="0" t="s">
        <v>970</v>
      </c>
      <c r="E2303" s="338" t="n">
        <v>503.91</v>
      </c>
    </row>
    <row r="2304" customFormat="false" ht="15" hidden="false" customHeight="false" outlineLevel="0" collapsed="false">
      <c r="A2304" s="0" t="n">
        <v>3393</v>
      </c>
      <c r="B2304" s="133" t="s">
        <v>3283</v>
      </c>
      <c r="C2304" s="0" t="s">
        <v>969</v>
      </c>
      <c r="D2304" s="0" t="s">
        <v>970</v>
      </c>
      <c r="E2304" s="338" t="n">
        <v>857.96</v>
      </c>
    </row>
    <row r="2305" customFormat="false" ht="15" hidden="false" customHeight="false" outlineLevel="0" collapsed="false">
      <c r="A2305" s="0" t="n">
        <v>3406</v>
      </c>
      <c r="B2305" s="133" t="s">
        <v>3284</v>
      </c>
      <c r="C2305" s="0" t="s">
        <v>969</v>
      </c>
      <c r="D2305" s="0" t="s">
        <v>977</v>
      </c>
      <c r="E2305" s="338" t="n">
        <v>29.22</v>
      </c>
    </row>
    <row r="2306" customFormat="false" ht="15" hidden="false" customHeight="false" outlineLevel="0" collapsed="false">
      <c r="A2306" s="0" t="n">
        <v>3395</v>
      </c>
      <c r="B2306" s="133" t="s">
        <v>3285</v>
      </c>
      <c r="C2306" s="0" t="s">
        <v>969</v>
      </c>
      <c r="D2306" s="0" t="s">
        <v>970</v>
      </c>
      <c r="E2306" s="338" t="n">
        <v>123.26</v>
      </c>
    </row>
    <row r="2307" customFormat="false" ht="15" hidden="false" customHeight="false" outlineLevel="0" collapsed="false">
      <c r="A2307" s="0" t="n">
        <v>3398</v>
      </c>
      <c r="B2307" s="133" t="s">
        <v>3286</v>
      </c>
      <c r="C2307" s="0" t="s">
        <v>969</v>
      </c>
      <c r="D2307" s="0" t="s">
        <v>970</v>
      </c>
      <c r="E2307" s="338" t="n">
        <v>5.86</v>
      </c>
    </row>
    <row r="2308" customFormat="false" ht="15" hidden="false" customHeight="false" outlineLevel="0" collapsed="false">
      <c r="A2308" s="0" t="n">
        <v>40662</v>
      </c>
      <c r="B2308" s="133" t="s">
        <v>3287</v>
      </c>
      <c r="C2308" s="0" t="s">
        <v>969</v>
      </c>
      <c r="D2308" s="0" t="s">
        <v>972</v>
      </c>
      <c r="E2308" s="338" t="n">
        <v>348.79</v>
      </c>
    </row>
    <row r="2309" customFormat="false" ht="15" hidden="false" customHeight="false" outlineLevel="0" collapsed="false">
      <c r="A2309" s="0" t="n">
        <v>3437</v>
      </c>
      <c r="B2309" s="133" t="s">
        <v>3288</v>
      </c>
      <c r="C2309" s="0" t="s">
        <v>1378</v>
      </c>
      <c r="D2309" s="0" t="s">
        <v>972</v>
      </c>
      <c r="E2309" s="338" t="n">
        <v>968.87</v>
      </c>
    </row>
    <row r="2310" customFormat="false" ht="15" hidden="false" customHeight="false" outlineLevel="0" collapsed="false">
      <c r="A2310" s="0" t="n">
        <v>11190</v>
      </c>
      <c r="B2310" s="133" t="s">
        <v>3289</v>
      </c>
      <c r="C2310" s="0" t="s">
        <v>969</v>
      </c>
      <c r="D2310" s="0" t="s">
        <v>972</v>
      </c>
      <c r="E2310" s="338" t="n">
        <v>171.25</v>
      </c>
    </row>
    <row r="2311" customFormat="false" ht="15" hidden="false" customHeight="false" outlineLevel="0" collapsed="false">
      <c r="A2311" s="0" t="n">
        <v>34377</v>
      </c>
      <c r="B2311" s="133" t="s">
        <v>3290</v>
      </c>
      <c r="C2311" s="0" t="s">
        <v>969</v>
      </c>
      <c r="D2311" s="0" t="s">
        <v>972</v>
      </c>
      <c r="E2311" s="338" t="n">
        <v>184.79</v>
      </c>
    </row>
    <row r="2312" customFormat="false" ht="15" hidden="false" customHeight="false" outlineLevel="0" collapsed="false">
      <c r="A2312" s="0" t="n">
        <v>3428</v>
      </c>
      <c r="B2312" s="133" t="s">
        <v>3291</v>
      </c>
      <c r="C2312" s="0" t="s">
        <v>1378</v>
      </c>
      <c r="D2312" s="0" t="s">
        <v>972</v>
      </c>
      <c r="E2312" s="339" t="n">
        <v>1437.16</v>
      </c>
    </row>
    <row r="2313" customFormat="false" ht="15" hidden="false" customHeight="false" outlineLevel="0" collapsed="false">
      <c r="A2313" s="0" t="n">
        <v>3429</v>
      </c>
      <c r="B2313" s="133" t="s">
        <v>3292</v>
      </c>
      <c r="C2313" s="0" t="s">
        <v>1378</v>
      </c>
      <c r="D2313" s="0" t="s">
        <v>972</v>
      </c>
      <c r="E2313" s="338" t="n">
        <v>821.11</v>
      </c>
    </row>
    <row r="2314" customFormat="false" ht="15" hidden="false" customHeight="false" outlineLevel="0" collapsed="false">
      <c r="A2314" s="0" t="n">
        <v>11199</v>
      </c>
      <c r="B2314" s="133" t="s">
        <v>3293</v>
      </c>
      <c r="C2314" s="0" t="s">
        <v>969</v>
      </c>
      <c r="D2314" s="0" t="s">
        <v>972</v>
      </c>
      <c r="E2314" s="338" t="n">
        <v>945.78</v>
      </c>
    </row>
    <row r="2315" customFormat="false" ht="15" hidden="false" customHeight="false" outlineLevel="0" collapsed="false">
      <c r="A2315" s="0" t="n">
        <v>34369</v>
      </c>
      <c r="B2315" s="133" t="s">
        <v>3294</v>
      </c>
      <c r="C2315" s="0" t="s">
        <v>969</v>
      </c>
      <c r="D2315" s="0" t="s">
        <v>972</v>
      </c>
      <c r="E2315" s="338" t="n">
        <v>642.72</v>
      </c>
    </row>
    <row r="2316" customFormat="false" ht="15" hidden="false" customHeight="false" outlineLevel="0" collapsed="false">
      <c r="A2316" s="0" t="n">
        <v>36896</v>
      </c>
      <c r="B2316" s="133" t="s">
        <v>3295</v>
      </c>
      <c r="C2316" s="0" t="s">
        <v>969</v>
      </c>
      <c r="D2316" s="0" t="s">
        <v>972</v>
      </c>
      <c r="E2316" s="338" t="n">
        <v>357.9</v>
      </c>
    </row>
    <row r="2317" customFormat="false" ht="15" hidden="false" customHeight="false" outlineLevel="0" collapsed="false">
      <c r="A2317" s="0" t="n">
        <v>34367</v>
      </c>
      <c r="B2317" s="133" t="s">
        <v>3296</v>
      </c>
      <c r="C2317" s="0" t="s">
        <v>969</v>
      </c>
      <c r="D2317" s="0" t="s">
        <v>972</v>
      </c>
      <c r="E2317" s="338" t="n">
        <v>461.28</v>
      </c>
    </row>
    <row r="2318" customFormat="false" ht="15" hidden="false" customHeight="false" outlineLevel="0" collapsed="false">
      <c r="A2318" s="0" t="n">
        <v>36897</v>
      </c>
      <c r="B2318" s="133" t="s">
        <v>3297</v>
      </c>
      <c r="C2318" s="0" t="s">
        <v>969</v>
      </c>
      <c r="D2318" s="0" t="s">
        <v>972</v>
      </c>
      <c r="E2318" s="338" t="n">
        <v>558.49</v>
      </c>
    </row>
    <row r="2319" customFormat="false" ht="15" hidden="false" customHeight="false" outlineLevel="0" collapsed="false">
      <c r="A2319" s="0" t="n">
        <v>34364</v>
      </c>
      <c r="B2319" s="133" t="s">
        <v>3298</v>
      </c>
      <c r="C2319" s="0" t="s">
        <v>969</v>
      </c>
      <c r="D2319" s="0" t="s">
        <v>972</v>
      </c>
      <c r="E2319" s="338" t="n">
        <v>606.33</v>
      </c>
    </row>
    <row r="2320" customFormat="false" ht="15" hidden="false" customHeight="false" outlineLevel="0" collapsed="false">
      <c r="A2320" s="0" t="n">
        <v>40659</v>
      </c>
      <c r="B2320" s="133" t="s">
        <v>3299</v>
      </c>
      <c r="C2320" s="0" t="s">
        <v>1378</v>
      </c>
      <c r="D2320" s="0" t="s">
        <v>972</v>
      </c>
      <c r="E2320" s="339" t="n">
        <v>1370.82</v>
      </c>
    </row>
    <row r="2321" customFormat="false" ht="15" hidden="false" customHeight="false" outlineLevel="0" collapsed="false">
      <c r="A2321" s="0" t="n">
        <v>40660</v>
      </c>
      <c r="B2321" s="133" t="s">
        <v>3300</v>
      </c>
      <c r="C2321" s="0" t="s">
        <v>1378</v>
      </c>
      <c r="D2321" s="0" t="s">
        <v>972</v>
      </c>
      <c r="E2321" s="339" t="n">
        <v>1737.35</v>
      </c>
    </row>
    <row r="2322" customFormat="false" ht="15" hidden="false" customHeight="false" outlineLevel="0" collapsed="false">
      <c r="A2322" s="0" t="n">
        <v>40661</v>
      </c>
      <c r="B2322" s="133" t="s">
        <v>3301</v>
      </c>
      <c r="C2322" s="0" t="s">
        <v>1378</v>
      </c>
      <c r="D2322" s="0" t="s">
        <v>972</v>
      </c>
      <c r="E2322" s="339" t="n">
        <v>1068.17</v>
      </c>
    </row>
    <row r="2323" customFormat="false" ht="15" hidden="false" customHeight="false" outlineLevel="0" collapsed="false">
      <c r="A2323" s="0" t="n">
        <v>3421</v>
      </c>
      <c r="B2323" s="133" t="s">
        <v>3302</v>
      </c>
      <c r="C2323" s="0" t="s">
        <v>1378</v>
      </c>
      <c r="D2323" s="0" t="s">
        <v>972</v>
      </c>
      <c r="E2323" s="339" t="n">
        <v>1076.34</v>
      </c>
    </row>
    <row r="2324" customFormat="false" ht="15" hidden="false" customHeight="false" outlineLevel="0" collapsed="false">
      <c r="A2324" s="0" t="n">
        <v>599</v>
      </c>
      <c r="B2324" s="133" t="s">
        <v>3303</v>
      </c>
      <c r="C2324" s="0" t="s">
        <v>1378</v>
      </c>
      <c r="D2324" s="0" t="s">
        <v>972</v>
      </c>
      <c r="E2324" s="338" t="n">
        <v>652.73</v>
      </c>
    </row>
    <row r="2325" customFormat="false" ht="15" hidden="false" customHeight="false" outlineLevel="0" collapsed="false">
      <c r="A2325" s="0" t="n">
        <v>44053</v>
      </c>
      <c r="B2325" s="133" t="s">
        <v>3304</v>
      </c>
      <c r="C2325" s="0" t="s">
        <v>969</v>
      </c>
      <c r="D2325" s="0" t="s">
        <v>972</v>
      </c>
      <c r="E2325" s="339" t="n">
        <v>1448.76</v>
      </c>
    </row>
    <row r="2326" customFormat="false" ht="15" hidden="false" customHeight="false" outlineLevel="0" collapsed="false">
      <c r="A2326" s="0" t="n">
        <v>3423</v>
      </c>
      <c r="B2326" s="133" t="s">
        <v>3305</v>
      </c>
      <c r="C2326" s="0" t="s">
        <v>1378</v>
      </c>
      <c r="D2326" s="0" t="s">
        <v>972</v>
      </c>
      <c r="E2326" s="339" t="n">
        <v>1517.9</v>
      </c>
    </row>
    <row r="2327" customFormat="false" ht="15" hidden="false" customHeight="false" outlineLevel="0" collapsed="false">
      <c r="A2327" s="0" t="n">
        <v>34381</v>
      </c>
      <c r="B2327" s="133" t="s">
        <v>3306</v>
      </c>
      <c r="C2327" s="0" t="s">
        <v>969</v>
      </c>
      <c r="D2327" s="0" t="s">
        <v>972</v>
      </c>
      <c r="E2327" s="338" t="n">
        <v>263.56</v>
      </c>
    </row>
    <row r="2328" customFormat="false" ht="15" hidden="false" customHeight="false" outlineLevel="0" collapsed="false">
      <c r="A2328" s="0" t="n">
        <v>34797</v>
      </c>
      <c r="B2328" s="133" t="s">
        <v>3307</v>
      </c>
      <c r="C2328" s="0" t="s">
        <v>969</v>
      </c>
      <c r="D2328" s="0" t="s">
        <v>972</v>
      </c>
      <c r="E2328" s="338" t="n">
        <v>373.01</v>
      </c>
    </row>
    <row r="2329" customFormat="false" ht="15" hidden="false" customHeight="false" outlineLevel="0" collapsed="false">
      <c r="A2329" s="0" t="n">
        <v>44054</v>
      </c>
      <c r="B2329" s="133" t="s">
        <v>3308</v>
      </c>
      <c r="C2329" s="0" t="s">
        <v>969</v>
      </c>
      <c r="D2329" s="0" t="s">
        <v>972</v>
      </c>
      <c r="E2329" s="338" t="n">
        <v>519.72</v>
      </c>
    </row>
    <row r="2330" customFormat="false" ht="15" hidden="false" customHeight="false" outlineLevel="0" collapsed="false">
      <c r="A2330" s="0" t="n">
        <v>44399</v>
      </c>
      <c r="B2330" s="133" t="s">
        <v>3309</v>
      </c>
      <c r="C2330" s="0" t="s">
        <v>969</v>
      </c>
      <c r="D2330" s="0" t="s">
        <v>972</v>
      </c>
      <c r="E2330" s="338" t="n">
        <v>710.11</v>
      </c>
    </row>
    <row r="2331" customFormat="false" ht="15" hidden="false" customHeight="false" outlineLevel="0" collapsed="false">
      <c r="A2331" s="0" t="n">
        <v>44503</v>
      </c>
      <c r="B2331" s="133" t="s">
        <v>3310</v>
      </c>
      <c r="C2331" s="0" t="s">
        <v>1120</v>
      </c>
      <c r="D2331" s="0" t="s">
        <v>970</v>
      </c>
      <c r="E2331" s="338" t="n">
        <v>15.98</v>
      </c>
    </row>
    <row r="2332" customFormat="false" ht="15" hidden="false" customHeight="false" outlineLevel="0" collapsed="false">
      <c r="A2332" s="0" t="n">
        <v>41077</v>
      </c>
      <c r="B2332" s="133" t="s">
        <v>3311</v>
      </c>
      <c r="C2332" s="0" t="s">
        <v>1122</v>
      </c>
      <c r="D2332" s="0" t="s">
        <v>970</v>
      </c>
      <c r="E2332" s="339" t="n">
        <v>2814.55</v>
      </c>
    </row>
    <row r="2333" customFormat="false" ht="15" hidden="false" customHeight="false" outlineLevel="0" collapsed="false">
      <c r="A2333" s="0" t="n">
        <v>37963</v>
      </c>
      <c r="B2333" s="133" t="s">
        <v>3312</v>
      </c>
      <c r="C2333" s="0" t="s">
        <v>969</v>
      </c>
      <c r="D2333" s="0" t="s">
        <v>970</v>
      </c>
      <c r="E2333" s="338" t="n">
        <v>3.91</v>
      </c>
    </row>
    <row r="2334" customFormat="false" ht="15" hidden="false" customHeight="false" outlineLevel="0" collapsed="false">
      <c r="A2334" s="0" t="n">
        <v>37964</v>
      </c>
      <c r="B2334" s="133" t="s">
        <v>3313</v>
      </c>
      <c r="C2334" s="0" t="s">
        <v>969</v>
      </c>
      <c r="D2334" s="0" t="s">
        <v>970</v>
      </c>
      <c r="E2334" s="338" t="n">
        <v>5.22</v>
      </c>
    </row>
    <row r="2335" customFormat="false" ht="15" hidden="false" customHeight="false" outlineLevel="0" collapsed="false">
      <c r="A2335" s="0" t="n">
        <v>37965</v>
      </c>
      <c r="B2335" s="133" t="s">
        <v>3314</v>
      </c>
      <c r="C2335" s="0" t="s">
        <v>969</v>
      </c>
      <c r="D2335" s="0" t="s">
        <v>970</v>
      </c>
      <c r="E2335" s="338" t="n">
        <v>7.53</v>
      </c>
    </row>
    <row r="2336" customFormat="false" ht="15" hidden="false" customHeight="false" outlineLevel="0" collapsed="false">
      <c r="A2336" s="0" t="n">
        <v>37966</v>
      </c>
      <c r="B2336" s="133" t="s">
        <v>3315</v>
      </c>
      <c r="C2336" s="0" t="s">
        <v>969</v>
      </c>
      <c r="D2336" s="0" t="s">
        <v>970</v>
      </c>
      <c r="E2336" s="338" t="n">
        <v>13.23</v>
      </c>
    </row>
    <row r="2337" customFormat="false" ht="15" hidden="false" customHeight="false" outlineLevel="0" collapsed="false">
      <c r="A2337" s="0" t="n">
        <v>37967</v>
      </c>
      <c r="B2337" s="133" t="s">
        <v>3316</v>
      </c>
      <c r="C2337" s="0" t="s">
        <v>969</v>
      </c>
      <c r="D2337" s="0" t="s">
        <v>970</v>
      </c>
      <c r="E2337" s="338" t="n">
        <v>22.23</v>
      </c>
    </row>
    <row r="2338" customFormat="false" ht="15" hidden="false" customHeight="false" outlineLevel="0" collapsed="false">
      <c r="A2338" s="0" t="n">
        <v>37968</v>
      </c>
      <c r="B2338" s="133" t="s">
        <v>3317</v>
      </c>
      <c r="C2338" s="0" t="s">
        <v>969</v>
      </c>
      <c r="D2338" s="0" t="s">
        <v>970</v>
      </c>
      <c r="E2338" s="338" t="n">
        <v>47.19</v>
      </c>
    </row>
    <row r="2339" customFormat="false" ht="15" hidden="false" customHeight="false" outlineLevel="0" collapsed="false">
      <c r="A2339" s="0" t="n">
        <v>37969</v>
      </c>
      <c r="B2339" s="133" t="s">
        <v>3318</v>
      </c>
      <c r="C2339" s="0" t="s">
        <v>969</v>
      </c>
      <c r="D2339" s="0" t="s">
        <v>970</v>
      </c>
      <c r="E2339" s="338" t="n">
        <v>119.25</v>
      </c>
    </row>
    <row r="2340" customFormat="false" ht="15" hidden="false" customHeight="false" outlineLevel="0" collapsed="false">
      <c r="A2340" s="0" t="n">
        <v>37970</v>
      </c>
      <c r="B2340" s="133" t="s">
        <v>3319</v>
      </c>
      <c r="C2340" s="0" t="s">
        <v>969</v>
      </c>
      <c r="D2340" s="0" t="s">
        <v>970</v>
      </c>
      <c r="E2340" s="338" t="n">
        <v>172.53</v>
      </c>
    </row>
    <row r="2341" customFormat="false" ht="15" hidden="false" customHeight="false" outlineLevel="0" collapsed="false">
      <c r="A2341" s="0" t="n">
        <v>44251</v>
      </c>
      <c r="B2341" s="133" t="s">
        <v>3320</v>
      </c>
      <c r="C2341" s="0" t="s">
        <v>969</v>
      </c>
      <c r="D2341" s="0" t="s">
        <v>970</v>
      </c>
      <c r="E2341" s="338" t="n">
        <v>199.28</v>
      </c>
    </row>
    <row r="2342" customFormat="false" ht="15" hidden="false" customHeight="false" outlineLevel="0" collapsed="false">
      <c r="A2342" s="0" t="n">
        <v>21118</v>
      </c>
      <c r="B2342" s="133" t="s">
        <v>3321</v>
      </c>
      <c r="C2342" s="0" t="s">
        <v>969</v>
      </c>
      <c r="D2342" s="0" t="s">
        <v>970</v>
      </c>
      <c r="E2342" s="338" t="n">
        <v>3.1</v>
      </c>
    </row>
    <row r="2343" customFormat="false" ht="15" hidden="false" customHeight="false" outlineLevel="0" collapsed="false">
      <c r="A2343" s="0" t="n">
        <v>37956</v>
      </c>
      <c r="B2343" s="133" t="s">
        <v>3322</v>
      </c>
      <c r="C2343" s="0" t="s">
        <v>969</v>
      </c>
      <c r="D2343" s="0" t="s">
        <v>970</v>
      </c>
      <c r="E2343" s="338" t="n">
        <v>3.81</v>
      </c>
    </row>
    <row r="2344" customFormat="false" ht="15" hidden="false" customHeight="false" outlineLevel="0" collapsed="false">
      <c r="A2344" s="0" t="n">
        <v>37957</v>
      </c>
      <c r="B2344" s="133" t="s">
        <v>3323</v>
      </c>
      <c r="C2344" s="0" t="s">
        <v>969</v>
      </c>
      <c r="D2344" s="0" t="s">
        <v>970</v>
      </c>
      <c r="E2344" s="338" t="n">
        <v>8.11</v>
      </c>
    </row>
    <row r="2345" customFormat="false" ht="15" hidden="false" customHeight="false" outlineLevel="0" collapsed="false">
      <c r="A2345" s="0" t="n">
        <v>37958</v>
      </c>
      <c r="B2345" s="133" t="s">
        <v>3324</v>
      </c>
      <c r="C2345" s="0" t="s">
        <v>969</v>
      </c>
      <c r="D2345" s="0" t="s">
        <v>970</v>
      </c>
      <c r="E2345" s="338" t="n">
        <v>14.67</v>
      </c>
    </row>
    <row r="2346" customFormat="false" ht="15" hidden="false" customHeight="false" outlineLevel="0" collapsed="false">
      <c r="A2346" s="0" t="n">
        <v>37959</v>
      </c>
      <c r="B2346" s="133" t="s">
        <v>3325</v>
      </c>
      <c r="C2346" s="0" t="s">
        <v>969</v>
      </c>
      <c r="D2346" s="0" t="s">
        <v>970</v>
      </c>
      <c r="E2346" s="338" t="n">
        <v>22.58</v>
      </c>
    </row>
    <row r="2347" customFormat="false" ht="15" hidden="false" customHeight="false" outlineLevel="0" collapsed="false">
      <c r="A2347" s="0" t="n">
        <v>37960</v>
      </c>
      <c r="B2347" s="133" t="s">
        <v>3326</v>
      </c>
      <c r="C2347" s="0" t="s">
        <v>969</v>
      </c>
      <c r="D2347" s="0" t="s">
        <v>970</v>
      </c>
      <c r="E2347" s="338" t="n">
        <v>57.7</v>
      </c>
    </row>
    <row r="2348" customFormat="false" ht="15" hidden="false" customHeight="false" outlineLevel="0" collapsed="false">
      <c r="A2348" s="0" t="n">
        <v>37961</v>
      </c>
      <c r="B2348" s="133" t="s">
        <v>3327</v>
      </c>
      <c r="C2348" s="0" t="s">
        <v>969</v>
      </c>
      <c r="D2348" s="0" t="s">
        <v>970</v>
      </c>
      <c r="E2348" s="338" t="n">
        <v>124</v>
      </c>
    </row>
    <row r="2349" customFormat="false" ht="15" hidden="false" customHeight="false" outlineLevel="0" collapsed="false">
      <c r="A2349" s="0" t="n">
        <v>37962</v>
      </c>
      <c r="B2349" s="133" t="s">
        <v>3328</v>
      </c>
      <c r="C2349" s="0" t="s">
        <v>969</v>
      </c>
      <c r="D2349" s="0" t="s">
        <v>970</v>
      </c>
      <c r="E2349" s="338" t="n">
        <v>142.96</v>
      </c>
    </row>
    <row r="2350" customFormat="false" ht="15" hidden="false" customHeight="false" outlineLevel="0" collapsed="false">
      <c r="A2350" s="0" t="n">
        <v>3533</v>
      </c>
      <c r="B2350" s="133" t="s">
        <v>3329</v>
      </c>
      <c r="C2350" s="0" t="s">
        <v>969</v>
      </c>
      <c r="D2350" s="0" t="s">
        <v>970</v>
      </c>
      <c r="E2350" s="338" t="n">
        <v>3.46</v>
      </c>
    </row>
    <row r="2351" customFormat="false" ht="15" hidden="false" customHeight="false" outlineLevel="0" collapsed="false">
      <c r="A2351" s="0" t="n">
        <v>3538</v>
      </c>
      <c r="B2351" s="133" t="s">
        <v>3330</v>
      </c>
      <c r="C2351" s="0" t="s">
        <v>969</v>
      </c>
      <c r="D2351" s="0" t="s">
        <v>970</v>
      </c>
      <c r="E2351" s="338" t="n">
        <v>6.55</v>
      </c>
    </row>
    <row r="2352" customFormat="false" ht="15" hidden="false" customHeight="false" outlineLevel="0" collapsed="false">
      <c r="A2352" s="0" t="n">
        <v>3498</v>
      </c>
      <c r="B2352" s="133" t="s">
        <v>3331</v>
      </c>
      <c r="C2352" s="0" t="s">
        <v>969</v>
      </c>
      <c r="D2352" s="0" t="s">
        <v>970</v>
      </c>
      <c r="E2352" s="338" t="n">
        <v>6.35</v>
      </c>
    </row>
    <row r="2353" customFormat="false" ht="15" hidden="false" customHeight="false" outlineLevel="0" collapsed="false">
      <c r="A2353" s="0" t="n">
        <v>3496</v>
      </c>
      <c r="B2353" s="133" t="s">
        <v>3332</v>
      </c>
      <c r="C2353" s="0" t="s">
        <v>969</v>
      </c>
      <c r="D2353" s="0" t="s">
        <v>970</v>
      </c>
      <c r="E2353" s="338" t="n">
        <v>4.25</v>
      </c>
    </row>
    <row r="2354" customFormat="false" ht="15" hidden="false" customHeight="false" outlineLevel="0" collapsed="false">
      <c r="A2354" s="0" t="n">
        <v>38429</v>
      </c>
      <c r="B2354" s="133" t="s">
        <v>3333</v>
      </c>
      <c r="C2354" s="0" t="s">
        <v>969</v>
      </c>
      <c r="D2354" s="0" t="s">
        <v>970</v>
      </c>
      <c r="E2354" s="338" t="n">
        <v>10.56</v>
      </c>
    </row>
    <row r="2355" customFormat="false" ht="15" hidden="false" customHeight="false" outlineLevel="0" collapsed="false">
      <c r="A2355" s="0" t="n">
        <v>38431</v>
      </c>
      <c r="B2355" s="133" t="s">
        <v>3334</v>
      </c>
      <c r="C2355" s="0" t="s">
        <v>969</v>
      </c>
      <c r="D2355" s="0" t="s">
        <v>970</v>
      </c>
      <c r="E2355" s="338" t="n">
        <v>13.24</v>
      </c>
    </row>
    <row r="2356" customFormat="false" ht="15" hidden="false" customHeight="false" outlineLevel="0" collapsed="false">
      <c r="A2356" s="0" t="n">
        <v>38430</v>
      </c>
      <c r="B2356" s="133" t="s">
        <v>3335</v>
      </c>
      <c r="C2356" s="0" t="s">
        <v>969</v>
      </c>
      <c r="D2356" s="0" t="s">
        <v>970</v>
      </c>
      <c r="E2356" s="338" t="n">
        <v>20.53</v>
      </c>
    </row>
    <row r="2357" customFormat="false" ht="15" hidden="false" customHeight="false" outlineLevel="0" collapsed="false">
      <c r="A2357" s="0" t="n">
        <v>36348</v>
      </c>
      <c r="B2357" s="133" t="s">
        <v>3336</v>
      </c>
      <c r="C2357" s="0" t="s">
        <v>969</v>
      </c>
      <c r="D2357" s="0" t="s">
        <v>972</v>
      </c>
      <c r="E2357" s="338" t="n">
        <v>1.96</v>
      </c>
    </row>
    <row r="2358" customFormat="false" ht="15" hidden="false" customHeight="false" outlineLevel="0" collapsed="false">
      <c r="A2358" s="0" t="n">
        <v>36349</v>
      </c>
      <c r="B2358" s="133" t="s">
        <v>3337</v>
      </c>
      <c r="C2358" s="0" t="s">
        <v>969</v>
      </c>
      <c r="D2358" s="0" t="s">
        <v>972</v>
      </c>
      <c r="E2358" s="338" t="n">
        <v>2.7</v>
      </c>
    </row>
    <row r="2359" customFormat="false" ht="15" hidden="false" customHeight="false" outlineLevel="0" collapsed="false">
      <c r="A2359" s="0" t="n">
        <v>38987</v>
      </c>
      <c r="B2359" s="133" t="s">
        <v>3338</v>
      </c>
      <c r="C2359" s="0" t="s">
        <v>969</v>
      </c>
      <c r="D2359" s="0" t="s">
        <v>972</v>
      </c>
      <c r="E2359" s="338" t="n">
        <v>12.98</v>
      </c>
    </row>
    <row r="2360" customFormat="false" ht="15" hidden="false" customHeight="false" outlineLevel="0" collapsed="false">
      <c r="A2360" s="0" t="n">
        <v>38988</v>
      </c>
      <c r="B2360" s="133" t="s">
        <v>3339</v>
      </c>
      <c r="C2360" s="0" t="s">
        <v>969</v>
      </c>
      <c r="D2360" s="0" t="s">
        <v>972</v>
      </c>
      <c r="E2360" s="338" t="n">
        <v>21.15</v>
      </c>
    </row>
    <row r="2361" customFormat="false" ht="15" hidden="false" customHeight="false" outlineLevel="0" collapsed="false">
      <c r="A2361" s="0" t="n">
        <v>38989</v>
      </c>
      <c r="B2361" s="133" t="s">
        <v>3340</v>
      </c>
      <c r="C2361" s="0" t="s">
        <v>969</v>
      </c>
      <c r="D2361" s="0" t="s">
        <v>972</v>
      </c>
      <c r="E2361" s="338" t="n">
        <v>35.59</v>
      </c>
    </row>
    <row r="2362" customFormat="false" ht="15" hidden="false" customHeight="false" outlineLevel="0" collapsed="false">
      <c r="A2362" s="0" t="n">
        <v>38990</v>
      </c>
      <c r="B2362" s="133" t="s">
        <v>3341</v>
      </c>
      <c r="C2362" s="0" t="s">
        <v>969</v>
      </c>
      <c r="D2362" s="0" t="s">
        <v>972</v>
      </c>
      <c r="E2362" s="338" t="n">
        <v>71.12</v>
      </c>
    </row>
    <row r="2363" customFormat="false" ht="15" hidden="false" customHeight="false" outlineLevel="0" collapsed="false">
      <c r="A2363" s="0" t="n">
        <v>38991</v>
      </c>
      <c r="B2363" s="133" t="s">
        <v>3342</v>
      </c>
      <c r="C2363" s="0" t="s">
        <v>969</v>
      </c>
      <c r="D2363" s="0" t="s">
        <v>972</v>
      </c>
      <c r="E2363" s="338" t="n">
        <v>127.97</v>
      </c>
    </row>
    <row r="2364" customFormat="false" ht="15" hidden="false" customHeight="false" outlineLevel="0" collapsed="false">
      <c r="A2364" s="0" t="n">
        <v>38433</v>
      </c>
      <c r="B2364" s="133" t="s">
        <v>3343</v>
      </c>
      <c r="C2364" s="0" t="s">
        <v>969</v>
      </c>
      <c r="D2364" s="0" t="s">
        <v>972</v>
      </c>
      <c r="E2364" s="338" t="n">
        <v>6.61</v>
      </c>
    </row>
    <row r="2365" customFormat="false" ht="15" hidden="false" customHeight="false" outlineLevel="0" collapsed="false">
      <c r="A2365" s="0" t="n">
        <v>38440</v>
      </c>
      <c r="B2365" s="133" t="s">
        <v>3344</v>
      </c>
      <c r="C2365" s="0" t="s">
        <v>969</v>
      </c>
      <c r="D2365" s="0" t="s">
        <v>972</v>
      </c>
      <c r="E2365" s="338" t="n">
        <v>278.9</v>
      </c>
    </row>
    <row r="2366" customFormat="false" ht="15" hidden="false" customHeight="false" outlineLevel="0" collapsed="false">
      <c r="A2366" s="0" t="n">
        <v>36359</v>
      </c>
      <c r="B2366" s="133" t="s">
        <v>3345</v>
      </c>
      <c r="C2366" s="0" t="s">
        <v>969</v>
      </c>
      <c r="D2366" s="0" t="s">
        <v>972</v>
      </c>
      <c r="E2366" s="338" t="n">
        <v>1.74</v>
      </c>
    </row>
    <row r="2367" customFormat="false" ht="15" hidden="false" customHeight="false" outlineLevel="0" collapsed="false">
      <c r="A2367" s="0" t="n">
        <v>36360</v>
      </c>
      <c r="B2367" s="133" t="s">
        <v>3346</v>
      </c>
      <c r="C2367" s="0" t="s">
        <v>969</v>
      </c>
      <c r="D2367" s="0" t="s">
        <v>972</v>
      </c>
      <c r="E2367" s="338" t="n">
        <v>2.34</v>
      </c>
    </row>
    <row r="2368" customFormat="false" ht="15" hidden="false" customHeight="false" outlineLevel="0" collapsed="false">
      <c r="A2368" s="0" t="n">
        <v>38434</v>
      </c>
      <c r="B2368" s="133" t="s">
        <v>3347</v>
      </c>
      <c r="C2368" s="0" t="s">
        <v>969</v>
      </c>
      <c r="D2368" s="0" t="s">
        <v>972</v>
      </c>
      <c r="E2368" s="338" t="n">
        <v>3.56</v>
      </c>
    </row>
    <row r="2369" customFormat="false" ht="15" hidden="false" customHeight="false" outlineLevel="0" collapsed="false">
      <c r="A2369" s="0" t="n">
        <v>38435</v>
      </c>
      <c r="B2369" s="133" t="s">
        <v>3348</v>
      </c>
      <c r="C2369" s="0" t="s">
        <v>969</v>
      </c>
      <c r="D2369" s="0" t="s">
        <v>972</v>
      </c>
      <c r="E2369" s="338" t="n">
        <v>8.02</v>
      </c>
    </row>
    <row r="2370" customFormat="false" ht="15" hidden="false" customHeight="false" outlineLevel="0" collapsed="false">
      <c r="A2370" s="0" t="n">
        <v>38436</v>
      </c>
      <c r="B2370" s="133" t="s">
        <v>3349</v>
      </c>
      <c r="C2370" s="0" t="s">
        <v>969</v>
      </c>
      <c r="D2370" s="0" t="s">
        <v>972</v>
      </c>
      <c r="E2370" s="338" t="n">
        <v>13.3</v>
      </c>
    </row>
    <row r="2371" customFormat="false" ht="15" hidden="false" customHeight="false" outlineLevel="0" collapsed="false">
      <c r="A2371" s="0" t="n">
        <v>38437</v>
      </c>
      <c r="B2371" s="133" t="s">
        <v>3350</v>
      </c>
      <c r="C2371" s="0" t="s">
        <v>969</v>
      </c>
      <c r="D2371" s="0" t="s">
        <v>972</v>
      </c>
      <c r="E2371" s="338" t="n">
        <v>21.57</v>
      </c>
    </row>
    <row r="2372" customFormat="false" ht="15" hidden="false" customHeight="false" outlineLevel="0" collapsed="false">
      <c r="A2372" s="0" t="n">
        <v>38438</v>
      </c>
      <c r="B2372" s="133" t="s">
        <v>3351</v>
      </c>
      <c r="C2372" s="0" t="s">
        <v>969</v>
      </c>
      <c r="D2372" s="0" t="s">
        <v>972</v>
      </c>
      <c r="E2372" s="338" t="n">
        <v>62.57</v>
      </c>
    </row>
    <row r="2373" customFormat="false" ht="15" hidden="false" customHeight="false" outlineLevel="0" collapsed="false">
      <c r="A2373" s="0" t="n">
        <v>38439</v>
      </c>
      <c r="B2373" s="133" t="s">
        <v>3352</v>
      </c>
      <c r="C2373" s="0" t="s">
        <v>969</v>
      </c>
      <c r="D2373" s="0" t="s">
        <v>972</v>
      </c>
      <c r="E2373" s="338" t="n">
        <v>79.5</v>
      </c>
    </row>
    <row r="2374" customFormat="false" ht="15" hidden="false" customHeight="false" outlineLevel="0" collapsed="false">
      <c r="A2374" s="0" t="n">
        <v>10836</v>
      </c>
      <c r="B2374" s="133" t="s">
        <v>3353</v>
      </c>
      <c r="C2374" s="0" t="s">
        <v>969</v>
      </c>
      <c r="D2374" s="0" t="s">
        <v>970</v>
      </c>
      <c r="E2374" s="338" t="n">
        <v>18.15</v>
      </c>
    </row>
    <row r="2375" customFormat="false" ht="15" hidden="false" customHeight="false" outlineLevel="0" collapsed="false">
      <c r="A2375" s="0" t="n">
        <v>10835</v>
      </c>
      <c r="B2375" s="133" t="s">
        <v>3354</v>
      </c>
      <c r="C2375" s="0" t="s">
        <v>969</v>
      </c>
      <c r="D2375" s="0" t="s">
        <v>970</v>
      </c>
      <c r="E2375" s="338" t="n">
        <v>5.06</v>
      </c>
    </row>
    <row r="2376" customFormat="false" ht="15" hidden="false" customHeight="false" outlineLevel="0" collapsed="false">
      <c r="A2376" s="0" t="n">
        <v>3475</v>
      </c>
      <c r="B2376" s="133" t="s">
        <v>3355</v>
      </c>
      <c r="C2376" s="0" t="s">
        <v>969</v>
      </c>
      <c r="D2376" s="0" t="s">
        <v>970</v>
      </c>
      <c r="E2376" s="338" t="n">
        <v>6.06</v>
      </c>
    </row>
    <row r="2377" customFormat="false" ht="15" hidden="false" customHeight="false" outlineLevel="0" collapsed="false">
      <c r="A2377" s="0" t="n">
        <v>3485</v>
      </c>
      <c r="B2377" s="133" t="s">
        <v>3356</v>
      </c>
      <c r="C2377" s="0" t="s">
        <v>969</v>
      </c>
      <c r="D2377" s="0" t="s">
        <v>970</v>
      </c>
      <c r="E2377" s="338" t="n">
        <v>16.75</v>
      </c>
    </row>
    <row r="2378" customFormat="false" ht="15" hidden="false" customHeight="false" outlineLevel="0" collapsed="false">
      <c r="A2378" s="0" t="n">
        <v>3534</v>
      </c>
      <c r="B2378" s="133" t="s">
        <v>3357</v>
      </c>
      <c r="C2378" s="0" t="s">
        <v>969</v>
      </c>
      <c r="D2378" s="0" t="s">
        <v>970</v>
      </c>
      <c r="E2378" s="338" t="n">
        <v>9.61</v>
      </c>
    </row>
    <row r="2379" customFormat="false" ht="15" hidden="false" customHeight="false" outlineLevel="0" collapsed="false">
      <c r="A2379" s="0" t="n">
        <v>3543</v>
      </c>
      <c r="B2379" s="133" t="s">
        <v>3358</v>
      </c>
      <c r="C2379" s="0" t="s">
        <v>969</v>
      </c>
      <c r="D2379" s="0" t="s">
        <v>970</v>
      </c>
      <c r="E2379" s="338" t="n">
        <v>2.23</v>
      </c>
    </row>
    <row r="2380" customFormat="false" ht="15" hidden="false" customHeight="false" outlineLevel="0" collapsed="false">
      <c r="A2380" s="0" t="n">
        <v>3482</v>
      </c>
      <c r="B2380" s="133" t="s">
        <v>3359</v>
      </c>
      <c r="C2380" s="0" t="s">
        <v>969</v>
      </c>
      <c r="D2380" s="0" t="s">
        <v>970</v>
      </c>
      <c r="E2380" s="338" t="n">
        <v>6.87</v>
      </c>
    </row>
    <row r="2381" customFormat="false" ht="15" hidden="false" customHeight="false" outlineLevel="0" collapsed="false">
      <c r="A2381" s="0" t="n">
        <v>3505</v>
      </c>
      <c r="B2381" s="133" t="s">
        <v>3360</v>
      </c>
      <c r="C2381" s="0" t="s">
        <v>969</v>
      </c>
      <c r="D2381" s="0" t="s">
        <v>970</v>
      </c>
      <c r="E2381" s="338" t="n">
        <v>3.32</v>
      </c>
    </row>
    <row r="2382" customFormat="false" ht="15" hidden="false" customHeight="false" outlineLevel="0" collapsed="false">
      <c r="A2382" s="0" t="n">
        <v>3521</v>
      </c>
      <c r="B2382" s="133" t="s">
        <v>3361</v>
      </c>
      <c r="C2382" s="0" t="s">
        <v>969</v>
      </c>
      <c r="D2382" s="0" t="s">
        <v>970</v>
      </c>
      <c r="E2382" s="338" t="n">
        <v>2.5</v>
      </c>
    </row>
    <row r="2383" customFormat="false" ht="15" hidden="false" customHeight="false" outlineLevel="0" collapsed="false">
      <c r="A2383" s="0" t="n">
        <v>3531</v>
      </c>
      <c r="B2383" s="133" t="s">
        <v>3362</v>
      </c>
      <c r="C2383" s="0" t="s">
        <v>969</v>
      </c>
      <c r="D2383" s="0" t="s">
        <v>970</v>
      </c>
      <c r="E2383" s="338" t="n">
        <v>4.76</v>
      </c>
    </row>
    <row r="2384" customFormat="false" ht="15" hidden="false" customHeight="false" outlineLevel="0" collapsed="false">
      <c r="A2384" s="0" t="n">
        <v>3522</v>
      </c>
      <c r="B2384" s="133" t="s">
        <v>3363</v>
      </c>
      <c r="C2384" s="0" t="s">
        <v>969</v>
      </c>
      <c r="D2384" s="0" t="s">
        <v>970</v>
      </c>
      <c r="E2384" s="338" t="n">
        <v>3.07</v>
      </c>
    </row>
    <row r="2385" customFormat="false" ht="15" hidden="false" customHeight="false" outlineLevel="0" collapsed="false">
      <c r="A2385" s="0" t="n">
        <v>3527</v>
      </c>
      <c r="B2385" s="133" t="s">
        <v>3364</v>
      </c>
      <c r="C2385" s="0" t="s">
        <v>969</v>
      </c>
      <c r="D2385" s="0" t="s">
        <v>970</v>
      </c>
      <c r="E2385" s="338" t="n">
        <v>16.14</v>
      </c>
    </row>
    <row r="2386" customFormat="false" ht="15" hidden="false" customHeight="false" outlineLevel="0" collapsed="false">
      <c r="A2386" s="0" t="n">
        <v>3516</v>
      </c>
      <c r="B2386" s="133" t="s">
        <v>3365</v>
      </c>
      <c r="C2386" s="0" t="s">
        <v>969</v>
      </c>
      <c r="D2386" s="0" t="s">
        <v>970</v>
      </c>
      <c r="E2386" s="338" t="n">
        <v>2.09</v>
      </c>
    </row>
    <row r="2387" customFormat="false" ht="15" hidden="false" customHeight="false" outlineLevel="0" collapsed="false">
      <c r="A2387" s="0" t="n">
        <v>3517</v>
      </c>
      <c r="B2387" s="133" t="s">
        <v>3366</v>
      </c>
      <c r="C2387" s="0" t="s">
        <v>969</v>
      </c>
      <c r="D2387" s="0" t="s">
        <v>970</v>
      </c>
      <c r="E2387" s="338" t="n">
        <v>1.89</v>
      </c>
    </row>
    <row r="2388" customFormat="false" ht="15" hidden="false" customHeight="false" outlineLevel="0" collapsed="false">
      <c r="A2388" s="0" t="n">
        <v>3515</v>
      </c>
      <c r="B2388" s="133" t="s">
        <v>3367</v>
      </c>
      <c r="C2388" s="0" t="s">
        <v>969</v>
      </c>
      <c r="D2388" s="0" t="s">
        <v>970</v>
      </c>
      <c r="E2388" s="338" t="n">
        <v>8.23</v>
      </c>
    </row>
    <row r="2389" customFormat="false" ht="15" hidden="false" customHeight="false" outlineLevel="0" collapsed="false">
      <c r="A2389" s="0" t="n">
        <v>20147</v>
      </c>
      <c r="B2389" s="133" t="s">
        <v>3368</v>
      </c>
      <c r="C2389" s="0" t="s">
        <v>969</v>
      </c>
      <c r="D2389" s="0" t="s">
        <v>970</v>
      </c>
      <c r="E2389" s="338" t="n">
        <v>6.77</v>
      </c>
    </row>
    <row r="2390" customFormat="false" ht="15" hidden="false" customHeight="false" outlineLevel="0" collapsed="false">
      <c r="A2390" s="0" t="n">
        <v>3524</v>
      </c>
      <c r="B2390" s="133" t="s">
        <v>3369</v>
      </c>
      <c r="C2390" s="0" t="s">
        <v>969</v>
      </c>
      <c r="D2390" s="0" t="s">
        <v>970</v>
      </c>
      <c r="E2390" s="338" t="n">
        <v>10.19</v>
      </c>
    </row>
    <row r="2391" customFormat="false" ht="15" hidden="false" customHeight="false" outlineLevel="0" collapsed="false">
      <c r="A2391" s="0" t="n">
        <v>3532</v>
      </c>
      <c r="B2391" s="133" t="s">
        <v>3370</v>
      </c>
      <c r="C2391" s="0" t="s">
        <v>969</v>
      </c>
      <c r="D2391" s="0" t="s">
        <v>970</v>
      </c>
      <c r="E2391" s="338" t="n">
        <v>23.55</v>
      </c>
    </row>
    <row r="2392" customFormat="false" ht="15" hidden="false" customHeight="false" outlineLevel="0" collapsed="false">
      <c r="A2392" s="0" t="n">
        <v>3528</v>
      </c>
      <c r="B2392" s="133" t="s">
        <v>3371</v>
      </c>
      <c r="C2392" s="0" t="s">
        <v>969</v>
      </c>
      <c r="D2392" s="0" t="s">
        <v>970</v>
      </c>
      <c r="E2392" s="338" t="n">
        <v>8.17</v>
      </c>
    </row>
    <row r="2393" customFormat="false" ht="15" hidden="false" customHeight="false" outlineLevel="0" collapsed="false">
      <c r="A2393" s="0" t="n">
        <v>37952</v>
      </c>
      <c r="B2393" s="133" t="s">
        <v>3372</v>
      </c>
      <c r="C2393" s="0" t="s">
        <v>969</v>
      </c>
      <c r="D2393" s="0" t="s">
        <v>970</v>
      </c>
      <c r="E2393" s="338" t="n">
        <v>58.56</v>
      </c>
    </row>
    <row r="2394" customFormat="false" ht="15" hidden="false" customHeight="false" outlineLevel="0" collapsed="false">
      <c r="A2394" s="0" t="n">
        <v>37951</v>
      </c>
      <c r="B2394" s="133" t="s">
        <v>3373</v>
      </c>
      <c r="C2394" s="0" t="s">
        <v>969</v>
      </c>
      <c r="D2394" s="0" t="s">
        <v>970</v>
      </c>
      <c r="E2394" s="338" t="n">
        <v>2.2</v>
      </c>
    </row>
    <row r="2395" customFormat="false" ht="15" hidden="false" customHeight="false" outlineLevel="0" collapsed="false">
      <c r="A2395" s="0" t="n">
        <v>3518</v>
      </c>
      <c r="B2395" s="133" t="s">
        <v>3374</v>
      </c>
      <c r="C2395" s="0" t="s">
        <v>969</v>
      </c>
      <c r="D2395" s="0" t="s">
        <v>970</v>
      </c>
      <c r="E2395" s="338" t="n">
        <v>3.38</v>
      </c>
    </row>
    <row r="2396" customFormat="false" ht="15" hidden="false" customHeight="false" outlineLevel="0" collapsed="false">
      <c r="A2396" s="0" t="n">
        <v>3519</v>
      </c>
      <c r="B2396" s="133" t="s">
        <v>3375</v>
      </c>
      <c r="C2396" s="0" t="s">
        <v>969</v>
      </c>
      <c r="D2396" s="0" t="s">
        <v>970</v>
      </c>
      <c r="E2396" s="338" t="n">
        <v>7.08</v>
      </c>
    </row>
    <row r="2397" customFormat="false" ht="15" hidden="false" customHeight="false" outlineLevel="0" collapsed="false">
      <c r="A2397" s="0" t="n">
        <v>3520</v>
      </c>
      <c r="B2397" s="133" t="s">
        <v>3376</v>
      </c>
      <c r="C2397" s="0" t="s">
        <v>969</v>
      </c>
      <c r="D2397" s="0" t="s">
        <v>970</v>
      </c>
      <c r="E2397" s="338" t="n">
        <v>7.42</v>
      </c>
    </row>
    <row r="2398" customFormat="false" ht="15" hidden="false" customHeight="false" outlineLevel="0" collapsed="false">
      <c r="A2398" s="0" t="n">
        <v>37950</v>
      </c>
      <c r="B2398" s="133" t="s">
        <v>3377</v>
      </c>
      <c r="C2398" s="0" t="s">
        <v>969</v>
      </c>
      <c r="D2398" s="0" t="s">
        <v>970</v>
      </c>
      <c r="E2398" s="338" t="n">
        <v>53.91</v>
      </c>
    </row>
    <row r="2399" customFormat="false" ht="15" hidden="false" customHeight="false" outlineLevel="0" collapsed="false">
      <c r="A2399" s="0" t="n">
        <v>37949</v>
      </c>
      <c r="B2399" s="133" t="s">
        <v>3378</v>
      </c>
      <c r="C2399" s="0" t="s">
        <v>969</v>
      </c>
      <c r="D2399" s="0" t="s">
        <v>970</v>
      </c>
      <c r="E2399" s="338" t="n">
        <v>1.98</v>
      </c>
    </row>
    <row r="2400" customFormat="false" ht="15" hidden="false" customHeight="false" outlineLevel="0" collapsed="false">
      <c r="A2400" s="0" t="n">
        <v>3526</v>
      </c>
      <c r="B2400" s="133" t="s">
        <v>3379</v>
      </c>
      <c r="C2400" s="0" t="s">
        <v>969</v>
      </c>
      <c r="D2400" s="0" t="s">
        <v>970</v>
      </c>
      <c r="E2400" s="338" t="n">
        <v>2.73</v>
      </c>
    </row>
    <row r="2401" customFormat="false" ht="15" hidden="false" customHeight="false" outlineLevel="0" collapsed="false">
      <c r="A2401" s="0" t="n">
        <v>3509</v>
      </c>
      <c r="B2401" s="133" t="s">
        <v>3380</v>
      </c>
      <c r="C2401" s="0" t="s">
        <v>969</v>
      </c>
      <c r="D2401" s="0" t="s">
        <v>970</v>
      </c>
      <c r="E2401" s="338" t="n">
        <v>6.21</v>
      </c>
    </row>
    <row r="2402" customFormat="false" ht="15" hidden="false" customHeight="false" outlineLevel="0" collapsed="false">
      <c r="A2402" s="0" t="n">
        <v>3530</v>
      </c>
      <c r="B2402" s="133" t="s">
        <v>3381</v>
      </c>
      <c r="C2402" s="0" t="s">
        <v>969</v>
      </c>
      <c r="D2402" s="0" t="s">
        <v>970</v>
      </c>
      <c r="E2402" s="338" t="n">
        <v>261.45</v>
      </c>
    </row>
    <row r="2403" customFormat="false" ht="15" hidden="false" customHeight="false" outlineLevel="0" collapsed="false">
      <c r="A2403" s="0" t="n">
        <v>3542</v>
      </c>
      <c r="B2403" s="133" t="s">
        <v>3382</v>
      </c>
      <c r="C2403" s="0" t="s">
        <v>969</v>
      </c>
      <c r="D2403" s="0" t="s">
        <v>970</v>
      </c>
      <c r="E2403" s="338" t="n">
        <v>0.75</v>
      </c>
    </row>
    <row r="2404" customFormat="false" ht="15" hidden="false" customHeight="false" outlineLevel="0" collapsed="false">
      <c r="A2404" s="0" t="n">
        <v>3529</v>
      </c>
      <c r="B2404" s="133" t="s">
        <v>3383</v>
      </c>
      <c r="C2404" s="0" t="s">
        <v>969</v>
      </c>
      <c r="D2404" s="0" t="s">
        <v>970</v>
      </c>
      <c r="E2404" s="338" t="n">
        <v>0.92</v>
      </c>
    </row>
    <row r="2405" customFormat="false" ht="15" hidden="false" customHeight="false" outlineLevel="0" collapsed="false">
      <c r="A2405" s="0" t="n">
        <v>3536</v>
      </c>
      <c r="B2405" s="133" t="s">
        <v>3384</v>
      </c>
      <c r="C2405" s="0" t="s">
        <v>969</v>
      </c>
      <c r="D2405" s="0" t="s">
        <v>970</v>
      </c>
      <c r="E2405" s="338" t="n">
        <v>3.06</v>
      </c>
    </row>
    <row r="2406" customFormat="false" ht="15" hidden="false" customHeight="false" outlineLevel="0" collapsed="false">
      <c r="A2406" s="0" t="n">
        <v>3535</v>
      </c>
      <c r="B2406" s="133" t="s">
        <v>3385</v>
      </c>
      <c r="C2406" s="0" t="s">
        <v>969</v>
      </c>
      <c r="D2406" s="0" t="s">
        <v>970</v>
      </c>
      <c r="E2406" s="338" t="n">
        <v>7.46</v>
      </c>
    </row>
    <row r="2407" customFormat="false" ht="15" hidden="false" customHeight="false" outlineLevel="0" collapsed="false">
      <c r="A2407" s="0" t="n">
        <v>3540</v>
      </c>
      <c r="B2407" s="133" t="s">
        <v>3386</v>
      </c>
      <c r="C2407" s="0" t="s">
        <v>969</v>
      </c>
      <c r="D2407" s="0" t="s">
        <v>970</v>
      </c>
      <c r="E2407" s="338" t="n">
        <v>6.31</v>
      </c>
    </row>
    <row r="2408" customFormat="false" ht="15" hidden="false" customHeight="false" outlineLevel="0" collapsed="false">
      <c r="A2408" s="0" t="n">
        <v>3539</v>
      </c>
      <c r="B2408" s="133" t="s">
        <v>3387</v>
      </c>
      <c r="C2408" s="0" t="s">
        <v>969</v>
      </c>
      <c r="D2408" s="0" t="s">
        <v>970</v>
      </c>
      <c r="E2408" s="338" t="n">
        <v>36.59</v>
      </c>
    </row>
    <row r="2409" customFormat="false" ht="15" hidden="false" customHeight="false" outlineLevel="0" collapsed="false">
      <c r="A2409" s="0" t="n">
        <v>3513</v>
      </c>
      <c r="B2409" s="133" t="s">
        <v>3388</v>
      </c>
      <c r="C2409" s="0" t="s">
        <v>969</v>
      </c>
      <c r="D2409" s="0" t="s">
        <v>970</v>
      </c>
      <c r="E2409" s="338" t="n">
        <v>129.03</v>
      </c>
    </row>
    <row r="2410" customFormat="false" ht="15" hidden="false" customHeight="false" outlineLevel="0" collapsed="false">
      <c r="A2410" s="0" t="n">
        <v>3510</v>
      </c>
      <c r="B2410" s="133" t="s">
        <v>3389</v>
      </c>
      <c r="C2410" s="0" t="s">
        <v>969</v>
      </c>
      <c r="D2410" s="0" t="s">
        <v>970</v>
      </c>
      <c r="E2410" s="338" t="n">
        <v>15.93</v>
      </c>
    </row>
    <row r="2411" customFormat="false" ht="15" hidden="false" customHeight="false" outlineLevel="0" collapsed="false">
      <c r="A2411" s="0" t="n">
        <v>38913</v>
      </c>
      <c r="B2411" s="133" t="s">
        <v>3390</v>
      </c>
      <c r="C2411" s="0" t="s">
        <v>969</v>
      </c>
      <c r="D2411" s="0" t="s">
        <v>972</v>
      </c>
      <c r="E2411" s="338" t="n">
        <v>9.42</v>
      </c>
    </row>
    <row r="2412" customFormat="false" ht="15" hidden="false" customHeight="false" outlineLevel="0" collapsed="false">
      <c r="A2412" s="0" t="n">
        <v>38914</v>
      </c>
      <c r="B2412" s="133" t="s">
        <v>3391</v>
      </c>
      <c r="C2412" s="0" t="s">
        <v>969</v>
      </c>
      <c r="D2412" s="0" t="s">
        <v>972</v>
      </c>
      <c r="E2412" s="338" t="n">
        <v>11.57</v>
      </c>
    </row>
    <row r="2413" customFormat="false" ht="15" hidden="false" customHeight="false" outlineLevel="0" collapsed="false">
      <c r="A2413" s="0" t="n">
        <v>38915</v>
      </c>
      <c r="B2413" s="133" t="s">
        <v>3392</v>
      </c>
      <c r="C2413" s="0" t="s">
        <v>969</v>
      </c>
      <c r="D2413" s="0" t="s">
        <v>972</v>
      </c>
      <c r="E2413" s="338" t="n">
        <v>22.29</v>
      </c>
    </row>
    <row r="2414" customFormat="false" ht="15" hidden="false" customHeight="false" outlineLevel="0" collapsed="false">
      <c r="A2414" s="0" t="n">
        <v>38916</v>
      </c>
      <c r="B2414" s="133" t="s">
        <v>3393</v>
      </c>
      <c r="C2414" s="0" t="s">
        <v>969</v>
      </c>
      <c r="D2414" s="0" t="s">
        <v>972</v>
      </c>
      <c r="E2414" s="338" t="n">
        <v>30.85</v>
      </c>
    </row>
    <row r="2415" customFormat="false" ht="15" hidden="false" customHeight="false" outlineLevel="0" collapsed="false">
      <c r="A2415" s="0" t="n">
        <v>39300</v>
      </c>
      <c r="B2415" s="133" t="s">
        <v>3394</v>
      </c>
      <c r="C2415" s="0" t="s">
        <v>969</v>
      </c>
      <c r="D2415" s="0" t="s">
        <v>972</v>
      </c>
      <c r="E2415" s="338" t="n">
        <v>8.41</v>
      </c>
    </row>
    <row r="2416" customFormat="false" ht="15" hidden="false" customHeight="false" outlineLevel="0" collapsed="false">
      <c r="A2416" s="0" t="n">
        <v>39301</v>
      </c>
      <c r="B2416" s="133" t="s">
        <v>3395</v>
      </c>
      <c r="C2416" s="0" t="s">
        <v>969</v>
      </c>
      <c r="D2416" s="0" t="s">
        <v>972</v>
      </c>
      <c r="E2416" s="338" t="n">
        <v>11.26</v>
      </c>
    </row>
    <row r="2417" customFormat="false" ht="15" hidden="false" customHeight="false" outlineLevel="0" collapsed="false">
      <c r="A2417" s="0" t="n">
        <v>39302</v>
      </c>
      <c r="B2417" s="133" t="s">
        <v>3396</v>
      </c>
      <c r="C2417" s="0" t="s">
        <v>969</v>
      </c>
      <c r="D2417" s="0" t="s">
        <v>972</v>
      </c>
      <c r="E2417" s="338" t="n">
        <v>20.47</v>
      </c>
    </row>
    <row r="2418" customFormat="false" ht="15" hidden="false" customHeight="false" outlineLevel="0" collapsed="false">
      <c r="A2418" s="0" t="n">
        <v>38923</v>
      </c>
      <c r="B2418" s="133" t="s">
        <v>3397</v>
      </c>
      <c r="C2418" s="0" t="s">
        <v>969</v>
      </c>
      <c r="D2418" s="0" t="s">
        <v>972</v>
      </c>
      <c r="E2418" s="338" t="n">
        <v>10.08</v>
      </c>
    </row>
    <row r="2419" customFormat="false" ht="15" hidden="false" customHeight="false" outlineLevel="0" collapsed="false">
      <c r="A2419" s="0" t="n">
        <v>38925</v>
      </c>
      <c r="B2419" s="133" t="s">
        <v>3398</v>
      </c>
      <c r="C2419" s="0" t="s">
        <v>969</v>
      </c>
      <c r="D2419" s="0" t="s">
        <v>972</v>
      </c>
      <c r="E2419" s="338" t="n">
        <v>11.7</v>
      </c>
    </row>
    <row r="2420" customFormat="false" ht="15" hidden="false" customHeight="false" outlineLevel="0" collapsed="false">
      <c r="A2420" s="0" t="n">
        <v>38926</v>
      </c>
      <c r="B2420" s="133" t="s">
        <v>3399</v>
      </c>
      <c r="C2420" s="0" t="s">
        <v>969</v>
      </c>
      <c r="D2420" s="0" t="s">
        <v>972</v>
      </c>
      <c r="E2420" s="338" t="n">
        <v>13.87</v>
      </c>
    </row>
    <row r="2421" customFormat="false" ht="15" hidden="false" customHeight="false" outlineLevel="0" collapsed="false">
      <c r="A2421" s="0" t="n">
        <v>38927</v>
      </c>
      <c r="B2421" s="133" t="s">
        <v>3400</v>
      </c>
      <c r="C2421" s="0" t="s">
        <v>969</v>
      </c>
      <c r="D2421" s="0" t="s">
        <v>972</v>
      </c>
      <c r="E2421" s="338" t="n">
        <v>17.52</v>
      </c>
    </row>
    <row r="2422" customFormat="false" ht="15" hidden="false" customHeight="false" outlineLevel="0" collapsed="false">
      <c r="A2422" s="0" t="n">
        <v>39304</v>
      </c>
      <c r="B2422" s="133" t="s">
        <v>3401</v>
      </c>
      <c r="C2422" s="0" t="s">
        <v>969</v>
      </c>
      <c r="D2422" s="0" t="s">
        <v>972</v>
      </c>
      <c r="E2422" s="338" t="n">
        <v>9.95</v>
      </c>
    </row>
    <row r="2423" customFormat="false" ht="15" hidden="false" customHeight="false" outlineLevel="0" collapsed="false">
      <c r="A2423" s="0" t="n">
        <v>39305</v>
      </c>
      <c r="B2423" s="133" t="s">
        <v>3402</v>
      </c>
      <c r="C2423" s="0" t="s">
        <v>969</v>
      </c>
      <c r="D2423" s="0" t="s">
        <v>972</v>
      </c>
      <c r="E2423" s="338" t="n">
        <v>10.91</v>
      </c>
    </row>
    <row r="2424" customFormat="false" ht="15" hidden="false" customHeight="false" outlineLevel="0" collapsed="false">
      <c r="A2424" s="0" t="n">
        <v>39306</v>
      </c>
      <c r="B2424" s="133" t="s">
        <v>3403</v>
      </c>
      <c r="C2424" s="0" t="s">
        <v>969</v>
      </c>
      <c r="D2424" s="0" t="s">
        <v>972</v>
      </c>
      <c r="E2424" s="338" t="n">
        <v>14.67</v>
      </c>
    </row>
    <row r="2425" customFormat="false" ht="15" hidden="false" customHeight="false" outlineLevel="0" collapsed="false">
      <c r="A2425" s="0" t="n">
        <v>38928</v>
      </c>
      <c r="B2425" s="133" t="s">
        <v>3404</v>
      </c>
      <c r="C2425" s="0" t="s">
        <v>969</v>
      </c>
      <c r="D2425" s="0" t="s">
        <v>972</v>
      </c>
      <c r="E2425" s="338" t="n">
        <v>19.39</v>
      </c>
    </row>
    <row r="2426" customFormat="false" ht="15" hidden="false" customHeight="false" outlineLevel="0" collapsed="false">
      <c r="A2426" s="0" t="n">
        <v>38941</v>
      </c>
      <c r="B2426" s="133" t="s">
        <v>3405</v>
      </c>
      <c r="C2426" s="0" t="s">
        <v>969</v>
      </c>
      <c r="D2426" s="0" t="s">
        <v>972</v>
      </c>
      <c r="E2426" s="338" t="n">
        <v>15.2</v>
      </c>
    </row>
    <row r="2427" customFormat="false" ht="15" hidden="false" customHeight="false" outlineLevel="0" collapsed="false">
      <c r="A2427" s="0" t="n">
        <v>38917</v>
      </c>
      <c r="B2427" s="133" t="s">
        <v>3406</v>
      </c>
      <c r="C2427" s="0" t="s">
        <v>969</v>
      </c>
      <c r="D2427" s="0" t="s">
        <v>972</v>
      </c>
      <c r="E2427" s="338" t="n">
        <v>10.84</v>
      </c>
    </row>
    <row r="2428" customFormat="false" ht="15" hidden="false" customHeight="false" outlineLevel="0" collapsed="false">
      <c r="A2428" s="0" t="n">
        <v>38919</v>
      </c>
      <c r="B2428" s="133" t="s">
        <v>3407</v>
      </c>
      <c r="C2428" s="0" t="s">
        <v>969</v>
      </c>
      <c r="D2428" s="0" t="s">
        <v>972</v>
      </c>
      <c r="E2428" s="338" t="n">
        <v>12.72</v>
      </c>
    </row>
    <row r="2429" customFormat="false" ht="15" hidden="false" customHeight="false" outlineLevel="0" collapsed="false">
      <c r="A2429" s="0" t="n">
        <v>38922</v>
      </c>
      <c r="B2429" s="133" t="s">
        <v>3408</v>
      </c>
      <c r="C2429" s="0" t="s">
        <v>969</v>
      </c>
      <c r="D2429" s="0" t="s">
        <v>972</v>
      </c>
      <c r="E2429" s="338" t="n">
        <v>17.07</v>
      </c>
    </row>
    <row r="2430" customFormat="false" ht="15" hidden="false" customHeight="false" outlineLevel="0" collapsed="false">
      <c r="A2430" s="0" t="n">
        <v>20151</v>
      </c>
      <c r="B2430" s="133" t="s">
        <v>3409</v>
      </c>
      <c r="C2430" s="0" t="s">
        <v>969</v>
      </c>
      <c r="D2430" s="0" t="s">
        <v>970</v>
      </c>
      <c r="E2430" s="338" t="n">
        <v>18.26</v>
      </c>
    </row>
    <row r="2431" customFormat="false" ht="15" hidden="false" customHeight="false" outlineLevel="0" collapsed="false">
      <c r="A2431" s="0" t="n">
        <v>20152</v>
      </c>
      <c r="B2431" s="133" t="s">
        <v>3410</v>
      </c>
      <c r="C2431" s="0" t="s">
        <v>969</v>
      </c>
      <c r="D2431" s="0" t="s">
        <v>970</v>
      </c>
      <c r="E2431" s="338" t="n">
        <v>66.08</v>
      </c>
    </row>
    <row r="2432" customFormat="false" ht="15" hidden="false" customHeight="false" outlineLevel="0" collapsed="false">
      <c r="A2432" s="0" t="n">
        <v>20148</v>
      </c>
      <c r="B2432" s="133" t="s">
        <v>3411</v>
      </c>
      <c r="C2432" s="0" t="s">
        <v>969</v>
      </c>
      <c r="D2432" s="0" t="s">
        <v>970</v>
      </c>
      <c r="E2432" s="338" t="n">
        <v>3.59</v>
      </c>
    </row>
    <row r="2433" customFormat="false" ht="15" hidden="false" customHeight="false" outlineLevel="0" collapsed="false">
      <c r="A2433" s="0" t="n">
        <v>20149</v>
      </c>
      <c r="B2433" s="133" t="s">
        <v>3412</v>
      </c>
      <c r="C2433" s="0" t="s">
        <v>969</v>
      </c>
      <c r="D2433" s="0" t="s">
        <v>970</v>
      </c>
      <c r="E2433" s="338" t="n">
        <v>5.99</v>
      </c>
    </row>
    <row r="2434" customFormat="false" ht="15" hidden="false" customHeight="false" outlineLevel="0" collapsed="false">
      <c r="A2434" s="0" t="n">
        <v>20150</v>
      </c>
      <c r="B2434" s="133" t="s">
        <v>3413</v>
      </c>
      <c r="C2434" s="0" t="s">
        <v>969</v>
      </c>
      <c r="D2434" s="0" t="s">
        <v>970</v>
      </c>
      <c r="E2434" s="338" t="n">
        <v>15.45</v>
      </c>
    </row>
    <row r="2435" customFormat="false" ht="15" hidden="false" customHeight="false" outlineLevel="0" collapsed="false">
      <c r="A2435" s="0" t="n">
        <v>20157</v>
      </c>
      <c r="B2435" s="133" t="s">
        <v>3414</v>
      </c>
      <c r="C2435" s="0" t="s">
        <v>969</v>
      </c>
      <c r="D2435" s="0" t="s">
        <v>970</v>
      </c>
      <c r="E2435" s="338" t="n">
        <v>17.34</v>
      </c>
    </row>
    <row r="2436" customFormat="false" ht="15" hidden="false" customHeight="false" outlineLevel="0" collapsed="false">
      <c r="A2436" s="0" t="n">
        <v>20158</v>
      </c>
      <c r="B2436" s="133" t="s">
        <v>3415</v>
      </c>
      <c r="C2436" s="0" t="s">
        <v>969</v>
      </c>
      <c r="D2436" s="0" t="s">
        <v>970</v>
      </c>
      <c r="E2436" s="338" t="n">
        <v>68.88</v>
      </c>
    </row>
    <row r="2437" customFormat="false" ht="15" hidden="false" customHeight="false" outlineLevel="0" collapsed="false">
      <c r="A2437" s="0" t="n">
        <v>20154</v>
      </c>
      <c r="B2437" s="133" t="s">
        <v>3416</v>
      </c>
      <c r="C2437" s="0" t="s">
        <v>969</v>
      </c>
      <c r="D2437" s="0" t="s">
        <v>970</v>
      </c>
      <c r="E2437" s="338" t="n">
        <v>3.51</v>
      </c>
    </row>
    <row r="2438" customFormat="false" ht="15" hidden="false" customHeight="false" outlineLevel="0" collapsed="false">
      <c r="A2438" s="0" t="n">
        <v>20155</v>
      </c>
      <c r="B2438" s="133" t="s">
        <v>3417</v>
      </c>
      <c r="C2438" s="0" t="s">
        <v>969</v>
      </c>
      <c r="D2438" s="0" t="s">
        <v>970</v>
      </c>
      <c r="E2438" s="338" t="n">
        <v>5.35</v>
      </c>
    </row>
    <row r="2439" customFormat="false" ht="15" hidden="false" customHeight="false" outlineLevel="0" collapsed="false">
      <c r="A2439" s="0" t="n">
        <v>20156</v>
      </c>
      <c r="B2439" s="133" t="s">
        <v>3418</v>
      </c>
      <c r="C2439" s="0" t="s">
        <v>969</v>
      </c>
      <c r="D2439" s="0" t="s">
        <v>970</v>
      </c>
      <c r="E2439" s="338" t="n">
        <v>15.04</v>
      </c>
    </row>
    <row r="2440" customFormat="false" ht="15" hidden="false" customHeight="false" outlineLevel="0" collapsed="false">
      <c r="A2440" s="0" t="n">
        <v>3499</v>
      </c>
      <c r="B2440" s="133" t="s">
        <v>3419</v>
      </c>
      <c r="C2440" s="0" t="s">
        <v>969</v>
      </c>
      <c r="D2440" s="0" t="s">
        <v>970</v>
      </c>
      <c r="E2440" s="338" t="n">
        <v>1.43</v>
      </c>
    </row>
    <row r="2441" customFormat="false" ht="15" hidden="false" customHeight="false" outlineLevel="0" collapsed="false">
      <c r="A2441" s="0" t="n">
        <v>3500</v>
      </c>
      <c r="B2441" s="133" t="s">
        <v>3420</v>
      </c>
      <c r="C2441" s="0" t="s">
        <v>969</v>
      </c>
      <c r="D2441" s="0" t="s">
        <v>970</v>
      </c>
      <c r="E2441" s="338" t="n">
        <v>1.9</v>
      </c>
    </row>
    <row r="2442" customFormat="false" ht="15" hidden="false" customHeight="false" outlineLevel="0" collapsed="false">
      <c r="A2442" s="0" t="n">
        <v>3501</v>
      </c>
      <c r="B2442" s="133" t="s">
        <v>3421</v>
      </c>
      <c r="C2442" s="0" t="s">
        <v>969</v>
      </c>
      <c r="D2442" s="0" t="s">
        <v>970</v>
      </c>
      <c r="E2442" s="338" t="n">
        <v>5.24</v>
      </c>
    </row>
    <row r="2443" customFormat="false" ht="15" hidden="false" customHeight="false" outlineLevel="0" collapsed="false">
      <c r="A2443" s="0" t="n">
        <v>3502</v>
      </c>
      <c r="B2443" s="133" t="s">
        <v>3422</v>
      </c>
      <c r="C2443" s="0" t="s">
        <v>969</v>
      </c>
      <c r="D2443" s="0" t="s">
        <v>970</v>
      </c>
      <c r="E2443" s="338" t="n">
        <v>7.53</v>
      </c>
    </row>
    <row r="2444" customFormat="false" ht="15" hidden="false" customHeight="false" outlineLevel="0" collapsed="false">
      <c r="A2444" s="0" t="n">
        <v>3503</v>
      </c>
      <c r="B2444" s="133" t="s">
        <v>3423</v>
      </c>
      <c r="C2444" s="0" t="s">
        <v>969</v>
      </c>
      <c r="D2444" s="0" t="s">
        <v>970</v>
      </c>
      <c r="E2444" s="338" t="n">
        <v>9.46</v>
      </c>
    </row>
    <row r="2445" customFormat="false" ht="15" hidden="false" customHeight="false" outlineLevel="0" collapsed="false">
      <c r="A2445" s="0" t="n">
        <v>3477</v>
      </c>
      <c r="B2445" s="133" t="s">
        <v>3424</v>
      </c>
      <c r="C2445" s="0" t="s">
        <v>969</v>
      </c>
      <c r="D2445" s="0" t="s">
        <v>970</v>
      </c>
      <c r="E2445" s="338" t="n">
        <v>34.38</v>
      </c>
    </row>
    <row r="2446" customFormat="false" ht="15" hidden="false" customHeight="false" outlineLevel="0" collapsed="false">
      <c r="A2446" s="0" t="n">
        <v>3478</v>
      </c>
      <c r="B2446" s="133" t="s">
        <v>3425</v>
      </c>
      <c r="C2446" s="0" t="s">
        <v>969</v>
      </c>
      <c r="D2446" s="0" t="s">
        <v>970</v>
      </c>
      <c r="E2446" s="338" t="n">
        <v>82.44</v>
      </c>
    </row>
    <row r="2447" customFormat="false" ht="15" hidden="false" customHeight="false" outlineLevel="0" collapsed="false">
      <c r="A2447" s="0" t="n">
        <v>3525</v>
      </c>
      <c r="B2447" s="133" t="s">
        <v>3426</v>
      </c>
      <c r="C2447" s="0" t="s">
        <v>969</v>
      </c>
      <c r="D2447" s="0" t="s">
        <v>970</v>
      </c>
      <c r="E2447" s="338" t="n">
        <v>101.75</v>
      </c>
    </row>
    <row r="2448" customFormat="false" ht="15" hidden="false" customHeight="false" outlineLevel="0" collapsed="false">
      <c r="A2448" s="0" t="n">
        <v>3511</v>
      </c>
      <c r="B2448" s="133" t="s">
        <v>3427</v>
      </c>
      <c r="C2448" s="0" t="s">
        <v>969</v>
      </c>
      <c r="D2448" s="0" t="s">
        <v>970</v>
      </c>
      <c r="E2448" s="338" t="n">
        <v>107.92</v>
      </c>
    </row>
    <row r="2449" customFormat="false" ht="15" hidden="false" customHeight="false" outlineLevel="0" collapsed="false">
      <c r="A2449" s="0" t="n">
        <v>12032</v>
      </c>
      <c r="B2449" s="133" t="s">
        <v>3428</v>
      </c>
      <c r="C2449" s="0" t="s">
        <v>1427</v>
      </c>
      <c r="D2449" s="0" t="s">
        <v>970</v>
      </c>
      <c r="E2449" s="338" t="n">
        <v>58.16</v>
      </c>
    </row>
    <row r="2450" customFormat="false" ht="15" hidden="false" customHeight="false" outlineLevel="0" collapsed="false">
      <c r="A2450" s="0" t="n">
        <v>12030</v>
      </c>
      <c r="B2450" s="133" t="s">
        <v>3429</v>
      </c>
      <c r="C2450" s="0" t="s">
        <v>1427</v>
      </c>
      <c r="D2450" s="0" t="s">
        <v>970</v>
      </c>
      <c r="E2450" s="338" t="n">
        <v>54.65</v>
      </c>
    </row>
    <row r="2451" customFormat="false" ht="15" hidden="false" customHeight="false" outlineLevel="0" collapsed="false">
      <c r="A2451" s="0" t="n">
        <v>10908</v>
      </c>
      <c r="B2451" s="133" t="s">
        <v>3430</v>
      </c>
      <c r="C2451" s="0" t="s">
        <v>969</v>
      </c>
      <c r="D2451" s="0" t="s">
        <v>970</v>
      </c>
      <c r="E2451" s="338" t="n">
        <v>17.05</v>
      </c>
    </row>
    <row r="2452" customFormat="false" ht="15" hidden="false" customHeight="false" outlineLevel="0" collapsed="false">
      <c r="A2452" s="0" t="n">
        <v>10909</v>
      </c>
      <c r="B2452" s="133" t="s">
        <v>3431</v>
      </c>
      <c r="C2452" s="0" t="s">
        <v>969</v>
      </c>
      <c r="D2452" s="0" t="s">
        <v>970</v>
      </c>
      <c r="E2452" s="338" t="n">
        <v>19.83</v>
      </c>
    </row>
    <row r="2453" customFormat="false" ht="15" hidden="false" customHeight="false" outlineLevel="0" collapsed="false">
      <c r="A2453" s="0" t="n">
        <v>3669</v>
      </c>
      <c r="B2453" s="133" t="s">
        <v>3432</v>
      </c>
      <c r="C2453" s="0" t="s">
        <v>969</v>
      </c>
      <c r="D2453" s="0" t="s">
        <v>970</v>
      </c>
      <c r="E2453" s="338" t="n">
        <v>12.18</v>
      </c>
    </row>
    <row r="2454" customFormat="false" ht="15" hidden="false" customHeight="false" outlineLevel="0" collapsed="false">
      <c r="A2454" s="0" t="n">
        <v>20139</v>
      </c>
      <c r="B2454" s="133" t="s">
        <v>3433</v>
      </c>
      <c r="C2454" s="0" t="s">
        <v>969</v>
      </c>
      <c r="D2454" s="0" t="s">
        <v>970</v>
      </c>
      <c r="E2454" s="338" t="n">
        <v>104.79</v>
      </c>
    </row>
    <row r="2455" customFormat="false" ht="15" hidden="false" customHeight="false" outlineLevel="0" collapsed="false">
      <c r="A2455" s="0" t="n">
        <v>3668</v>
      </c>
      <c r="B2455" s="133" t="s">
        <v>3434</v>
      </c>
      <c r="C2455" s="0" t="s">
        <v>969</v>
      </c>
      <c r="D2455" s="0" t="s">
        <v>970</v>
      </c>
      <c r="E2455" s="338" t="n">
        <v>37.43</v>
      </c>
    </row>
    <row r="2456" customFormat="false" ht="15" hidden="false" customHeight="false" outlineLevel="0" collapsed="false">
      <c r="A2456" s="0" t="n">
        <v>10911</v>
      </c>
      <c r="B2456" s="133" t="s">
        <v>3435</v>
      </c>
      <c r="C2456" s="0" t="s">
        <v>969</v>
      </c>
      <c r="D2456" s="0" t="s">
        <v>970</v>
      </c>
      <c r="E2456" s="338" t="n">
        <v>16.41</v>
      </c>
    </row>
    <row r="2457" customFormat="false" ht="15" hidden="false" customHeight="false" outlineLevel="0" collapsed="false">
      <c r="A2457" s="0" t="n">
        <v>3659</v>
      </c>
      <c r="B2457" s="133" t="s">
        <v>3436</v>
      </c>
      <c r="C2457" s="0" t="s">
        <v>969</v>
      </c>
      <c r="D2457" s="0" t="s">
        <v>970</v>
      </c>
      <c r="E2457" s="338" t="n">
        <v>16.72</v>
      </c>
    </row>
    <row r="2458" customFormat="false" ht="15" hidden="false" customHeight="false" outlineLevel="0" collapsed="false">
      <c r="A2458" s="0" t="n">
        <v>3660</v>
      </c>
      <c r="B2458" s="133" t="s">
        <v>3437</v>
      </c>
      <c r="C2458" s="0" t="s">
        <v>969</v>
      </c>
      <c r="D2458" s="0" t="s">
        <v>970</v>
      </c>
      <c r="E2458" s="338" t="n">
        <v>21.62</v>
      </c>
    </row>
    <row r="2459" customFormat="false" ht="15" hidden="false" customHeight="false" outlineLevel="0" collapsed="false">
      <c r="A2459" s="0" t="n">
        <v>20144</v>
      </c>
      <c r="B2459" s="133" t="s">
        <v>3438</v>
      </c>
      <c r="C2459" s="0" t="s">
        <v>969</v>
      </c>
      <c r="D2459" s="0" t="s">
        <v>970</v>
      </c>
      <c r="E2459" s="338" t="n">
        <v>48.42</v>
      </c>
    </row>
    <row r="2460" customFormat="false" ht="15" hidden="false" customHeight="false" outlineLevel="0" collapsed="false">
      <c r="A2460" s="0" t="n">
        <v>20143</v>
      </c>
      <c r="B2460" s="133" t="s">
        <v>3439</v>
      </c>
      <c r="C2460" s="0" t="s">
        <v>969</v>
      </c>
      <c r="D2460" s="0" t="s">
        <v>970</v>
      </c>
      <c r="E2460" s="338" t="n">
        <v>61.95</v>
      </c>
    </row>
    <row r="2461" customFormat="false" ht="15" hidden="false" customHeight="false" outlineLevel="0" collapsed="false">
      <c r="A2461" s="0" t="n">
        <v>20145</v>
      </c>
      <c r="B2461" s="133" t="s">
        <v>3440</v>
      </c>
      <c r="C2461" s="0" t="s">
        <v>969</v>
      </c>
      <c r="D2461" s="0" t="s">
        <v>970</v>
      </c>
      <c r="E2461" s="338" t="n">
        <v>119.49</v>
      </c>
    </row>
    <row r="2462" customFormat="false" ht="15" hidden="false" customHeight="false" outlineLevel="0" collapsed="false">
      <c r="A2462" s="0" t="n">
        <v>20146</v>
      </c>
      <c r="B2462" s="133" t="s">
        <v>3441</v>
      </c>
      <c r="C2462" s="0" t="s">
        <v>969</v>
      </c>
      <c r="D2462" s="0" t="s">
        <v>970</v>
      </c>
      <c r="E2462" s="338" t="n">
        <v>163.35</v>
      </c>
    </row>
    <row r="2463" customFormat="false" ht="15" hidden="false" customHeight="false" outlineLevel="0" collapsed="false">
      <c r="A2463" s="0" t="n">
        <v>20140</v>
      </c>
      <c r="B2463" s="133" t="s">
        <v>3442</v>
      </c>
      <c r="C2463" s="0" t="s">
        <v>969</v>
      </c>
      <c r="D2463" s="0" t="s">
        <v>970</v>
      </c>
      <c r="E2463" s="338" t="n">
        <v>7.66</v>
      </c>
    </row>
    <row r="2464" customFormat="false" ht="15" hidden="false" customHeight="false" outlineLevel="0" collapsed="false">
      <c r="A2464" s="0" t="n">
        <v>20141</v>
      </c>
      <c r="B2464" s="133" t="s">
        <v>3443</v>
      </c>
      <c r="C2464" s="0" t="s">
        <v>969</v>
      </c>
      <c r="D2464" s="0" t="s">
        <v>970</v>
      </c>
      <c r="E2464" s="338" t="n">
        <v>18.77</v>
      </c>
    </row>
    <row r="2465" customFormat="false" ht="15" hidden="false" customHeight="false" outlineLevel="0" collapsed="false">
      <c r="A2465" s="0" t="n">
        <v>20142</v>
      </c>
      <c r="B2465" s="133" t="s">
        <v>3444</v>
      </c>
      <c r="C2465" s="0" t="s">
        <v>969</v>
      </c>
      <c r="D2465" s="0" t="s">
        <v>970</v>
      </c>
      <c r="E2465" s="338" t="n">
        <v>33.01</v>
      </c>
    </row>
    <row r="2466" customFormat="false" ht="15" hidden="false" customHeight="false" outlineLevel="0" collapsed="false">
      <c r="A2466" s="0" t="n">
        <v>3670</v>
      </c>
      <c r="B2466" s="133" t="s">
        <v>3445</v>
      </c>
      <c r="C2466" s="0" t="s">
        <v>969</v>
      </c>
      <c r="D2466" s="0" t="s">
        <v>970</v>
      </c>
      <c r="E2466" s="338" t="n">
        <v>21.47</v>
      </c>
    </row>
    <row r="2467" customFormat="false" ht="15" hidden="false" customHeight="false" outlineLevel="0" collapsed="false">
      <c r="A2467" s="0" t="n">
        <v>3666</v>
      </c>
      <c r="B2467" s="133" t="s">
        <v>3446</v>
      </c>
      <c r="C2467" s="0" t="s">
        <v>969</v>
      </c>
      <c r="D2467" s="0" t="s">
        <v>970</v>
      </c>
      <c r="E2467" s="338" t="n">
        <v>3.38</v>
      </c>
    </row>
    <row r="2468" customFormat="false" ht="15" hidden="false" customHeight="false" outlineLevel="0" collapsed="false">
      <c r="A2468" s="0" t="n">
        <v>3662</v>
      </c>
      <c r="B2468" s="133" t="s">
        <v>3447</v>
      </c>
      <c r="C2468" s="0" t="s">
        <v>969</v>
      </c>
      <c r="D2468" s="0" t="s">
        <v>970</v>
      </c>
      <c r="E2468" s="338" t="n">
        <v>8.81</v>
      </c>
    </row>
    <row r="2469" customFormat="false" ht="15" hidden="false" customHeight="false" outlineLevel="0" collapsed="false">
      <c r="A2469" s="0" t="n">
        <v>3658</v>
      </c>
      <c r="B2469" s="133" t="s">
        <v>3448</v>
      </c>
      <c r="C2469" s="0" t="s">
        <v>969</v>
      </c>
      <c r="D2469" s="0" t="s">
        <v>970</v>
      </c>
      <c r="E2469" s="338" t="n">
        <v>16.69</v>
      </c>
    </row>
    <row r="2470" customFormat="false" ht="15" hidden="false" customHeight="false" outlineLevel="0" collapsed="false">
      <c r="A2470" s="0" t="n">
        <v>14157</v>
      </c>
      <c r="B2470" s="133" t="s">
        <v>3449</v>
      </c>
      <c r="C2470" s="0" t="s">
        <v>969</v>
      </c>
      <c r="D2470" s="0" t="s">
        <v>972</v>
      </c>
      <c r="E2470" s="338" t="n">
        <v>1.27</v>
      </c>
    </row>
    <row r="2471" customFormat="false" ht="15" hidden="false" customHeight="false" outlineLevel="0" collapsed="false">
      <c r="A2471" s="0" t="n">
        <v>42696</v>
      </c>
      <c r="B2471" s="133" t="s">
        <v>3450</v>
      </c>
      <c r="C2471" s="0" t="s">
        <v>969</v>
      </c>
      <c r="D2471" s="0" t="s">
        <v>970</v>
      </c>
      <c r="E2471" s="338" t="n">
        <v>132.36</v>
      </c>
    </row>
    <row r="2472" customFormat="false" ht="15" hidden="false" customHeight="false" outlineLevel="0" collapsed="false">
      <c r="A2472" s="0" t="n">
        <v>39875</v>
      </c>
      <c r="B2472" s="133" t="s">
        <v>3451</v>
      </c>
      <c r="C2472" s="0" t="s">
        <v>969</v>
      </c>
      <c r="D2472" s="0" t="s">
        <v>972</v>
      </c>
      <c r="E2472" s="338" t="n">
        <v>612.03</v>
      </c>
    </row>
    <row r="2473" customFormat="false" ht="15" hidden="false" customHeight="false" outlineLevel="0" collapsed="false">
      <c r="A2473" s="0" t="n">
        <v>39876</v>
      </c>
      <c r="B2473" s="133" t="s">
        <v>3452</v>
      </c>
      <c r="C2473" s="0" t="s">
        <v>969</v>
      </c>
      <c r="D2473" s="0" t="s">
        <v>972</v>
      </c>
      <c r="E2473" s="338" t="n">
        <v>766.26</v>
      </c>
    </row>
    <row r="2474" customFormat="false" ht="15" hidden="false" customHeight="false" outlineLevel="0" collapsed="false">
      <c r="A2474" s="0" t="n">
        <v>39877</v>
      </c>
      <c r="B2474" s="133" t="s">
        <v>3453</v>
      </c>
      <c r="C2474" s="0" t="s">
        <v>969</v>
      </c>
      <c r="D2474" s="0" t="s">
        <v>972</v>
      </c>
      <c r="E2474" s="339" t="n">
        <v>1062.78</v>
      </c>
    </row>
    <row r="2475" customFormat="false" ht="15" hidden="false" customHeight="false" outlineLevel="0" collapsed="false">
      <c r="A2475" s="0" t="n">
        <v>39878</v>
      </c>
      <c r="B2475" s="133" t="s">
        <v>3454</v>
      </c>
      <c r="C2475" s="0" t="s">
        <v>969</v>
      </c>
      <c r="D2475" s="0" t="s">
        <v>972</v>
      </c>
      <c r="E2475" s="339" t="n">
        <v>1403.75</v>
      </c>
    </row>
    <row r="2476" customFormat="false" ht="15" hidden="false" customHeight="false" outlineLevel="0" collapsed="false">
      <c r="A2476" s="0" t="n">
        <v>39872</v>
      </c>
      <c r="B2476" s="133" t="s">
        <v>3455</v>
      </c>
      <c r="C2476" s="0" t="s">
        <v>969</v>
      </c>
      <c r="D2476" s="0" t="s">
        <v>972</v>
      </c>
      <c r="E2476" s="338" t="n">
        <v>419.72</v>
      </c>
    </row>
    <row r="2477" customFormat="false" ht="15" hidden="false" customHeight="false" outlineLevel="0" collapsed="false">
      <c r="A2477" s="0" t="n">
        <v>39873</v>
      </c>
      <c r="B2477" s="133" t="s">
        <v>3456</v>
      </c>
      <c r="C2477" s="0" t="s">
        <v>969</v>
      </c>
      <c r="D2477" s="0" t="s">
        <v>972</v>
      </c>
      <c r="E2477" s="338" t="n">
        <v>486.85</v>
      </c>
    </row>
    <row r="2478" customFormat="false" ht="15" hidden="false" customHeight="false" outlineLevel="0" collapsed="false">
      <c r="A2478" s="0" t="n">
        <v>39874</v>
      </c>
      <c r="B2478" s="133" t="s">
        <v>3457</v>
      </c>
      <c r="C2478" s="0" t="s">
        <v>969</v>
      </c>
      <c r="D2478" s="0" t="s">
        <v>972</v>
      </c>
      <c r="E2478" s="338" t="n">
        <v>534.74</v>
      </c>
    </row>
    <row r="2479" customFormat="false" ht="15" hidden="false" customHeight="false" outlineLevel="0" collapsed="false">
      <c r="A2479" s="0" t="n">
        <v>3674</v>
      </c>
      <c r="B2479" s="133" t="s">
        <v>3458</v>
      </c>
      <c r="C2479" s="0" t="s">
        <v>1016</v>
      </c>
      <c r="D2479" s="0" t="s">
        <v>972</v>
      </c>
      <c r="E2479" s="338" t="n">
        <v>86.56</v>
      </c>
    </row>
    <row r="2480" customFormat="false" ht="15" hidden="false" customHeight="false" outlineLevel="0" collapsed="false">
      <c r="A2480" s="0" t="n">
        <v>3681</v>
      </c>
      <c r="B2480" s="133" t="s">
        <v>3459</v>
      </c>
      <c r="C2480" s="0" t="s">
        <v>1016</v>
      </c>
      <c r="D2480" s="0" t="s">
        <v>972</v>
      </c>
      <c r="E2480" s="338" t="n">
        <v>128.78</v>
      </c>
    </row>
    <row r="2481" customFormat="false" ht="15" hidden="false" customHeight="false" outlineLevel="0" collapsed="false">
      <c r="A2481" s="0" t="n">
        <v>3676</v>
      </c>
      <c r="B2481" s="133" t="s">
        <v>3460</v>
      </c>
      <c r="C2481" s="0" t="s">
        <v>1016</v>
      </c>
      <c r="D2481" s="0" t="s">
        <v>972</v>
      </c>
      <c r="E2481" s="338" t="n">
        <v>484.67</v>
      </c>
    </row>
    <row r="2482" customFormat="false" ht="15" hidden="false" customHeight="false" outlineLevel="0" collapsed="false">
      <c r="A2482" s="0" t="n">
        <v>3679</v>
      </c>
      <c r="B2482" s="133" t="s">
        <v>3461</v>
      </c>
      <c r="C2482" s="0" t="s">
        <v>1016</v>
      </c>
      <c r="D2482" s="0" t="s">
        <v>972</v>
      </c>
      <c r="E2482" s="338" t="n">
        <v>400.97</v>
      </c>
    </row>
    <row r="2483" customFormat="false" ht="15" hidden="false" customHeight="false" outlineLevel="0" collapsed="false">
      <c r="A2483" s="0" t="n">
        <v>3672</v>
      </c>
      <c r="B2483" s="133" t="s">
        <v>3462</v>
      </c>
      <c r="C2483" s="0" t="s">
        <v>1016</v>
      </c>
      <c r="D2483" s="0" t="s">
        <v>972</v>
      </c>
      <c r="E2483" s="338" t="n">
        <v>1.36</v>
      </c>
    </row>
    <row r="2484" customFormat="false" ht="15" hidden="false" customHeight="false" outlineLevel="0" collapsed="false">
      <c r="A2484" s="0" t="n">
        <v>3671</v>
      </c>
      <c r="B2484" s="133" t="s">
        <v>3463</v>
      </c>
      <c r="C2484" s="0" t="s">
        <v>1016</v>
      </c>
      <c r="D2484" s="0" t="s">
        <v>972</v>
      </c>
      <c r="E2484" s="338" t="n">
        <v>1.29</v>
      </c>
    </row>
    <row r="2485" customFormat="false" ht="15" hidden="false" customHeight="false" outlineLevel="0" collapsed="false">
      <c r="A2485" s="0" t="n">
        <v>3673</v>
      </c>
      <c r="B2485" s="133" t="s">
        <v>3464</v>
      </c>
      <c r="C2485" s="0" t="s">
        <v>1016</v>
      </c>
      <c r="D2485" s="0" t="s">
        <v>972</v>
      </c>
      <c r="E2485" s="338" t="n">
        <v>2.02</v>
      </c>
    </row>
    <row r="2486" customFormat="false" ht="15" hidden="false" customHeight="false" outlineLevel="0" collapsed="false">
      <c r="A2486" s="0" t="n">
        <v>38394</v>
      </c>
      <c r="B2486" s="133" t="s">
        <v>3465</v>
      </c>
      <c r="C2486" s="0" t="s">
        <v>969</v>
      </c>
      <c r="D2486" s="0" t="s">
        <v>970</v>
      </c>
      <c r="E2486" s="338" t="n">
        <v>303.37</v>
      </c>
    </row>
    <row r="2487" customFormat="false" ht="15" hidden="false" customHeight="false" outlineLevel="0" collapsed="false">
      <c r="A2487" s="0" t="n">
        <v>3729</v>
      </c>
      <c r="B2487" s="133" t="s">
        <v>3466</v>
      </c>
      <c r="C2487" s="0" t="s">
        <v>969</v>
      </c>
      <c r="D2487" s="0" t="s">
        <v>970</v>
      </c>
      <c r="E2487" s="338" t="n">
        <v>175.3</v>
      </c>
    </row>
    <row r="2488" customFormat="false" ht="15" hidden="false" customHeight="false" outlineLevel="0" collapsed="false">
      <c r="A2488" s="0" t="n">
        <v>39357</v>
      </c>
      <c r="B2488" s="133" t="s">
        <v>3467</v>
      </c>
      <c r="C2488" s="0" t="s">
        <v>969</v>
      </c>
      <c r="D2488" s="0" t="s">
        <v>972</v>
      </c>
      <c r="E2488" s="338" t="n">
        <v>52.21</v>
      </c>
    </row>
    <row r="2489" customFormat="false" ht="15" hidden="false" customHeight="false" outlineLevel="0" collapsed="false">
      <c r="A2489" s="0" t="n">
        <v>39358</v>
      </c>
      <c r="B2489" s="133" t="s">
        <v>3468</v>
      </c>
      <c r="C2489" s="0" t="s">
        <v>969</v>
      </c>
      <c r="D2489" s="0" t="s">
        <v>972</v>
      </c>
      <c r="E2489" s="338" t="n">
        <v>52.21</v>
      </c>
    </row>
    <row r="2490" customFormat="false" ht="15" hidden="false" customHeight="false" outlineLevel="0" collapsed="false">
      <c r="A2490" s="0" t="n">
        <v>39355</v>
      </c>
      <c r="B2490" s="133" t="s">
        <v>3469</v>
      </c>
      <c r="C2490" s="0" t="s">
        <v>969</v>
      </c>
      <c r="D2490" s="0" t="s">
        <v>972</v>
      </c>
      <c r="E2490" s="338" t="n">
        <v>76.07</v>
      </c>
    </row>
    <row r="2491" customFormat="false" ht="15" hidden="false" customHeight="false" outlineLevel="0" collapsed="false">
      <c r="A2491" s="0" t="n">
        <v>39356</v>
      </c>
      <c r="B2491" s="133" t="s">
        <v>3470</v>
      </c>
      <c r="C2491" s="0" t="s">
        <v>969</v>
      </c>
      <c r="D2491" s="0" t="s">
        <v>972</v>
      </c>
      <c r="E2491" s="338" t="n">
        <v>72.6</v>
      </c>
    </row>
    <row r="2492" customFormat="false" ht="15" hidden="false" customHeight="false" outlineLevel="0" collapsed="false">
      <c r="A2492" s="0" t="n">
        <v>39353</v>
      </c>
      <c r="B2492" s="133" t="s">
        <v>3471</v>
      </c>
      <c r="C2492" s="0" t="s">
        <v>969</v>
      </c>
      <c r="D2492" s="0" t="s">
        <v>972</v>
      </c>
      <c r="E2492" s="338" t="n">
        <v>166.66</v>
      </c>
    </row>
    <row r="2493" customFormat="false" ht="15" hidden="false" customHeight="false" outlineLevel="0" collapsed="false">
      <c r="A2493" s="0" t="n">
        <v>39354</v>
      </c>
      <c r="B2493" s="133" t="s">
        <v>3472</v>
      </c>
      <c r="C2493" s="0" t="s">
        <v>969</v>
      </c>
      <c r="D2493" s="0" t="s">
        <v>972</v>
      </c>
      <c r="E2493" s="338" t="n">
        <v>351.63</v>
      </c>
    </row>
    <row r="2494" customFormat="false" ht="15" hidden="false" customHeight="false" outlineLevel="0" collapsed="false">
      <c r="A2494" s="0" t="n">
        <v>39398</v>
      </c>
      <c r="B2494" s="133" t="s">
        <v>3473</v>
      </c>
      <c r="C2494" s="0" t="s">
        <v>969</v>
      </c>
      <c r="D2494" s="0" t="s">
        <v>970</v>
      </c>
      <c r="E2494" s="338" t="n">
        <v>59.58</v>
      </c>
    </row>
    <row r="2495" customFormat="false" ht="15" hidden="false" customHeight="false" outlineLevel="0" collapsed="false">
      <c r="A2495" s="0" t="n">
        <v>13343</v>
      </c>
      <c r="B2495" s="133" t="s">
        <v>3474</v>
      </c>
      <c r="C2495" s="0" t="s">
        <v>969</v>
      </c>
      <c r="D2495" s="0" t="s">
        <v>972</v>
      </c>
      <c r="E2495" s="338" t="n">
        <v>44.51</v>
      </c>
    </row>
    <row r="2496" customFormat="false" ht="15" hidden="false" customHeight="false" outlineLevel="0" collapsed="false">
      <c r="A2496" s="0" t="n">
        <v>12118</v>
      </c>
      <c r="B2496" s="133" t="s">
        <v>3475</v>
      </c>
      <c r="C2496" s="0" t="s">
        <v>969</v>
      </c>
      <c r="D2496" s="0" t="s">
        <v>970</v>
      </c>
      <c r="E2496" s="338" t="n">
        <v>19.74</v>
      </c>
    </row>
    <row r="2497" customFormat="false" ht="15" hidden="false" customHeight="false" outlineLevel="0" collapsed="false">
      <c r="A2497" s="0" t="n">
        <v>39482</v>
      </c>
      <c r="B2497" s="133" t="s">
        <v>3476</v>
      </c>
      <c r="C2497" s="0" t="s">
        <v>969</v>
      </c>
      <c r="D2497" s="0" t="s">
        <v>970</v>
      </c>
      <c r="E2497" s="338" t="n">
        <v>516.91</v>
      </c>
    </row>
    <row r="2498" customFormat="false" ht="15" hidden="false" customHeight="false" outlineLevel="0" collapsed="false">
      <c r="A2498" s="0" t="n">
        <v>39486</v>
      </c>
      <c r="B2498" s="133" t="s">
        <v>3477</v>
      </c>
      <c r="C2498" s="0" t="s">
        <v>969</v>
      </c>
      <c r="D2498" s="0" t="s">
        <v>970</v>
      </c>
      <c r="E2498" s="338" t="n">
        <v>421.87</v>
      </c>
    </row>
    <row r="2499" customFormat="false" ht="15" hidden="false" customHeight="false" outlineLevel="0" collapsed="false">
      <c r="A2499" s="0" t="n">
        <v>39484</v>
      </c>
      <c r="B2499" s="133" t="s">
        <v>3478</v>
      </c>
      <c r="C2499" s="0" t="s">
        <v>969</v>
      </c>
      <c r="D2499" s="0" t="s">
        <v>970</v>
      </c>
      <c r="E2499" s="338" t="n">
        <v>516.91</v>
      </c>
    </row>
    <row r="2500" customFormat="false" ht="15" hidden="false" customHeight="false" outlineLevel="0" collapsed="false">
      <c r="A2500" s="0" t="n">
        <v>39488</v>
      </c>
      <c r="B2500" s="133" t="s">
        <v>3479</v>
      </c>
      <c r="C2500" s="0" t="s">
        <v>969</v>
      </c>
      <c r="D2500" s="0" t="s">
        <v>970</v>
      </c>
      <c r="E2500" s="338" t="n">
        <v>428.78</v>
      </c>
    </row>
    <row r="2501" customFormat="false" ht="15" hidden="false" customHeight="false" outlineLevel="0" collapsed="false">
      <c r="A2501" s="0" t="n">
        <v>39485</v>
      </c>
      <c r="B2501" s="133" t="s">
        <v>3480</v>
      </c>
      <c r="C2501" s="0" t="s">
        <v>969</v>
      </c>
      <c r="D2501" s="0" t="s">
        <v>970</v>
      </c>
      <c r="E2501" s="338" t="n">
        <v>516.91</v>
      </c>
    </row>
    <row r="2502" customFormat="false" ht="15" hidden="false" customHeight="false" outlineLevel="0" collapsed="false">
      <c r="A2502" s="0" t="n">
        <v>39489</v>
      </c>
      <c r="B2502" s="133" t="s">
        <v>3481</v>
      </c>
      <c r="C2502" s="0" t="s">
        <v>969</v>
      </c>
      <c r="D2502" s="0" t="s">
        <v>970</v>
      </c>
      <c r="E2502" s="338" t="n">
        <v>436.05</v>
      </c>
    </row>
    <row r="2503" customFormat="false" ht="15" hidden="false" customHeight="false" outlineLevel="0" collapsed="false">
      <c r="A2503" s="0" t="n">
        <v>39490</v>
      </c>
      <c r="B2503" s="133" t="s">
        <v>3482</v>
      </c>
      <c r="C2503" s="0" t="s">
        <v>969</v>
      </c>
      <c r="D2503" s="0" t="s">
        <v>970</v>
      </c>
      <c r="E2503" s="338" t="n">
        <v>649.77</v>
      </c>
    </row>
    <row r="2504" customFormat="false" ht="15" hidden="false" customHeight="false" outlineLevel="0" collapsed="false">
      <c r="A2504" s="0" t="n">
        <v>39494</v>
      </c>
      <c r="B2504" s="133" t="s">
        <v>3483</v>
      </c>
      <c r="C2504" s="0" t="s">
        <v>969</v>
      </c>
      <c r="D2504" s="0" t="s">
        <v>970</v>
      </c>
      <c r="E2504" s="338" t="n">
        <v>466.59</v>
      </c>
    </row>
    <row r="2505" customFormat="false" ht="15" hidden="false" customHeight="false" outlineLevel="0" collapsed="false">
      <c r="A2505" s="0" t="n">
        <v>39495</v>
      </c>
      <c r="B2505" s="133" t="s">
        <v>3484</v>
      </c>
      <c r="C2505" s="0" t="s">
        <v>969</v>
      </c>
      <c r="D2505" s="0" t="s">
        <v>970</v>
      </c>
      <c r="E2505" s="338" t="n">
        <v>525.78</v>
      </c>
    </row>
    <row r="2506" customFormat="false" ht="15" hidden="false" customHeight="false" outlineLevel="0" collapsed="false">
      <c r="A2506" s="0" t="n">
        <v>39496</v>
      </c>
      <c r="B2506" s="133" t="s">
        <v>3485</v>
      </c>
      <c r="C2506" s="0" t="s">
        <v>969</v>
      </c>
      <c r="D2506" s="0" t="s">
        <v>970</v>
      </c>
      <c r="E2506" s="338" t="n">
        <v>578.36</v>
      </c>
    </row>
    <row r="2507" customFormat="false" ht="15" hidden="false" customHeight="false" outlineLevel="0" collapsed="false">
      <c r="A2507" s="0" t="n">
        <v>39492</v>
      </c>
      <c r="B2507" s="133" t="s">
        <v>3486</v>
      </c>
      <c r="C2507" s="0" t="s">
        <v>969</v>
      </c>
      <c r="D2507" s="0" t="s">
        <v>970</v>
      </c>
      <c r="E2507" s="338" t="n">
        <v>669.58</v>
      </c>
    </row>
    <row r="2508" customFormat="false" ht="15" hidden="false" customHeight="false" outlineLevel="0" collapsed="false">
      <c r="A2508" s="0" t="n">
        <v>39497</v>
      </c>
      <c r="B2508" s="133" t="s">
        <v>3487</v>
      </c>
      <c r="C2508" s="0" t="s">
        <v>969</v>
      </c>
      <c r="D2508" s="0" t="s">
        <v>970</v>
      </c>
      <c r="E2508" s="338" t="n">
        <v>604.81</v>
      </c>
    </row>
    <row r="2509" customFormat="false" ht="15" hidden="false" customHeight="false" outlineLevel="0" collapsed="false">
      <c r="A2509" s="0" t="n">
        <v>39493</v>
      </c>
      <c r="B2509" s="133" t="s">
        <v>3488</v>
      </c>
      <c r="C2509" s="0" t="s">
        <v>969</v>
      </c>
      <c r="D2509" s="0" t="s">
        <v>970</v>
      </c>
      <c r="E2509" s="338" t="n">
        <v>718.19</v>
      </c>
    </row>
    <row r="2510" customFormat="false" ht="15" hidden="false" customHeight="false" outlineLevel="0" collapsed="false">
      <c r="A2510" s="0" t="n">
        <v>39500</v>
      </c>
      <c r="B2510" s="133" t="s">
        <v>3489</v>
      </c>
      <c r="C2510" s="0" t="s">
        <v>969</v>
      </c>
      <c r="D2510" s="0" t="s">
        <v>970</v>
      </c>
      <c r="E2510" s="338" t="n">
        <v>783.6</v>
      </c>
    </row>
    <row r="2511" customFormat="false" ht="15" hidden="false" customHeight="false" outlineLevel="0" collapsed="false">
      <c r="A2511" s="0" t="n">
        <v>39498</v>
      </c>
      <c r="B2511" s="133" t="s">
        <v>3490</v>
      </c>
      <c r="C2511" s="0" t="s">
        <v>969</v>
      </c>
      <c r="D2511" s="0" t="s">
        <v>970</v>
      </c>
      <c r="E2511" s="338" t="n">
        <v>966.44</v>
      </c>
    </row>
    <row r="2512" customFormat="false" ht="15" hidden="false" customHeight="false" outlineLevel="0" collapsed="false">
      <c r="A2512" s="0" t="n">
        <v>43628</v>
      </c>
      <c r="B2512" s="133" t="s">
        <v>3491</v>
      </c>
      <c r="C2512" s="0" t="s">
        <v>969</v>
      </c>
      <c r="D2512" s="0" t="s">
        <v>970</v>
      </c>
      <c r="E2512" s="338" t="n">
        <v>761.76</v>
      </c>
    </row>
    <row r="2513" customFormat="false" ht="15" hidden="false" customHeight="false" outlineLevel="0" collapsed="false">
      <c r="A2513" s="0" t="n">
        <v>39501</v>
      </c>
      <c r="B2513" s="133" t="s">
        <v>3492</v>
      </c>
      <c r="C2513" s="0" t="s">
        <v>969</v>
      </c>
      <c r="D2513" s="0" t="s">
        <v>970</v>
      </c>
      <c r="E2513" s="338" t="n">
        <v>804.83</v>
      </c>
    </row>
    <row r="2514" customFormat="false" ht="15" hidden="false" customHeight="false" outlineLevel="0" collapsed="false">
      <c r="A2514" s="0" t="n">
        <v>39499</v>
      </c>
      <c r="B2514" s="133" t="s">
        <v>3493</v>
      </c>
      <c r="C2514" s="0" t="s">
        <v>969</v>
      </c>
      <c r="D2514" s="0" t="s">
        <v>970</v>
      </c>
      <c r="E2514" s="338" t="n">
        <v>980.17</v>
      </c>
    </row>
    <row r="2515" customFormat="false" ht="15" hidden="false" customHeight="false" outlineLevel="0" collapsed="false">
      <c r="A2515" s="0" t="n">
        <v>43621</v>
      </c>
      <c r="B2515" s="133" t="s">
        <v>3494</v>
      </c>
      <c r="C2515" s="0" t="s">
        <v>969</v>
      </c>
      <c r="D2515" s="0" t="s">
        <v>970</v>
      </c>
      <c r="E2515" s="338" t="n">
        <v>809.37</v>
      </c>
    </row>
    <row r="2516" customFormat="false" ht="15" hidden="false" customHeight="false" outlineLevel="0" collapsed="false">
      <c r="A2516" s="0" t="n">
        <v>3733</v>
      </c>
      <c r="B2516" s="133" t="s">
        <v>3495</v>
      </c>
      <c r="C2516" s="0" t="s">
        <v>1378</v>
      </c>
      <c r="D2516" s="0" t="s">
        <v>972</v>
      </c>
      <c r="E2516" s="338" t="n">
        <v>70.02</v>
      </c>
    </row>
    <row r="2517" customFormat="false" ht="15" hidden="false" customHeight="false" outlineLevel="0" collapsed="false">
      <c r="A2517" s="0" t="n">
        <v>3731</v>
      </c>
      <c r="B2517" s="133" t="s">
        <v>3496</v>
      </c>
      <c r="C2517" s="0" t="s">
        <v>1378</v>
      </c>
      <c r="D2517" s="0" t="s">
        <v>972</v>
      </c>
      <c r="E2517" s="338" t="n">
        <v>65</v>
      </c>
    </row>
    <row r="2518" customFormat="false" ht="15" hidden="false" customHeight="false" outlineLevel="0" collapsed="false">
      <c r="A2518" s="0" t="n">
        <v>38137</v>
      </c>
      <c r="B2518" s="133" t="s">
        <v>3497</v>
      </c>
      <c r="C2518" s="0" t="s">
        <v>1378</v>
      </c>
      <c r="D2518" s="0" t="s">
        <v>972</v>
      </c>
      <c r="E2518" s="338" t="n">
        <v>65.38</v>
      </c>
    </row>
    <row r="2519" customFormat="false" ht="15" hidden="false" customHeight="false" outlineLevel="0" collapsed="false">
      <c r="A2519" s="0" t="n">
        <v>38135</v>
      </c>
      <c r="B2519" s="133" t="s">
        <v>3498</v>
      </c>
      <c r="C2519" s="0" t="s">
        <v>1378</v>
      </c>
      <c r="D2519" s="0" t="s">
        <v>972</v>
      </c>
      <c r="E2519" s="338" t="n">
        <v>82.88</v>
      </c>
    </row>
    <row r="2520" customFormat="false" ht="15" hidden="false" customHeight="false" outlineLevel="0" collapsed="false">
      <c r="A2520" s="0" t="n">
        <v>38138</v>
      </c>
      <c r="B2520" s="133" t="s">
        <v>3499</v>
      </c>
      <c r="C2520" s="0" t="s">
        <v>1378</v>
      </c>
      <c r="D2520" s="0" t="s">
        <v>972</v>
      </c>
      <c r="E2520" s="338" t="n">
        <v>64.2</v>
      </c>
    </row>
    <row r="2521" customFormat="false" ht="15" hidden="false" customHeight="false" outlineLevel="0" collapsed="false">
      <c r="A2521" s="0" t="n">
        <v>3736</v>
      </c>
      <c r="B2521" s="133" t="s">
        <v>3500</v>
      </c>
      <c r="C2521" s="0" t="s">
        <v>1378</v>
      </c>
      <c r="D2521" s="0" t="s">
        <v>977</v>
      </c>
      <c r="E2521" s="338" t="n">
        <v>47.45</v>
      </c>
    </row>
    <row r="2522" customFormat="false" ht="15" hidden="false" customHeight="false" outlineLevel="0" collapsed="false">
      <c r="A2522" s="0" t="n">
        <v>3741</v>
      </c>
      <c r="B2522" s="133" t="s">
        <v>3501</v>
      </c>
      <c r="C2522" s="0" t="s">
        <v>1378</v>
      </c>
      <c r="D2522" s="0" t="s">
        <v>970</v>
      </c>
      <c r="E2522" s="338" t="n">
        <v>49.46</v>
      </c>
    </row>
    <row r="2523" customFormat="false" ht="15" hidden="false" customHeight="false" outlineLevel="0" collapsed="false">
      <c r="A2523" s="0" t="n">
        <v>3745</v>
      </c>
      <c r="B2523" s="133" t="s">
        <v>3502</v>
      </c>
      <c r="C2523" s="0" t="s">
        <v>1378</v>
      </c>
      <c r="D2523" s="0" t="s">
        <v>970</v>
      </c>
      <c r="E2523" s="338" t="n">
        <v>53.33</v>
      </c>
    </row>
    <row r="2524" customFormat="false" ht="15" hidden="false" customHeight="false" outlineLevel="0" collapsed="false">
      <c r="A2524" s="0" t="n">
        <v>3743</v>
      </c>
      <c r="B2524" s="133" t="s">
        <v>3503</v>
      </c>
      <c r="C2524" s="0" t="s">
        <v>1378</v>
      </c>
      <c r="D2524" s="0" t="s">
        <v>970</v>
      </c>
      <c r="E2524" s="338" t="n">
        <v>49.28</v>
      </c>
    </row>
    <row r="2525" customFormat="false" ht="15" hidden="false" customHeight="false" outlineLevel="0" collapsed="false">
      <c r="A2525" s="0" t="n">
        <v>3744</v>
      </c>
      <c r="B2525" s="133" t="s">
        <v>3504</v>
      </c>
      <c r="C2525" s="0" t="s">
        <v>1378</v>
      </c>
      <c r="D2525" s="0" t="s">
        <v>970</v>
      </c>
      <c r="E2525" s="338" t="n">
        <v>54.25</v>
      </c>
    </row>
    <row r="2526" customFormat="false" ht="15" hidden="false" customHeight="false" outlineLevel="0" collapsed="false">
      <c r="A2526" s="0" t="n">
        <v>3739</v>
      </c>
      <c r="B2526" s="133" t="s">
        <v>3505</v>
      </c>
      <c r="C2526" s="0" t="s">
        <v>1378</v>
      </c>
      <c r="D2526" s="0" t="s">
        <v>970</v>
      </c>
      <c r="E2526" s="338" t="n">
        <v>57.01</v>
      </c>
    </row>
    <row r="2527" customFormat="false" ht="15" hidden="false" customHeight="false" outlineLevel="0" collapsed="false">
      <c r="A2527" s="0" t="n">
        <v>3737</v>
      </c>
      <c r="B2527" s="133" t="s">
        <v>3506</v>
      </c>
      <c r="C2527" s="0" t="s">
        <v>1378</v>
      </c>
      <c r="D2527" s="0" t="s">
        <v>970</v>
      </c>
      <c r="E2527" s="338" t="n">
        <v>59.77</v>
      </c>
    </row>
    <row r="2528" customFormat="false" ht="15" hidden="false" customHeight="false" outlineLevel="0" collapsed="false">
      <c r="A2528" s="0" t="n">
        <v>3738</v>
      </c>
      <c r="B2528" s="133" t="s">
        <v>3507</v>
      </c>
      <c r="C2528" s="0" t="s">
        <v>1378</v>
      </c>
      <c r="D2528" s="0" t="s">
        <v>970</v>
      </c>
      <c r="E2528" s="338" t="n">
        <v>68.96</v>
      </c>
    </row>
    <row r="2529" customFormat="false" ht="15" hidden="false" customHeight="false" outlineLevel="0" collapsed="false">
      <c r="A2529" s="0" t="n">
        <v>3747</v>
      </c>
      <c r="B2529" s="133" t="s">
        <v>3508</v>
      </c>
      <c r="C2529" s="0" t="s">
        <v>1378</v>
      </c>
      <c r="D2529" s="0" t="s">
        <v>970</v>
      </c>
      <c r="E2529" s="338" t="n">
        <v>54.25</v>
      </c>
    </row>
    <row r="2530" customFormat="false" ht="15" hidden="false" customHeight="false" outlineLevel="0" collapsed="false">
      <c r="A2530" s="0" t="n">
        <v>11649</v>
      </c>
      <c r="B2530" s="133" t="s">
        <v>3509</v>
      </c>
      <c r="C2530" s="0" t="s">
        <v>969</v>
      </c>
      <c r="D2530" s="0" t="s">
        <v>970</v>
      </c>
      <c r="E2530" s="338" t="n">
        <v>393.57</v>
      </c>
    </row>
    <row r="2531" customFormat="false" ht="15" hidden="false" customHeight="false" outlineLevel="0" collapsed="false">
      <c r="A2531" s="0" t="n">
        <v>11650</v>
      </c>
      <c r="B2531" s="133" t="s">
        <v>3510</v>
      </c>
      <c r="C2531" s="0" t="s">
        <v>969</v>
      </c>
      <c r="D2531" s="0" t="s">
        <v>970</v>
      </c>
      <c r="E2531" s="338" t="n">
        <v>670.82</v>
      </c>
    </row>
    <row r="2532" customFormat="false" ht="15" hidden="false" customHeight="false" outlineLevel="0" collapsed="false">
      <c r="A2532" s="0" t="n">
        <v>3742</v>
      </c>
      <c r="B2532" s="133" t="s">
        <v>3511</v>
      </c>
      <c r="C2532" s="0" t="s">
        <v>1378</v>
      </c>
      <c r="D2532" s="0" t="s">
        <v>970</v>
      </c>
      <c r="E2532" s="338" t="n">
        <v>71.54</v>
      </c>
    </row>
    <row r="2533" customFormat="false" ht="15" hidden="false" customHeight="false" outlineLevel="0" collapsed="false">
      <c r="A2533" s="0" t="n">
        <v>3746</v>
      </c>
      <c r="B2533" s="133" t="s">
        <v>3512</v>
      </c>
      <c r="C2533" s="0" t="s">
        <v>1378</v>
      </c>
      <c r="D2533" s="0" t="s">
        <v>970</v>
      </c>
      <c r="E2533" s="338" t="n">
        <v>83.53</v>
      </c>
    </row>
    <row r="2534" customFormat="false" ht="15" hidden="false" customHeight="false" outlineLevel="0" collapsed="false">
      <c r="A2534" s="0" t="n">
        <v>21106</v>
      </c>
      <c r="B2534" s="133" t="s">
        <v>3513</v>
      </c>
      <c r="C2534" s="0" t="s">
        <v>1020</v>
      </c>
      <c r="D2534" s="0" t="s">
        <v>972</v>
      </c>
      <c r="E2534" s="338" t="n">
        <v>32.12</v>
      </c>
    </row>
    <row r="2535" customFormat="false" ht="15" hidden="false" customHeight="false" outlineLevel="0" collapsed="false">
      <c r="A2535" s="0" t="n">
        <v>39377</v>
      </c>
      <c r="B2535" s="133" t="s">
        <v>3514</v>
      </c>
      <c r="C2535" s="0" t="s">
        <v>969</v>
      </c>
      <c r="D2535" s="0" t="s">
        <v>970</v>
      </c>
      <c r="E2535" s="338" t="n">
        <v>170.82</v>
      </c>
    </row>
    <row r="2536" customFormat="false" ht="15" hidden="false" customHeight="false" outlineLevel="0" collapsed="false">
      <c r="A2536" s="0" t="n">
        <v>38191</v>
      </c>
      <c r="B2536" s="133" t="s">
        <v>3515</v>
      </c>
      <c r="C2536" s="0" t="s">
        <v>969</v>
      </c>
      <c r="D2536" s="0" t="s">
        <v>970</v>
      </c>
      <c r="E2536" s="338" t="n">
        <v>12.72</v>
      </c>
    </row>
    <row r="2537" customFormat="false" ht="15" hidden="false" customHeight="false" outlineLevel="0" collapsed="false">
      <c r="A2537" s="0" t="n">
        <v>39381</v>
      </c>
      <c r="B2537" s="133" t="s">
        <v>3516</v>
      </c>
      <c r="C2537" s="0" t="s">
        <v>969</v>
      </c>
      <c r="D2537" s="0" t="s">
        <v>970</v>
      </c>
      <c r="E2537" s="338" t="n">
        <v>11.86</v>
      </c>
    </row>
    <row r="2538" customFormat="false" ht="15" hidden="false" customHeight="false" outlineLevel="0" collapsed="false">
      <c r="A2538" s="0" t="n">
        <v>38780</v>
      </c>
      <c r="B2538" s="133" t="s">
        <v>3517</v>
      </c>
      <c r="C2538" s="0" t="s">
        <v>969</v>
      </c>
      <c r="D2538" s="0" t="s">
        <v>970</v>
      </c>
      <c r="E2538" s="338" t="n">
        <v>14.51</v>
      </c>
    </row>
    <row r="2539" customFormat="false" ht="15" hidden="false" customHeight="false" outlineLevel="0" collapsed="false">
      <c r="A2539" s="0" t="n">
        <v>38781</v>
      </c>
      <c r="B2539" s="133" t="s">
        <v>3518</v>
      </c>
      <c r="C2539" s="0" t="s">
        <v>969</v>
      </c>
      <c r="D2539" s="0" t="s">
        <v>970</v>
      </c>
      <c r="E2539" s="338" t="n">
        <v>48.99</v>
      </c>
    </row>
    <row r="2540" customFormat="false" ht="15" hidden="false" customHeight="false" outlineLevel="0" collapsed="false">
      <c r="A2540" s="0" t="n">
        <v>38192</v>
      </c>
      <c r="B2540" s="133" t="s">
        <v>3519</v>
      </c>
      <c r="C2540" s="0" t="s">
        <v>969</v>
      </c>
      <c r="D2540" s="0" t="s">
        <v>970</v>
      </c>
      <c r="E2540" s="338" t="n">
        <v>88.65</v>
      </c>
    </row>
    <row r="2541" customFormat="false" ht="15" hidden="false" customHeight="false" outlineLevel="0" collapsed="false">
      <c r="A2541" s="0" t="n">
        <v>3753</v>
      </c>
      <c r="B2541" s="133" t="s">
        <v>3520</v>
      </c>
      <c r="C2541" s="0" t="s">
        <v>969</v>
      </c>
      <c r="D2541" s="0" t="s">
        <v>970</v>
      </c>
      <c r="E2541" s="338" t="n">
        <v>7.76</v>
      </c>
    </row>
    <row r="2542" customFormat="false" ht="15" hidden="false" customHeight="false" outlineLevel="0" collapsed="false">
      <c r="A2542" s="0" t="n">
        <v>38782</v>
      </c>
      <c r="B2542" s="133" t="s">
        <v>3521</v>
      </c>
      <c r="C2542" s="0" t="s">
        <v>969</v>
      </c>
      <c r="D2542" s="0" t="s">
        <v>970</v>
      </c>
      <c r="E2542" s="338" t="n">
        <v>10.1</v>
      </c>
    </row>
    <row r="2543" customFormat="false" ht="15" hidden="false" customHeight="false" outlineLevel="0" collapsed="false">
      <c r="A2543" s="0" t="n">
        <v>38778</v>
      </c>
      <c r="B2543" s="133" t="s">
        <v>3522</v>
      </c>
      <c r="C2543" s="0" t="s">
        <v>969</v>
      </c>
      <c r="D2543" s="0" t="s">
        <v>970</v>
      </c>
      <c r="E2543" s="338" t="n">
        <v>7.58</v>
      </c>
    </row>
    <row r="2544" customFormat="false" ht="15" hidden="false" customHeight="false" outlineLevel="0" collapsed="false">
      <c r="A2544" s="0" t="n">
        <v>38779</v>
      </c>
      <c r="B2544" s="133" t="s">
        <v>3523</v>
      </c>
      <c r="C2544" s="0" t="s">
        <v>969</v>
      </c>
      <c r="D2544" s="0" t="s">
        <v>970</v>
      </c>
      <c r="E2544" s="338" t="n">
        <v>8.04</v>
      </c>
    </row>
    <row r="2545" customFormat="false" ht="15" hidden="false" customHeight="false" outlineLevel="0" collapsed="false">
      <c r="A2545" s="0" t="n">
        <v>39388</v>
      </c>
      <c r="B2545" s="133" t="s">
        <v>3524</v>
      </c>
      <c r="C2545" s="0" t="s">
        <v>969</v>
      </c>
      <c r="D2545" s="0" t="s">
        <v>970</v>
      </c>
      <c r="E2545" s="338" t="n">
        <v>7.36</v>
      </c>
    </row>
    <row r="2546" customFormat="false" ht="15" hidden="false" customHeight="false" outlineLevel="0" collapsed="false">
      <c r="A2546" s="0" t="n">
        <v>39387</v>
      </c>
      <c r="B2546" s="133" t="s">
        <v>3525</v>
      </c>
      <c r="C2546" s="0" t="s">
        <v>969</v>
      </c>
      <c r="D2546" s="0" t="s">
        <v>970</v>
      </c>
      <c r="E2546" s="338" t="n">
        <v>11.48</v>
      </c>
    </row>
    <row r="2547" customFormat="false" ht="15" hidden="false" customHeight="false" outlineLevel="0" collapsed="false">
      <c r="A2547" s="0" t="n">
        <v>39386</v>
      </c>
      <c r="B2547" s="133" t="s">
        <v>3526</v>
      </c>
      <c r="C2547" s="0" t="s">
        <v>969</v>
      </c>
      <c r="D2547" s="0" t="s">
        <v>970</v>
      </c>
      <c r="E2547" s="338" t="n">
        <v>8</v>
      </c>
    </row>
    <row r="2548" customFormat="false" ht="15" hidden="false" customHeight="false" outlineLevel="0" collapsed="false">
      <c r="A2548" s="0" t="n">
        <v>38194</v>
      </c>
      <c r="B2548" s="133" t="s">
        <v>3527</v>
      </c>
      <c r="C2548" s="0" t="s">
        <v>969</v>
      </c>
      <c r="D2548" s="0" t="s">
        <v>977</v>
      </c>
      <c r="E2548" s="338" t="n">
        <v>5.99</v>
      </c>
    </row>
    <row r="2549" customFormat="false" ht="15" hidden="false" customHeight="false" outlineLevel="0" collapsed="false">
      <c r="A2549" s="0" t="n">
        <v>38193</v>
      </c>
      <c r="B2549" s="133" t="s">
        <v>3528</v>
      </c>
      <c r="C2549" s="0" t="s">
        <v>969</v>
      </c>
      <c r="D2549" s="0" t="s">
        <v>970</v>
      </c>
      <c r="E2549" s="338" t="n">
        <v>5.2</v>
      </c>
    </row>
    <row r="2550" customFormat="false" ht="15" hidden="false" customHeight="false" outlineLevel="0" collapsed="false">
      <c r="A2550" s="0" t="n">
        <v>12216</v>
      </c>
      <c r="B2550" s="133" t="s">
        <v>3529</v>
      </c>
      <c r="C2550" s="0" t="s">
        <v>969</v>
      </c>
      <c r="D2550" s="0" t="s">
        <v>970</v>
      </c>
      <c r="E2550" s="338" t="n">
        <v>44.33</v>
      </c>
    </row>
    <row r="2551" customFormat="false" ht="15" hidden="false" customHeight="false" outlineLevel="0" collapsed="false">
      <c r="A2551" s="0" t="n">
        <v>3757</v>
      </c>
      <c r="B2551" s="133" t="s">
        <v>3530</v>
      </c>
      <c r="C2551" s="0" t="s">
        <v>969</v>
      </c>
      <c r="D2551" s="0" t="s">
        <v>970</v>
      </c>
      <c r="E2551" s="338" t="n">
        <v>51.26</v>
      </c>
    </row>
    <row r="2552" customFormat="false" ht="15" hidden="false" customHeight="false" outlineLevel="0" collapsed="false">
      <c r="A2552" s="0" t="n">
        <v>3758</v>
      </c>
      <c r="B2552" s="133" t="s">
        <v>3531</v>
      </c>
      <c r="C2552" s="0" t="s">
        <v>969</v>
      </c>
      <c r="D2552" s="0" t="s">
        <v>970</v>
      </c>
      <c r="E2552" s="338" t="n">
        <v>59.77</v>
      </c>
    </row>
    <row r="2553" customFormat="false" ht="15" hidden="false" customHeight="false" outlineLevel="0" collapsed="false">
      <c r="A2553" s="0" t="n">
        <v>12214</v>
      </c>
      <c r="B2553" s="133" t="s">
        <v>3532</v>
      </c>
      <c r="C2553" s="0" t="s">
        <v>969</v>
      </c>
      <c r="D2553" s="0" t="s">
        <v>970</v>
      </c>
      <c r="E2553" s="338" t="n">
        <v>20.47</v>
      </c>
    </row>
    <row r="2554" customFormat="false" ht="15" hidden="false" customHeight="false" outlineLevel="0" collapsed="false">
      <c r="A2554" s="0" t="n">
        <v>3749</v>
      </c>
      <c r="B2554" s="133" t="s">
        <v>3533</v>
      </c>
      <c r="C2554" s="0" t="s">
        <v>969</v>
      </c>
      <c r="D2554" s="0" t="s">
        <v>977</v>
      </c>
      <c r="E2554" s="338" t="n">
        <v>36.48</v>
      </c>
    </row>
    <row r="2555" customFormat="false" ht="15" hidden="false" customHeight="false" outlineLevel="0" collapsed="false">
      <c r="A2555" s="0" t="n">
        <v>3751</v>
      </c>
      <c r="B2555" s="133" t="s">
        <v>3534</v>
      </c>
      <c r="C2555" s="0" t="s">
        <v>969</v>
      </c>
      <c r="D2555" s="0" t="s">
        <v>970</v>
      </c>
      <c r="E2555" s="338" t="n">
        <v>49.78</v>
      </c>
    </row>
    <row r="2556" customFormat="false" ht="15" hidden="false" customHeight="false" outlineLevel="0" collapsed="false">
      <c r="A2556" s="0" t="n">
        <v>39376</v>
      </c>
      <c r="B2556" s="133" t="s">
        <v>3535</v>
      </c>
      <c r="C2556" s="0" t="s">
        <v>969</v>
      </c>
      <c r="D2556" s="0" t="s">
        <v>970</v>
      </c>
      <c r="E2556" s="338" t="n">
        <v>41.97</v>
      </c>
    </row>
    <row r="2557" customFormat="false" ht="15" hidden="false" customHeight="false" outlineLevel="0" collapsed="false">
      <c r="A2557" s="0" t="n">
        <v>3752</v>
      </c>
      <c r="B2557" s="133" t="s">
        <v>3536</v>
      </c>
      <c r="C2557" s="0" t="s">
        <v>969</v>
      </c>
      <c r="D2557" s="0" t="s">
        <v>970</v>
      </c>
      <c r="E2557" s="338" t="n">
        <v>82.12</v>
      </c>
    </row>
    <row r="2558" customFormat="false" ht="15" hidden="false" customHeight="false" outlineLevel="0" collapsed="false">
      <c r="A2558" s="0" t="n">
        <v>746</v>
      </c>
      <c r="B2558" s="133" t="s">
        <v>3537</v>
      </c>
      <c r="C2558" s="0" t="s">
        <v>969</v>
      </c>
      <c r="D2558" s="0" t="s">
        <v>977</v>
      </c>
      <c r="E2558" s="339" t="n">
        <v>2400</v>
      </c>
    </row>
    <row r="2559" customFormat="false" ht="15" hidden="false" customHeight="false" outlineLevel="0" collapsed="false">
      <c r="A2559" s="0" t="n">
        <v>20269</v>
      </c>
      <c r="B2559" s="133" t="s">
        <v>3538</v>
      </c>
      <c r="C2559" s="0" t="s">
        <v>969</v>
      </c>
      <c r="D2559" s="0" t="s">
        <v>970</v>
      </c>
      <c r="E2559" s="338" t="n">
        <v>98.79</v>
      </c>
    </row>
    <row r="2560" customFormat="false" ht="15" hidden="false" customHeight="false" outlineLevel="0" collapsed="false">
      <c r="A2560" s="0" t="n">
        <v>20270</v>
      </c>
      <c r="B2560" s="133" t="s">
        <v>3539</v>
      </c>
      <c r="C2560" s="0" t="s">
        <v>969</v>
      </c>
      <c r="D2560" s="0" t="s">
        <v>970</v>
      </c>
      <c r="E2560" s="338" t="n">
        <v>109.16</v>
      </c>
    </row>
    <row r="2561" customFormat="false" ht="15" hidden="false" customHeight="false" outlineLevel="0" collapsed="false">
      <c r="A2561" s="0" t="n">
        <v>11696</v>
      </c>
      <c r="B2561" s="133" t="s">
        <v>3540</v>
      </c>
      <c r="C2561" s="0" t="s">
        <v>969</v>
      </c>
      <c r="D2561" s="0" t="s">
        <v>970</v>
      </c>
      <c r="E2561" s="338" t="n">
        <v>174.75</v>
      </c>
    </row>
    <row r="2562" customFormat="false" ht="15" hidden="false" customHeight="false" outlineLevel="0" collapsed="false">
      <c r="A2562" s="0" t="n">
        <v>10427</v>
      </c>
      <c r="B2562" s="133" t="s">
        <v>3541</v>
      </c>
      <c r="C2562" s="0" t="s">
        <v>969</v>
      </c>
      <c r="D2562" s="0" t="s">
        <v>970</v>
      </c>
      <c r="E2562" s="338" t="n">
        <v>489.02</v>
      </c>
    </row>
    <row r="2563" customFormat="false" ht="15" hidden="false" customHeight="false" outlineLevel="0" collapsed="false">
      <c r="A2563" s="0" t="n">
        <v>10428</v>
      </c>
      <c r="B2563" s="133" t="s">
        <v>3542</v>
      </c>
      <c r="C2563" s="0" t="s">
        <v>969</v>
      </c>
      <c r="D2563" s="0" t="s">
        <v>970</v>
      </c>
      <c r="E2563" s="338" t="n">
        <v>503.85</v>
      </c>
    </row>
    <row r="2564" customFormat="false" ht="15" hidden="false" customHeight="false" outlineLevel="0" collapsed="false">
      <c r="A2564" s="0" t="n">
        <v>36521</v>
      </c>
      <c r="B2564" s="133" t="s">
        <v>3543</v>
      </c>
      <c r="C2564" s="0" t="s">
        <v>969</v>
      </c>
      <c r="D2564" s="0" t="s">
        <v>970</v>
      </c>
      <c r="E2564" s="338" t="n">
        <v>157.21</v>
      </c>
    </row>
    <row r="2565" customFormat="false" ht="15" hidden="false" customHeight="false" outlineLevel="0" collapsed="false">
      <c r="A2565" s="0" t="n">
        <v>36794</v>
      </c>
      <c r="B2565" s="133" t="s">
        <v>3544</v>
      </c>
      <c r="C2565" s="0" t="s">
        <v>969</v>
      </c>
      <c r="D2565" s="0" t="s">
        <v>970</v>
      </c>
      <c r="E2565" s="338" t="n">
        <v>167.36</v>
      </c>
    </row>
    <row r="2566" customFormat="false" ht="15" hidden="false" customHeight="false" outlineLevel="0" collapsed="false">
      <c r="A2566" s="0" t="n">
        <v>10426</v>
      </c>
      <c r="B2566" s="133" t="s">
        <v>3545</v>
      </c>
      <c r="C2566" s="0" t="s">
        <v>969</v>
      </c>
      <c r="D2566" s="0" t="s">
        <v>970</v>
      </c>
      <c r="E2566" s="338" t="n">
        <v>187.41</v>
      </c>
    </row>
    <row r="2567" customFormat="false" ht="15" hidden="false" customHeight="false" outlineLevel="0" collapsed="false">
      <c r="A2567" s="0" t="n">
        <v>10425</v>
      </c>
      <c r="B2567" s="133" t="s">
        <v>3546</v>
      </c>
      <c r="C2567" s="0" t="s">
        <v>969</v>
      </c>
      <c r="D2567" s="0" t="s">
        <v>970</v>
      </c>
      <c r="E2567" s="338" t="n">
        <v>95.07</v>
      </c>
    </row>
    <row r="2568" customFormat="false" ht="15" hidden="false" customHeight="false" outlineLevel="0" collapsed="false">
      <c r="A2568" s="0" t="n">
        <v>10431</v>
      </c>
      <c r="B2568" s="133" t="s">
        <v>3547</v>
      </c>
      <c r="C2568" s="0" t="s">
        <v>969</v>
      </c>
      <c r="D2568" s="0" t="s">
        <v>970</v>
      </c>
      <c r="E2568" s="338" t="n">
        <v>325.5</v>
      </c>
    </row>
    <row r="2569" customFormat="false" ht="15" hidden="false" customHeight="false" outlineLevel="0" collapsed="false">
      <c r="A2569" s="0" t="n">
        <v>10429</v>
      </c>
      <c r="B2569" s="133" t="s">
        <v>3548</v>
      </c>
      <c r="C2569" s="0" t="s">
        <v>969</v>
      </c>
      <c r="D2569" s="0" t="s">
        <v>970</v>
      </c>
      <c r="E2569" s="338" t="n">
        <v>160.57</v>
      </c>
    </row>
    <row r="2570" customFormat="false" ht="15" hidden="false" customHeight="false" outlineLevel="0" collapsed="false">
      <c r="A2570" s="0" t="n">
        <v>2354</v>
      </c>
      <c r="B2570" s="133" t="s">
        <v>3549</v>
      </c>
      <c r="C2570" s="0" t="s">
        <v>1120</v>
      </c>
      <c r="D2570" s="0" t="s">
        <v>970</v>
      </c>
      <c r="E2570" s="338" t="n">
        <v>15.22</v>
      </c>
    </row>
    <row r="2571" customFormat="false" ht="15" hidden="false" customHeight="false" outlineLevel="0" collapsed="false">
      <c r="A2571" s="0" t="n">
        <v>40932</v>
      </c>
      <c r="B2571" s="133" t="s">
        <v>3550</v>
      </c>
      <c r="C2571" s="0" t="s">
        <v>1122</v>
      </c>
      <c r="D2571" s="0" t="s">
        <v>970</v>
      </c>
      <c r="E2571" s="339" t="n">
        <v>2679.86</v>
      </c>
    </row>
    <row r="2572" customFormat="false" ht="15" hidden="false" customHeight="false" outlineLevel="0" collapsed="false">
      <c r="A2572" s="0" t="n">
        <v>10853</v>
      </c>
      <c r="B2572" s="133" t="s">
        <v>3551</v>
      </c>
      <c r="C2572" s="0" t="s">
        <v>969</v>
      </c>
      <c r="D2572" s="0" t="s">
        <v>970</v>
      </c>
      <c r="E2572" s="338" t="n">
        <v>88.37</v>
      </c>
    </row>
    <row r="2573" customFormat="false" ht="15" hidden="false" customHeight="false" outlineLevel="0" collapsed="false">
      <c r="A2573" s="0" t="n">
        <v>5093</v>
      </c>
      <c r="B2573" s="133" t="s">
        <v>3552</v>
      </c>
      <c r="C2573" s="0" t="s">
        <v>1392</v>
      </c>
      <c r="D2573" s="0" t="s">
        <v>970</v>
      </c>
      <c r="E2573" s="338" t="n">
        <v>18.48</v>
      </c>
    </row>
    <row r="2574" customFormat="false" ht="15" hidden="false" customHeight="false" outlineLevel="0" collapsed="false">
      <c r="A2574" s="0" t="n">
        <v>44331</v>
      </c>
      <c r="B2574" s="133" t="s">
        <v>3553</v>
      </c>
      <c r="C2574" s="0" t="s">
        <v>1022</v>
      </c>
      <c r="D2574" s="0" t="s">
        <v>970</v>
      </c>
      <c r="E2574" s="338" t="n">
        <v>51.73</v>
      </c>
    </row>
    <row r="2575" customFormat="false" ht="15" hidden="false" customHeight="false" outlineLevel="0" collapsed="false">
      <c r="A2575" s="0" t="n">
        <v>37768</v>
      </c>
      <c r="B2575" s="133" t="s">
        <v>3554</v>
      </c>
      <c r="C2575" s="0" t="s">
        <v>969</v>
      </c>
      <c r="D2575" s="0" t="s">
        <v>972</v>
      </c>
      <c r="E2575" s="339" t="n">
        <v>295000</v>
      </c>
    </row>
    <row r="2576" customFormat="false" ht="15" hidden="false" customHeight="false" outlineLevel="0" collapsed="false">
      <c r="A2576" s="0" t="n">
        <v>37773</v>
      </c>
      <c r="B2576" s="133" t="s">
        <v>3555</v>
      </c>
      <c r="C2576" s="0" t="s">
        <v>969</v>
      </c>
      <c r="D2576" s="0" t="s">
        <v>972</v>
      </c>
      <c r="E2576" s="339" t="n">
        <v>250504.73</v>
      </c>
    </row>
    <row r="2577" customFormat="false" ht="15" hidden="false" customHeight="false" outlineLevel="0" collapsed="false">
      <c r="A2577" s="0" t="n">
        <v>37769</v>
      </c>
      <c r="B2577" s="133" t="s">
        <v>3556</v>
      </c>
      <c r="C2577" s="0" t="s">
        <v>969</v>
      </c>
      <c r="D2577" s="0" t="s">
        <v>972</v>
      </c>
      <c r="E2577" s="339" t="n">
        <v>419376.48</v>
      </c>
    </row>
    <row r="2578" customFormat="false" ht="15" hidden="false" customHeight="false" outlineLevel="0" collapsed="false">
      <c r="A2578" s="0" t="n">
        <v>37770</v>
      </c>
      <c r="B2578" s="133" t="s">
        <v>3557</v>
      </c>
      <c r="C2578" s="0" t="s">
        <v>969</v>
      </c>
      <c r="D2578" s="0" t="s">
        <v>972</v>
      </c>
      <c r="E2578" s="339" t="n">
        <v>711748.8</v>
      </c>
    </row>
    <row r="2579" customFormat="false" ht="15" hidden="false" customHeight="false" outlineLevel="0" collapsed="false">
      <c r="A2579" s="0" t="n">
        <v>38382</v>
      </c>
      <c r="B2579" s="133" t="s">
        <v>3558</v>
      </c>
      <c r="C2579" s="0" t="s">
        <v>969</v>
      </c>
      <c r="D2579" s="0" t="s">
        <v>970</v>
      </c>
      <c r="E2579" s="338" t="n">
        <v>11.04</v>
      </c>
    </row>
    <row r="2580" customFormat="false" ht="15" hidden="false" customHeight="false" outlineLevel="0" collapsed="false">
      <c r="A2580" s="0" t="n">
        <v>38383</v>
      </c>
      <c r="B2580" s="133" t="s">
        <v>3559</v>
      </c>
      <c r="C2580" s="0" t="s">
        <v>969</v>
      </c>
      <c r="D2580" s="0" t="s">
        <v>970</v>
      </c>
      <c r="E2580" s="338" t="n">
        <v>2.06</v>
      </c>
    </row>
    <row r="2581" customFormat="false" ht="15" hidden="false" customHeight="false" outlineLevel="0" collapsed="false">
      <c r="A2581" s="0" t="n">
        <v>3768</v>
      </c>
      <c r="B2581" s="133" t="s">
        <v>3560</v>
      </c>
      <c r="C2581" s="0" t="s">
        <v>969</v>
      </c>
      <c r="D2581" s="0" t="s">
        <v>970</v>
      </c>
      <c r="E2581" s="338" t="n">
        <v>2.46</v>
      </c>
    </row>
    <row r="2582" customFormat="false" ht="15" hidden="false" customHeight="false" outlineLevel="0" collapsed="false">
      <c r="A2582" s="0" t="n">
        <v>3767</v>
      </c>
      <c r="B2582" s="133" t="s">
        <v>3561</v>
      </c>
      <c r="C2582" s="0" t="s">
        <v>969</v>
      </c>
      <c r="D2582" s="0" t="s">
        <v>970</v>
      </c>
      <c r="E2582" s="338" t="n">
        <v>0.82</v>
      </c>
    </row>
    <row r="2583" customFormat="false" ht="15" hidden="false" customHeight="false" outlineLevel="0" collapsed="false">
      <c r="A2583" s="0" t="n">
        <v>13192</v>
      </c>
      <c r="B2583" s="133" t="s">
        <v>3562</v>
      </c>
      <c r="C2583" s="0" t="s">
        <v>969</v>
      </c>
      <c r="D2583" s="0" t="s">
        <v>970</v>
      </c>
      <c r="E2583" s="339" t="n">
        <v>5174.11</v>
      </c>
    </row>
    <row r="2584" customFormat="false" ht="15" hidden="false" customHeight="false" outlineLevel="0" collapsed="false">
      <c r="A2584" s="0" t="n">
        <v>38413</v>
      </c>
      <c r="B2584" s="133" t="s">
        <v>3563</v>
      </c>
      <c r="C2584" s="0" t="s">
        <v>969</v>
      </c>
      <c r="D2584" s="0" t="s">
        <v>970</v>
      </c>
      <c r="E2584" s="338" t="n">
        <v>855.72</v>
      </c>
    </row>
    <row r="2585" customFormat="false" ht="15" hidden="false" customHeight="false" outlineLevel="0" collapsed="false">
      <c r="A2585" s="0" t="n">
        <v>42440</v>
      </c>
      <c r="B2585" s="133" t="s">
        <v>3564</v>
      </c>
      <c r="C2585" s="0" t="s">
        <v>969</v>
      </c>
      <c r="D2585" s="0" t="s">
        <v>972</v>
      </c>
      <c r="E2585" s="339" t="n">
        <v>1235.91</v>
      </c>
    </row>
    <row r="2586" customFormat="false" ht="15" hidden="false" customHeight="false" outlineLevel="0" collapsed="false">
      <c r="A2586" s="0" t="n">
        <v>20193</v>
      </c>
      <c r="B2586" s="133" t="s">
        <v>3565</v>
      </c>
      <c r="C2586" s="0" t="s">
        <v>3566</v>
      </c>
      <c r="D2586" s="0" t="s">
        <v>970</v>
      </c>
      <c r="E2586" s="338" t="n">
        <v>16.5</v>
      </c>
    </row>
    <row r="2587" customFormat="false" ht="15" hidden="false" customHeight="false" outlineLevel="0" collapsed="false">
      <c r="A2587" s="0" t="n">
        <v>10527</v>
      </c>
      <c r="B2587" s="133" t="s">
        <v>3567</v>
      </c>
      <c r="C2587" s="0" t="s">
        <v>3568</v>
      </c>
      <c r="D2587" s="0" t="s">
        <v>977</v>
      </c>
      <c r="E2587" s="338" t="n">
        <v>22</v>
      </c>
    </row>
    <row r="2588" customFormat="false" ht="15" hidden="false" customHeight="false" outlineLevel="0" collapsed="false">
      <c r="A2588" s="0" t="n">
        <v>41805</v>
      </c>
      <c r="B2588" s="133" t="s">
        <v>3569</v>
      </c>
      <c r="C2588" s="0" t="s">
        <v>1122</v>
      </c>
      <c r="D2588" s="0" t="s">
        <v>970</v>
      </c>
      <c r="E2588" s="338" t="n">
        <v>632.5</v>
      </c>
    </row>
    <row r="2589" customFormat="false" ht="15" hidden="false" customHeight="false" outlineLevel="0" collapsed="false">
      <c r="A2589" s="0" t="n">
        <v>40271</v>
      </c>
      <c r="B2589" s="133" t="s">
        <v>3570</v>
      </c>
      <c r="C2589" s="0" t="s">
        <v>3571</v>
      </c>
      <c r="D2589" s="0" t="s">
        <v>970</v>
      </c>
      <c r="E2589" s="338" t="n">
        <v>16.84</v>
      </c>
    </row>
    <row r="2590" customFormat="false" ht="15" hidden="false" customHeight="false" outlineLevel="0" collapsed="false">
      <c r="A2590" s="0" t="n">
        <v>40287</v>
      </c>
      <c r="B2590" s="133" t="s">
        <v>3572</v>
      </c>
      <c r="C2590" s="0" t="s">
        <v>1122</v>
      </c>
      <c r="D2590" s="0" t="s">
        <v>970</v>
      </c>
      <c r="E2590" s="338" t="n">
        <v>6.48</v>
      </c>
    </row>
    <row r="2591" customFormat="false" ht="15" hidden="false" customHeight="false" outlineLevel="0" collapsed="false">
      <c r="A2591" s="0" t="n">
        <v>4084</v>
      </c>
      <c r="B2591" s="133" t="s">
        <v>3573</v>
      </c>
      <c r="C2591" s="0" t="s">
        <v>1120</v>
      </c>
      <c r="D2591" s="0" t="s">
        <v>970</v>
      </c>
      <c r="E2591" s="338" t="n">
        <v>2.93</v>
      </c>
    </row>
    <row r="2592" customFormat="false" ht="15" hidden="false" customHeight="false" outlineLevel="0" collapsed="false">
      <c r="A2592" s="0" t="n">
        <v>743</v>
      </c>
      <c r="B2592" s="133" t="s">
        <v>3574</v>
      </c>
      <c r="C2592" s="0" t="s">
        <v>1120</v>
      </c>
      <c r="D2592" s="0" t="s">
        <v>977</v>
      </c>
      <c r="E2592" s="338" t="n">
        <v>2.93</v>
      </c>
    </row>
    <row r="2593" customFormat="false" ht="15" hidden="false" customHeight="false" outlineLevel="0" collapsed="false">
      <c r="A2593" s="0" t="n">
        <v>40293</v>
      </c>
      <c r="B2593" s="133" t="s">
        <v>3575</v>
      </c>
      <c r="C2593" s="0" t="s">
        <v>1120</v>
      </c>
      <c r="D2593" s="0" t="s">
        <v>970</v>
      </c>
      <c r="E2593" s="338" t="n">
        <v>3.51</v>
      </c>
    </row>
    <row r="2594" customFormat="false" ht="15" hidden="false" customHeight="false" outlineLevel="0" collapsed="false">
      <c r="A2594" s="0" t="n">
        <v>40294</v>
      </c>
      <c r="B2594" s="133" t="s">
        <v>3576</v>
      </c>
      <c r="C2594" s="0" t="s">
        <v>1120</v>
      </c>
      <c r="D2594" s="0" t="s">
        <v>970</v>
      </c>
      <c r="E2594" s="338" t="n">
        <v>2.93</v>
      </c>
    </row>
    <row r="2595" customFormat="false" ht="15" hidden="false" customHeight="false" outlineLevel="0" collapsed="false">
      <c r="A2595" s="0" t="n">
        <v>4085</v>
      </c>
      <c r="B2595" s="133" t="s">
        <v>3577</v>
      </c>
      <c r="C2595" s="0" t="s">
        <v>1120</v>
      </c>
      <c r="D2595" s="0" t="s">
        <v>970</v>
      </c>
      <c r="E2595" s="338" t="n">
        <v>4.1</v>
      </c>
    </row>
    <row r="2596" customFormat="false" ht="15" hidden="false" customHeight="false" outlineLevel="0" collapsed="false">
      <c r="A2596" s="0" t="n">
        <v>10779</v>
      </c>
      <c r="B2596" s="133" t="s">
        <v>3578</v>
      </c>
      <c r="C2596" s="0" t="s">
        <v>1122</v>
      </c>
      <c r="D2596" s="0" t="s">
        <v>972</v>
      </c>
      <c r="E2596" s="339" t="n">
        <v>1078.12</v>
      </c>
    </row>
    <row r="2597" customFormat="false" ht="15" hidden="false" customHeight="false" outlineLevel="0" collapsed="false">
      <c r="A2597" s="0" t="n">
        <v>10777</v>
      </c>
      <c r="B2597" s="133" t="s">
        <v>3579</v>
      </c>
      <c r="C2597" s="0" t="s">
        <v>1122</v>
      </c>
      <c r="D2597" s="0" t="s">
        <v>972</v>
      </c>
      <c r="E2597" s="338" t="n">
        <v>979.29</v>
      </c>
    </row>
    <row r="2598" customFormat="false" ht="15" hidden="false" customHeight="false" outlineLevel="0" collapsed="false">
      <c r="A2598" s="0" t="n">
        <v>10775</v>
      </c>
      <c r="B2598" s="133" t="s">
        <v>3580</v>
      </c>
      <c r="C2598" s="0" t="s">
        <v>1122</v>
      </c>
      <c r="D2598" s="0" t="s">
        <v>972</v>
      </c>
      <c r="E2598" s="338" t="n">
        <v>862.5</v>
      </c>
    </row>
    <row r="2599" customFormat="false" ht="15" hidden="false" customHeight="false" outlineLevel="0" collapsed="false">
      <c r="A2599" s="0" t="n">
        <v>10776</v>
      </c>
      <c r="B2599" s="133" t="s">
        <v>3581</v>
      </c>
      <c r="C2599" s="0" t="s">
        <v>1122</v>
      </c>
      <c r="D2599" s="0" t="s">
        <v>972</v>
      </c>
      <c r="E2599" s="338" t="n">
        <v>673.82</v>
      </c>
    </row>
    <row r="2600" customFormat="false" ht="15" hidden="false" customHeight="false" outlineLevel="0" collapsed="false">
      <c r="A2600" s="0" t="n">
        <v>10778</v>
      </c>
      <c r="B2600" s="133" t="s">
        <v>3582</v>
      </c>
      <c r="C2600" s="0" t="s">
        <v>1122</v>
      </c>
      <c r="D2600" s="0" t="s">
        <v>972</v>
      </c>
      <c r="E2600" s="339" t="n">
        <v>1078.12</v>
      </c>
    </row>
    <row r="2601" customFormat="false" ht="15" hidden="false" customHeight="false" outlineLevel="0" collapsed="false">
      <c r="A2601" s="0" t="n">
        <v>40339</v>
      </c>
      <c r="B2601" s="133" t="s">
        <v>3583</v>
      </c>
      <c r="C2601" s="0" t="s">
        <v>3571</v>
      </c>
      <c r="D2601" s="0" t="s">
        <v>970</v>
      </c>
      <c r="E2601" s="338" t="n">
        <v>5.9</v>
      </c>
    </row>
    <row r="2602" customFormat="false" ht="15" hidden="false" customHeight="false" outlineLevel="0" collapsed="false">
      <c r="A2602" s="0" t="n">
        <v>10749</v>
      </c>
      <c r="B2602" s="133" t="s">
        <v>3584</v>
      </c>
      <c r="C2602" s="0" t="s">
        <v>3571</v>
      </c>
      <c r="D2602" s="0" t="s">
        <v>970</v>
      </c>
      <c r="E2602" s="338" t="n">
        <v>19.52</v>
      </c>
    </row>
    <row r="2603" customFormat="false" ht="15" hidden="false" customHeight="false" outlineLevel="0" collapsed="false">
      <c r="A2603" s="0" t="n">
        <v>40290</v>
      </c>
      <c r="B2603" s="133" t="s">
        <v>3585</v>
      </c>
      <c r="C2603" s="0" t="s">
        <v>3571</v>
      </c>
      <c r="D2603" s="0" t="s">
        <v>970</v>
      </c>
      <c r="E2603" s="338" t="n">
        <v>10.56</v>
      </c>
    </row>
    <row r="2604" customFormat="false" ht="15" hidden="false" customHeight="false" outlineLevel="0" collapsed="false">
      <c r="A2604" s="0" t="n">
        <v>3346</v>
      </c>
      <c r="B2604" s="133" t="s">
        <v>3586</v>
      </c>
      <c r="C2604" s="0" t="s">
        <v>1120</v>
      </c>
      <c r="D2604" s="0" t="s">
        <v>977</v>
      </c>
      <c r="E2604" s="338" t="n">
        <v>15.75</v>
      </c>
    </row>
    <row r="2605" customFormat="false" ht="15" hidden="false" customHeight="false" outlineLevel="0" collapsed="false">
      <c r="A2605" s="0" t="n">
        <v>3348</v>
      </c>
      <c r="B2605" s="133" t="s">
        <v>3587</v>
      </c>
      <c r="C2605" s="0" t="s">
        <v>1120</v>
      </c>
      <c r="D2605" s="0" t="s">
        <v>970</v>
      </c>
      <c r="E2605" s="338" t="n">
        <v>18.84</v>
      </c>
    </row>
    <row r="2606" customFormat="false" ht="15" hidden="false" customHeight="false" outlineLevel="0" collapsed="false">
      <c r="A2606" s="0" t="n">
        <v>39833</v>
      </c>
      <c r="B2606" s="133" t="s">
        <v>3588</v>
      </c>
      <c r="C2606" s="0" t="s">
        <v>1120</v>
      </c>
      <c r="D2606" s="0" t="s">
        <v>970</v>
      </c>
      <c r="E2606" s="338" t="n">
        <v>25.81</v>
      </c>
    </row>
    <row r="2607" customFormat="false" ht="15" hidden="false" customHeight="false" outlineLevel="0" collapsed="false">
      <c r="A2607" s="0" t="n">
        <v>7252</v>
      </c>
      <c r="B2607" s="133" t="s">
        <v>3589</v>
      </c>
      <c r="C2607" s="0" t="s">
        <v>1120</v>
      </c>
      <c r="D2607" s="0" t="s">
        <v>972</v>
      </c>
      <c r="E2607" s="338" t="n">
        <v>2.34</v>
      </c>
    </row>
    <row r="2608" customFormat="false" ht="15" hidden="false" customHeight="false" outlineLevel="0" collapsed="false">
      <c r="A2608" s="0" t="n">
        <v>7247</v>
      </c>
      <c r="B2608" s="133" t="s">
        <v>3590</v>
      </c>
      <c r="C2608" s="0" t="s">
        <v>1120</v>
      </c>
      <c r="D2608" s="0" t="s">
        <v>972</v>
      </c>
      <c r="E2608" s="338" t="n">
        <v>2.34</v>
      </c>
    </row>
    <row r="2609" customFormat="false" ht="15" hidden="false" customHeight="false" outlineLevel="0" collapsed="false">
      <c r="A2609" s="0" t="n">
        <v>40291</v>
      </c>
      <c r="B2609" s="133" t="s">
        <v>3591</v>
      </c>
      <c r="C2609" s="0" t="s">
        <v>3571</v>
      </c>
      <c r="D2609" s="0" t="s">
        <v>970</v>
      </c>
      <c r="E2609" s="338" t="n">
        <v>550</v>
      </c>
    </row>
    <row r="2610" customFormat="false" ht="15" hidden="false" customHeight="false" outlineLevel="0" collapsed="false">
      <c r="A2610" s="0" t="n">
        <v>40275</v>
      </c>
      <c r="B2610" s="133" t="s">
        <v>3592</v>
      </c>
      <c r="C2610" s="0" t="s">
        <v>3571</v>
      </c>
      <c r="D2610" s="0" t="s">
        <v>970</v>
      </c>
      <c r="E2610" s="338" t="n">
        <v>17.6</v>
      </c>
    </row>
    <row r="2611" customFormat="false" ht="15" hidden="false" customHeight="false" outlineLevel="0" collapsed="false">
      <c r="A2611" s="0" t="n">
        <v>42408</v>
      </c>
      <c r="B2611" s="133" t="s">
        <v>3593</v>
      </c>
      <c r="C2611" s="0" t="s">
        <v>1378</v>
      </c>
      <c r="D2611" s="0" t="s">
        <v>970</v>
      </c>
      <c r="E2611" s="338" t="n">
        <v>1.31</v>
      </c>
    </row>
    <row r="2612" customFormat="false" ht="15" hidden="false" customHeight="false" outlineLevel="0" collapsed="false">
      <c r="A2612" s="0" t="n">
        <v>3777</v>
      </c>
      <c r="B2612" s="133" t="s">
        <v>3594</v>
      </c>
      <c r="C2612" s="0" t="s">
        <v>1378</v>
      </c>
      <c r="D2612" s="0" t="s">
        <v>977</v>
      </c>
      <c r="E2612" s="338" t="n">
        <v>0.95</v>
      </c>
    </row>
    <row r="2613" customFormat="false" ht="15" hidden="false" customHeight="false" outlineLevel="0" collapsed="false">
      <c r="A2613" s="0" t="n">
        <v>44699</v>
      </c>
      <c r="B2613" s="133" t="s">
        <v>3595</v>
      </c>
      <c r="C2613" s="0" t="s">
        <v>1020</v>
      </c>
      <c r="D2613" s="0" t="s">
        <v>970</v>
      </c>
      <c r="E2613" s="338" t="n">
        <v>47.11</v>
      </c>
    </row>
    <row r="2614" customFormat="false" ht="15" hidden="false" customHeight="false" outlineLevel="0" collapsed="false">
      <c r="A2614" s="0" t="n">
        <v>3798</v>
      </c>
      <c r="B2614" s="133" t="s">
        <v>3596</v>
      </c>
      <c r="C2614" s="0" t="s">
        <v>969</v>
      </c>
      <c r="D2614" s="0" t="s">
        <v>970</v>
      </c>
      <c r="E2614" s="338" t="n">
        <v>61.19</v>
      </c>
    </row>
    <row r="2615" customFormat="false" ht="15" hidden="false" customHeight="false" outlineLevel="0" collapsed="false">
      <c r="A2615" s="0" t="n">
        <v>38769</v>
      </c>
      <c r="B2615" s="133" t="s">
        <v>3597</v>
      </c>
      <c r="C2615" s="0" t="s">
        <v>969</v>
      </c>
      <c r="D2615" s="0" t="s">
        <v>970</v>
      </c>
      <c r="E2615" s="338" t="n">
        <v>47.78</v>
      </c>
    </row>
    <row r="2616" customFormat="false" ht="15" hidden="false" customHeight="false" outlineLevel="0" collapsed="false">
      <c r="A2616" s="0" t="n">
        <v>39510</v>
      </c>
      <c r="B2616" s="133" t="s">
        <v>3598</v>
      </c>
      <c r="C2616" s="0" t="s">
        <v>969</v>
      </c>
      <c r="D2616" s="0" t="s">
        <v>970</v>
      </c>
      <c r="E2616" s="338" t="n">
        <v>193.4</v>
      </c>
    </row>
    <row r="2617" customFormat="false" ht="15" hidden="false" customHeight="false" outlineLevel="0" collapsed="false">
      <c r="A2617" s="0" t="n">
        <v>38776</v>
      </c>
      <c r="B2617" s="133" t="s">
        <v>3599</v>
      </c>
      <c r="C2617" s="0" t="s">
        <v>969</v>
      </c>
      <c r="D2617" s="0" t="s">
        <v>970</v>
      </c>
      <c r="E2617" s="338" t="n">
        <v>205.25</v>
      </c>
    </row>
    <row r="2618" customFormat="false" ht="15" hidden="false" customHeight="false" outlineLevel="0" collapsed="false">
      <c r="A2618" s="0" t="n">
        <v>38774</v>
      </c>
      <c r="B2618" s="133" t="s">
        <v>3600</v>
      </c>
      <c r="C2618" s="0" t="s">
        <v>969</v>
      </c>
      <c r="D2618" s="0" t="s">
        <v>970</v>
      </c>
      <c r="E2618" s="338" t="n">
        <v>15.05</v>
      </c>
    </row>
    <row r="2619" customFormat="false" ht="15" hidden="false" customHeight="false" outlineLevel="0" collapsed="false">
      <c r="A2619" s="0" t="n">
        <v>42247</v>
      </c>
      <c r="B2619" s="133" t="s">
        <v>3601</v>
      </c>
      <c r="C2619" s="0" t="s">
        <v>969</v>
      </c>
      <c r="D2619" s="0" t="s">
        <v>970</v>
      </c>
      <c r="E2619" s="338" t="n">
        <v>513.63</v>
      </c>
    </row>
    <row r="2620" customFormat="false" ht="15" hidden="false" customHeight="false" outlineLevel="0" collapsed="false">
      <c r="A2620" s="0" t="n">
        <v>42248</v>
      </c>
      <c r="B2620" s="133" t="s">
        <v>3602</v>
      </c>
      <c r="C2620" s="0" t="s">
        <v>969</v>
      </c>
      <c r="D2620" s="0" t="s">
        <v>970</v>
      </c>
      <c r="E2620" s="338" t="n">
        <v>596.62</v>
      </c>
    </row>
    <row r="2621" customFormat="false" ht="15" hidden="false" customHeight="false" outlineLevel="0" collapsed="false">
      <c r="A2621" s="0" t="n">
        <v>42249</v>
      </c>
      <c r="B2621" s="133" t="s">
        <v>3603</v>
      </c>
      <c r="C2621" s="0" t="s">
        <v>969</v>
      </c>
      <c r="D2621" s="0" t="s">
        <v>970</v>
      </c>
      <c r="E2621" s="338" t="n">
        <v>988.4</v>
      </c>
    </row>
    <row r="2622" customFormat="false" ht="15" hidden="false" customHeight="false" outlineLevel="0" collapsed="false">
      <c r="A2622" s="0" t="n">
        <v>42244</v>
      </c>
      <c r="B2622" s="133" t="s">
        <v>3604</v>
      </c>
      <c r="C2622" s="0" t="s">
        <v>969</v>
      </c>
      <c r="D2622" s="0" t="s">
        <v>970</v>
      </c>
      <c r="E2622" s="338" t="n">
        <v>154.36</v>
      </c>
    </row>
    <row r="2623" customFormat="false" ht="15" hidden="false" customHeight="false" outlineLevel="0" collapsed="false">
      <c r="A2623" s="0" t="n">
        <v>42245</v>
      </c>
      <c r="B2623" s="133" t="s">
        <v>3605</v>
      </c>
      <c r="C2623" s="0" t="s">
        <v>969</v>
      </c>
      <c r="D2623" s="0" t="s">
        <v>970</v>
      </c>
      <c r="E2623" s="338" t="n">
        <v>284.84</v>
      </c>
    </row>
    <row r="2624" customFormat="false" ht="15" hidden="false" customHeight="false" outlineLevel="0" collapsed="false">
      <c r="A2624" s="0" t="n">
        <v>42246</v>
      </c>
      <c r="B2624" s="133" t="s">
        <v>3606</v>
      </c>
      <c r="C2624" s="0" t="s">
        <v>969</v>
      </c>
      <c r="D2624" s="0" t="s">
        <v>970</v>
      </c>
      <c r="E2624" s="338" t="n">
        <v>315.3</v>
      </c>
    </row>
    <row r="2625" customFormat="false" ht="15" hidden="false" customHeight="false" outlineLevel="0" collapsed="false">
      <c r="A2625" s="0" t="n">
        <v>42243</v>
      </c>
      <c r="B2625" s="133" t="s">
        <v>3607</v>
      </c>
      <c r="C2625" s="0" t="s">
        <v>969</v>
      </c>
      <c r="D2625" s="0" t="s">
        <v>970</v>
      </c>
      <c r="E2625" s="338" t="n">
        <v>380.19</v>
      </c>
    </row>
    <row r="2626" customFormat="false" ht="15" hidden="false" customHeight="false" outlineLevel="0" collapsed="false">
      <c r="A2626" s="0" t="n">
        <v>38889</v>
      </c>
      <c r="B2626" s="133" t="s">
        <v>3608</v>
      </c>
      <c r="C2626" s="0" t="s">
        <v>969</v>
      </c>
      <c r="D2626" s="0" t="s">
        <v>970</v>
      </c>
      <c r="E2626" s="338" t="n">
        <v>36.62</v>
      </c>
    </row>
    <row r="2627" customFormat="false" ht="15" hidden="false" customHeight="false" outlineLevel="0" collapsed="false">
      <c r="A2627" s="0" t="n">
        <v>38784</v>
      </c>
      <c r="B2627" s="133" t="s">
        <v>3609</v>
      </c>
      <c r="C2627" s="0" t="s">
        <v>969</v>
      </c>
      <c r="D2627" s="0" t="s">
        <v>970</v>
      </c>
      <c r="E2627" s="338" t="n">
        <v>49</v>
      </c>
    </row>
    <row r="2628" customFormat="false" ht="15" hidden="false" customHeight="false" outlineLevel="0" collapsed="false">
      <c r="A2628" s="0" t="n">
        <v>3788</v>
      </c>
      <c r="B2628" s="133" t="s">
        <v>3610</v>
      </c>
      <c r="C2628" s="0" t="s">
        <v>969</v>
      </c>
      <c r="D2628" s="0" t="s">
        <v>970</v>
      </c>
      <c r="E2628" s="338" t="n">
        <v>51.06</v>
      </c>
    </row>
    <row r="2629" customFormat="false" ht="15" hidden="false" customHeight="false" outlineLevel="0" collapsed="false">
      <c r="A2629" s="0" t="n">
        <v>12230</v>
      </c>
      <c r="B2629" s="133" t="s">
        <v>3611</v>
      </c>
      <c r="C2629" s="0" t="s">
        <v>969</v>
      </c>
      <c r="D2629" s="0" t="s">
        <v>970</v>
      </c>
      <c r="E2629" s="338" t="n">
        <v>13.13</v>
      </c>
    </row>
    <row r="2630" customFormat="false" ht="15" hidden="false" customHeight="false" outlineLevel="0" collapsed="false">
      <c r="A2630" s="0" t="n">
        <v>3780</v>
      </c>
      <c r="B2630" s="133" t="s">
        <v>3612</v>
      </c>
      <c r="C2630" s="0" t="s">
        <v>969</v>
      </c>
      <c r="D2630" s="0" t="s">
        <v>977</v>
      </c>
      <c r="E2630" s="338" t="n">
        <v>75.34</v>
      </c>
    </row>
    <row r="2631" customFormat="false" ht="15" hidden="false" customHeight="false" outlineLevel="0" collapsed="false">
      <c r="A2631" s="0" t="n">
        <v>12231</v>
      </c>
      <c r="B2631" s="133" t="s">
        <v>3613</v>
      </c>
      <c r="C2631" s="0" t="s">
        <v>969</v>
      </c>
      <c r="D2631" s="0" t="s">
        <v>970</v>
      </c>
      <c r="E2631" s="338" t="n">
        <v>21.84</v>
      </c>
    </row>
    <row r="2632" customFormat="false" ht="15" hidden="false" customHeight="false" outlineLevel="0" collapsed="false">
      <c r="A2632" s="0" t="n">
        <v>3811</v>
      </c>
      <c r="B2632" s="133" t="s">
        <v>3614</v>
      </c>
      <c r="C2632" s="0" t="s">
        <v>969</v>
      </c>
      <c r="D2632" s="0" t="s">
        <v>970</v>
      </c>
      <c r="E2632" s="338" t="n">
        <v>70.76</v>
      </c>
    </row>
    <row r="2633" customFormat="false" ht="15" hidden="false" customHeight="false" outlineLevel="0" collapsed="false">
      <c r="A2633" s="0" t="n">
        <v>12232</v>
      </c>
      <c r="B2633" s="133" t="s">
        <v>3615</v>
      </c>
      <c r="C2633" s="0" t="s">
        <v>969</v>
      </c>
      <c r="D2633" s="0" t="s">
        <v>970</v>
      </c>
      <c r="E2633" s="338" t="n">
        <v>22.88</v>
      </c>
    </row>
    <row r="2634" customFormat="false" ht="15" hidden="false" customHeight="false" outlineLevel="0" collapsed="false">
      <c r="A2634" s="0" t="n">
        <v>3799</v>
      </c>
      <c r="B2634" s="133" t="s">
        <v>3616</v>
      </c>
      <c r="C2634" s="0" t="s">
        <v>969</v>
      </c>
      <c r="D2634" s="0" t="s">
        <v>970</v>
      </c>
      <c r="E2634" s="338" t="n">
        <v>100.08</v>
      </c>
    </row>
    <row r="2635" customFormat="false" ht="15" hidden="false" customHeight="false" outlineLevel="0" collapsed="false">
      <c r="A2635" s="0" t="n">
        <v>12239</v>
      </c>
      <c r="B2635" s="133" t="s">
        <v>3617</v>
      </c>
      <c r="C2635" s="0" t="s">
        <v>969</v>
      </c>
      <c r="D2635" s="0" t="s">
        <v>970</v>
      </c>
      <c r="E2635" s="338" t="n">
        <v>29.96</v>
      </c>
    </row>
    <row r="2636" customFormat="false" ht="15" hidden="false" customHeight="false" outlineLevel="0" collapsed="false">
      <c r="A2636" s="0" t="n">
        <v>38773</v>
      </c>
      <c r="B2636" s="133" t="s">
        <v>3618</v>
      </c>
      <c r="C2636" s="0" t="s">
        <v>969</v>
      </c>
      <c r="D2636" s="0" t="s">
        <v>970</v>
      </c>
      <c r="E2636" s="338" t="n">
        <v>4.8</v>
      </c>
    </row>
    <row r="2637" customFormat="false" ht="15" hidden="false" customHeight="false" outlineLevel="0" collapsed="false">
      <c r="A2637" s="0" t="n">
        <v>12271</v>
      </c>
      <c r="B2637" s="133" t="s">
        <v>3619</v>
      </c>
      <c r="C2637" s="0" t="s">
        <v>969</v>
      </c>
      <c r="D2637" s="0" t="s">
        <v>970</v>
      </c>
      <c r="E2637" s="338" t="n">
        <v>267.97</v>
      </c>
    </row>
    <row r="2638" customFormat="false" ht="15" hidden="false" customHeight="false" outlineLevel="0" collapsed="false">
      <c r="A2638" s="0" t="n">
        <v>13382</v>
      </c>
      <c r="B2638" s="133" t="s">
        <v>3620</v>
      </c>
      <c r="C2638" s="0" t="s">
        <v>969</v>
      </c>
      <c r="D2638" s="0" t="s">
        <v>970</v>
      </c>
      <c r="E2638" s="338" t="n">
        <v>285.54</v>
      </c>
    </row>
    <row r="2639" customFormat="false" ht="15" hidden="false" customHeight="false" outlineLevel="0" collapsed="false">
      <c r="A2639" s="0" t="n">
        <v>38785</v>
      </c>
      <c r="B2639" s="133" t="s">
        <v>3621</v>
      </c>
      <c r="C2639" s="0" t="s">
        <v>969</v>
      </c>
      <c r="D2639" s="0" t="s">
        <v>970</v>
      </c>
      <c r="E2639" s="338" t="n">
        <v>126.87</v>
      </c>
    </row>
    <row r="2640" customFormat="false" ht="15" hidden="false" customHeight="false" outlineLevel="0" collapsed="false">
      <c r="A2640" s="0" t="n">
        <v>38786</v>
      </c>
      <c r="B2640" s="133" t="s">
        <v>3622</v>
      </c>
      <c r="C2640" s="0" t="s">
        <v>969</v>
      </c>
      <c r="D2640" s="0" t="s">
        <v>970</v>
      </c>
      <c r="E2640" s="338" t="n">
        <v>156.27</v>
      </c>
    </row>
    <row r="2641" customFormat="false" ht="15" hidden="false" customHeight="false" outlineLevel="0" collapsed="false">
      <c r="A2641" s="0" t="n">
        <v>39385</v>
      </c>
      <c r="B2641" s="133" t="s">
        <v>3623</v>
      </c>
      <c r="C2641" s="0" t="s">
        <v>969</v>
      </c>
      <c r="D2641" s="0" t="s">
        <v>970</v>
      </c>
      <c r="E2641" s="338" t="n">
        <v>13.76</v>
      </c>
    </row>
    <row r="2642" customFormat="false" ht="15" hidden="false" customHeight="false" outlineLevel="0" collapsed="false">
      <c r="A2642" s="0" t="n">
        <v>39389</v>
      </c>
      <c r="B2642" s="133" t="s">
        <v>3624</v>
      </c>
      <c r="C2642" s="0" t="s">
        <v>969</v>
      </c>
      <c r="D2642" s="0" t="s">
        <v>970</v>
      </c>
      <c r="E2642" s="338" t="n">
        <v>14.93</v>
      </c>
    </row>
    <row r="2643" customFormat="false" ht="15" hidden="false" customHeight="false" outlineLevel="0" collapsed="false">
      <c r="A2643" s="0" t="n">
        <v>39390</v>
      </c>
      <c r="B2643" s="133" t="s">
        <v>3625</v>
      </c>
      <c r="C2643" s="0" t="s">
        <v>969</v>
      </c>
      <c r="D2643" s="0" t="s">
        <v>970</v>
      </c>
      <c r="E2643" s="338" t="n">
        <v>31.3</v>
      </c>
    </row>
    <row r="2644" customFormat="false" ht="15" hidden="false" customHeight="false" outlineLevel="0" collapsed="false">
      <c r="A2644" s="0" t="n">
        <v>39391</v>
      </c>
      <c r="B2644" s="133" t="s">
        <v>3626</v>
      </c>
      <c r="C2644" s="0" t="s">
        <v>969</v>
      </c>
      <c r="D2644" s="0" t="s">
        <v>970</v>
      </c>
      <c r="E2644" s="338" t="n">
        <v>35.14</v>
      </c>
    </row>
    <row r="2645" customFormat="false" ht="15" hidden="false" customHeight="false" outlineLevel="0" collapsed="false">
      <c r="A2645" s="0" t="n">
        <v>3803</v>
      </c>
      <c r="B2645" s="133" t="s">
        <v>3627</v>
      </c>
      <c r="C2645" s="0" t="s">
        <v>969</v>
      </c>
      <c r="D2645" s="0" t="s">
        <v>970</v>
      </c>
      <c r="E2645" s="338" t="n">
        <v>45.31</v>
      </c>
    </row>
    <row r="2646" customFormat="false" ht="15" hidden="false" customHeight="false" outlineLevel="0" collapsed="false">
      <c r="A2646" s="0" t="n">
        <v>38770</v>
      </c>
      <c r="B2646" s="133" t="s">
        <v>3628</v>
      </c>
      <c r="C2646" s="0" t="s">
        <v>969</v>
      </c>
      <c r="D2646" s="0" t="s">
        <v>970</v>
      </c>
      <c r="E2646" s="338" t="n">
        <v>52.47</v>
      </c>
    </row>
    <row r="2647" customFormat="false" ht="15" hidden="false" customHeight="false" outlineLevel="0" collapsed="false">
      <c r="A2647" s="0" t="n">
        <v>12267</v>
      </c>
      <c r="B2647" s="133" t="s">
        <v>3629</v>
      </c>
      <c r="C2647" s="0" t="s">
        <v>969</v>
      </c>
      <c r="D2647" s="0" t="s">
        <v>970</v>
      </c>
      <c r="E2647" s="338" t="n">
        <v>153.75</v>
      </c>
    </row>
    <row r="2648" customFormat="false" ht="15" hidden="false" customHeight="false" outlineLevel="0" collapsed="false">
      <c r="A2648" s="0" t="n">
        <v>43265</v>
      </c>
      <c r="B2648" s="133" t="s">
        <v>3630</v>
      </c>
      <c r="C2648" s="0" t="s">
        <v>969</v>
      </c>
      <c r="D2648" s="0" t="s">
        <v>970</v>
      </c>
      <c r="E2648" s="338" t="n">
        <v>43.04</v>
      </c>
    </row>
    <row r="2649" customFormat="false" ht="15" hidden="false" customHeight="false" outlineLevel="0" collapsed="false">
      <c r="A2649" s="0" t="n">
        <v>12266</v>
      </c>
      <c r="B2649" s="133" t="s">
        <v>3631</v>
      </c>
      <c r="C2649" s="0" t="s">
        <v>969</v>
      </c>
      <c r="D2649" s="0" t="s">
        <v>970</v>
      </c>
      <c r="E2649" s="338" t="n">
        <v>78.69</v>
      </c>
    </row>
    <row r="2650" customFormat="false" ht="15" hidden="false" customHeight="false" outlineLevel="0" collapsed="false">
      <c r="A2650" s="0" t="n">
        <v>39378</v>
      </c>
      <c r="B2650" s="133" t="s">
        <v>3632</v>
      </c>
      <c r="C2650" s="0" t="s">
        <v>969</v>
      </c>
      <c r="D2650" s="0" t="s">
        <v>970</v>
      </c>
      <c r="E2650" s="338" t="n">
        <v>55.79</v>
      </c>
    </row>
    <row r="2651" customFormat="false" ht="15" hidden="false" customHeight="false" outlineLevel="0" collapsed="false">
      <c r="A2651" s="0" t="n">
        <v>43543</v>
      </c>
      <c r="B2651" s="133" t="s">
        <v>3633</v>
      </c>
      <c r="C2651" s="0" t="s">
        <v>969</v>
      </c>
      <c r="D2651" s="0" t="s">
        <v>970</v>
      </c>
      <c r="E2651" s="338" t="n">
        <v>116.23</v>
      </c>
    </row>
    <row r="2652" customFormat="false" ht="15" hidden="false" customHeight="false" outlineLevel="0" collapsed="false">
      <c r="A2652" s="0" t="n">
        <v>38775</v>
      </c>
      <c r="B2652" s="133" t="s">
        <v>3634</v>
      </c>
      <c r="C2652" s="0" t="s">
        <v>969</v>
      </c>
      <c r="D2652" s="0" t="s">
        <v>970</v>
      </c>
      <c r="E2652" s="338" t="n">
        <v>59.15</v>
      </c>
    </row>
    <row r="2653" customFormat="false" ht="15" hidden="false" customHeight="false" outlineLevel="0" collapsed="false">
      <c r="A2653" s="0" t="n">
        <v>44252</v>
      </c>
      <c r="B2653" s="133" t="s">
        <v>3635</v>
      </c>
      <c r="C2653" s="0" t="s">
        <v>969</v>
      </c>
      <c r="D2653" s="0" t="s">
        <v>970</v>
      </c>
      <c r="E2653" s="338" t="n">
        <v>163.09</v>
      </c>
    </row>
    <row r="2654" customFormat="false" ht="15" hidden="false" customHeight="false" outlineLevel="0" collapsed="false">
      <c r="A2654" s="0" t="n">
        <v>21119</v>
      </c>
      <c r="B2654" s="133" t="s">
        <v>3636</v>
      </c>
      <c r="C2654" s="0" t="s">
        <v>969</v>
      </c>
      <c r="D2654" s="0" t="s">
        <v>970</v>
      </c>
      <c r="E2654" s="338" t="n">
        <v>1.64</v>
      </c>
    </row>
    <row r="2655" customFormat="false" ht="15" hidden="false" customHeight="false" outlineLevel="0" collapsed="false">
      <c r="A2655" s="0" t="n">
        <v>37974</v>
      </c>
      <c r="B2655" s="133" t="s">
        <v>3637</v>
      </c>
      <c r="C2655" s="0" t="s">
        <v>969</v>
      </c>
      <c r="D2655" s="0" t="s">
        <v>970</v>
      </c>
      <c r="E2655" s="338" t="n">
        <v>2.11</v>
      </c>
    </row>
    <row r="2656" customFormat="false" ht="15" hidden="false" customHeight="false" outlineLevel="0" collapsed="false">
      <c r="A2656" s="0" t="n">
        <v>37975</v>
      </c>
      <c r="B2656" s="133" t="s">
        <v>3638</v>
      </c>
      <c r="C2656" s="0" t="s">
        <v>969</v>
      </c>
      <c r="D2656" s="0" t="s">
        <v>970</v>
      </c>
      <c r="E2656" s="338" t="n">
        <v>4.71</v>
      </c>
    </row>
    <row r="2657" customFormat="false" ht="15" hidden="false" customHeight="false" outlineLevel="0" collapsed="false">
      <c r="A2657" s="0" t="n">
        <v>37976</v>
      </c>
      <c r="B2657" s="133" t="s">
        <v>3639</v>
      </c>
      <c r="C2657" s="0" t="s">
        <v>969</v>
      </c>
      <c r="D2657" s="0" t="s">
        <v>970</v>
      </c>
      <c r="E2657" s="338" t="n">
        <v>10.49</v>
      </c>
    </row>
    <row r="2658" customFormat="false" ht="15" hidden="false" customHeight="false" outlineLevel="0" collapsed="false">
      <c r="A2658" s="0" t="n">
        <v>37977</v>
      </c>
      <c r="B2658" s="133" t="s">
        <v>3640</v>
      </c>
      <c r="C2658" s="0" t="s">
        <v>969</v>
      </c>
      <c r="D2658" s="0" t="s">
        <v>970</v>
      </c>
      <c r="E2658" s="338" t="n">
        <v>14.51</v>
      </c>
    </row>
    <row r="2659" customFormat="false" ht="15" hidden="false" customHeight="false" outlineLevel="0" collapsed="false">
      <c r="A2659" s="0" t="n">
        <v>37978</v>
      </c>
      <c r="B2659" s="133" t="s">
        <v>3641</v>
      </c>
      <c r="C2659" s="0" t="s">
        <v>969</v>
      </c>
      <c r="D2659" s="0" t="s">
        <v>970</v>
      </c>
      <c r="E2659" s="338" t="n">
        <v>28.77</v>
      </c>
    </row>
    <row r="2660" customFormat="false" ht="15" hidden="false" customHeight="false" outlineLevel="0" collapsed="false">
      <c r="A2660" s="0" t="n">
        <v>37979</v>
      </c>
      <c r="B2660" s="133" t="s">
        <v>3642</v>
      </c>
      <c r="C2660" s="0" t="s">
        <v>969</v>
      </c>
      <c r="D2660" s="0" t="s">
        <v>970</v>
      </c>
      <c r="E2660" s="338" t="n">
        <v>122.1</v>
      </c>
    </row>
    <row r="2661" customFormat="false" ht="15" hidden="false" customHeight="false" outlineLevel="0" collapsed="false">
      <c r="A2661" s="0" t="n">
        <v>37980</v>
      </c>
      <c r="B2661" s="133" t="s">
        <v>3643</v>
      </c>
      <c r="C2661" s="0" t="s">
        <v>969</v>
      </c>
      <c r="D2661" s="0" t="s">
        <v>970</v>
      </c>
      <c r="E2661" s="338" t="n">
        <v>140.26</v>
      </c>
    </row>
    <row r="2662" customFormat="false" ht="15" hidden="false" customHeight="false" outlineLevel="0" collapsed="false">
      <c r="A2662" s="0" t="n">
        <v>36147</v>
      </c>
      <c r="B2662" s="133" t="s">
        <v>3644</v>
      </c>
      <c r="C2662" s="0" t="s">
        <v>1392</v>
      </c>
      <c r="D2662" s="0" t="s">
        <v>970</v>
      </c>
      <c r="E2662" s="338" t="n">
        <v>388.14</v>
      </c>
    </row>
    <row r="2663" customFormat="false" ht="15" hidden="false" customHeight="false" outlineLevel="0" collapsed="false">
      <c r="A2663" s="0" t="n">
        <v>12731</v>
      </c>
      <c r="B2663" s="133" t="s">
        <v>3645</v>
      </c>
      <c r="C2663" s="0" t="s">
        <v>969</v>
      </c>
      <c r="D2663" s="0" t="s">
        <v>972</v>
      </c>
      <c r="E2663" s="338" t="n">
        <v>349.28</v>
      </c>
    </row>
    <row r="2664" customFormat="false" ht="15" hidden="false" customHeight="false" outlineLevel="0" collapsed="false">
      <c r="A2664" s="0" t="n">
        <v>12723</v>
      </c>
      <c r="B2664" s="133" t="s">
        <v>3646</v>
      </c>
      <c r="C2664" s="0" t="s">
        <v>969</v>
      </c>
      <c r="D2664" s="0" t="s">
        <v>972</v>
      </c>
      <c r="E2664" s="338" t="n">
        <v>2.7</v>
      </c>
    </row>
    <row r="2665" customFormat="false" ht="15" hidden="false" customHeight="false" outlineLevel="0" collapsed="false">
      <c r="A2665" s="0" t="n">
        <v>12724</v>
      </c>
      <c r="B2665" s="133" t="s">
        <v>3647</v>
      </c>
      <c r="C2665" s="0" t="s">
        <v>969</v>
      </c>
      <c r="D2665" s="0" t="s">
        <v>972</v>
      </c>
      <c r="E2665" s="338" t="n">
        <v>5.2</v>
      </c>
    </row>
    <row r="2666" customFormat="false" ht="15" hidden="false" customHeight="false" outlineLevel="0" collapsed="false">
      <c r="A2666" s="0" t="n">
        <v>12725</v>
      </c>
      <c r="B2666" s="133" t="s">
        <v>3648</v>
      </c>
      <c r="C2666" s="0" t="s">
        <v>969</v>
      </c>
      <c r="D2666" s="0" t="s">
        <v>972</v>
      </c>
      <c r="E2666" s="338" t="n">
        <v>10.44</v>
      </c>
    </row>
    <row r="2667" customFormat="false" ht="15" hidden="false" customHeight="false" outlineLevel="0" collapsed="false">
      <c r="A2667" s="0" t="n">
        <v>12726</v>
      </c>
      <c r="B2667" s="133" t="s">
        <v>3649</v>
      </c>
      <c r="C2667" s="0" t="s">
        <v>969</v>
      </c>
      <c r="D2667" s="0" t="s">
        <v>972</v>
      </c>
      <c r="E2667" s="338" t="n">
        <v>23.04</v>
      </c>
    </row>
    <row r="2668" customFormat="false" ht="15" hidden="false" customHeight="false" outlineLevel="0" collapsed="false">
      <c r="A2668" s="0" t="n">
        <v>12727</v>
      </c>
      <c r="B2668" s="133" t="s">
        <v>3650</v>
      </c>
      <c r="C2668" s="0" t="s">
        <v>969</v>
      </c>
      <c r="D2668" s="0" t="s">
        <v>972</v>
      </c>
      <c r="E2668" s="338" t="n">
        <v>29.22</v>
      </c>
    </row>
    <row r="2669" customFormat="false" ht="15" hidden="false" customHeight="false" outlineLevel="0" collapsed="false">
      <c r="A2669" s="0" t="n">
        <v>12728</v>
      </c>
      <c r="B2669" s="133" t="s">
        <v>3651</v>
      </c>
      <c r="C2669" s="0" t="s">
        <v>969</v>
      </c>
      <c r="D2669" s="0" t="s">
        <v>972</v>
      </c>
      <c r="E2669" s="338" t="n">
        <v>47.73</v>
      </c>
    </row>
    <row r="2670" customFormat="false" ht="15" hidden="false" customHeight="false" outlineLevel="0" collapsed="false">
      <c r="A2670" s="0" t="n">
        <v>12729</v>
      </c>
      <c r="B2670" s="133" t="s">
        <v>3652</v>
      </c>
      <c r="C2670" s="0" t="s">
        <v>969</v>
      </c>
      <c r="D2670" s="0" t="s">
        <v>972</v>
      </c>
      <c r="E2670" s="338" t="n">
        <v>156.45</v>
      </c>
    </row>
    <row r="2671" customFormat="false" ht="15" hidden="false" customHeight="false" outlineLevel="0" collapsed="false">
      <c r="A2671" s="0" t="n">
        <v>12730</v>
      </c>
      <c r="B2671" s="133" t="s">
        <v>3653</v>
      </c>
      <c r="C2671" s="0" t="s">
        <v>969</v>
      </c>
      <c r="D2671" s="0" t="s">
        <v>972</v>
      </c>
      <c r="E2671" s="338" t="n">
        <v>239.53</v>
      </c>
    </row>
    <row r="2672" customFormat="false" ht="15" hidden="false" customHeight="false" outlineLevel="0" collapsed="false">
      <c r="A2672" s="0" t="n">
        <v>3840</v>
      </c>
      <c r="B2672" s="133" t="s">
        <v>3654</v>
      </c>
      <c r="C2672" s="0" t="s">
        <v>969</v>
      </c>
      <c r="D2672" s="0" t="s">
        <v>972</v>
      </c>
      <c r="E2672" s="338" t="n">
        <v>44.18</v>
      </c>
    </row>
    <row r="2673" customFormat="false" ht="15" hidden="false" customHeight="false" outlineLevel="0" collapsed="false">
      <c r="A2673" s="0" t="n">
        <v>3838</v>
      </c>
      <c r="B2673" s="133" t="s">
        <v>3655</v>
      </c>
      <c r="C2673" s="0" t="s">
        <v>969</v>
      </c>
      <c r="D2673" s="0" t="s">
        <v>972</v>
      </c>
      <c r="E2673" s="338" t="n">
        <v>97.51</v>
      </c>
    </row>
    <row r="2674" customFormat="false" ht="15" hidden="false" customHeight="false" outlineLevel="0" collapsed="false">
      <c r="A2674" s="0" t="n">
        <v>3844</v>
      </c>
      <c r="B2674" s="133" t="s">
        <v>3656</v>
      </c>
      <c r="C2674" s="0" t="s">
        <v>969</v>
      </c>
      <c r="D2674" s="0" t="s">
        <v>972</v>
      </c>
      <c r="E2674" s="338" t="n">
        <v>173.93</v>
      </c>
    </row>
    <row r="2675" customFormat="false" ht="15" hidden="false" customHeight="false" outlineLevel="0" collapsed="false">
      <c r="A2675" s="0" t="n">
        <v>3839</v>
      </c>
      <c r="B2675" s="133" t="s">
        <v>3657</v>
      </c>
      <c r="C2675" s="0" t="s">
        <v>969</v>
      </c>
      <c r="D2675" s="0" t="s">
        <v>972</v>
      </c>
      <c r="E2675" s="338" t="n">
        <v>316.81</v>
      </c>
    </row>
    <row r="2676" customFormat="false" ht="15" hidden="false" customHeight="false" outlineLevel="0" collapsed="false">
      <c r="A2676" s="0" t="n">
        <v>3843</v>
      </c>
      <c r="B2676" s="133" t="s">
        <v>3658</v>
      </c>
      <c r="C2676" s="0" t="s">
        <v>969</v>
      </c>
      <c r="D2676" s="0" t="s">
        <v>972</v>
      </c>
      <c r="E2676" s="338" t="n">
        <v>434.83</v>
      </c>
    </row>
    <row r="2677" customFormat="false" ht="15" hidden="false" customHeight="false" outlineLevel="0" collapsed="false">
      <c r="A2677" s="0" t="n">
        <v>3900</v>
      </c>
      <c r="B2677" s="133" t="s">
        <v>3659</v>
      </c>
      <c r="C2677" s="0" t="s">
        <v>969</v>
      </c>
      <c r="D2677" s="0" t="s">
        <v>970</v>
      </c>
      <c r="E2677" s="338" t="n">
        <v>58.94</v>
      </c>
    </row>
    <row r="2678" customFormat="false" ht="15" hidden="false" customHeight="false" outlineLevel="0" collapsed="false">
      <c r="A2678" s="0" t="n">
        <v>3846</v>
      </c>
      <c r="B2678" s="133" t="s">
        <v>3660</v>
      </c>
      <c r="C2678" s="0" t="s">
        <v>969</v>
      </c>
      <c r="D2678" s="0" t="s">
        <v>970</v>
      </c>
      <c r="E2678" s="338" t="n">
        <v>17.71</v>
      </c>
    </row>
    <row r="2679" customFormat="false" ht="15" hidden="false" customHeight="false" outlineLevel="0" collapsed="false">
      <c r="A2679" s="0" t="n">
        <v>3886</v>
      </c>
      <c r="B2679" s="133" t="s">
        <v>3661</v>
      </c>
      <c r="C2679" s="0" t="s">
        <v>969</v>
      </c>
      <c r="D2679" s="0" t="s">
        <v>970</v>
      </c>
      <c r="E2679" s="338" t="n">
        <v>23.51</v>
      </c>
    </row>
    <row r="2680" customFormat="false" ht="15" hidden="false" customHeight="false" outlineLevel="0" collapsed="false">
      <c r="A2680" s="0" t="n">
        <v>3854</v>
      </c>
      <c r="B2680" s="133" t="s">
        <v>3662</v>
      </c>
      <c r="C2680" s="0" t="s">
        <v>969</v>
      </c>
      <c r="D2680" s="0" t="s">
        <v>970</v>
      </c>
      <c r="E2680" s="338" t="n">
        <v>13.4</v>
      </c>
    </row>
    <row r="2681" customFormat="false" ht="15" hidden="false" customHeight="false" outlineLevel="0" collapsed="false">
      <c r="A2681" s="0" t="n">
        <v>3873</v>
      </c>
      <c r="B2681" s="133" t="s">
        <v>3663</v>
      </c>
      <c r="C2681" s="0" t="s">
        <v>969</v>
      </c>
      <c r="D2681" s="0" t="s">
        <v>970</v>
      </c>
      <c r="E2681" s="338" t="n">
        <v>15.6</v>
      </c>
    </row>
    <row r="2682" customFormat="false" ht="15" hidden="false" customHeight="false" outlineLevel="0" collapsed="false">
      <c r="A2682" s="0" t="n">
        <v>38021</v>
      </c>
      <c r="B2682" s="133" t="s">
        <v>3664</v>
      </c>
      <c r="C2682" s="0" t="s">
        <v>969</v>
      </c>
      <c r="D2682" s="0" t="s">
        <v>970</v>
      </c>
      <c r="E2682" s="338" t="n">
        <v>27.7</v>
      </c>
    </row>
    <row r="2683" customFormat="false" ht="15" hidden="false" customHeight="false" outlineLevel="0" collapsed="false">
      <c r="A2683" s="0" t="n">
        <v>43838</v>
      </c>
      <c r="B2683" s="133" t="s">
        <v>3665</v>
      </c>
      <c r="C2683" s="0" t="s">
        <v>969</v>
      </c>
      <c r="D2683" s="0" t="s">
        <v>970</v>
      </c>
      <c r="E2683" s="338" t="n">
        <v>35.8</v>
      </c>
    </row>
    <row r="2684" customFormat="false" ht="15" hidden="false" customHeight="false" outlineLevel="0" collapsed="false">
      <c r="A2684" s="0" t="n">
        <v>3847</v>
      </c>
      <c r="B2684" s="133" t="s">
        <v>3666</v>
      </c>
      <c r="C2684" s="0" t="s">
        <v>969</v>
      </c>
      <c r="D2684" s="0" t="s">
        <v>970</v>
      </c>
      <c r="E2684" s="338" t="n">
        <v>36.1</v>
      </c>
    </row>
    <row r="2685" customFormat="false" ht="15" hidden="false" customHeight="false" outlineLevel="0" collapsed="false">
      <c r="A2685" s="0" t="n">
        <v>38022</v>
      </c>
      <c r="B2685" s="133" t="s">
        <v>3667</v>
      </c>
      <c r="C2685" s="0" t="s">
        <v>969</v>
      </c>
      <c r="D2685" s="0" t="s">
        <v>970</v>
      </c>
      <c r="E2685" s="338" t="n">
        <v>49.62</v>
      </c>
    </row>
    <row r="2686" customFormat="false" ht="15" hidden="false" customHeight="false" outlineLevel="0" collapsed="false">
      <c r="A2686" s="0" t="n">
        <v>3830</v>
      </c>
      <c r="B2686" s="133" t="s">
        <v>3668</v>
      </c>
      <c r="C2686" s="0" t="s">
        <v>969</v>
      </c>
      <c r="D2686" s="0" t="s">
        <v>970</v>
      </c>
      <c r="E2686" s="338" t="n">
        <v>176.67</v>
      </c>
    </row>
    <row r="2687" customFormat="false" ht="15" hidden="false" customHeight="false" outlineLevel="0" collapsed="false">
      <c r="A2687" s="0" t="n">
        <v>37981</v>
      </c>
      <c r="B2687" s="133" t="s">
        <v>3669</v>
      </c>
      <c r="C2687" s="0" t="s">
        <v>969</v>
      </c>
      <c r="D2687" s="0" t="s">
        <v>970</v>
      </c>
      <c r="E2687" s="338" t="n">
        <v>6.11</v>
      </c>
    </row>
    <row r="2688" customFormat="false" ht="15" hidden="false" customHeight="false" outlineLevel="0" collapsed="false">
      <c r="A2688" s="0" t="n">
        <v>37982</v>
      </c>
      <c r="B2688" s="133" t="s">
        <v>3670</v>
      </c>
      <c r="C2688" s="0" t="s">
        <v>969</v>
      </c>
      <c r="D2688" s="0" t="s">
        <v>970</v>
      </c>
      <c r="E2688" s="338" t="n">
        <v>8.86</v>
      </c>
    </row>
    <row r="2689" customFormat="false" ht="15" hidden="false" customHeight="false" outlineLevel="0" collapsed="false">
      <c r="A2689" s="0" t="n">
        <v>37983</v>
      </c>
      <c r="B2689" s="133" t="s">
        <v>3671</v>
      </c>
      <c r="C2689" s="0" t="s">
        <v>969</v>
      </c>
      <c r="D2689" s="0" t="s">
        <v>970</v>
      </c>
      <c r="E2689" s="338" t="n">
        <v>13.1</v>
      </c>
    </row>
    <row r="2690" customFormat="false" ht="15" hidden="false" customHeight="false" outlineLevel="0" collapsed="false">
      <c r="A2690" s="0" t="n">
        <v>37984</v>
      </c>
      <c r="B2690" s="133" t="s">
        <v>3672</v>
      </c>
      <c r="C2690" s="0" t="s">
        <v>969</v>
      </c>
      <c r="D2690" s="0" t="s">
        <v>970</v>
      </c>
      <c r="E2690" s="338" t="n">
        <v>18.41</v>
      </c>
    </row>
    <row r="2691" customFormat="false" ht="15" hidden="false" customHeight="false" outlineLevel="0" collapsed="false">
      <c r="A2691" s="0" t="n">
        <v>37985</v>
      </c>
      <c r="B2691" s="133" t="s">
        <v>3673</v>
      </c>
      <c r="C2691" s="0" t="s">
        <v>969</v>
      </c>
      <c r="D2691" s="0" t="s">
        <v>970</v>
      </c>
      <c r="E2691" s="338" t="n">
        <v>26.16</v>
      </c>
    </row>
    <row r="2692" customFormat="false" ht="15" hidden="false" customHeight="false" outlineLevel="0" collapsed="false">
      <c r="A2692" s="0" t="n">
        <v>3826</v>
      </c>
      <c r="B2692" s="133" t="s">
        <v>3674</v>
      </c>
      <c r="C2692" s="0" t="s">
        <v>969</v>
      </c>
      <c r="D2692" s="0" t="s">
        <v>972</v>
      </c>
      <c r="E2692" s="338" t="n">
        <v>43.84</v>
      </c>
    </row>
    <row r="2693" customFormat="false" ht="15" hidden="false" customHeight="false" outlineLevel="0" collapsed="false">
      <c r="A2693" s="0" t="n">
        <v>3825</v>
      </c>
      <c r="B2693" s="133" t="s">
        <v>3675</v>
      </c>
      <c r="C2693" s="0" t="s">
        <v>969</v>
      </c>
      <c r="D2693" s="0" t="s">
        <v>972</v>
      </c>
      <c r="E2693" s="338" t="n">
        <v>12.61</v>
      </c>
    </row>
    <row r="2694" customFormat="false" ht="15" hidden="false" customHeight="false" outlineLevel="0" collapsed="false">
      <c r="A2694" s="0" t="n">
        <v>3827</v>
      </c>
      <c r="B2694" s="133" t="s">
        <v>3676</v>
      </c>
      <c r="C2694" s="0" t="s">
        <v>969</v>
      </c>
      <c r="D2694" s="0" t="s">
        <v>972</v>
      </c>
      <c r="E2694" s="338" t="n">
        <v>27.54</v>
      </c>
    </row>
    <row r="2695" customFormat="false" ht="15" hidden="false" customHeight="false" outlineLevel="0" collapsed="false">
      <c r="A2695" s="0" t="n">
        <v>20165</v>
      </c>
      <c r="B2695" s="133" t="s">
        <v>3677</v>
      </c>
      <c r="C2695" s="0" t="s">
        <v>969</v>
      </c>
      <c r="D2695" s="0" t="s">
        <v>970</v>
      </c>
      <c r="E2695" s="338" t="n">
        <v>21.9</v>
      </c>
    </row>
    <row r="2696" customFormat="false" ht="15" hidden="false" customHeight="false" outlineLevel="0" collapsed="false">
      <c r="A2696" s="0" t="n">
        <v>20166</v>
      </c>
      <c r="B2696" s="133" t="s">
        <v>3678</v>
      </c>
      <c r="C2696" s="0" t="s">
        <v>969</v>
      </c>
      <c r="D2696" s="0" t="s">
        <v>970</v>
      </c>
      <c r="E2696" s="338" t="n">
        <v>66.89</v>
      </c>
    </row>
    <row r="2697" customFormat="false" ht="15" hidden="false" customHeight="false" outlineLevel="0" collapsed="false">
      <c r="A2697" s="0" t="n">
        <v>20164</v>
      </c>
      <c r="B2697" s="133" t="s">
        <v>3679</v>
      </c>
      <c r="C2697" s="0" t="s">
        <v>969</v>
      </c>
      <c r="D2697" s="0" t="s">
        <v>970</v>
      </c>
      <c r="E2697" s="338" t="n">
        <v>10.52</v>
      </c>
    </row>
    <row r="2698" customFormat="false" ht="15" hidden="false" customHeight="false" outlineLevel="0" collapsed="false">
      <c r="A2698" s="0" t="n">
        <v>3893</v>
      </c>
      <c r="B2698" s="133" t="s">
        <v>3680</v>
      </c>
      <c r="C2698" s="0" t="s">
        <v>969</v>
      </c>
      <c r="D2698" s="0" t="s">
        <v>970</v>
      </c>
      <c r="E2698" s="338" t="n">
        <v>16.49</v>
      </c>
    </row>
    <row r="2699" customFormat="false" ht="15" hidden="false" customHeight="false" outlineLevel="0" collapsed="false">
      <c r="A2699" s="0" t="n">
        <v>3848</v>
      </c>
      <c r="B2699" s="133" t="s">
        <v>3681</v>
      </c>
      <c r="C2699" s="0" t="s">
        <v>969</v>
      </c>
      <c r="D2699" s="0" t="s">
        <v>970</v>
      </c>
      <c r="E2699" s="338" t="n">
        <v>10.05</v>
      </c>
    </row>
    <row r="2700" customFormat="false" ht="15" hidden="false" customHeight="false" outlineLevel="0" collapsed="false">
      <c r="A2700" s="0" t="n">
        <v>3895</v>
      </c>
      <c r="B2700" s="133" t="s">
        <v>3682</v>
      </c>
      <c r="C2700" s="0" t="s">
        <v>969</v>
      </c>
      <c r="D2700" s="0" t="s">
        <v>970</v>
      </c>
      <c r="E2700" s="338" t="n">
        <v>11.17</v>
      </c>
    </row>
    <row r="2701" customFormat="false" ht="15" hidden="false" customHeight="false" outlineLevel="0" collapsed="false">
      <c r="A2701" s="0" t="n">
        <v>12404</v>
      </c>
      <c r="B2701" s="133" t="s">
        <v>3683</v>
      </c>
      <c r="C2701" s="0" t="s">
        <v>969</v>
      </c>
      <c r="D2701" s="0" t="s">
        <v>972</v>
      </c>
      <c r="E2701" s="338" t="n">
        <v>12.43</v>
      </c>
    </row>
    <row r="2702" customFormat="false" ht="15" hidden="false" customHeight="false" outlineLevel="0" collapsed="false">
      <c r="A2702" s="0" t="n">
        <v>3939</v>
      </c>
      <c r="B2702" s="133" t="s">
        <v>3684</v>
      </c>
      <c r="C2702" s="0" t="s">
        <v>969</v>
      </c>
      <c r="D2702" s="0" t="s">
        <v>972</v>
      </c>
      <c r="E2702" s="338" t="n">
        <v>25.6</v>
      </c>
    </row>
    <row r="2703" customFormat="false" ht="15" hidden="false" customHeight="false" outlineLevel="0" collapsed="false">
      <c r="A2703" s="0" t="n">
        <v>3911</v>
      </c>
      <c r="B2703" s="133" t="s">
        <v>3685</v>
      </c>
      <c r="C2703" s="0" t="s">
        <v>969</v>
      </c>
      <c r="D2703" s="0" t="s">
        <v>972</v>
      </c>
      <c r="E2703" s="338" t="n">
        <v>20.92</v>
      </c>
    </row>
    <row r="2704" customFormat="false" ht="15" hidden="false" customHeight="false" outlineLevel="0" collapsed="false">
      <c r="A2704" s="0" t="n">
        <v>3908</v>
      </c>
      <c r="B2704" s="133" t="s">
        <v>3686</v>
      </c>
      <c r="C2704" s="0" t="s">
        <v>969</v>
      </c>
      <c r="D2704" s="0" t="s">
        <v>972</v>
      </c>
      <c r="E2704" s="338" t="n">
        <v>6.76</v>
      </c>
    </row>
    <row r="2705" customFormat="false" ht="15" hidden="false" customHeight="false" outlineLevel="0" collapsed="false">
      <c r="A2705" s="0" t="n">
        <v>3910</v>
      </c>
      <c r="B2705" s="133" t="s">
        <v>3687</v>
      </c>
      <c r="C2705" s="0" t="s">
        <v>969</v>
      </c>
      <c r="D2705" s="0" t="s">
        <v>972</v>
      </c>
      <c r="E2705" s="338" t="n">
        <v>14.96</v>
      </c>
    </row>
    <row r="2706" customFormat="false" ht="15" hidden="false" customHeight="false" outlineLevel="0" collapsed="false">
      <c r="A2706" s="0" t="n">
        <v>3913</v>
      </c>
      <c r="B2706" s="133" t="s">
        <v>3688</v>
      </c>
      <c r="C2706" s="0" t="s">
        <v>969</v>
      </c>
      <c r="D2706" s="0" t="s">
        <v>972</v>
      </c>
      <c r="E2706" s="338" t="n">
        <v>71.53</v>
      </c>
    </row>
    <row r="2707" customFormat="false" ht="15" hidden="false" customHeight="false" outlineLevel="0" collapsed="false">
      <c r="A2707" s="0" t="n">
        <v>3912</v>
      </c>
      <c r="B2707" s="133" t="s">
        <v>3689</v>
      </c>
      <c r="C2707" s="0" t="s">
        <v>969</v>
      </c>
      <c r="D2707" s="0" t="s">
        <v>972</v>
      </c>
      <c r="E2707" s="338" t="n">
        <v>39.21</v>
      </c>
    </row>
    <row r="2708" customFormat="false" ht="15" hidden="false" customHeight="false" outlineLevel="0" collapsed="false">
      <c r="A2708" s="0" t="n">
        <v>3909</v>
      </c>
      <c r="B2708" s="133" t="s">
        <v>3690</v>
      </c>
      <c r="C2708" s="0" t="s">
        <v>969</v>
      </c>
      <c r="D2708" s="0" t="s">
        <v>972</v>
      </c>
      <c r="E2708" s="338" t="n">
        <v>9.2</v>
      </c>
    </row>
    <row r="2709" customFormat="false" ht="15" hidden="false" customHeight="false" outlineLevel="0" collapsed="false">
      <c r="A2709" s="0" t="n">
        <v>3914</v>
      </c>
      <c r="B2709" s="133" t="s">
        <v>3691</v>
      </c>
      <c r="C2709" s="0" t="s">
        <v>969</v>
      </c>
      <c r="D2709" s="0" t="s">
        <v>972</v>
      </c>
      <c r="E2709" s="338" t="n">
        <v>107.91</v>
      </c>
    </row>
    <row r="2710" customFormat="false" ht="15" hidden="false" customHeight="false" outlineLevel="0" collapsed="false">
      <c r="A2710" s="0" t="n">
        <v>3915</v>
      </c>
      <c r="B2710" s="133" t="s">
        <v>3692</v>
      </c>
      <c r="C2710" s="0" t="s">
        <v>969</v>
      </c>
      <c r="D2710" s="0" t="s">
        <v>972</v>
      </c>
      <c r="E2710" s="338" t="n">
        <v>170.17</v>
      </c>
    </row>
    <row r="2711" customFormat="false" ht="15" hidden="false" customHeight="false" outlineLevel="0" collapsed="false">
      <c r="A2711" s="0" t="n">
        <v>3916</v>
      </c>
      <c r="B2711" s="133" t="s">
        <v>3693</v>
      </c>
      <c r="C2711" s="0" t="s">
        <v>969</v>
      </c>
      <c r="D2711" s="0" t="s">
        <v>972</v>
      </c>
      <c r="E2711" s="338" t="n">
        <v>310.02</v>
      </c>
    </row>
    <row r="2712" customFormat="false" ht="15" hidden="false" customHeight="false" outlineLevel="0" collapsed="false">
      <c r="A2712" s="0" t="n">
        <v>3917</v>
      </c>
      <c r="B2712" s="133" t="s">
        <v>3694</v>
      </c>
      <c r="C2712" s="0" t="s">
        <v>969</v>
      </c>
      <c r="D2712" s="0" t="s">
        <v>972</v>
      </c>
      <c r="E2712" s="338" t="n">
        <v>511.33</v>
      </c>
    </row>
    <row r="2713" customFormat="false" ht="15" hidden="false" customHeight="false" outlineLevel="0" collapsed="false">
      <c r="A2713" s="0" t="n">
        <v>1904</v>
      </c>
      <c r="B2713" s="133" t="s">
        <v>3695</v>
      </c>
      <c r="C2713" s="0" t="s">
        <v>969</v>
      </c>
      <c r="D2713" s="0" t="s">
        <v>970</v>
      </c>
      <c r="E2713" s="338" t="n">
        <v>0.57</v>
      </c>
    </row>
    <row r="2714" customFormat="false" ht="15" hidden="false" customHeight="false" outlineLevel="0" collapsed="false">
      <c r="A2714" s="0" t="n">
        <v>1899</v>
      </c>
      <c r="B2714" s="133" t="s">
        <v>3696</v>
      </c>
      <c r="C2714" s="0" t="s">
        <v>969</v>
      </c>
      <c r="D2714" s="0" t="s">
        <v>970</v>
      </c>
      <c r="E2714" s="338" t="n">
        <v>0.65</v>
      </c>
    </row>
    <row r="2715" customFormat="false" ht="15" hidden="false" customHeight="false" outlineLevel="0" collapsed="false">
      <c r="A2715" s="0" t="n">
        <v>1900</v>
      </c>
      <c r="B2715" s="133" t="s">
        <v>3697</v>
      </c>
      <c r="C2715" s="0" t="s">
        <v>969</v>
      </c>
      <c r="D2715" s="0" t="s">
        <v>970</v>
      </c>
      <c r="E2715" s="338" t="n">
        <v>1.05</v>
      </c>
    </row>
    <row r="2716" customFormat="false" ht="15" hidden="false" customHeight="false" outlineLevel="0" collapsed="false">
      <c r="A2716" s="0" t="n">
        <v>12407</v>
      </c>
      <c r="B2716" s="133" t="s">
        <v>3698</v>
      </c>
      <c r="C2716" s="0" t="s">
        <v>969</v>
      </c>
      <c r="D2716" s="0" t="s">
        <v>972</v>
      </c>
      <c r="E2716" s="338" t="n">
        <v>38.71</v>
      </c>
    </row>
    <row r="2717" customFormat="false" ht="15" hidden="false" customHeight="false" outlineLevel="0" collapsed="false">
      <c r="A2717" s="0" t="n">
        <v>12408</v>
      </c>
      <c r="B2717" s="133" t="s">
        <v>3699</v>
      </c>
      <c r="C2717" s="0" t="s">
        <v>969</v>
      </c>
      <c r="D2717" s="0" t="s">
        <v>972</v>
      </c>
      <c r="E2717" s="338" t="n">
        <v>21.85</v>
      </c>
    </row>
    <row r="2718" customFormat="false" ht="15" hidden="false" customHeight="false" outlineLevel="0" collapsed="false">
      <c r="A2718" s="0" t="n">
        <v>12409</v>
      </c>
      <c r="B2718" s="133" t="s">
        <v>3700</v>
      </c>
      <c r="C2718" s="0" t="s">
        <v>969</v>
      </c>
      <c r="D2718" s="0" t="s">
        <v>972</v>
      </c>
      <c r="E2718" s="338" t="n">
        <v>21.85</v>
      </c>
    </row>
    <row r="2719" customFormat="false" ht="15" hidden="false" customHeight="false" outlineLevel="0" collapsed="false">
      <c r="A2719" s="0" t="n">
        <v>12410</v>
      </c>
      <c r="B2719" s="133" t="s">
        <v>3701</v>
      </c>
      <c r="C2719" s="0" t="s">
        <v>969</v>
      </c>
      <c r="D2719" s="0" t="s">
        <v>972</v>
      </c>
      <c r="E2719" s="338" t="n">
        <v>15.05</v>
      </c>
    </row>
    <row r="2720" customFormat="false" ht="15" hidden="false" customHeight="false" outlineLevel="0" collapsed="false">
      <c r="A2720" s="0" t="n">
        <v>3936</v>
      </c>
      <c r="B2720" s="133" t="s">
        <v>3702</v>
      </c>
      <c r="C2720" s="0" t="s">
        <v>969</v>
      </c>
      <c r="D2720" s="0" t="s">
        <v>972</v>
      </c>
      <c r="E2720" s="338" t="n">
        <v>27.2</v>
      </c>
    </row>
    <row r="2721" customFormat="false" ht="15" hidden="false" customHeight="false" outlineLevel="0" collapsed="false">
      <c r="A2721" s="0" t="n">
        <v>3922</v>
      </c>
      <c r="B2721" s="133" t="s">
        <v>3703</v>
      </c>
      <c r="C2721" s="0" t="s">
        <v>969</v>
      </c>
      <c r="D2721" s="0" t="s">
        <v>972</v>
      </c>
      <c r="E2721" s="338" t="n">
        <v>25.02</v>
      </c>
    </row>
    <row r="2722" customFormat="false" ht="15" hidden="false" customHeight="false" outlineLevel="0" collapsed="false">
      <c r="A2722" s="0" t="n">
        <v>3924</v>
      </c>
      <c r="B2722" s="133" t="s">
        <v>3704</v>
      </c>
      <c r="C2722" s="0" t="s">
        <v>969</v>
      </c>
      <c r="D2722" s="0" t="s">
        <v>972</v>
      </c>
      <c r="E2722" s="338" t="n">
        <v>27.2</v>
      </c>
    </row>
    <row r="2723" customFormat="false" ht="15" hidden="false" customHeight="false" outlineLevel="0" collapsed="false">
      <c r="A2723" s="0" t="n">
        <v>3923</v>
      </c>
      <c r="B2723" s="133" t="s">
        <v>3705</v>
      </c>
      <c r="C2723" s="0" t="s">
        <v>969</v>
      </c>
      <c r="D2723" s="0" t="s">
        <v>972</v>
      </c>
      <c r="E2723" s="338" t="n">
        <v>27.2</v>
      </c>
    </row>
    <row r="2724" customFormat="false" ht="15" hidden="false" customHeight="false" outlineLevel="0" collapsed="false">
      <c r="A2724" s="0" t="n">
        <v>3937</v>
      </c>
      <c r="B2724" s="133" t="s">
        <v>3706</v>
      </c>
      <c r="C2724" s="0" t="s">
        <v>969</v>
      </c>
      <c r="D2724" s="0" t="s">
        <v>972</v>
      </c>
      <c r="E2724" s="338" t="n">
        <v>22.44</v>
      </c>
    </row>
    <row r="2725" customFormat="false" ht="15" hidden="false" customHeight="false" outlineLevel="0" collapsed="false">
      <c r="A2725" s="0" t="n">
        <v>3921</v>
      </c>
      <c r="B2725" s="133" t="s">
        <v>3707</v>
      </c>
      <c r="C2725" s="0" t="s">
        <v>969</v>
      </c>
      <c r="D2725" s="0" t="s">
        <v>972</v>
      </c>
      <c r="E2725" s="338" t="n">
        <v>22.45</v>
      </c>
    </row>
    <row r="2726" customFormat="false" ht="15" hidden="false" customHeight="false" outlineLevel="0" collapsed="false">
      <c r="A2726" s="0" t="n">
        <v>3920</v>
      </c>
      <c r="B2726" s="133" t="s">
        <v>3708</v>
      </c>
      <c r="C2726" s="0" t="s">
        <v>969</v>
      </c>
      <c r="D2726" s="0" t="s">
        <v>972</v>
      </c>
      <c r="E2726" s="338" t="n">
        <v>22.44</v>
      </c>
    </row>
    <row r="2727" customFormat="false" ht="15" hidden="false" customHeight="false" outlineLevel="0" collapsed="false">
      <c r="A2727" s="0" t="n">
        <v>3938</v>
      </c>
      <c r="B2727" s="133" t="s">
        <v>3709</v>
      </c>
      <c r="C2727" s="0" t="s">
        <v>969</v>
      </c>
      <c r="D2727" s="0" t="s">
        <v>972</v>
      </c>
      <c r="E2727" s="338" t="n">
        <v>14.79</v>
      </c>
    </row>
    <row r="2728" customFormat="false" ht="15" hidden="false" customHeight="false" outlineLevel="0" collapsed="false">
      <c r="A2728" s="0" t="n">
        <v>3919</v>
      </c>
      <c r="B2728" s="133" t="s">
        <v>3710</v>
      </c>
      <c r="C2728" s="0" t="s">
        <v>969</v>
      </c>
      <c r="D2728" s="0" t="s">
        <v>972</v>
      </c>
      <c r="E2728" s="338" t="n">
        <v>15.08</v>
      </c>
    </row>
    <row r="2729" customFormat="false" ht="15" hidden="false" customHeight="false" outlineLevel="0" collapsed="false">
      <c r="A2729" s="0" t="n">
        <v>3927</v>
      </c>
      <c r="B2729" s="133" t="s">
        <v>3711</v>
      </c>
      <c r="C2729" s="0" t="s">
        <v>969</v>
      </c>
      <c r="D2729" s="0" t="s">
        <v>972</v>
      </c>
      <c r="E2729" s="338" t="n">
        <v>76.38</v>
      </c>
    </row>
    <row r="2730" customFormat="false" ht="15" hidden="false" customHeight="false" outlineLevel="0" collapsed="false">
      <c r="A2730" s="0" t="n">
        <v>3928</v>
      </c>
      <c r="B2730" s="133" t="s">
        <v>3712</v>
      </c>
      <c r="C2730" s="0" t="s">
        <v>969</v>
      </c>
      <c r="D2730" s="0" t="s">
        <v>972</v>
      </c>
      <c r="E2730" s="338" t="n">
        <v>76.38</v>
      </c>
    </row>
    <row r="2731" customFormat="false" ht="15" hidden="false" customHeight="false" outlineLevel="0" collapsed="false">
      <c r="A2731" s="0" t="n">
        <v>3926</v>
      </c>
      <c r="B2731" s="133" t="s">
        <v>3713</v>
      </c>
      <c r="C2731" s="0" t="s">
        <v>969</v>
      </c>
      <c r="D2731" s="0" t="s">
        <v>972</v>
      </c>
      <c r="E2731" s="338" t="n">
        <v>43.54</v>
      </c>
    </row>
    <row r="2732" customFormat="false" ht="15" hidden="false" customHeight="false" outlineLevel="0" collapsed="false">
      <c r="A2732" s="0" t="n">
        <v>3935</v>
      </c>
      <c r="B2732" s="133" t="s">
        <v>3714</v>
      </c>
      <c r="C2732" s="0" t="s">
        <v>969</v>
      </c>
      <c r="D2732" s="0" t="s">
        <v>972</v>
      </c>
      <c r="E2732" s="338" t="n">
        <v>43.54</v>
      </c>
    </row>
    <row r="2733" customFormat="false" ht="15" hidden="false" customHeight="false" outlineLevel="0" collapsed="false">
      <c r="A2733" s="0" t="n">
        <v>3925</v>
      </c>
      <c r="B2733" s="133" t="s">
        <v>3715</v>
      </c>
      <c r="C2733" s="0" t="s">
        <v>969</v>
      </c>
      <c r="D2733" s="0" t="s">
        <v>972</v>
      </c>
      <c r="E2733" s="338" t="n">
        <v>43.54</v>
      </c>
    </row>
    <row r="2734" customFormat="false" ht="15" hidden="false" customHeight="false" outlineLevel="0" collapsed="false">
      <c r="A2734" s="0" t="n">
        <v>12406</v>
      </c>
      <c r="B2734" s="133" t="s">
        <v>3716</v>
      </c>
      <c r="C2734" s="0" t="s">
        <v>969</v>
      </c>
      <c r="D2734" s="0" t="s">
        <v>972</v>
      </c>
      <c r="E2734" s="338" t="n">
        <v>10.69</v>
      </c>
    </row>
    <row r="2735" customFormat="false" ht="15" hidden="false" customHeight="false" outlineLevel="0" collapsed="false">
      <c r="A2735" s="0" t="n">
        <v>3929</v>
      </c>
      <c r="B2735" s="133" t="s">
        <v>3717</v>
      </c>
      <c r="C2735" s="0" t="s">
        <v>969</v>
      </c>
      <c r="D2735" s="0" t="s">
        <v>972</v>
      </c>
      <c r="E2735" s="338" t="n">
        <v>116.37</v>
      </c>
    </row>
    <row r="2736" customFormat="false" ht="15" hidden="false" customHeight="false" outlineLevel="0" collapsed="false">
      <c r="A2736" s="0" t="n">
        <v>3931</v>
      </c>
      <c r="B2736" s="133" t="s">
        <v>3718</v>
      </c>
      <c r="C2736" s="0" t="s">
        <v>969</v>
      </c>
      <c r="D2736" s="0" t="s">
        <v>972</v>
      </c>
      <c r="E2736" s="338" t="n">
        <v>116.37</v>
      </c>
    </row>
    <row r="2737" customFormat="false" ht="15" hidden="false" customHeight="false" outlineLevel="0" collapsed="false">
      <c r="A2737" s="0" t="n">
        <v>3930</v>
      </c>
      <c r="B2737" s="133" t="s">
        <v>3719</v>
      </c>
      <c r="C2737" s="0" t="s">
        <v>969</v>
      </c>
      <c r="D2737" s="0" t="s">
        <v>972</v>
      </c>
      <c r="E2737" s="338" t="n">
        <v>116.37</v>
      </c>
    </row>
    <row r="2738" customFormat="false" ht="15" hidden="false" customHeight="false" outlineLevel="0" collapsed="false">
      <c r="A2738" s="0" t="n">
        <v>3932</v>
      </c>
      <c r="B2738" s="133" t="s">
        <v>3720</v>
      </c>
      <c r="C2738" s="0" t="s">
        <v>969</v>
      </c>
      <c r="D2738" s="0" t="s">
        <v>972</v>
      </c>
      <c r="E2738" s="338" t="n">
        <v>200.94</v>
      </c>
    </row>
    <row r="2739" customFormat="false" ht="15" hidden="false" customHeight="false" outlineLevel="0" collapsed="false">
      <c r="A2739" s="0" t="n">
        <v>3933</v>
      </c>
      <c r="B2739" s="133" t="s">
        <v>3721</v>
      </c>
      <c r="C2739" s="0" t="s">
        <v>969</v>
      </c>
      <c r="D2739" s="0" t="s">
        <v>972</v>
      </c>
      <c r="E2739" s="338" t="n">
        <v>200.94</v>
      </c>
    </row>
    <row r="2740" customFormat="false" ht="15" hidden="false" customHeight="false" outlineLevel="0" collapsed="false">
      <c r="A2740" s="0" t="n">
        <v>3934</v>
      </c>
      <c r="B2740" s="133" t="s">
        <v>3722</v>
      </c>
      <c r="C2740" s="0" t="s">
        <v>969</v>
      </c>
      <c r="D2740" s="0" t="s">
        <v>972</v>
      </c>
      <c r="E2740" s="338" t="n">
        <v>200.94</v>
      </c>
    </row>
    <row r="2741" customFormat="false" ht="15" hidden="false" customHeight="false" outlineLevel="0" collapsed="false">
      <c r="A2741" s="0" t="n">
        <v>40355</v>
      </c>
      <c r="B2741" s="133" t="s">
        <v>3723</v>
      </c>
      <c r="C2741" s="0" t="s">
        <v>969</v>
      </c>
      <c r="D2741" s="0" t="s">
        <v>972</v>
      </c>
      <c r="E2741" s="338" t="n">
        <v>13.66</v>
      </c>
    </row>
    <row r="2742" customFormat="false" ht="15" hidden="false" customHeight="false" outlineLevel="0" collapsed="false">
      <c r="A2742" s="0" t="n">
        <v>40364</v>
      </c>
      <c r="B2742" s="133" t="s">
        <v>3724</v>
      </c>
      <c r="C2742" s="0" t="s">
        <v>969</v>
      </c>
      <c r="D2742" s="0" t="s">
        <v>972</v>
      </c>
      <c r="E2742" s="338" t="n">
        <v>64</v>
      </c>
    </row>
    <row r="2743" customFormat="false" ht="15" hidden="false" customHeight="false" outlineLevel="0" collapsed="false">
      <c r="A2743" s="0" t="n">
        <v>40361</v>
      </c>
      <c r="B2743" s="133" t="s">
        <v>3725</v>
      </c>
      <c r="C2743" s="0" t="s">
        <v>969</v>
      </c>
      <c r="D2743" s="0" t="s">
        <v>972</v>
      </c>
      <c r="E2743" s="338" t="n">
        <v>50.04</v>
      </c>
    </row>
    <row r="2744" customFormat="false" ht="15" hidden="false" customHeight="false" outlineLevel="0" collapsed="false">
      <c r="A2744" s="0" t="n">
        <v>40358</v>
      </c>
      <c r="B2744" s="133" t="s">
        <v>3726</v>
      </c>
      <c r="C2744" s="0" t="s">
        <v>969</v>
      </c>
      <c r="D2744" s="0" t="s">
        <v>972</v>
      </c>
      <c r="E2744" s="338" t="n">
        <v>19.08</v>
      </c>
    </row>
    <row r="2745" customFormat="false" ht="15" hidden="false" customHeight="false" outlineLevel="0" collapsed="false">
      <c r="A2745" s="0" t="n">
        <v>40370</v>
      </c>
      <c r="B2745" s="133" t="s">
        <v>3727</v>
      </c>
      <c r="C2745" s="0" t="s">
        <v>969</v>
      </c>
      <c r="D2745" s="0" t="s">
        <v>972</v>
      </c>
      <c r="E2745" s="338" t="n">
        <v>203.08</v>
      </c>
    </row>
    <row r="2746" customFormat="false" ht="15" hidden="false" customHeight="false" outlineLevel="0" collapsed="false">
      <c r="A2746" s="0" t="n">
        <v>40367</v>
      </c>
      <c r="B2746" s="133" t="s">
        <v>3728</v>
      </c>
      <c r="C2746" s="0" t="s">
        <v>969</v>
      </c>
      <c r="D2746" s="0" t="s">
        <v>972</v>
      </c>
      <c r="E2746" s="338" t="n">
        <v>100.94</v>
      </c>
    </row>
    <row r="2747" customFormat="false" ht="15" hidden="false" customHeight="false" outlineLevel="0" collapsed="false">
      <c r="A2747" s="0" t="n">
        <v>40373</v>
      </c>
      <c r="B2747" s="133" t="s">
        <v>3729</v>
      </c>
      <c r="C2747" s="0" t="s">
        <v>969</v>
      </c>
      <c r="D2747" s="0" t="s">
        <v>972</v>
      </c>
      <c r="E2747" s="338" t="n">
        <v>274.62</v>
      </c>
    </row>
    <row r="2748" customFormat="false" ht="15" hidden="false" customHeight="false" outlineLevel="0" collapsed="false">
      <c r="A2748" s="0" t="n">
        <v>3907</v>
      </c>
      <c r="B2748" s="133" t="s">
        <v>3730</v>
      </c>
      <c r="C2748" s="0" t="s">
        <v>969</v>
      </c>
      <c r="D2748" s="0" t="s">
        <v>970</v>
      </c>
      <c r="E2748" s="338" t="n">
        <v>6.79</v>
      </c>
    </row>
    <row r="2749" customFormat="false" ht="15" hidden="false" customHeight="false" outlineLevel="0" collapsed="false">
      <c r="A2749" s="0" t="n">
        <v>3889</v>
      </c>
      <c r="B2749" s="133" t="s">
        <v>3731</v>
      </c>
      <c r="C2749" s="0" t="s">
        <v>969</v>
      </c>
      <c r="D2749" s="0" t="s">
        <v>970</v>
      </c>
      <c r="E2749" s="338" t="n">
        <v>4.83</v>
      </c>
    </row>
    <row r="2750" customFormat="false" ht="15" hidden="false" customHeight="false" outlineLevel="0" collapsed="false">
      <c r="A2750" s="0" t="n">
        <v>3868</v>
      </c>
      <c r="B2750" s="133" t="s">
        <v>3732</v>
      </c>
      <c r="C2750" s="0" t="s">
        <v>969</v>
      </c>
      <c r="D2750" s="0" t="s">
        <v>970</v>
      </c>
      <c r="E2750" s="338" t="n">
        <v>1.77</v>
      </c>
    </row>
    <row r="2751" customFormat="false" ht="15" hidden="false" customHeight="false" outlineLevel="0" collapsed="false">
      <c r="A2751" s="0" t="n">
        <v>3869</v>
      </c>
      <c r="B2751" s="133" t="s">
        <v>3733</v>
      </c>
      <c r="C2751" s="0" t="s">
        <v>969</v>
      </c>
      <c r="D2751" s="0" t="s">
        <v>970</v>
      </c>
      <c r="E2751" s="338" t="n">
        <v>3.93</v>
      </c>
    </row>
    <row r="2752" customFormat="false" ht="15" hidden="false" customHeight="false" outlineLevel="0" collapsed="false">
      <c r="A2752" s="0" t="n">
        <v>3872</v>
      </c>
      <c r="B2752" s="133" t="s">
        <v>3734</v>
      </c>
      <c r="C2752" s="0" t="s">
        <v>969</v>
      </c>
      <c r="D2752" s="0" t="s">
        <v>970</v>
      </c>
      <c r="E2752" s="338" t="n">
        <v>6.7</v>
      </c>
    </row>
    <row r="2753" customFormat="false" ht="15" hidden="false" customHeight="false" outlineLevel="0" collapsed="false">
      <c r="A2753" s="0" t="n">
        <v>3850</v>
      </c>
      <c r="B2753" s="133" t="s">
        <v>3735</v>
      </c>
      <c r="C2753" s="0" t="s">
        <v>969</v>
      </c>
      <c r="D2753" s="0" t="s">
        <v>970</v>
      </c>
      <c r="E2753" s="338" t="n">
        <v>15.46</v>
      </c>
    </row>
    <row r="2754" customFormat="false" ht="15" hidden="false" customHeight="false" outlineLevel="0" collapsed="false">
      <c r="A2754" s="0" t="n">
        <v>38023</v>
      </c>
      <c r="B2754" s="133" t="s">
        <v>3736</v>
      </c>
      <c r="C2754" s="0" t="s">
        <v>969</v>
      </c>
      <c r="D2754" s="0" t="s">
        <v>970</v>
      </c>
      <c r="E2754" s="338" t="n">
        <v>7.87</v>
      </c>
    </row>
    <row r="2755" customFormat="false" ht="15" hidden="false" customHeight="false" outlineLevel="0" collapsed="false">
      <c r="A2755" s="0" t="n">
        <v>37986</v>
      </c>
      <c r="B2755" s="133" t="s">
        <v>3737</v>
      </c>
      <c r="C2755" s="0" t="s">
        <v>969</v>
      </c>
      <c r="D2755" s="0" t="s">
        <v>970</v>
      </c>
      <c r="E2755" s="338" t="n">
        <v>2.08</v>
      </c>
    </row>
    <row r="2756" customFormat="false" ht="15" hidden="false" customHeight="false" outlineLevel="0" collapsed="false">
      <c r="A2756" s="0" t="n">
        <v>37987</v>
      </c>
      <c r="B2756" s="133" t="s">
        <v>3738</v>
      </c>
      <c r="C2756" s="0" t="s">
        <v>969</v>
      </c>
      <c r="D2756" s="0" t="s">
        <v>970</v>
      </c>
      <c r="E2756" s="338" t="n">
        <v>104.04</v>
      </c>
    </row>
    <row r="2757" customFormat="false" ht="15" hidden="false" customHeight="false" outlineLevel="0" collapsed="false">
      <c r="A2757" s="0" t="n">
        <v>37988</v>
      </c>
      <c r="B2757" s="133" t="s">
        <v>3739</v>
      </c>
      <c r="C2757" s="0" t="s">
        <v>969</v>
      </c>
      <c r="D2757" s="0" t="s">
        <v>970</v>
      </c>
      <c r="E2757" s="338" t="n">
        <v>165.33</v>
      </c>
    </row>
    <row r="2758" customFormat="false" ht="15" hidden="false" customHeight="false" outlineLevel="0" collapsed="false">
      <c r="A2758" s="0" t="n">
        <v>21120</v>
      </c>
      <c r="B2758" s="133" t="s">
        <v>3740</v>
      </c>
      <c r="C2758" s="0" t="s">
        <v>969</v>
      </c>
      <c r="D2758" s="0" t="s">
        <v>970</v>
      </c>
      <c r="E2758" s="338" t="n">
        <v>10.64</v>
      </c>
    </row>
    <row r="2759" customFormat="false" ht="15" hidden="false" customHeight="false" outlineLevel="0" collapsed="false">
      <c r="A2759" s="0" t="n">
        <v>39318</v>
      </c>
      <c r="B2759" s="133" t="s">
        <v>3741</v>
      </c>
      <c r="C2759" s="0" t="s">
        <v>969</v>
      </c>
      <c r="D2759" s="0" t="s">
        <v>970</v>
      </c>
      <c r="E2759" s="338" t="n">
        <v>9.89</v>
      </c>
    </row>
    <row r="2760" customFormat="false" ht="15" hidden="false" customHeight="false" outlineLevel="0" collapsed="false">
      <c r="A2760" s="0" t="n">
        <v>40366</v>
      </c>
      <c r="B2760" s="133" t="s">
        <v>3742</v>
      </c>
      <c r="C2760" s="0" t="s">
        <v>969</v>
      </c>
      <c r="D2760" s="0" t="s">
        <v>972</v>
      </c>
      <c r="E2760" s="338" t="n">
        <v>49.92</v>
      </c>
    </row>
    <row r="2761" customFormat="false" ht="15" hidden="false" customHeight="false" outlineLevel="0" collapsed="false">
      <c r="A2761" s="0" t="n">
        <v>40363</v>
      </c>
      <c r="B2761" s="133" t="s">
        <v>3743</v>
      </c>
      <c r="C2761" s="0" t="s">
        <v>969</v>
      </c>
      <c r="D2761" s="0" t="s">
        <v>972</v>
      </c>
      <c r="E2761" s="338" t="n">
        <v>39.05</v>
      </c>
    </row>
    <row r="2762" customFormat="false" ht="15" hidden="false" customHeight="false" outlineLevel="0" collapsed="false">
      <c r="A2762" s="0" t="n">
        <v>40354</v>
      </c>
      <c r="B2762" s="133" t="s">
        <v>3744</v>
      </c>
      <c r="C2762" s="0" t="s">
        <v>969</v>
      </c>
      <c r="D2762" s="0" t="s">
        <v>972</v>
      </c>
      <c r="E2762" s="338" t="n">
        <v>17</v>
      </c>
    </row>
    <row r="2763" customFormat="false" ht="15" hidden="false" customHeight="false" outlineLevel="0" collapsed="false">
      <c r="A2763" s="0" t="n">
        <v>40360</v>
      </c>
      <c r="B2763" s="133" t="s">
        <v>3745</v>
      </c>
      <c r="C2763" s="0" t="s">
        <v>969</v>
      </c>
      <c r="D2763" s="0" t="s">
        <v>972</v>
      </c>
      <c r="E2763" s="338" t="n">
        <v>25.6</v>
      </c>
    </row>
    <row r="2764" customFormat="false" ht="15" hidden="false" customHeight="false" outlineLevel="0" collapsed="false">
      <c r="A2764" s="0" t="n">
        <v>40372</v>
      </c>
      <c r="B2764" s="133" t="s">
        <v>3746</v>
      </c>
      <c r="C2764" s="0" t="s">
        <v>969</v>
      </c>
      <c r="D2764" s="0" t="s">
        <v>972</v>
      </c>
      <c r="E2764" s="338" t="n">
        <v>158.08</v>
      </c>
    </row>
    <row r="2765" customFormat="false" ht="15" hidden="false" customHeight="false" outlineLevel="0" collapsed="false">
      <c r="A2765" s="0" t="n">
        <v>40369</v>
      </c>
      <c r="B2765" s="133" t="s">
        <v>3747</v>
      </c>
      <c r="C2765" s="0" t="s">
        <v>969</v>
      </c>
      <c r="D2765" s="0" t="s">
        <v>972</v>
      </c>
      <c r="E2765" s="338" t="n">
        <v>78.68</v>
      </c>
    </row>
    <row r="2766" customFormat="false" ht="15" hidden="false" customHeight="false" outlineLevel="0" collapsed="false">
      <c r="A2766" s="0" t="n">
        <v>40357</v>
      </c>
      <c r="B2766" s="133" t="s">
        <v>3748</v>
      </c>
      <c r="C2766" s="0" t="s">
        <v>969</v>
      </c>
      <c r="D2766" s="0" t="s">
        <v>972</v>
      </c>
      <c r="E2766" s="338" t="n">
        <v>19.08</v>
      </c>
    </row>
    <row r="2767" customFormat="false" ht="15" hidden="false" customHeight="false" outlineLevel="0" collapsed="false">
      <c r="A2767" s="0" t="n">
        <v>40375</v>
      </c>
      <c r="B2767" s="133" t="s">
        <v>3749</v>
      </c>
      <c r="C2767" s="0" t="s">
        <v>969</v>
      </c>
      <c r="D2767" s="0" t="s">
        <v>972</v>
      </c>
      <c r="E2767" s="338" t="n">
        <v>214</v>
      </c>
    </row>
    <row r="2768" customFormat="false" ht="15" hidden="false" customHeight="false" outlineLevel="0" collapsed="false">
      <c r="A2768" s="0" t="n">
        <v>1893</v>
      </c>
      <c r="B2768" s="133" t="s">
        <v>3750</v>
      </c>
      <c r="C2768" s="0" t="s">
        <v>969</v>
      </c>
      <c r="D2768" s="0" t="s">
        <v>970</v>
      </c>
      <c r="E2768" s="338" t="n">
        <v>2.17</v>
      </c>
    </row>
    <row r="2769" customFormat="false" ht="15" hidden="false" customHeight="false" outlineLevel="0" collapsed="false">
      <c r="A2769" s="0" t="n">
        <v>1902</v>
      </c>
      <c r="B2769" s="133" t="s">
        <v>3751</v>
      </c>
      <c r="C2769" s="0" t="s">
        <v>969</v>
      </c>
      <c r="D2769" s="0" t="s">
        <v>970</v>
      </c>
      <c r="E2769" s="338" t="n">
        <v>1.58</v>
      </c>
    </row>
    <row r="2770" customFormat="false" ht="15" hidden="false" customHeight="false" outlineLevel="0" collapsed="false">
      <c r="A2770" s="0" t="n">
        <v>1901</v>
      </c>
      <c r="B2770" s="133" t="s">
        <v>3752</v>
      </c>
      <c r="C2770" s="0" t="s">
        <v>969</v>
      </c>
      <c r="D2770" s="0" t="s">
        <v>970</v>
      </c>
      <c r="E2770" s="338" t="n">
        <v>0.49</v>
      </c>
    </row>
    <row r="2771" customFormat="false" ht="15" hidden="false" customHeight="false" outlineLevel="0" collapsed="false">
      <c r="A2771" s="0" t="n">
        <v>1892</v>
      </c>
      <c r="B2771" s="133" t="s">
        <v>3753</v>
      </c>
      <c r="C2771" s="0" t="s">
        <v>969</v>
      </c>
      <c r="D2771" s="0" t="s">
        <v>970</v>
      </c>
      <c r="E2771" s="338" t="n">
        <v>1.02</v>
      </c>
    </row>
    <row r="2772" customFormat="false" ht="15" hidden="false" customHeight="false" outlineLevel="0" collapsed="false">
      <c r="A2772" s="0" t="n">
        <v>1907</v>
      </c>
      <c r="B2772" s="133" t="s">
        <v>3754</v>
      </c>
      <c r="C2772" s="0" t="s">
        <v>969</v>
      </c>
      <c r="D2772" s="0" t="s">
        <v>970</v>
      </c>
      <c r="E2772" s="338" t="n">
        <v>6.99</v>
      </c>
    </row>
    <row r="2773" customFormat="false" ht="15" hidden="false" customHeight="false" outlineLevel="0" collapsed="false">
      <c r="A2773" s="0" t="n">
        <v>1894</v>
      </c>
      <c r="B2773" s="133" t="s">
        <v>3755</v>
      </c>
      <c r="C2773" s="0" t="s">
        <v>969</v>
      </c>
      <c r="D2773" s="0" t="s">
        <v>970</v>
      </c>
      <c r="E2773" s="338" t="n">
        <v>3.14</v>
      </c>
    </row>
    <row r="2774" customFormat="false" ht="15" hidden="false" customHeight="false" outlineLevel="0" collapsed="false">
      <c r="A2774" s="0" t="n">
        <v>1891</v>
      </c>
      <c r="B2774" s="133" t="s">
        <v>3756</v>
      </c>
      <c r="C2774" s="0" t="s">
        <v>969</v>
      </c>
      <c r="D2774" s="0" t="s">
        <v>970</v>
      </c>
      <c r="E2774" s="338" t="n">
        <v>0.73</v>
      </c>
    </row>
    <row r="2775" customFormat="false" ht="15" hidden="false" customHeight="false" outlineLevel="0" collapsed="false">
      <c r="A2775" s="0" t="n">
        <v>1896</v>
      </c>
      <c r="B2775" s="133" t="s">
        <v>3757</v>
      </c>
      <c r="C2775" s="0" t="s">
        <v>969</v>
      </c>
      <c r="D2775" s="0" t="s">
        <v>970</v>
      </c>
      <c r="E2775" s="338" t="n">
        <v>9.39</v>
      </c>
    </row>
    <row r="2776" customFormat="false" ht="15" hidden="false" customHeight="false" outlineLevel="0" collapsed="false">
      <c r="A2776" s="0" t="n">
        <v>1895</v>
      </c>
      <c r="B2776" s="133" t="s">
        <v>3758</v>
      </c>
      <c r="C2776" s="0" t="s">
        <v>969</v>
      </c>
      <c r="D2776" s="0" t="s">
        <v>970</v>
      </c>
      <c r="E2776" s="338" t="n">
        <v>16.5</v>
      </c>
    </row>
    <row r="2777" customFormat="false" ht="15" hidden="false" customHeight="false" outlineLevel="0" collapsed="false">
      <c r="A2777" s="0" t="n">
        <v>2641</v>
      </c>
      <c r="B2777" s="133" t="s">
        <v>3759</v>
      </c>
      <c r="C2777" s="0" t="s">
        <v>969</v>
      </c>
      <c r="D2777" s="0" t="s">
        <v>970</v>
      </c>
      <c r="E2777" s="338" t="n">
        <v>22.36</v>
      </c>
    </row>
    <row r="2778" customFormat="false" ht="15" hidden="false" customHeight="false" outlineLevel="0" collapsed="false">
      <c r="A2778" s="0" t="n">
        <v>2636</v>
      </c>
      <c r="B2778" s="133" t="s">
        <v>3760</v>
      </c>
      <c r="C2778" s="0" t="s">
        <v>969</v>
      </c>
      <c r="D2778" s="0" t="s">
        <v>970</v>
      </c>
      <c r="E2778" s="338" t="n">
        <v>1.44</v>
      </c>
    </row>
    <row r="2779" customFormat="false" ht="15" hidden="false" customHeight="false" outlineLevel="0" collapsed="false">
      <c r="A2779" s="0" t="n">
        <v>2637</v>
      </c>
      <c r="B2779" s="133" t="s">
        <v>3761</v>
      </c>
      <c r="C2779" s="0" t="s">
        <v>969</v>
      </c>
      <c r="D2779" s="0" t="s">
        <v>970</v>
      </c>
      <c r="E2779" s="338" t="n">
        <v>1.53</v>
      </c>
    </row>
    <row r="2780" customFormat="false" ht="15" hidden="false" customHeight="false" outlineLevel="0" collapsed="false">
      <c r="A2780" s="0" t="n">
        <v>2638</v>
      </c>
      <c r="B2780" s="133" t="s">
        <v>3762</v>
      </c>
      <c r="C2780" s="0" t="s">
        <v>969</v>
      </c>
      <c r="D2780" s="0" t="s">
        <v>970</v>
      </c>
      <c r="E2780" s="338" t="n">
        <v>1.78</v>
      </c>
    </row>
    <row r="2781" customFormat="false" ht="15" hidden="false" customHeight="false" outlineLevel="0" collapsed="false">
      <c r="A2781" s="0" t="n">
        <v>2639</v>
      </c>
      <c r="B2781" s="133" t="s">
        <v>3763</v>
      </c>
      <c r="C2781" s="0" t="s">
        <v>969</v>
      </c>
      <c r="D2781" s="0" t="s">
        <v>970</v>
      </c>
      <c r="E2781" s="338" t="n">
        <v>3.16</v>
      </c>
    </row>
    <row r="2782" customFormat="false" ht="15" hidden="false" customHeight="false" outlineLevel="0" collapsed="false">
      <c r="A2782" s="0" t="n">
        <v>2644</v>
      </c>
      <c r="B2782" s="133" t="s">
        <v>3764</v>
      </c>
      <c r="C2782" s="0" t="s">
        <v>969</v>
      </c>
      <c r="D2782" s="0" t="s">
        <v>970</v>
      </c>
      <c r="E2782" s="338" t="n">
        <v>4.57</v>
      </c>
    </row>
    <row r="2783" customFormat="false" ht="15" hidden="false" customHeight="false" outlineLevel="0" collapsed="false">
      <c r="A2783" s="0" t="n">
        <v>2643</v>
      </c>
      <c r="B2783" s="133" t="s">
        <v>3765</v>
      </c>
      <c r="C2783" s="0" t="s">
        <v>969</v>
      </c>
      <c r="D2783" s="0" t="s">
        <v>970</v>
      </c>
      <c r="E2783" s="338" t="n">
        <v>6.37</v>
      </c>
    </row>
    <row r="2784" customFormat="false" ht="15" hidden="false" customHeight="false" outlineLevel="0" collapsed="false">
      <c r="A2784" s="0" t="n">
        <v>2640</v>
      </c>
      <c r="B2784" s="133" t="s">
        <v>3766</v>
      </c>
      <c r="C2784" s="0" t="s">
        <v>969</v>
      </c>
      <c r="D2784" s="0" t="s">
        <v>970</v>
      </c>
      <c r="E2784" s="338" t="n">
        <v>9.3</v>
      </c>
    </row>
    <row r="2785" customFormat="false" ht="15" hidden="false" customHeight="false" outlineLevel="0" collapsed="false">
      <c r="A2785" s="0" t="n">
        <v>2642</v>
      </c>
      <c r="B2785" s="133" t="s">
        <v>3767</v>
      </c>
      <c r="C2785" s="0" t="s">
        <v>969</v>
      </c>
      <c r="D2785" s="0" t="s">
        <v>970</v>
      </c>
      <c r="E2785" s="338" t="n">
        <v>14.17</v>
      </c>
    </row>
    <row r="2786" customFormat="false" ht="15" hidden="false" customHeight="false" outlineLevel="0" collapsed="false">
      <c r="A2786" s="0" t="n">
        <v>39855</v>
      </c>
      <c r="B2786" s="133" t="s">
        <v>3768</v>
      </c>
      <c r="C2786" s="0" t="s">
        <v>969</v>
      </c>
      <c r="D2786" s="0" t="s">
        <v>972</v>
      </c>
      <c r="E2786" s="338" t="n">
        <v>2.73</v>
      </c>
    </row>
    <row r="2787" customFormat="false" ht="15" hidden="false" customHeight="false" outlineLevel="0" collapsed="false">
      <c r="A2787" s="0" t="n">
        <v>39856</v>
      </c>
      <c r="B2787" s="133" t="s">
        <v>3769</v>
      </c>
      <c r="C2787" s="0" t="s">
        <v>969</v>
      </c>
      <c r="D2787" s="0" t="s">
        <v>972</v>
      </c>
      <c r="E2787" s="338" t="n">
        <v>6.45</v>
      </c>
    </row>
    <row r="2788" customFormat="false" ht="15" hidden="false" customHeight="false" outlineLevel="0" collapsed="false">
      <c r="A2788" s="0" t="n">
        <v>39857</v>
      </c>
      <c r="B2788" s="133" t="s">
        <v>3770</v>
      </c>
      <c r="C2788" s="0" t="s">
        <v>969</v>
      </c>
      <c r="D2788" s="0" t="s">
        <v>972</v>
      </c>
      <c r="E2788" s="338" t="n">
        <v>10.44</v>
      </c>
    </row>
    <row r="2789" customFormat="false" ht="15" hidden="false" customHeight="false" outlineLevel="0" collapsed="false">
      <c r="A2789" s="0" t="n">
        <v>39858</v>
      </c>
      <c r="B2789" s="133" t="s">
        <v>3771</v>
      </c>
      <c r="C2789" s="0" t="s">
        <v>969</v>
      </c>
      <c r="D2789" s="0" t="s">
        <v>972</v>
      </c>
      <c r="E2789" s="338" t="n">
        <v>23.16</v>
      </c>
    </row>
    <row r="2790" customFormat="false" ht="15" hidden="false" customHeight="false" outlineLevel="0" collapsed="false">
      <c r="A2790" s="0" t="n">
        <v>39859</v>
      </c>
      <c r="B2790" s="133" t="s">
        <v>3772</v>
      </c>
      <c r="C2790" s="0" t="s">
        <v>969</v>
      </c>
      <c r="D2790" s="0" t="s">
        <v>972</v>
      </c>
      <c r="E2790" s="338" t="n">
        <v>35.71</v>
      </c>
    </row>
    <row r="2791" customFormat="false" ht="15" hidden="false" customHeight="false" outlineLevel="0" collapsed="false">
      <c r="A2791" s="0" t="n">
        <v>39860</v>
      </c>
      <c r="B2791" s="133" t="s">
        <v>3773</v>
      </c>
      <c r="C2791" s="0" t="s">
        <v>969</v>
      </c>
      <c r="D2791" s="0" t="s">
        <v>972</v>
      </c>
      <c r="E2791" s="338" t="n">
        <v>54.79</v>
      </c>
    </row>
    <row r="2792" customFormat="false" ht="15" hidden="false" customHeight="false" outlineLevel="0" collapsed="false">
      <c r="A2792" s="0" t="n">
        <v>39861</v>
      </c>
      <c r="B2792" s="133" t="s">
        <v>3774</v>
      </c>
      <c r="C2792" s="0" t="s">
        <v>969</v>
      </c>
      <c r="D2792" s="0" t="s">
        <v>972</v>
      </c>
      <c r="E2792" s="338" t="n">
        <v>156.45</v>
      </c>
    </row>
    <row r="2793" customFormat="false" ht="15" hidden="false" customHeight="false" outlineLevel="0" collapsed="false">
      <c r="A2793" s="0" t="n">
        <v>3867</v>
      </c>
      <c r="B2793" s="133" t="s">
        <v>3775</v>
      </c>
      <c r="C2793" s="0" t="s">
        <v>969</v>
      </c>
      <c r="D2793" s="0" t="s">
        <v>970</v>
      </c>
      <c r="E2793" s="338" t="n">
        <v>94.14</v>
      </c>
    </row>
    <row r="2794" customFormat="false" ht="15" hidden="false" customHeight="false" outlineLevel="0" collapsed="false">
      <c r="A2794" s="0" t="n">
        <v>3861</v>
      </c>
      <c r="B2794" s="133" t="s">
        <v>3776</v>
      </c>
      <c r="C2794" s="0" t="s">
        <v>969</v>
      </c>
      <c r="D2794" s="0" t="s">
        <v>970</v>
      </c>
      <c r="E2794" s="338" t="n">
        <v>0.97</v>
      </c>
    </row>
    <row r="2795" customFormat="false" ht="15" hidden="false" customHeight="false" outlineLevel="0" collapsed="false">
      <c r="A2795" s="0" t="n">
        <v>3904</v>
      </c>
      <c r="B2795" s="133" t="s">
        <v>3777</v>
      </c>
      <c r="C2795" s="0" t="s">
        <v>969</v>
      </c>
      <c r="D2795" s="0" t="s">
        <v>970</v>
      </c>
      <c r="E2795" s="338" t="n">
        <v>1.04</v>
      </c>
    </row>
    <row r="2796" customFormat="false" ht="15" hidden="false" customHeight="false" outlineLevel="0" collapsed="false">
      <c r="A2796" s="0" t="n">
        <v>3903</v>
      </c>
      <c r="B2796" s="133" t="s">
        <v>3778</v>
      </c>
      <c r="C2796" s="0" t="s">
        <v>969</v>
      </c>
      <c r="D2796" s="0" t="s">
        <v>970</v>
      </c>
      <c r="E2796" s="338" t="n">
        <v>2.53</v>
      </c>
    </row>
    <row r="2797" customFormat="false" ht="15" hidden="false" customHeight="false" outlineLevel="0" collapsed="false">
      <c r="A2797" s="0" t="n">
        <v>3862</v>
      </c>
      <c r="B2797" s="133" t="s">
        <v>3779</v>
      </c>
      <c r="C2797" s="0" t="s">
        <v>969</v>
      </c>
      <c r="D2797" s="0" t="s">
        <v>970</v>
      </c>
      <c r="E2797" s="338" t="n">
        <v>5.38</v>
      </c>
    </row>
    <row r="2798" customFormat="false" ht="15" hidden="false" customHeight="false" outlineLevel="0" collapsed="false">
      <c r="A2798" s="0" t="n">
        <v>3863</v>
      </c>
      <c r="B2798" s="133" t="s">
        <v>3780</v>
      </c>
      <c r="C2798" s="0" t="s">
        <v>969</v>
      </c>
      <c r="D2798" s="0" t="s">
        <v>970</v>
      </c>
      <c r="E2798" s="338" t="n">
        <v>5.51</v>
      </c>
    </row>
    <row r="2799" customFormat="false" ht="15" hidden="false" customHeight="false" outlineLevel="0" collapsed="false">
      <c r="A2799" s="0" t="n">
        <v>3864</v>
      </c>
      <c r="B2799" s="133" t="s">
        <v>3781</v>
      </c>
      <c r="C2799" s="0" t="s">
        <v>969</v>
      </c>
      <c r="D2799" s="0" t="s">
        <v>970</v>
      </c>
      <c r="E2799" s="338" t="n">
        <v>16.88</v>
      </c>
    </row>
    <row r="2800" customFormat="false" ht="15" hidden="false" customHeight="false" outlineLevel="0" collapsed="false">
      <c r="A2800" s="0" t="n">
        <v>3865</v>
      </c>
      <c r="B2800" s="133" t="s">
        <v>3782</v>
      </c>
      <c r="C2800" s="0" t="s">
        <v>969</v>
      </c>
      <c r="D2800" s="0" t="s">
        <v>970</v>
      </c>
      <c r="E2800" s="338" t="n">
        <v>24.69</v>
      </c>
    </row>
    <row r="2801" customFormat="false" ht="15" hidden="false" customHeight="false" outlineLevel="0" collapsed="false">
      <c r="A2801" s="0" t="n">
        <v>3866</v>
      </c>
      <c r="B2801" s="133" t="s">
        <v>3783</v>
      </c>
      <c r="C2801" s="0" t="s">
        <v>969</v>
      </c>
      <c r="D2801" s="0" t="s">
        <v>970</v>
      </c>
      <c r="E2801" s="338" t="n">
        <v>55.44</v>
      </c>
    </row>
    <row r="2802" customFormat="false" ht="15" hidden="false" customHeight="false" outlineLevel="0" collapsed="false">
      <c r="A2802" s="0" t="n">
        <v>3878</v>
      </c>
      <c r="B2802" s="133" t="s">
        <v>3784</v>
      </c>
      <c r="C2802" s="0" t="s">
        <v>969</v>
      </c>
      <c r="D2802" s="0" t="s">
        <v>970</v>
      </c>
      <c r="E2802" s="338" t="n">
        <v>15.12</v>
      </c>
    </row>
    <row r="2803" customFormat="false" ht="15" hidden="false" customHeight="false" outlineLevel="0" collapsed="false">
      <c r="A2803" s="0" t="n">
        <v>3883</v>
      </c>
      <c r="B2803" s="133" t="s">
        <v>3785</v>
      </c>
      <c r="C2803" s="0" t="s">
        <v>969</v>
      </c>
      <c r="D2803" s="0" t="s">
        <v>970</v>
      </c>
      <c r="E2803" s="338" t="n">
        <v>1.93</v>
      </c>
    </row>
    <row r="2804" customFormat="false" ht="15" hidden="false" customHeight="false" outlineLevel="0" collapsed="false">
      <c r="A2804" s="0" t="n">
        <v>3876</v>
      </c>
      <c r="B2804" s="133" t="s">
        <v>3786</v>
      </c>
      <c r="C2804" s="0" t="s">
        <v>969</v>
      </c>
      <c r="D2804" s="0" t="s">
        <v>970</v>
      </c>
      <c r="E2804" s="338" t="n">
        <v>6.02</v>
      </c>
    </row>
    <row r="2805" customFormat="false" ht="15" hidden="false" customHeight="false" outlineLevel="0" collapsed="false">
      <c r="A2805" s="0" t="n">
        <v>3884</v>
      </c>
      <c r="B2805" s="133" t="s">
        <v>3787</v>
      </c>
      <c r="C2805" s="0" t="s">
        <v>969</v>
      </c>
      <c r="D2805" s="0" t="s">
        <v>970</v>
      </c>
      <c r="E2805" s="338" t="n">
        <v>3.06</v>
      </c>
    </row>
    <row r="2806" customFormat="false" ht="15" hidden="false" customHeight="false" outlineLevel="0" collapsed="false">
      <c r="A2806" s="0" t="n">
        <v>12892</v>
      </c>
      <c r="B2806" s="133" t="s">
        <v>3788</v>
      </c>
      <c r="C2806" s="0" t="s">
        <v>1392</v>
      </c>
      <c r="D2806" s="0" t="s">
        <v>970</v>
      </c>
      <c r="E2806" s="338" t="n">
        <v>13.5</v>
      </c>
    </row>
    <row r="2807" customFormat="false" ht="15" hidden="false" customHeight="false" outlineLevel="0" collapsed="false">
      <c r="A2807" s="0" t="n">
        <v>38447</v>
      </c>
      <c r="B2807" s="133" t="s">
        <v>3789</v>
      </c>
      <c r="C2807" s="0" t="s">
        <v>969</v>
      </c>
      <c r="D2807" s="0" t="s">
        <v>972</v>
      </c>
      <c r="E2807" s="338" t="n">
        <v>81.65</v>
      </c>
    </row>
    <row r="2808" customFormat="false" ht="15" hidden="false" customHeight="false" outlineLevel="0" collapsed="false">
      <c r="A2808" s="0" t="n">
        <v>36320</v>
      </c>
      <c r="B2808" s="133" t="s">
        <v>3790</v>
      </c>
      <c r="C2808" s="0" t="s">
        <v>969</v>
      </c>
      <c r="D2808" s="0" t="s">
        <v>972</v>
      </c>
      <c r="E2808" s="338" t="n">
        <v>2.19</v>
      </c>
    </row>
    <row r="2809" customFormat="false" ht="15" hidden="false" customHeight="false" outlineLevel="0" collapsed="false">
      <c r="A2809" s="0" t="n">
        <v>36324</v>
      </c>
      <c r="B2809" s="133" t="s">
        <v>3791</v>
      </c>
      <c r="C2809" s="0" t="s">
        <v>969</v>
      </c>
      <c r="D2809" s="0" t="s">
        <v>972</v>
      </c>
      <c r="E2809" s="338" t="n">
        <v>2</v>
      </c>
    </row>
    <row r="2810" customFormat="false" ht="15" hidden="false" customHeight="false" outlineLevel="0" collapsed="false">
      <c r="A2810" s="0" t="n">
        <v>38441</v>
      </c>
      <c r="B2810" s="133" t="s">
        <v>3792</v>
      </c>
      <c r="C2810" s="0" t="s">
        <v>969</v>
      </c>
      <c r="D2810" s="0" t="s">
        <v>972</v>
      </c>
      <c r="E2810" s="338" t="n">
        <v>3.59</v>
      </c>
    </row>
    <row r="2811" customFormat="false" ht="15" hidden="false" customHeight="false" outlineLevel="0" collapsed="false">
      <c r="A2811" s="0" t="n">
        <v>38442</v>
      </c>
      <c r="B2811" s="133" t="s">
        <v>3793</v>
      </c>
      <c r="C2811" s="0" t="s">
        <v>969</v>
      </c>
      <c r="D2811" s="0" t="s">
        <v>972</v>
      </c>
      <c r="E2811" s="338" t="n">
        <v>10.2</v>
      </c>
    </row>
    <row r="2812" customFormat="false" ht="15" hidden="false" customHeight="false" outlineLevel="0" collapsed="false">
      <c r="A2812" s="0" t="n">
        <v>38443</v>
      </c>
      <c r="B2812" s="133" t="s">
        <v>3794</v>
      </c>
      <c r="C2812" s="0" t="s">
        <v>969</v>
      </c>
      <c r="D2812" s="0" t="s">
        <v>972</v>
      </c>
      <c r="E2812" s="338" t="n">
        <v>12.38</v>
      </c>
    </row>
    <row r="2813" customFormat="false" ht="15" hidden="false" customHeight="false" outlineLevel="0" collapsed="false">
      <c r="A2813" s="0" t="n">
        <v>38444</v>
      </c>
      <c r="B2813" s="133" t="s">
        <v>3795</v>
      </c>
      <c r="C2813" s="0" t="s">
        <v>969</v>
      </c>
      <c r="D2813" s="0" t="s">
        <v>972</v>
      </c>
      <c r="E2813" s="338" t="n">
        <v>20.79</v>
      </c>
    </row>
    <row r="2814" customFormat="false" ht="15" hidden="false" customHeight="false" outlineLevel="0" collapsed="false">
      <c r="A2814" s="0" t="n">
        <v>38445</v>
      </c>
      <c r="B2814" s="133" t="s">
        <v>3796</v>
      </c>
      <c r="C2814" s="0" t="s">
        <v>969</v>
      </c>
      <c r="D2814" s="0" t="s">
        <v>972</v>
      </c>
      <c r="E2814" s="338" t="n">
        <v>38.54</v>
      </c>
    </row>
    <row r="2815" customFormat="false" ht="15" hidden="false" customHeight="false" outlineLevel="0" collapsed="false">
      <c r="A2815" s="0" t="n">
        <v>38446</v>
      </c>
      <c r="B2815" s="133" t="s">
        <v>3797</v>
      </c>
      <c r="C2815" s="0" t="s">
        <v>969</v>
      </c>
      <c r="D2815" s="0" t="s">
        <v>972</v>
      </c>
      <c r="E2815" s="338" t="n">
        <v>63.08</v>
      </c>
    </row>
    <row r="2816" customFormat="false" ht="15" hidden="false" customHeight="false" outlineLevel="0" collapsed="false">
      <c r="A2816" s="0" t="n">
        <v>3837</v>
      </c>
      <c r="B2816" s="133" t="s">
        <v>3798</v>
      </c>
      <c r="C2816" s="0" t="s">
        <v>969</v>
      </c>
      <c r="D2816" s="0" t="s">
        <v>972</v>
      </c>
      <c r="E2816" s="338" t="n">
        <v>38.05</v>
      </c>
    </row>
    <row r="2817" customFormat="false" ht="15" hidden="false" customHeight="false" outlineLevel="0" collapsed="false">
      <c r="A2817" s="0" t="n">
        <v>3845</v>
      </c>
      <c r="B2817" s="133" t="s">
        <v>3799</v>
      </c>
      <c r="C2817" s="0" t="s">
        <v>969</v>
      </c>
      <c r="D2817" s="0" t="s">
        <v>972</v>
      </c>
      <c r="E2817" s="338" t="n">
        <v>13.9</v>
      </c>
    </row>
    <row r="2818" customFormat="false" ht="15" hidden="false" customHeight="false" outlineLevel="0" collapsed="false">
      <c r="A2818" s="0" t="n">
        <v>11045</v>
      </c>
      <c r="B2818" s="133" t="s">
        <v>3800</v>
      </c>
      <c r="C2818" s="0" t="s">
        <v>969</v>
      </c>
      <c r="D2818" s="0" t="s">
        <v>972</v>
      </c>
      <c r="E2818" s="338" t="n">
        <v>26.82</v>
      </c>
    </row>
    <row r="2819" customFormat="false" ht="15" hidden="false" customHeight="false" outlineLevel="0" collapsed="false">
      <c r="A2819" s="0" t="n">
        <v>20170</v>
      </c>
      <c r="B2819" s="133" t="s">
        <v>3801</v>
      </c>
      <c r="C2819" s="0" t="s">
        <v>969</v>
      </c>
      <c r="D2819" s="0" t="s">
        <v>970</v>
      </c>
      <c r="E2819" s="338" t="n">
        <v>12.13</v>
      </c>
    </row>
    <row r="2820" customFormat="false" ht="15" hidden="false" customHeight="false" outlineLevel="0" collapsed="false">
      <c r="A2820" s="0" t="n">
        <v>20171</v>
      </c>
      <c r="B2820" s="133" t="s">
        <v>3802</v>
      </c>
      <c r="C2820" s="0" t="s">
        <v>969</v>
      </c>
      <c r="D2820" s="0" t="s">
        <v>970</v>
      </c>
      <c r="E2820" s="338" t="n">
        <v>34.98</v>
      </c>
    </row>
    <row r="2821" customFormat="false" ht="15" hidden="false" customHeight="false" outlineLevel="0" collapsed="false">
      <c r="A2821" s="0" t="n">
        <v>20167</v>
      </c>
      <c r="B2821" s="133" t="s">
        <v>3803</v>
      </c>
      <c r="C2821" s="0" t="s">
        <v>969</v>
      </c>
      <c r="D2821" s="0" t="s">
        <v>970</v>
      </c>
      <c r="E2821" s="338" t="n">
        <v>4.4</v>
      </c>
    </row>
    <row r="2822" customFormat="false" ht="15" hidden="false" customHeight="false" outlineLevel="0" collapsed="false">
      <c r="A2822" s="0" t="n">
        <v>20168</v>
      </c>
      <c r="B2822" s="133" t="s">
        <v>3804</v>
      </c>
      <c r="C2822" s="0" t="s">
        <v>969</v>
      </c>
      <c r="D2822" s="0" t="s">
        <v>970</v>
      </c>
      <c r="E2822" s="338" t="n">
        <v>9.05</v>
      </c>
    </row>
    <row r="2823" customFormat="false" ht="15" hidden="false" customHeight="false" outlineLevel="0" collapsed="false">
      <c r="A2823" s="0" t="n">
        <v>20169</v>
      </c>
      <c r="B2823" s="133" t="s">
        <v>3805</v>
      </c>
      <c r="C2823" s="0" t="s">
        <v>969</v>
      </c>
      <c r="D2823" s="0" t="s">
        <v>970</v>
      </c>
      <c r="E2823" s="338" t="n">
        <v>10.56</v>
      </c>
    </row>
    <row r="2824" customFormat="false" ht="15" hidden="false" customHeight="false" outlineLevel="0" collapsed="false">
      <c r="A2824" s="0" t="n">
        <v>3899</v>
      </c>
      <c r="B2824" s="133" t="s">
        <v>3806</v>
      </c>
      <c r="C2824" s="0" t="s">
        <v>969</v>
      </c>
      <c r="D2824" s="0" t="s">
        <v>970</v>
      </c>
      <c r="E2824" s="338" t="n">
        <v>5.86</v>
      </c>
    </row>
    <row r="2825" customFormat="false" ht="15" hidden="false" customHeight="false" outlineLevel="0" collapsed="false">
      <c r="A2825" s="0" t="n">
        <v>38676</v>
      </c>
      <c r="B2825" s="133" t="s">
        <v>3807</v>
      </c>
      <c r="C2825" s="0" t="s">
        <v>969</v>
      </c>
      <c r="D2825" s="0" t="s">
        <v>970</v>
      </c>
      <c r="E2825" s="338" t="n">
        <v>29.31</v>
      </c>
    </row>
    <row r="2826" customFormat="false" ht="15" hidden="false" customHeight="false" outlineLevel="0" collapsed="false">
      <c r="A2826" s="0" t="n">
        <v>3897</v>
      </c>
      <c r="B2826" s="133" t="s">
        <v>3808</v>
      </c>
      <c r="C2826" s="0" t="s">
        <v>969</v>
      </c>
      <c r="D2826" s="0" t="s">
        <v>970</v>
      </c>
      <c r="E2826" s="338" t="n">
        <v>1.43</v>
      </c>
    </row>
    <row r="2827" customFormat="false" ht="15" hidden="false" customHeight="false" outlineLevel="0" collapsed="false">
      <c r="A2827" s="0" t="n">
        <v>3875</v>
      </c>
      <c r="B2827" s="133" t="s">
        <v>3809</v>
      </c>
      <c r="C2827" s="0" t="s">
        <v>969</v>
      </c>
      <c r="D2827" s="0" t="s">
        <v>970</v>
      </c>
      <c r="E2827" s="338" t="n">
        <v>2.95</v>
      </c>
    </row>
    <row r="2828" customFormat="false" ht="15" hidden="false" customHeight="false" outlineLevel="0" collapsed="false">
      <c r="A2828" s="0" t="n">
        <v>3898</v>
      </c>
      <c r="B2828" s="133" t="s">
        <v>3810</v>
      </c>
      <c r="C2828" s="0" t="s">
        <v>969</v>
      </c>
      <c r="D2828" s="0" t="s">
        <v>970</v>
      </c>
      <c r="E2828" s="338" t="n">
        <v>5.99</v>
      </c>
    </row>
    <row r="2829" customFormat="false" ht="15" hidden="false" customHeight="false" outlineLevel="0" collapsed="false">
      <c r="A2829" s="0" t="n">
        <v>3855</v>
      </c>
      <c r="B2829" s="133" t="s">
        <v>3811</v>
      </c>
      <c r="C2829" s="0" t="s">
        <v>969</v>
      </c>
      <c r="D2829" s="0" t="s">
        <v>970</v>
      </c>
      <c r="E2829" s="338" t="n">
        <v>6.53</v>
      </c>
    </row>
    <row r="2830" customFormat="false" ht="15" hidden="false" customHeight="false" outlineLevel="0" collapsed="false">
      <c r="A2830" s="0" t="n">
        <v>3874</v>
      </c>
      <c r="B2830" s="133" t="s">
        <v>3812</v>
      </c>
      <c r="C2830" s="0" t="s">
        <v>969</v>
      </c>
      <c r="D2830" s="0" t="s">
        <v>970</v>
      </c>
      <c r="E2830" s="338" t="n">
        <v>7.56</v>
      </c>
    </row>
    <row r="2831" customFormat="false" ht="15" hidden="false" customHeight="false" outlineLevel="0" collapsed="false">
      <c r="A2831" s="0" t="n">
        <v>3870</v>
      </c>
      <c r="B2831" s="133" t="s">
        <v>3813</v>
      </c>
      <c r="C2831" s="0" t="s">
        <v>969</v>
      </c>
      <c r="D2831" s="0" t="s">
        <v>970</v>
      </c>
      <c r="E2831" s="338" t="n">
        <v>8.3</v>
      </c>
    </row>
    <row r="2832" customFormat="false" ht="15" hidden="false" customHeight="false" outlineLevel="0" collapsed="false">
      <c r="A2832" s="0" t="n">
        <v>38678</v>
      </c>
      <c r="B2832" s="133" t="s">
        <v>3814</v>
      </c>
      <c r="C2832" s="0" t="s">
        <v>969</v>
      </c>
      <c r="D2832" s="0" t="s">
        <v>970</v>
      </c>
      <c r="E2832" s="338" t="n">
        <v>21.96</v>
      </c>
    </row>
    <row r="2833" customFormat="false" ht="15" hidden="false" customHeight="false" outlineLevel="0" collapsed="false">
      <c r="A2833" s="0" t="n">
        <v>3859</v>
      </c>
      <c r="B2833" s="133" t="s">
        <v>3815</v>
      </c>
      <c r="C2833" s="0" t="s">
        <v>969</v>
      </c>
      <c r="D2833" s="0" t="s">
        <v>970</v>
      </c>
      <c r="E2833" s="338" t="n">
        <v>1.67</v>
      </c>
    </row>
    <row r="2834" customFormat="false" ht="15" hidden="false" customHeight="false" outlineLevel="0" collapsed="false">
      <c r="A2834" s="0" t="n">
        <v>3856</v>
      </c>
      <c r="B2834" s="133" t="s">
        <v>3816</v>
      </c>
      <c r="C2834" s="0" t="s">
        <v>969</v>
      </c>
      <c r="D2834" s="0" t="s">
        <v>970</v>
      </c>
      <c r="E2834" s="338" t="n">
        <v>2.32</v>
      </c>
    </row>
    <row r="2835" customFormat="false" ht="15" hidden="false" customHeight="false" outlineLevel="0" collapsed="false">
      <c r="A2835" s="0" t="n">
        <v>3906</v>
      </c>
      <c r="B2835" s="133" t="s">
        <v>3817</v>
      </c>
      <c r="C2835" s="0" t="s">
        <v>969</v>
      </c>
      <c r="D2835" s="0" t="s">
        <v>970</v>
      </c>
      <c r="E2835" s="338" t="n">
        <v>1.92</v>
      </c>
    </row>
    <row r="2836" customFormat="false" ht="15" hidden="false" customHeight="false" outlineLevel="0" collapsed="false">
      <c r="A2836" s="0" t="n">
        <v>3860</v>
      </c>
      <c r="B2836" s="133" t="s">
        <v>3818</v>
      </c>
      <c r="C2836" s="0" t="s">
        <v>969</v>
      </c>
      <c r="D2836" s="0" t="s">
        <v>970</v>
      </c>
      <c r="E2836" s="338" t="n">
        <v>5.69</v>
      </c>
    </row>
    <row r="2837" customFormat="false" ht="15" hidden="false" customHeight="false" outlineLevel="0" collapsed="false">
      <c r="A2837" s="0" t="n">
        <v>3905</v>
      </c>
      <c r="B2837" s="133" t="s">
        <v>3819</v>
      </c>
      <c r="C2837" s="0" t="s">
        <v>969</v>
      </c>
      <c r="D2837" s="0" t="s">
        <v>970</v>
      </c>
      <c r="E2837" s="338" t="n">
        <v>13.05</v>
      </c>
    </row>
    <row r="2838" customFormat="false" ht="15" hidden="false" customHeight="false" outlineLevel="0" collapsed="false">
      <c r="A2838" s="0" t="n">
        <v>3871</v>
      </c>
      <c r="B2838" s="133" t="s">
        <v>3820</v>
      </c>
      <c r="C2838" s="0" t="s">
        <v>969</v>
      </c>
      <c r="D2838" s="0" t="s">
        <v>970</v>
      </c>
      <c r="E2838" s="338" t="n">
        <v>23.1</v>
      </c>
    </row>
    <row r="2839" customFormat="false" ht="15" hidden="false" customHeight="false" outlineLevel="0" collapsed="false">
      <c r="A2839" s="0" t="n">
        <v>39292</v>
      </c>
      <c r="B2839" s="133" t="s">
        <v>3821</v>
      </c>
      <c r="C2839" s="0" t="s">
        <v>969</v>
      </c>
      <c r="D2839" s="0" t="s">
        <v>972</v>
      </c>
      <c r="E2839" s="338" t="n">
        <v>7.58</v>
      </c>
    </row>
    <row r="2840" customFormat="false" ht="15" hidden="false" customHeight="false" outlineLevel="0" collapsed="false">
      <c r="A2840" s="0" t="n">
        <v>39293</v>
      </c>
      <c r="B2840" s="133" t="s">
        <v>3822</v>
      </c>
      <c r="C2840" s="0" t="s">
        <v>969</v>
      </c>
      <c r="D2840" s="0" t="s">
        <v>972</v>
      </c>
      <c r="E2840" s="338" t="n">
        <v>11.78</v>
      </c>
    </row>
    <row r="2841" customFormat="false" ht="15" hidden="false" customHeight="false" outlineLevel="0" collapsed="false">
      <c r="A2841" s="0" t="n">
        <v>39294</v>
      </c>
      <c r="B2841" s="133" t="s">
        <v>3823</v>
      </c>
      <c r="C2841" s="0" t="s">
        <v>969</v>
      </c>
      <c r="D2841" s="0" t="s">
        <v>972</v>
      </c>
      <c r="E2841" s="338" t="n">
        <v>12.59</v>
      </c>
    </row>
    <row r="2842" customFormat="false" ht="15" hidden="false" customHeight="false" outlineLevel="0" collapsed="false">
      <c r="A2842" s="0" t="n">
        <v>39295</v>
      </c>
      <c r="B2842" s="133" t="s">
        <v>3824</v>
      </c>
      <c r="C2842" s="0" t="s">
        <v>969</v>
      </c>
      <c r="D2842" s="0" t="s">
        <v>972</v>
      </c>
      <c r="E2842" s="338" t="n">
        <v>17.32</v>
      </c>
    </row>
    <row r="2843" customFormat="false" ht="15" hidden="false" customHeight="false" outlineLevel="0" collapsed="false">
      <c r="A2843" s="0" t="n">
        <v>39312</v>
      </c>
      <c r="B2843" s="133" t="s">
        <v>3825</v>
      </c>
      <c r="C2843" s="0" t="s">
        <v>969</v>
      </c>
      <c r="D2843" s="0" t="s">
        <v>972</v>
      </c>
      <c r="E2843" s="338" t="n">
        <v>11.62</v>
      </c>
    </row>
    <row r="2844" customFormat="false" ht="15" hidden="false" customHeight="false" outlineLevel="0" collapsed="false">
      <c r="A2844" s="0" t="n">
        <v>39313</v>
      </c>
      <c r="B2844" s="133" t="s">
        <v>3826</v>
      </c>
      <c r="C2844" s="0" t="s">
        <v>969</v>
      </c>
      <c r="D2844" s="0" t="s">
        <v>972</v>
      </c>
      <c r="E2844" s="338" t="n">
        <v>15.61</v>
      </c>
    </row>
    <row r="2845" customFormat="false" ht="15" hidden="false" customHeight="false" outlineLevel="0" collapsed="false">
      <c r="A2845" s="0" t="n">
        <v>39314</v>
      </c>
      <c r="B2845" s="133" t="s">
        <v>3827</v>
      </c>
      <c r="C2845" s="0" t="s">
        <v>969</v>
      </c>
      <c r="D2845" s="0" t="s">
        <v>972</v>
      </c>
      <c r="E2845" s="338" t="n">
        <v>22.97</v>
      </c>
    </row>
    <row r="2846" customFormat="false" ht="15" hidden="false" customHeight="false" outlineLevel="0" collapsed="false">
      <c r="A2846" s="0" t="n">
        <v>39296</v>
      </c>
      <c r="B2846" s="133" t="s">
        <v>3828</v>
      </c>
      <c r="C2846" s="0" t="s">
        <v>969</v>
      </c>
      <c r="D2846" s="0" t="s">
        <v>972</v>
      </c>
      <c r="E2846" s="338" t="n">
        <v>6.91</v>
      </c>
    </row>
    <row r="2847" customFormat="false" ht="15" hidden="false" customHeight="false" outlineLevel="0" collapsed="false">
      <c r="A2847" s="0" t="n">
        <v>39297</v>
      </c>
      <c r="B2847" s="133" t="s">
        <v>3829</v>
      </c>
      <c r="C2847" s="0" t="s">
        <v>969</v>
      </c>
      <c r="D2847" s="0" t="s">
        <v>972</v>
      </c>
      <c r="E2847" s="338" t="n">
        <v>9.37</v>
      </c>
    </row>
    <row r="2848" customFormat="false" ht="15" hidden="false" customHeight="false" outlineLevel="0" collapsed="false">
      <c r="A2848" s="0" t="n">
        <v>39298</v>
      </c>
      <c r="B2848" s="133" t="s">
        <v>3830</v>
      </c>
      <c r="C2848" s="0" t="s">
        <v>969</v>
      </c>
      <c r="D2848" s="0" t="s">
        <v>972</v>
      </c>
      <c r="E2848" s="338" t="n">
        <v>17.99</v>
      </c>
    </row>
    <row r="2849" customFormat="false" ht="15" hidden="false" customHeight="false" outlineLevel="0" collapsed="false">
      <c r="A2849" s="0" t="n">
        <v>39299</v>
      </c>
      <c r="B2849" s="133" t="s">
        <v>3831</v>
      </c>
      <c r="C2849" s="0" t="s">
        <v>969</v>
      </c>
      <c r="D2849" s="0" t="s">
        <v>972</v>
      </c>
      <c r="E2849" s="338" t="n">
        <v>21.32</v>
      </c>
    </row>
    <row r="2850" customFormat="false" ht="15" hidden="false" customHeight="false" outlineLevel="0" collapsed="false">
      <c r="A2850" s="0" t="n">
        <v>39308</v>
      </c>
      <c r="B2850" s="133" t="s">
        <v>3832</v>
      </c>
      <c r="C2850" s="0" t="s">
        <v>969</v>
      </c>
      <c r="D2850" s="0" t="s">
        <v>972</v>
      </c>
      <c r="E2850" s="338" t="n">
        <v>5.76</v>
      </c>
    </row>
    <row r="2851" customFormat="false" ht="15" hidden="false" customHeight="false" outlineLevel="0" collapsed="false">
      <c r="A2851" s="0" t="n">
        <v>39309</v>
      </c>
      <c r="B2851" s="133" t="s">
        <v>3833</v>
      </c>
      <c r="C2851" s="0" t="s">
        <v>969</v>
      </c>
      <c r="D2851" s="0" t="s">
        <v>972</v>
      </c>
      <c r="E2851" s="338" t="n">
        <v>6.57</v>
      </c>
    </row>
    <row r="2852" customFormat="false" ht="15" hidden="false" customHeight="false" outlineLevel="0" collapsed="false">
      <c r="A2852" s="0" t="n">
        <v>39310</v>
      </c>
      <c r="B2852" s="133" t="s">
        <v>3834</v>
      </c>
      <c r="C2852" s="0" t="s">
        <v>969</v>
      </c>
      <c r="D2852" s="0" t="s">
        <v>972</v>
      </c>
      <c r="E2852" s="338" t="n">
        <v>12.27</v>
      </c>
    </row>
    <row r="2853" customFormat="false" ht="15" hidden="false" customHeight="false" outlineLevel="0" collapsed="false">
      <c r="A2853" s="0" t="n">
        <v>39311</v>
      </c>
      <c r="B2853" s="133" t="s">
        <v>3835</v>
      </c>
      <c r="C2853" s="0" t="s">
        <v>969</v>
      </c>
      <c r="D2853" s="0" t="s">
        <v>972</v>
      </c>
      <c r="E2853" s="338" t="n">
        <v>17.37</v>
      </c>
    </row>
    <row r="2854" customFormat="false" ht="15" hidden="false" customHeight="false" outlineLevel="0" collapsed="false">
      <c r="A2854" s="0" t="n">
        <v>37429</v>
      </c>
      <c r="B2854" s="133" t="s">
        <v>3836</v>
      </c>
      <c r="C2854" s="0" t="s">
        <v>969</v>
      </c>
      <c r="D2854" s="0" t="s">
        <v>972</v>
      </c>
      <c r="E2854" s="339" t="n">
        <v>2665.96</v>
      </c>
    </row>
    <row r="2855" customFormat="false" ht="15" hidden="false" customHeight="false" outlineLevel="0" collapsed="false">
      <c r="A2855" s="0" t="n">
        <v>37426</v>
      </c>
      <c r="B2855" s="133" t="s">
        <v>3837</v>
      </c>
      <c r="C2855" s="0" t="s">
        <v>969</v>
      </c>
      <c r="D2855" s="0" t="s">
        <v>972</v>
      </c>
      <c r="E2855" s="338" t="n">
        <v>25.64</v>
      </c>
    </row>
    <row r="2856" customFormat="false" ht="15" hidden="false" customHeight="false" outlineLevel="0" collapsed="false">
      <c r="A2856" s="0" t="n">
        <v>37427</v>
      </c>
      <c r="B2856" s="133" t="s">
        <v>3838</v>
      </c>
      <c r="C2856" s="0" t="s">
        <v>969</v>
      </c>
      <c r="D2856" s="0" t="s">
        <v>972</v>
      </c>
      <c r="E2856" s="338" t="n">
        <v>61.17</v>
      </c>
    </row>
    <row r="2857" customFormat="false" ht="15" hidden="false" customHeight="false" outlineLevel="0" collapsed="false">
      <c r="A2857" s="0" t="n">
        <v>37424</v>
      </c>
      <c r="B2857" s="133" t="s">
        <v>3839</v>
      </c>
      <c r="C2857" s="0" t="s">
        <v>969</v>
      </c>
      <c r="D2857" s="0" t="s">
        <v>972</v>
      </c>
      <c r="E2857" s="338" t="n">
        <v>11.78</v>
      </c>
    </row>
    <row r="2858" customFormat="false" ht="15" hidden="false" customHeight="false" outlineLevel="0" collapsed="false">
      <c r="A2858" s="0" t="n">
        <v>37428</v>
      </c>
      <c r="B2858" s="133" t="s">
        <v>3840</v>
      </c>
      <c r="C2858" s="0" t="s">
        <v>969</v>
      </c>
      <c r="D2858" s="0" t="s">
        <v>972</v>
      </c>
      <c r="E2858" s="338" t="n">
        <v>210.82</v>
      </c>
    </row>
    <row r="2859" customFormat="false" ht="15" hidden="false" customHeight="false" outlineLevel="0" collapsed="false">
      <c r="A2859" s="0" t="n">
        <v>37425</v>
      </c>
      <c r="B2859" s="133" t="s">
        <v>3841</v>
      </c>
      <c r="C2859" s="0" t="s">
        <v>969</v>
      </c>
      <c r="D2859" s="0" t="s">
        <v>972</v>
      </c>
      <c r="E2859" s="338" t="n">
        <v>12.7</v>
      </c>
    </row>
    <row r="2860" customFormat="false" ht="15" hidden="false" customHeight="false" outlineLevel="0" collapsed="false">
      <c r="A2860" s="0" t="n">
        <v>11519</v>
      </c>
      <c r="B2860" s="133" t="s">
        <v>3842</v>
      </c>
      <c r="C2860" s="0" t="s">
        <v>1392</v>
      </c>
      <c r="D2860" s="0" t="s">
        <v>970</v>
      </c>
      <c r="E2860" s="338" t="n">
        <v>66.94</v>
      </c>
    </row>
    <row r="2861" customFormat="false" ht="15" hidden="false" customHeight="false" outlineLevel="0" collapsed="false">
      <c r="A2861" s="0" t="n">
        <v>11520</v>
      </c>
      <c r="B2861" s="133" t="s">
        <v>3843</v>
      </c>
      <c r="C2861" s="0" t="s">
        <v>1392</v>
      </c>
      <c r="D2861" s="0" t="s">
        <v>970</v>
      </c>
      <c r="E2861" s="338" t="n">
        <v>30.95</v>
      </c>
    </row>
    <row r="2862" customFormat="false" ht="15" hidden="false" customHeight="false" outlineLevel="0" collapsed="false">
      <c r="A2862" s="0" t="n">
        <v>11518</v>
      </c>
      <c r="B2862" s="133" t="s">
        <v>3844</v>
      </c>
      <c r="C2862" s="0" t="s">
        <v>1392</v>
      </c>
      <c r="D2862" s="0" t="s">
        <v>970</v>
      </c>
      <c r="E2862" s="338" t="n">
        <v>112.53</v>
      </c>
    </row>
    <row r="2863" customFormat="false" ht="15" hidden="false" customHeight="false" outlineLevel="0" collapsed="false">
      <c r="A2863" s="0" t="n">
        <v>38473</v>
      </c>
      <c r="B2863" s="133" t="s">
        <v>3845</v>
      </c>
      <c r="C2863" s="0" t="s">
        <v>969</v>
      </c>
      <c r="D2863" s="0" t="s">
        <v>970</v>
      </c>
      <c r="E2863" s="338" t="n">
        <v>126.29</v>
      </c>
    </row>
    <row r="2864" customFormat="false" ht="15" hidden="false" customHeight="false" outlineLevel="0" collapsed="false">
      <c r="A2864" s="0" t="n">
        <v>4244</v>
      </c>
      <c r="B2864" s="133" t="s">
        <v>3846</v>
      </c>
      <c r="C2864" s="0" t="s">
        <v>1120</v>
      </c>
      <c r="D2864" s="0" t="s">
        <v>970</v>
      </c>
      <c r="E2864" s="338" t="n">
        <v>18.38</v>
      </c>
    </row>
    <row r="2865" customFormat="false" ht="15" hidden="false" customHeight="false" outlineLevel="0" collapsed="false">
      <c r="A2865" s="0" t="n">
        <v>40977</v>
      </c>
      <c r="B2865" s="133" t="s">
        <v>3847</v>
      </c>
      <c r="C2865" s="0" t="s">
        <v>1122</v>
      </c>
      <c r="D2865" s="0" t="s">
        <v>970</v>
      </c>
      <c r="E2865" s="339" t="n">
        <v>3236.59</v>
      </c>
    </row>
    <row r="2866" customFormat="false" ht="15" hidden="false" customHeight="false" outlineLevel="0" collapsed="false">
      <c r="A2866" s="0" t="n">
        <v>4115</v>
      </c>
      <c r="B2866" s="133" t="s">
        <v>3848</v>
      </c>
      <c r="C2866" s="0" t="s">
        <v>1016</v>
      </c>
      <c r="D2866" s="0" t="s">
        <v>970</v>
      </c>
      <c r="E2866" s="338" t="n">
        <v>25.3</v>
      </c>
    </row>
    <row r="2867" customFormat="false" ht="15" hidden="false" customHeight="false" outlineLevel="0" collapsed="false">
      <c r="A2867" s="0" t="n">
        <v>4119</v>
      </c>
      <c r="B2867" s="133" t="s">
        <v>3849</v>
      </c>
      <c r="C2867" s="0" t="s">
        <v>1016</v>
      </c>
      <c r="D2867" s="0" t="s">
        <v>970</v>
      </c>
      <c r="E2867" s="338" t="n">
        <v>51.1</v>
      </c>
    </row>
    <row r="2868" customFormat="false" ht="15" hidden="false" customHeight="false" outlineLevel="0" collapsed="false">
      <c r="A2868" s="0" t="n">
        <v>2794</v>
      </c>
      <c r="B2868" s="133" t="s">
        <v>3850</v>
      </c>
      <c r="C2868" s="0" t="s">
        <v>1016</v>
      </c>
      <c r="D2868" s="0" t="s">
        <v>970</v>
      </c>
      <c r="E2868" s="338" t="n">
        <v>135.55</v>
      </c>
    </row>
    <row r="2869" customFormat="false" ht="15" hidden="false" customHeight="false" outlineLevel="0" collapsed="false">
      <c r="A2869" s="0" t="n">
        <v>2788</v>
      </c>
      <c r="B2869" s="133" t="s">
        <v>3851</v>
      </c>
      <c r="C2869" s="0" t="s">
        <v>1016</v>
      </c>
      <c r="D2869" s="0" t="s">
        <v>970</v>
      </c>
      <c r="E2869" s="338" t="n">
        <v>197.47</v>
      </c>
    </row>
    <row r="2870" customFormat="false" ht="15" hidden="false" customHeight="false" outlineLevel="0" collapsed="false">
      <c r="A2870" s="0" t="n">
        <v>4006</v>
      </c>
      <c r="B2870" s="133" t="s">
        <v>3852</v>
      </c>
      <c r="C2870" s="0" t="s">
        <v>1118</v>
      </c>
      <c r="D2870" s="0" t="s">
        <v>970</v>
      </c>
      <c r="E2870" s="339" t="n">
        <v>2036.13</v>
      </c>
    </row>
    <row r="2871" customFormat="false" ht="15" hidden="false" customHeight="false" outlineLevel="0" collapsed="false">
      <c r="A2871" s="0" t="n">
        <v>36151</v>
      </c>
      <c r="B2871" s="133" t="s">
        <v>3853</v>
      </c>
      <c r="C2871" s="0" t="s">
        <v>969</v>
      </c>
      <c r="D2871" s="0" t="s">
        <v>970</v>
      </c>
      <c r="E2871" s="338" t="n">
        <v>30</v>
      </c>
    </row>
    <row r="2872" customFormat="false" ht="15" hidden="false" customHeight="false" outlineLevel="0" collapsed="false">
      <c r="A2872" s="0" t="n">
        <v>37457</v>
      </c>
      <c r="B2872" s="133" t="s">
        <v>3854</v>
      </c>
      <c r="C2872" s="0" t="s">
        <v>1016</v>
      </c>
      <c r="D2872" s="0" t="s">
        <v>970</v>
      </c>
      <c r="E2872" s="338" t="n">
        <v>4</v>
      </c>
    </row>
    <row r="2873" customFormat="false" ht="15" hidden="false" customHeight="false" outlineLevel="0" collapsed="false">
      <c r="A2873" s="0" t="n">
        <v>37456</v>
      </c>
      <c r="B2873" s="133" t="s">
        <v>3855</v>
      </c>
      <c r="C2873" s="0" t="s">
        <v>1016</v>
      </c>
      <c r="D2873" s="0" t="s">
        <v>970</v>
      </c>
      <c r="E2873" s="338" t="n">
        <v>2.11</v>
      </c>
    </row>
    <row r="2874" customFormat="false" ht="15" hidden="false" customHeight="false" outlineLevel="0" collapsed="false">
      <c r="A2874" s="0" t="n">
        <v>37461</v>
      </c>
      <c r="B2874" s="133" t="s">
        <v>3856</v>
      </c>
      <c r="C2874" s="0" t="s">
        <v>1016</v>
      </c>
      <c r="D2874" s="0" t="s">
        <v>970</v>
      </c>
      <c r="E2874" s="338" t="n">
        <v>14.84</v>
      </c>
    </row>
    <row r="2875" customFormat="false" ht="15" hidden="false" customHeight="false" outlineLevel="0" collapsed="false">
      <c r="A2875" s="0" t="n">
        <v>37460</v>
      </c>
      <c r="B2875" s="133" t="s">
        <v>3857</v>
      </c>
      <c r="C2875" s="0" t="s">
        <v>1016</v>
      </c>
      <c r="D2875" s="0" t="s">
        <v>970</v>
      </c>
      <c r="E2875" s="338" t="n">
        <v>20.27</v>
      </c>
    </row>
    <row r="2876" customFormat="false" ht="15" hidden="false" customHeight="false" outlineLevel="0" collapsed="false">
      <c r="A2876" s="0" t="n">
        <v>37458</v>
      </c>
      <c r="B2876" s="133" t="s">
        <v>3858</v>
      </c>
      <c r="C2876" s="0" t="s">
        <v>1016</v>
      </c>
      <c r="D2876" s="0" t="s">
        <v>977</v>
      </c>
      <c r="E2876" s="338" t="n">
        <v>5.94</v>
      </c>
    </row>
    <row r="2877" customFormat="false" ht="15" hidden="false" customHeight="false" outlineLevel="0" collapsed="false">
      <c r="A2877" s="0" t="n">
        <v>37454</v>
      </c>
      <c r="B2877" s="133" t="s">
        <v>3859</v>
      </c>
      <c r="C2877" s="0" t="s">
        <v>1016</v>
      </c>
      <c r="D2877" s="0" t="s">
        <v>970</v>
      </c>
      <c r="E2877" s="338" t="n">
        <v>1.56</v>
      </c>
    </row>
    <row r="2878" customFormat="false" ht="15" hidden="false" customHeight="false" outlineLevel="0" collapsed="false">
      <c r="A2878" s="0" t="n">
        <v>37455</v>
      </c>
      <c r="B2878" s="133" t="s">
        <v>3860</v>
      </c>
      <c r="C2878" s="0" t="s">
        <v>1016</v>
      </c>
      <c r="D2878" s="0" t="s">
        <v>970</v>
      </c>
      <c r="E2878" s="338" t="n">
        <v>2.62</v>
      </c>
    </row>
    <row r="2879" customFormat="false" ht="15" hidden="false" customHeight="false" outlineLevel="0" collapsed="false">
      <c r="A2879" s="0" t="n">
        <v>37459</v>
      </c>
      <c r="B2879" s="133" t="s">
        <v>3861</v>
      </c>
      <c r="C2879" s="0" t="s">
        <v>1016</v>
      </c>
      <c r="D2879" s="0" t="s">
        <v>970</v>
      </c>
      <c r="E2879" s="338" t="n">
        <v>8.34</v>
      </c>
    </row>
    <row r="2880" customFormat="false" ht="15" hidden="false" customHeight="false" outlineLevel="0" collapsed="false">
      <c r="A2880" s="0" t="n">
        <v>21029</v>
      </c>
      <c r="B2880" s="133" t="s">
        <v>3862</v>
      </c>
      <c r="C2880" s="0" t="s">
        <v>969</v>
      </c>
      <c r="D2880" s="0" t="s">
        <v>977</v>
      </c>
      <c r="E2880" s="338" t="n">
        <v>300</v>
      </c>
    </row>
    <row r="2881" customFormat="false" ht="15" hidden="false" customHeight="false" outlineLevel="0" collapsed="false">
      <c r="A2881" s="0" t="n">
        <v>21030</v>
      </c>
      <c r="B2881" s="133" t="s">
        <v>3863</v>
      </c>
      <c r="C2881" s="0" t="s">
        <v>969</v>
      </c>
      <c r="D2881" s="0" t="s">
        <v>970</v>
      </c>
      <c r="E2881" s="338" t="n">
        <v>369.8</v>
      </c>
    </row>
    <row r="2882" customFormat="false" ht="15" hidden="false" customHeight="false" outlineLevel="0" collapsed="false">
      <c r="A2882" s="0" t="n">
        <v>21031</v>
      </c>
      <c r="B2882" s="133" t="s">
        <v>3864</v>
      </c>
      <c r="C2882" s="0" t="s">
        <v>969</v>
      </c>
      <c r="D2882" s="0" t="s">
        <v>970</v>
      </c>
      <c r="E2882" s="338" t="n">
        <v>460.39</v>
      </c>
    </row>
    <row r="2883" customFormat="false" ht="15" hidden="false" customHeight="false" outlineLevel="0" collapsed="false">
      <c r="A2883" s="0" t="n">
        <v>21032</v>
      </c>
      <c r="B2883" s="133" t="s">
        <v>3865</v>
      </c>
      <c r="C2883" s="0" t="s">
        <v>969</v>
      </c>
      <c r="D2883" s="0" t="s">
        <v>970</v>
      </c>
      <c r="E2883" s="338" t="n">
        <v>491.58</v>
      </c>
    </row>
    <row r="2884" customFormat="false" ht="15" hidden="false" customHeight="false" outlineLevel="0" collapsed="false">
      <c r="A2884" s="0" t="n">
        <v>37527</v>
      </c>
      <c r="B2884" s="133" t="s">
        <v>3866</v>
      </c>
      <c r="C2884" s="0" t="s">
        <v>969</v>
      </c>
      <c r="D2884" s="0" t="s">
        <v>970</v>
      </c>
      <c r="E2884" s="338" t="n">
        <v>444.05</v>
      </c>
    </row>
    <row r="2885" customFormat="false" ht="15" hidden="false" customHeight="false" outlineLevel="0" collapsed="false">
      <c r="A2885" s="0" t="n">
        <v>37528</v>
      </c>
      <c r="B2885" s="133" t="s">
        <v>3867</v>
      </c>
      <c r="C2885" s="0" t="s">
        <v>969</v>
      </c>
      <c r="D2885" s="0" t="s">
        <v>970</v>
      </c>
      <c r="E2885" s="338" t="n">
        <v>529.45</v>
      </c>
    </row>
    <row r="2886" customFormat="false" ht="15" hidden="false" customHeight="false" outlineLevel="0" collapsed="false">
      <c r="A2886" s="0" t="n">
        <v>37529</v>
      </c>
      <c r="B2886" s="133" t="s">
        <v>3868</v>
      </c>
      <c r="C2886" s="0" t="s">
        <v>969</v>
      </c>
      <c r="D2886" s="0" t="s">
        <v>970</v>
      </c>
      <c r="E2886" s="338" t="n">
        <v>534.65</v>
      </c>
    </row>
    <row r="2887" customFormat="false" ht="15" hidden="false" customHeight="false" outlineLevel="0" collapsed="false">
      <c r="A2887" s="0" t="n">
        <v>37530</v>
      </c>
      <c r="B2887" s="133" t="s">
        <v>3869</v>
      </c>
      <c r="C2887" s="0" t="s">
        <v>969</v>
      </c>
      <c r="D2887" s="0" t="s">
        <v>970</v>
      </c>
      <c r="E2887" s="338" t="n">
        <v>698.01</v>
      </c>
    </row>
    <row r="2888" customFormat="false" ht="15" hidden="false" customHeight="false" outlineLevel="0" collapsed="false">
      <c r="A2888" s="0" t="n">
        <v>21034</v>
      </c>
      <c r="B2888" s="133" t="s">
        <v>3870</v>
      </c>
      <c r="C2888" s="0" t="s">
        <v>969</v>
      </c>
      <c r="D2888" s="0" t="s">
        <v>970</v>
      </c>
      <c r="E2888" s="338" t="n">
        <v>595.54</v>
      </c>
    </row>
    <row r="2889" customFormat="false" ht="15" hidden="false" customHeight="false" outlineLevel="0" collapsed="false">
      <c r="A2889" s="0" t="n">
        <v>37531</v>
      </c>
      <c r="B2889" s="133" t="s">
        <v>3871</v>
      </c>
      <c r="C2889" s="0" t="s">
        <v>969</v>
      </c>
      <c r="D2889" s="0" t="s">
        <v>970</v>
      </c>
      <c r="E2889" s="338" t="n">
        <v>750</v>
      </c>
    </row>
    <row r="2890" customFormat="false" ht="15" hidden="false" customHeight="false" outlineLevel="0" collapsed="false">
      <c r="A2890" s="0" t="n">
        <v>21036</v>
      </c>
      <c r="B2890" s="133" t="s">
        <v>3872</v>
      </c>
      <c r="C2890" s="0" t="s">
        <v>969</v>
      </c>
      <c r="D2890" s="0" t="s">
        <v>970</v>
      </c>
      <c r="E2890" s="338" t="n">
        <v>911.88</v>
      </c>
    </row>
    <row r="2891" customFormat="false" ht="15" hidden="false" customHeight="false" outlineLevel="0" collapsed="false">
      <c r="A2891" s="0" t="n">
        <v>21037</v>
      </c>
      <c r="B2891" s="133" t="s">
        <v>3873</v>
      </c>
      <c r="C2891" s="0" t="s">
        <v>969</v>
      </c>
      <c r="D2891" s="0" t="s">
        <v>970</v>
      </c>
      <c r="E2891" s="339" t="n">
        <v>1039.6</v>
      </c>
    </row>
    <row r="2892" customFormat="false" ht="15" hidden="false" customHeight="false" outlineLevel="0" collapsed="false">
      <c r="A2892" s="0" t="n">
        <v>20185</v>
      </c>
      <c r="B2892" s="133" t="s">
        <v>3874</v>
      </c>
      <c r="C2892" s="0" t="s">
        <v>1016</v>
      </c>
      <c r="D2892" s="0" t="s">
        <v>970</v>
      </c>
      <c r="E2892" s="338" t="n">
        <v>24.13</v>
      </c>
    </row>
    <row r="2893" customFormat="false" ht="15" hidden="false" customHeight="false" outlineLevel="0" collapsed="false">
      <c r="A2893" s="0" t="n">
        <v>20260</v>
      </c>
      <c r="B2893" s="133" t="s">
        <v>3875</v>
      </c>
      <c r="C2893" s="0" t="s">
        <v>969</v>
      </c>
      <c r="D2893" s="0" t="s">
        <v>970</v>
      </c>
      <c r="E2893" s="338" t="n">
        <v>19.4</v>
      </c>
    </row>
    <row r="2894" customFormat="false" ht="15" hidden="false" customHeight="false" outlineLevel="0" collapsed="false">
      <c r="A2894" s="0" t="n">
        <v>37523</v>
      </c>
      <c r="B2894" s="133" t="s">
        <v>3876</v>
      </c>
      <c r="C2894" s="0" t="s">
        <v>969</v>
      </c>
      <c r="D2894" s="0" t="s">
        <v>972</v>
      </c>
      <c r="E2894" s="339" t="n">
        <v>579269.27</v>
      </c>
    </row>
    <row r="2895" customFormat="false" ht="15" hidden="false" customHeight="false" outlineLevel="0" collapsed="false">
      <c r="A2895" s="0" t="n">
        <v>37515</v>
      </c>
      <c r="B2895" s="133" t="s">
        <v>3877</v>
      </c>
      <c r="C2895" s="0" t="s">
        <v>969</v>
      </c>
      <c r="D2895" s="0" t="s">
        <v>972</v>
      </c>
      <c r="E2895" s="339" t="n">
        <v>515000</v>
      </c>
    </row>
    <row r="2896" customFormat="false" ht="15" hidden="false" customHeight="false" outlineLevel="0" collapsed="false">
      <c r="A2896" s="0" t="n">
        <v>12899</v>
      </c>
      <c r="B2896" s="133" t="s">
        <v>3878</v>
      </c>
      <c r="C2896" s="0" t="s">
        <v>969</v>
      </c>
      <c r="D2896" s="0" t="s">
        <v>972</v>
      </c>
      <c r="E2896" s="338" t="n">
        <v>114.55</v>
      </c>
    </row>
    <row r="2897" customFormat="false" ht="15" hidden="false" customHeight="false" outlineLevel="0" collapsed="false">
      <c r="A2897" s="0" t="n">
        <v>12898</v>
      </c>
      <c r="B2897" s="133" t="s">
        <v>3879</v>
      </c>
      <c r="C2897" s="0" t="s">
        <v>969</v>
      </c>
      <c r="D2897" s="0" t="s">
        <v>972</v>
      </c>
      <c r="E2897" s="338" t="n">
        <v>181.71</v>
      </c>
    </row>
    <row r="2898" customFormat="false" ht="15" hidden="false" customHeight="false" outlineLevel="0" collapsed="false">
      <c r="A2898" s="0" t="n">
        <v>39699</v>
      </c>
      <c r="B2898" s="133" t="s">
        <v>3880</v>
      </c>
      <c r="C2898" s="0" t="s">
        <v>1378</v>
      </c>
      <c r="D2898" s="0" t="s">
        <v>970</v>
      </c>
      <c r="E2898" s="338" t="n">
        <v>15.25</v>
      </c>
    </row>
    <row r="2899" customFormat="false" ht="15" hidden="false" customHeight="false" outlineLevel="0" collapsed="false">
      <c r="A2899" s="0" t="n">
        <v>42528</v>
      </c>
      <c r="B2899" s="133" t="s">
        <v>3881</v>
      </c>
      <c r="C2899" s="0" t="s">
        <v>1378</v>
      </c>
      <c r="D2899" s="0" t="s">
        <v>972</v>
      </c>
      <c r="E2899" s="338" t="n">
        <v>9.1</v>
      </c>
    </row>
    <row r="2900" customFormat="false" ht="15" hidden="false" customHeight="false" outlineLevel="0" collapsed="false">
      <c r="A2900" s="0" t="n">
        <v>39696</v>
      </c>
      <c r="B2900" s="133" t="s">
        <v>3882</v>
      </c>
      <c r="C2900" s="0" t="s">
        <v>1378</v>
      </c>
      <c r="D2900" s="0" t="s">
        <v>972</v>
      </c>
      <c r="E2900" s="338" t="n">
        <v>6.4</v>
      </c>
    </row>
    <row r="2901" customFormat="false" ht="15" hidden="false" customHeight="false" outlineLevel="0" collapsed="false">
      <c r="A2901" s="0" t="n">
        <v>39700</v>
      </c>
      <c r="B2901" s="133" t="s">
        <v>3883</v>
      </c>
      <c r="C2901" s="0" t="s">
        <v>1378</v>
      </c>
      <c r="D2901" s="0" t="s">
        <v>970</v>
      </c>
      <c r="E2901" s="338" t="n">
        <v>23.88</v>
      </c>
    </row>
    <row r="2902" customFormat="false" ht="15" hidden="false" customHeight="false" outlineLevel="0" collapsed="false">
      <c r="A2902" s="0" t="n">
        <v>11621</v>
      </c>
      <c r="B2902" s="133" t="s">
        <v>3884</v>
      </c>
      <c r="C2902" s="0" t="s">
        <v>1378</v>
      </c>
      <c r="D2902" s="0" t="s">
        <v>970</v>
      </c>
      <c r="E2902" s="338" t="n">
        <v>47.52</v>
      </c>
    </row>
    <row r="2903" customFormat="false" ht="15" hidden="false" customHeight="false" outlineLevel="0" collapsed="false">
      <c r="A2903" s="0" t="n">
        <v>4014</v>
      </c>
      <c r="B2903" s="133" t="s">
        <v>3885</v>
      </c>
      <c r="C2903" s="0" t="s">
        <v>1378</v>
      </c>
      <c r="D2903" s="0" t="s">
        <v>970</v>
      </c>
      <c r="E2903" s="338" t="n">
        <v>49.17</v>
      </c>
    </row>
    <row r="2904" customFormat="false" ht="15" hidden="false" customHeight="false" outlineLevel="0" collapsed="false">
      <c r="A2904" s="0" t="n">
        <v>4015</v>
      </c>
      <c r="B2904" s="133" t="s">
        <v>3886</v>
      </c>
      <c r="C2904" s="0" t="s">
        <v>1378</v>
      </c>
      <c r="D2904" s="0" t="s">
        <v>970</v>
      </c>
      <c r="E2904" s="338" t="n">
        <v>60.38</v>
      </c>
    </row>
    <row r="2905" customFormat="false" ht="15" hidden="false" customHeight="false" outlineLevel="0" collapsed="false">
      <c r="A2905" s="0" t="n">
        <v>4017</v>
      </c>
      <c r="B2905" s="133" t="s">
        <v>3887</v>
      </c>
      <c r="C2905" s="0" t="s">
        <v>1378</v>
      </c>
      <c r="D2905" s="0" t="s">
        <v>970</v>
      </c>
      <c r="E2905" s="338" t="n">
        <v>87.85</v>
      </c>
    </row>
    <row r="2906" customFormat="false" ht="15" hidden="false" customHeight="false" outlineLevel="0" collapsed="false">
      <c r="A2906" s="0" t="n">
        <v>4016</v>
      </c>
      <c r="B2906" s="133" t="s">
        <v>3888</v>
      </c>
      <c r="C2906" s="0" t="s">
        <v>1378</v>
      </c>
      <c r="D2906" s="0" t="s">
        <v>977</v>
      </c>
      <c r="E2906" s="338" t="n">
        <v>34.7</v>
      </c>
    </row>
    <row r="2907" customFormat="false" ht="15" hidden="false" customHeight="false" outlineLevel="0" collapsed="false">
      <c r="A2907" s="0" t="n">
        <v>38544</v>
      </c>
      <c r="B2907" s="133" t="s">
        <v>3889</v>
      </c>
      <c r="C2907" s="0" t="s">
        <v>1378</v>
      </c>
      <c r="D2907" s="0" t="s">
        <v>970</v>
      </c>
      <c r="E2907" s="338" t="n">
        <v>8.9</v>
      </c>
    </row>
    <row r="2908" customFormat="false" ht="15" hidden="false" customHeight="false" outlineLevel="0" collapsed="false">
      <c r="A2908" s="0" t="n">
        <v>38545</v>
      </c>
      <c r="B2908" s="133" t="s">
        <v>3890</v>
      </c>
      <c r="C2908" s="0" t="s">
        <v>1378</v>
      </c>
      <c r="D2908" s="0" t="s">
        <v>970</v>
      </c>
      <c r="E2908" s="338" t="n">
        <v>5.72</v>
      </c>
    </row>
    <row r="2909" customFormat="false" ht="15" hidden="false" customHeight="false" outlineLevel="0" collapsed="false">
      <c r="A2909" s="0" t="n">
        <v>42527</v>
      </c>
      <c r="B2909" s="133" t="s">
        <v>3891</v>
      </c>
      <c r="C2909" s="0" t="s">
        <v>1378</v>
      </c>
      <c r="D2909" s="0" t="s">
        <v>972</v>
      </c>
      <c r="E2909" s="338" t="n">
        <v>24.05</v>
      </c>
    </row>
    <row r="2910" customFormat="false" ht="15" hidden="false" customHeight="false" outlineLevel="0" collapsed="false">
      <c r="A2910" s="0" t="n">
        <v>39323</v>
      </c>
      <c r="B2910" s="133" t="s">
        <v>3892</v>
      </c>
      <c r="C2910" s="0" t="s">
        <v>1378</v>
      </c>
      <c r="D2910" s="0" t="s">
        <v>970</v>
      </c>
      <c r="E2910" s="338" t="n">
        <v>21.83</v>
      </c>
    </row>
    <row r="2911" customFormat="false" ht="15" hidden="false" customHeight="false" outlineLevel="0" collapsed="false">
      <c r="A2911" s="0" t="n">
        <v>626</v>
      </c>
      <c r="B2911" s="133" t="s">
        <v>3893</v>
      </c>
      <c r="C2911" s="0" t="s">
        <v>1020</v>
      </c>
      <c r="D2911" s="0" t="s">
        <v>977</v>
      </c>
      <c r="E2911" s="338" t="n">
        <v>21.94</v>
      </c>
    </row>
    <row r="2912" customFormat="false" ht="15" hidden="false" customHeight="false" outlineLevel="0" collapsed="false">
      <c r="A2912" s="0" t="n">
        <v>44504</v>
      </c>
      <c r="B2912" s="133" t="s">
        <v>3894</v>
      </c>
      <c r="C2912" s="0" t="s">
        <v>1378</v>
      </c>
      <c r="D2912" s="0" t="s">
        <v>972</v>
      </c>
      <c r="E2912" s="338" t="n">
        <v>13.45</v>
      </c>
    </row>
    <row r="2913" customFormat="false" ht="15" hidden="false" customHeight="false" outlineLevel="0" collapsed="false">
      <c r="A2913" s="0" t="n">
        <v>44505</v>
      </c>
      <c r="B2913" s="133" t="s">
        <v>3895</v>
      </c>
      <c r="C2913" s="0" t="s">
        <v>1378</v>
      </c>
      <c r="D2913" s="0" t="s">
        <v>972</v>
      </c>
      <c r="E2913" s="338" t="n">
        <v>20.3</v>
      </c>
    </row>
    <row r="2914" customFormat="false" ht="15" hidden="false" customHeight="false" outlineLevel="0" collapsed="false">
      <c r="A2914" s="0" t="n">
        <v>44506</v>
      </c>
      <c r="B2914" s="133" t="s">
        <v>3896</v>
      </c>
      <c r="C2914" s="0" t="s">
        <v>1378</v>
      </c>
      <c r="D2914" s="0" t="s">
        <v>972</v>
      </c>
      <c r="E2914" s="338" t="n">
        <v>21.55</v>
      </c>
    </row>
    <row r="2915" customFormat="false" ht="15" hidden="false" customHeight="false" outlineLevel="0" collapsed="false">
      <c r="A2915" s="0" t="n">
        <v>44507</v>
      </c>
      <c r="B2915" s="133" t="s">
        <v>3897</v>
      </c>
      <c r="C2915" s="0" t="s">
        <v>1378</v>
      </c>
      <c r="D2915" s="0" t="s">
        <v>972</v>
      </c>
      <c r="E2915" s="338" t="n">
        <v>26.94</v>
      </c>
    </row>
    <row r="2916" customFormat="false" ht="15" hidden="false" customHeight="false" outlineLevel="0" collapsed="false">
      <c r="A2916" s="0" t="n">
        <v>44508</v>
      </c>
      <c r="B2916" s="133" t="s">
        <v>3898</v>
      </c>
      <c r="C2916" s="0" t="s">
        <v>1378</v>
      </c>
      <c r="D2916" s="0" t="s">
        <v>972</v>
      </c>
      <c r="E2916" s="338" t="n">
        <v>40.39</v>
      </c>
    </row>
    <row r="2917" customFormat="false" ht="15" hidden="false" customHeight="false" outlineLevel="0" collapsed="false">
      <c r="A2917" s="0" t="n">
        <v>44509</v>
      </c>
      <c r="B2917" s="133" t="s">
        <v>3899</v>
      </c>
      <c r="C2917" s="0" t="s">
        <v>1378</v>
      </c>
      <c r="D2917" s="0" t="s">
        <v>972</v>
      </c>
      <c r="E2917" s="338" t="n">
        <v>54.11</v>
      </c>
    </row>
    <row r="2918" customFormat="false" ht="15" hidden="false" customHeight="false" outlineLevel="0" collapsed="false">
      <c r="A2918" s="0" t="n">
        <v>44510</v>
      </c>
      <c r="B2918" s="133" t="s">
        <v>3900</v>
      </c>
      <c r="C2918" s="0" t="s">
        <v>1378</v>
      </c>
      <c r="D2918" s="0" t="s">
        <v>972</v>
      </c>
      <c r="E2918" s="338" t="n">
        <v>67.19</v>
      </c>
    </row>
    <row r="2919" customFormat="false" ht="15" hidden="false" customHeight="false" outlineLevel="0" collapsed="false">
      <c r="A2919" s="0" t="n">
        <v>44512</v>
      </c>
      <c r="B2919" s="133" t="s">
        <v>3901</v>
      </c>
      <c r="C2919" s="0" t="s">
        <v>1378</v>
      </c>
      <c r="D2919" s="0" t="s">
        <v>972</v>
      </c>
      <c r="E2919" s="338" t="n">
        <v>14.99</v>
      </c>
    </row>
    <row r="2920" customFormat="false" ht="15" hidden="false" customHeight="false" outlineLevel="0" collapsed="false">
      <c r="A2920" s="0" t="n">
        <v>44513</v>
      </c>
      <c r="B2920" s="133" t="s">
        <v>3902</v>
      </c>
      <c r="C2920" s="0" t="s">
        <v>1378</v>
      </c>
      <c r="D2920" s="0" t="s">
        <v>972</v>
      </c>
      <c r="E2920" s="338" t="n">
        <v>21.17</v>
      </c>
    </row>
    <row r="2921" customFormat="false" ht="15" hidden="false" customHeight="false" outlineLevel="0" collapsed="false">
      <c r="A2921" s="0" t="n">
        <v>44514</v>
      </c>
      <c r="B2921" s="133" t="s">
        <v>3903</v>
      </c>
      <c r="C2921" s="0" t="s">
        <v>1378</v>
      </c>
      <c r="D2921" s="0" t="s">
        <v>972</v>
      </c>
      <c r="E2921" s="338" t="n">
        <v>23.99</v>
      </c>
    </row>
    <row r="2922" customFormat="false" ht="15" hidden="false" customHeight="false" outlineLevel="0" collapsed="false">
      <c r="A2922" s="0" t="n">
        <v>44515</v>
      </c>
      <c r="B2922" s="133" t="s">
        <v>3904</v>
      </c>
      <c r="C2922" s="0" t="s">
        <v>1378</v>
      </c>
      <c r="D2922" s="0" t="s">
        <v>972</v>
      </c>
      <c r="E2922" s="338" t="n">
        <v>29.47</v>
      </c>
    </row>
    <row r="2923" customFormat="false" ht="15" hidden="false" customHeight="false" outlineLevel="0" collapsed="false">
      <c r="A2923" s="0" t="n">
        <v>44511</v>
      </c>
      <c r="B2923" s="133" t="s">
        <v>3905</v>
      </c>
      <c r="C2923" s="0" t="s">
        <v>1378</v>
      </c>
      <c r="D2923" s="0" t="s">
        <v>972</v>
      </c>
      <c r="E2923" s="338" t="n">
        <v>43.62</v>
      </c>
    </row>
    <row r="2924" customFormat="false" ht="15" hidden="false" customHeight="false" outlineLevel="0" collapsed="false">
      <c r="A2924" s="0" t="n">
        <v>44516</v>
      </c>
      <c r="B2924" s="133" t="s">
        <v>3906</v>
      </c>
      <c r="C2924" s="0" t="s">
        <v>1378</v>
      </c>
      <c r="D2924" s="0" t="s">
        <v>972</v>
      </c>
      <c r="E2924" s="338" t="n">
        <v>58.95</v>
      </c>
    </row>
    <row r="2925" customFormat="false" ht="15" hidden="false" customHeight="false" outlineLevel="0" collapsed="false">
      <c r="A2925" s="0" t="n">
        <v>44517</v>
      </c>
      <c r="B2925" s="133" t="s">
        <v>3907</v>
      </c>
      <c r="C2925" s="0" t="s">
        <v>1378</v>
      </c>
      <c r="D2925" s="0" t="s">
        <v>972</v>
      </c>
      <c r="E2925" s="338" t="n">
        <v>73.52</v>
      </c>
    </row>
    <row r="2926" customFormat="false" ht="15" hidden="false" customHeight="false" outlineLevel="0" collapsed="false">
      <c r="A2926" s="0" t="n">
        <v>11479</v>
      </c>
      <c r="B2926" s="133" t="s">
        <v>3908</v>
      </c>
      <c r="C2926" s="0" t="s">
        <v>969</v>
      </c>
      <c r="D2926" s="0" t="s">
        <v>970</v>
      </c>
      <c r="E2926" s="338" t="n">
        <v>47</v>
      </c>
    </row>
    <row r="2927" customFormat="false" ht="15" hidden="false" customHeight="false" outlineLevel="0" collapsed="false">
      <c r="A2927" s="0" t="n">
        <v>11481</v>
      </c>
      <c r="B2927" s="133" t="s">
        <v>3909</v>
      </c>
      <c r="C2927" s="0" t="s">
        <v>969</v>
      </c>
      <c r="D2927" s="0" t="s">
        <v>970</v>
      </c>
      <c r="E2927" s="338" t="n">
        <v>42.52</v>
      </c>
    </row>
    <row r="2928" customFormat="false" ht="15" hidden="false" customHeight="false" outlineLevel="0" collapsed="false">
      <c r="A2928" s="0" t="n">
        <v>43609</v>
      </c>
      <c r="B2928" s="133" t="s">
        <v>3910</v>
      </c>
      <c r="C2928" s="0" t="s">
        <v>969</v>
      </c>
      <c r="D2928" s="0" t="s">
        <v>970</v>
      </c>
      <c r="E2928" s="338" t="n">
        <v>42.52</v>
      </c>
    </row>
    <row r="2929" customFormat="false" ht="15" hidden="false" customHeight="false" outlineLevel="0" collapsed="false">
      <c r="A2929" s="0" t="n">
        <v>11478</v>
      </c>
      <c r="B2929" s="133" t="s">
        <v>3911</v>
      </c>
      <c r="C2929" s="0" t="s">
        <v>969</v>
      </c>
      <c r="D2929" s="0" t="s">
        <v>970</v>
      </c>
      <c r="E2929" s="338" t="n">
        <v>80.65</v>
      </c>
    </row>
    <row r="2930" customFormat="false" ht="15" hidden="false" customHeight="false" outlineLevel="0" collapsed="false">
      <c r="A2930" s="0" t="n">
        <v>43608</v>
      </c>
      <c r="B2930" s="133" t="s">
        <v>3912</v>
      </c>
      <c r="C2930" s="0" t="s">
        <v>969</v>
      </c>
      <c r="D2930" s="0" t="s">
        <v>970</v>
      </c>
      <c r="E2930" s="338" t="n">
        <v>61.54</v>
      </c>
    </row>
    <row r="2931" customFormat="false" ht="15" hidden="false" customHeight="false" outlineLevel="0" collapsed="false">
      <c r="A2931" s="0" t="n">
        <v>11476</v>
      </c>
      <c r="B2931" s="133" t="s">
        <v>3913</v>
      </c>
      <c r="C2931" s="0" t="s">
        <v>969</v>
      </c>
      <c r="D2931" s="0" t="s">
        <v>970</v>
      </c>
      <c r="E2931" s="338" t="n">
        <v>61.54</v>
      </c>
    </row>
    <row r="2932" customFormat="false" ht="15" hidden="false" customHeight="false" outlineLevel="0" collapsed="false">
      <c r="A2932" s="0" t="n">
        <v>40637</v>
      </c>
      <c r="B2932" s="133" t="s">
        <v>3914</v>
      </c>
      <c r="C2932" s="0" t="s">
        <v>969</v>
      </c>
      <c r="D2932" s="0" t="s">
        <v>972</v>
      </c>
      <c r="E2932" s="339" t="n">
        <v>793072.01</v>
      </c>
    </row>
    <row r="2933" customFormat="false" ht="15" hidden="false" customHeight="false" outlineLevel="0" collapsed="false">
      <c r="A2933" s="0" t="n">
        <v>13836</v>
      </c>
      <c r="B2933" s="133" t="s">
        <v>3915</v>
      </c>
      <c r="C2933" s="0" t="s">
        <v>969</v>
      </c>
      <c r="D2933" s="0" t="s">
        <v>972</v>
      </c>
      <c r="E2933" s="339" t="n">
        <v>67315.72</v>
      </c>
    </row>
    <row r="2934" customFormat="false" ht="15" hidden="false" customHeight="false" outlineLevel="0" collapsed="false">
      <c r="A2934" s="0" t="n">
        <v>14534</v>
      </c>
      <c r="B2934" s="133" t="s">
        <v>3916</v>
      </c>
      <c r="C2934" s="0" t="s">
        <v>969</v>
      </c>
      <c r="D2934" s="0" t="s">
        <v>972</v>
      </c>
      <c r="E2934" s="339" t="n">
        <v>28180.14</v>
      </c>
    </row>
    <row r="2935" customFormat="false" ht="15" hidden="false" customHeight="false" outlineLevel="0" collapsed="false">
      <c r="A2935" s="0" t="n">
        <v>14619</v>
      </c>
      <c r="B2935" s="133" t="s">
        <v>3917</v>
      </c>
      <c r="C2935" s="0" t="s">
        <v>969</v>
      </c>
      <c r="D2935" s="0" t="s">
        <v>970</v>
      </c>
      <c r="E2935" s="339" t="n">
        <v>14625.8</v>
      </c>
    </row>
    <row r="2936" customFormat="false" ht="15" hidden="false" customHeight="false" outlineLevel="0" collapsed="false">
      <c r="A2936" s="0" t="n">
        <v>14535</v>
      </c>
      <c r="B2936" s="133" t="s">
        <v>3918</v>
      </c>
      <c r="C2936" s="0" t="s">
        <v>969</v>
      </c>
      <c r="D2936" s="0" t="s">
        <v>972</v>
      </c>
      <c r="E2936" s="339" t="n">
        <v>279690.59</v>
      </c>
    </row>
    <row r="2937" customFormat="false" ht="15" hidden="false" customHeight="false" outlineLevel="0" collapsed="false">
      <c r="A2937" s="0" t="n">
        <v>39813</v>
      </c>
      <c r="B2937" s="133" t="s">
        <v>3919</v>
      </c>
      <c r="C2937" s="0" t="s">
        <v>969</v>
      </c>
      <c r="D2937" s="0" t="s">
        <v>972</v>
      </c>
      <c r="E2937" s="339" t="n">
        <v>37667.29</v>
      </c>
    </row>
    <row r="2938" customFormat="false" ht="15" hidden="false" customHeight="false" outlineLevel="0" collapsed="false">
      <c r="A2938" s="0" t="n">
        <v>40403</v>
      </c>
      <c r="B2938" s="133" t="s">
        <v>3920</v>
      </c>
      <c r="C2938" s="0" t="s">
        <v>969</v>
      </c>
      <c r="D2938" s="0" t="s">
        <v>970</v>
      </c>
      <c r="E2938" s="338" t="n">
        <v>613.95</v>
      </c>
    </row>
    <row r="2939" customFormat="false" ht="15" hidden="false" customHeight="false" outlineLevel="0" collapsed="false">
      <c r="A2939" s="0" t="n">
        <v>12868</v>
      </c>
      <c r="B2939" s="133" t="s">
        <v>3921</v>
      </c>
      <c r="C2939" s="0" t="s">
        <v>1120</v>
      </c>
      <c r="D2939" s="0" t="s">
        <v>970</v>
      </c>
      <c r="E2939" s="338" t="n">
        <v>17.21</v>
      </c>
    </row>
    <row r="2940" customFormat="false" ht="15" hidden="false" customHeight="false" outlineLevel="0" collapsed="false">
      <c r="A2940" s="0" t="n">
        <v>40916</v>
      </c>
      <c r="B2940" s="133" t="s">
        <v>3922</v>
      </c>
      <c r="C2940" s="0" t="s">
        <v>1122</v>
      </c>
      <c r="D2940" s="0" t="s">
        <v>970</v>
      </c>
      <c r="E2940" s="339" t="n">
        <v>3030.29</v>
      </c>
    </row>
    <row r="2941" customFormat="false" ht="15" hidden="false" customHeight="false" outlineLevel="0" collapsed="false">
      <c r="A2941" s="0" t="n">
        <v>4755</v>
      </c>
      <c r="B2941" s="133" t="s">
        <v>3923</v>
      </c>
      <c r="C2941" s="0" t="s">
        <v>1120</v>
      </c>
      <c r="D2941" s="0" t="s">
        <v>970</v>
      </c>
      <c r="E2941" s="338" t="n">
        <v>18.58</v>
      </c>
    </row>
    <row r="2942" customFormat="false" ht="15" hidden="false" customHeight="false" outlineLevel="0" collapsed="false">
      <c r="A2942" s="0" t="n">
        <v>41067</v>
      </c>
      <c r="B2942" s="133" t="s">
        <v>3924</v>
      </c>
      <c r="C2942" s="0" t="s">
        <v>1122</v>
      </c>
      <c r="D2942" s="0" t="s">
        <v>970</v>
      </c>
      <c r="E2942" s="339" t="n">
        <v>3269.67</v>
      </c>
    </row>
    <row r="2943" customFormat="false" ht="15" hidden="false" customHeight="false" outlineLevel="0" collapsed="false">
      <c r="A2943" s="0" t="n">
        <v>38463</v>
      </c>
      <c r="B2943" s="133" t="s">
        <v>3925</v>
      </c>
      <c r="C2943" s="0" t="s">
        <v>969</v>
      </c>
      <c r="D2943" s="0" t="s">
        <v>970</v>
      </c>
      <c r="E2943" s="338" t="n">
        <v>30.68</v>
      </c>
    </row>
    <row r="2944" customFormat="false" ht="15" hidden="false" customHeight="false" outlineLevel="0" collapsed="false">
      <c r="A2944" s="0" t="n">
        <v>40703</v>
      </c>
      <c r="B2944" s="133" t="s">
        <v>3926</v>
      </c>
      <c r="C2944" s="0" t="s">
        <v>969</v>
      </c>
      <c r="D2944" s="0" t="s">
        <v>972</v>
      </c>
      <c r="E2944" s="339" t="n">
        <v>10172.35</v>
      </c>
    </row>
    <row r="2945" customFormat="false" ht="15" hidden="false" customHeight="false" outlineLevel="0" collapsed="false">
      <c r="A2945" s="0" t="n">
        <v>14531</v>
      </c>
      <c r="B2945" s="133" t="s">
        <v>3927</v>
      </c>
      <c r="C2945" s="0" t="s">
        <v>969</v>
      </c>
      <c r="D2945" s="0" t="s">
        <v>972</v>
      </c>
      <c r="E2945" s="339" t="n">
        <v>18965.09</v>
      </c>
    </row>
    <row r="2946" customFormat="false" ht="15" hidden="false" customHeight="false" outlineLevel="0" collapsed="false">
      <c r="A2946" s="0" t="n">
        <v>36533</v>
      </c>
      <c r="B2946" s="133" t="s">
        <v>3928</v>
      </c>
      <c r="C2946" s="0" t="s">
        <v>969</v>
      </c>
      <c r="D2946" s="0" t="s">
        <v>972</v>
      </c>
      <c r="E2946" s="339" t="n">
        <v>21823.97</v>
      </c>
    </row>
    <row r="2947" customFormat="false" ht="15" hidden="false" customHeight="false" outlineLevel="0" collapsed="false">
      <c r="A2947" s="0" t="n">
        <v>11616</v>
      </c>
      <c r="B2947" s="133" t="s">
        <v>3929</v>
      </c>
      <c r="C2947" s="0" t="s">
        <v>969</v>
      </c>
      <c r="D2947" s="0" t="s">
        <v>972</v>
      </c>
      <c r="E2947" s="339" t="n">
        <v>20612.42</v>
      </c>
    </row>
    <row r="2948" customFormat="false" ht="15" hidden="false" customHeight="false" outlineLevel="0" collapsed="false">
      <c r="A2948" s="0" t="n">
        <v>41898</v>
      </c>
      <c r="B2948" s="133" t="s">
        <v>3930</v>
      </c>
      <c r="C2948" s="0" t="s">
        <v>969</v>
      </c>
      <c r="D2948" s="0" t="s">
        <v>972</v>
      </c>
      <c r="E2948" s="339" t="n">
        <v>23191.78</v>
      </c>
    </row>
    <row r="2949" customFormat="false" ht="15" hidden="false" customHeight="false" outlineLevel="0" collapsed="false">
      <c r="A2949" s="0" t="n">
        <v>13447</v>
      </c>
      <c r="B2949" s="133" t="s">
        <v>3931</v>
      </c>
      <c r="C2949" s="0" t="s">
        <v>969</v>
      </c>
      <c r="D2949" s="0" t="s">
        <v>972</v>
      </c>
      <c r="E2949" s="339" t="n">
        <v>42674.46</v>
      </c>
    </row>
    <row r="2950" customFormat="false" ht="15" hidden="false" customHeight="false" outlineLevel="0" collapsed="false">
      <c r="A2950" s="0" t="n">
        <v>14529</v>
      </c>
      <c r="B2950" s="133" t="s">
        <v>3932</v>
      </c>
      <c r="C2950" s="0" t="s">
        <v>969</v>
      </c>
      <c r="D2950" s="0" t="s">
        <v>972</v>
      </c>
      <c r="E2950" s="339" t="n">
        <v>23866.74</v>
      </c>
    </row>
    <row r="2951" customFormat="false" ht="15" hidden="false" customHeight="false" outlineLevel="0" collapsed="false">
      <c r="A2951" s="0" t="n">
        <v>10747</v>
      </c>
      <c r="B2951" s="133" t="s">
        <v>3933</v>
      </c>
      <c r="C2951" s="0" t="s">
        <v>969</v>
      </c>
      <c r="D2951" s="0" t="s">
        <v>972</v>
      </c>
      <c r="E2951" s="339" t="n">
        <v>23416.92</v>
      </c>
    </row>
    <row r="2952" customFormat="false" ht="15" hidden="false" customHeight="false" outlineLevel="0" collapsed="false">
      <c r="A2952" s="0" t="n">
        <v>36141</v>
      </c>
      <c r="B2952" s="133" t="s">
        <v>3934</v>
      </c>
      <c r="C2952" s="0" t="s">
        <v>969</v>
      </c>
      <c r="D2952" s="0" t="s">
        <v>970</v>
      </c>
      <c r="E2952" s="338" t="n">
        <v>40.5</v>
      </c>
    </row>
    <row r="2953" customFormat="false" ht="15" hidden="false" customHeight="false" outlineLevel="0" collapsed="false">
      <c r="A2953" s="0" t="n">
        <v>43651</v>
      </c>
      <c r="B2953" s="133" t="s">
        <v>3935</v>
      </c>
      <c r="C2953" s="0" t="s">
        <v>1020</v>
      </c>
      <c r="D2953" s="0" t="s">
        <v>970</v>
      </c>
      <c r="E2953" s="338" t="n">
        <v>4.39</v>
      </c>
    </row>
    <row r="2954" customFormat="false" ht="15" hidden="false" customHeight="false" outlineLevel="0" collapsed="false">
      <c r="A2954" s="0" t="n">
        <v>43626</v>
      </c>
      <c r="B2954" s="133" t="s">
        <v>3936</v>
      </c>
      <c r="C2954" s="0" t="s">
        <v>1020</v>
      </c>
      <c r="D2954" s="0" t="s">
        <v>977</v>
      </c>
      <c r="E2954" s="338" t="n">
        <v>2.44</v>
      </c>
    </row>
    <row r="2955" customFormat="false" ht="15" hidden="false" customHeight="false" outlineLevel="0" collapsed="false">
      <c r="A2955" s="0" t="n">
        <v>39434</v>
      </c>
      <c r="B2955" s="133" t="s">
        <v>3937</v>
      </c>
      <c r="C2955" s="0" t="s">
        <v>1020</v>
      </c>
      <c r="D2955" s="0" t="s">
        <v>970</v>
      </c>
      <c r="E2955" s="338" t="n">
        <v>3.31</v>
      </c>
    </row>
    <row r="2956" customFormat="false" ht="15" hidden="false" customHeight="false" outlineLevel="0" collapsed="false">
      <c r="A2956" s="0" t="n">
        <v>39433</v>
      </c>
      <c r="B2956" s="133" t="s">
        <v>3938</v>
      </c>
      <c r="C2956" s="0" t="s">
        <v>1020</v>
      </c>
      <c r="D2956" s="0" t="s">
        <v>970</v>
      </c>
      <c r="E2956" s="338" t="n">
        <v>2.63</v>
      </c>
    </row>
    <row r="2957" customFormat="false" ht="15" hidden="false" customHeight="false" outlineLevel="0" collapsed="false">
      <c r="A2957" s="0" t="n">
        <v>4049</v>
      </c>
      <c r="B2957" s="133" t="s">
        <v>3939</v>
      </c>
      <c r="C2957" s="0" t="s">
        <v>1022</v>
      </c>
      <c r="D2957" s="0" t="s">
        <v>970</v>
      </c>
      <c r="E2957" s="338" t="n">
        <v>48.97</v>
      </c>
    </row>
    <row r="2958" customFormat="false" ht="15" hidden="false" customHeight="false" outlineLevel="0" collapsed="false">
      <c r="A2958" s="0" t="n">
        <v>38120</v>
      </c>
      <c r="B2958" s="133" t="s">
        <v>3940</v>
      </c>
      <c r="C2958" s="0" t="s">
        <v>1020</v>
      </c>
      <c r="D2958" s="0" t="s">
        <v>970</v>
      </c>
      <c r="E2958" s="338" t="n">
        <v>156.14</v>
      </c>
    </row>
    <row r="2959" customFormat="false" ht="15" hidden="false" customHeight="false" outlineLevel="0" collapsed="false">
      <c r="A2959" s="0" t="n">
        <v>43652</v>
      </c>
      <c r="B2959" s="133" t="s">
        <v>3941</v>
      </c>
      <c r="C2959" s="0" t="s">
        <v>1020</v>
      </c>
      <c r="D2959" s="0" t="s">
        <v>970</v>
      </c>
      <c r="E2959" s="338" t="n">
        <v>9.83</v>
      </c>
    </row>
    <row r="2960" customFormat="false" ht="15" hidden="false" customHeight="false" outlineLevel="0" collapsed="false">
      <c r="A2960" s="0" t="n">
        <v>10498</v>
      </c>
      <c r="B2960" s="133" t="s">
        <v>3942</v>
      </c>
      <c r="C2960" s="0" t="s">
        <v>1020</v>
      </c>
      <c r="D2960" s="0" t="s">
        <v>970</v>
      </c>
      <c r="E2960" s="338" t="n">
        <v>7.89</v>
      </c>
    </row>
    <row r="2961" customFormat="false" ht="15" hidden="false" customHeight="false" outlineLevel="0" collapsed="false">
      <c r="A2961" s="0" t="n">
        <v>4823</v>
      </c>
      <c r="B2961" s="133" t="s">
        <v>3943</v>
      </c>
      <c r="C2961" s="0" t="s">
        <v>1020</v>
      </c>
      <c r="D2961" s="0" t="s">
        <v>970</v>
      </c>
      <c r="E2961" s="338" t="n">
        <v>45.11</v>
      </c>
    </row>
    <row r="2962" customFormat="false" ht="15" hidden="false" customHeight="false" outlineLevel="0" collapsed="false">
      <c r="A2962" s="0" t="n">
        <v>38877</v>
      </c>
      <c r="B2962" s="133" t="s">
        <v>3944</v>
      </c>
      <c r="C2962" s="0" t="s">
        <v>1020</v>
      </c>
      <c r="D2962" s="0" t="s">
        <v>970</v>
      </c>
      <c r="E2962" s="338" t="n">
        <v>6.84</v>
      </c>
    </row>
    <row r="2963" customFormat="false" ht="15" hidden="false" customHeight="false" outlineLevel="0" collapsed="false">
      <c r="A2963" s="0" t="n">
        <v>34546</v>
      </c>
      <c r="B2963" s="133" t="s">
        <v>3945</v>
      </c>
      <c r="C2963" s="0" t="s">
        <v>1020</v>
      </c>
      <c r="D2963" s="0" t="s">
        <v>970</v>
      </c>
      <c r="E2963" s="338" t="n">
        <v>7.03</v>
      </c>
    </row>
    <row r="2964" customFormat="false" ht="15" hidden="false" customHeight="false" outlineLevel="0" collapsed="false">
      <c r="A2964" s="0" t="n">
        <v>41387</v>
      </c>
      <c r="B2964" s="133" t="s">
        <v>3946</v>
      </c>
      <c r="C2964" s="0" t="s">
        <v>1016</v>
      </c>
      <c r="D2964" s="0" t="s">
        <v>970</v>
      </c>
      <c r="E2964" s="338" t="n">
        <v>53.03</v>
      </c>
    </row>
    <row r="2965" customFormat="false" ht="15" hidden="false" customHeight="false" outlineLevel="0" collapsed="false">
      <c r="A2965" s="0" t="n">
        <v>41388</v>
      </c>
      <c r="B2965" s="133" t="s">
        <v>3947</v>
      </c>
      <c r="C2965" s="0" t="s">
        <v>1016</v>
      </c>
      <c r="D2965" s="0" t="s">
        <v>970</v>
      </c>
      <c r="E2965" s="338" t="n">
        <v>63.62</v>
      </c>
    </row>
    <row r="2966" customFormat="false" ht="15" hidden="false" customHeight="false" outlineLevel="0" collapsed="false">
      <c r="A2966" s="0" t="n">
        <v>41380</v>
      </c>
      <c r="B2966" s="133" t="s">
        <v>3948</v>
      </c>
      <c r="C2966" s="0" t="s">
        <v>969</v>
      </c>
      <c r="D2966" s="0" t="s">
        <v>970</v>
      </c>
      <c r="E2966" s="338" t="n">
        <v>423.29</v>
      </c>
    </row>
    <row r="2967" customFormat="false" ht="15" hidden="false" customHeight="false" outlineLevel="0" collapsed="false">
      <c r="A2967" s="0" t="n">
        <v>41381</v>
      </c>
      <c r="B2967" s="133" t="s">
        <v>3949</v>
      </c>
      <c r="C2967" s="0" t="s">
        <v>969</v>
      </c>
      <c r="D2967" s="0" t="s">
        <v>970</v>
      </c>
      <c r="E2967" s="338" t="n">
        <v>443.44</v>
      </c>
    </row>
    <row r="2968" customFormat="false" ht="15" hidden="false" customHeight="false" outlineLevel="0" collapsed="false">
      <c r="A2968" s="0" t="n">
        <v>41382</v>
      </c>
      <c r="B2968" s="133" t="s">
        <v>3950</v>
      </c>
      <c r="C2968" s="0" t="s">
        <v>969</v>
      </c>
      <c r="D2968" s="0" t="s">
        <v>970</v>
      </c>
      <c r="E2968" s="338" t="n">
        <v>429.23</v>
      </c>
    </row>
    <row r="2969" customFormat="false" ht="15" hidden="false" customHeight="false" outlineLevel="0" collapsed="false">
      <c r="A2969" s="0" t="n">
        <v>41383</v>
      </c>
      <c r="B2969" s="133" t="s">
        <v>3951</v>
      </c>
      <c r="C2969" s="0" t="s">
        <v>969</v>
      </c>
      <c r="D2969" s="0" t="s">
        <v>970</v>
      </c>
      <c r="E2969" s="338" t="n">
        <v>582.59</v>
      </c>
    </row>
    <row r="2970" customFormat="false" ht="15" hidden="false" customHeight="false" outlineLevel="0" collapsed="false">
      <c r="A2970" s="0" t="n">
        <v>41385</v>
      </c>
      <c r="B2970" s="133" t="s">
        <v>3952</v>
      </c>
      <c r="C2970" s="0" t="s">
        <v>969</v>
      </c>
      <c r="D2970" s="0" t="s">
        <v>970</v>
      </c>
      <c r="E2970" s="338" t="n">
        <v>724.96</v>
      </c>
    </row>
    <row r="2971" customFormat="false" ht="15" hidden="false" customHeight="false" outlineLevel="0" collapsed="false">
      <c r="A2971" s="0" t="n">
        <v>11079</v>
      </c>
      <c r="B2971" s="133" t="s">
        <v>3953</v>
      </c>
      <c r="C2971" s="0" t="s">
        <v>1118</v>
      </c>
      <c r="D2971" s="0" t="s">
        <v>970</v>
      </c>
      <c r="E2971" s="339" t="n">
        <v>2169.72</v>
      </c>
    </row>
    <row r="2972" customFormat="false" ht="15" hidden="false" customHeight="false" outlineLevel="0" collapsed="false">
      <c r="A2972" s="0" t="n">
        <v>11082</v>
      </c>
      <c r="B2972" s="133" t="s">
        <v>3954</v>
      </c>
      <c r="C2972" s="0" t="s">
        <v>1118</v>
      </c>
      <c r="D2972" s="0" t="s">
        <v>970</v>
      </c>
      <c r="E2972" s="339" t="n">
        <v>2169.72</v>
      </c>
    </row>
    <row r="2973" customFormat="false" ht="15" hidden="false" customHeight="false" outlineLevel="0" collapsed="false">
      <c r="A2973" s="0" t="n">
        <v>4058</v>
      </c>
      <c r="B2973" s="133" t="s">
        <v>3955</v>
      </c>
      <c r="C2973" s="0" t="s">
        <v>1120</v>
      </c>
      <c r="D2973" s="0" t="s">
        <v>970</v>
      </c>
      <c r="E2973" s="338" t="n">
        <v>19.9</v>
      </c>
    </row>
    <row r="2974" customFormat="false" ht="15" hidden="false" customHeight="false" outlineLevel="0" collapsed="false">
      <c r="A2974" s="0" t="n">
        <v>40974</v>
      </c>
      <c r="B2974" s="133" t="s">
        <v>3956</v>
      </c>
      <c r="C2974" s="0" t="s">
        <v>1122</v>
      </c>
      <c r="D2974" s="0" t="s">
        <v>970</v>
      </c>
      <c r="E2974" s="339" t="n">
        <v>3504.35</v>
      </c>
    </row>
    <row r="2975" customFormat="false" ht="15" hidden="false" customHeight="false" outlineLevel="0" collapsed="false">
      <c r="A2975" s="0" t="n">
        <v>34794</v>
      </c>
      <c r="B2975" s="133" t="s">
        <v>3957</v>
      </c>
      <c r="C2975" s="0" t="s">
        <v>1120</v>
      </c>
      <c r="D2975" s="0" t="s">
        <v>970</v>
      </c>
      <c r="E2975" s="338" t="n">
        <v>18.52</v>
      </c>
    </row>
    <row r="2976" customFormat="false" ht="15" hidden="false" customHeight="false" outlineLevel="0" collapsed="false">
      <c r="A2976" s="0" t="n">
        <v>40925</v>
      </c>
      <c r="B2976" s="133" t="s">
        <v>3958</v>
      </c>
      <c r="C2976" s="0" t="s">
        <v>1122</v>
      </c>
      <c r="D2976" s="0" t="s">
        <v>970</v>
      </c>
      <c r="E2976" s="339" t="n">
        <v>3262.1</v>
      </c>
    </row>
    <row r="2977" customFormat="false" ht="15" hidden="false" customHeight="false" outlineLevel="0" collapsed="false">
      <c r="A2977" s="0" t="n">
        <v>13741</v>
      </c>
      <c r="B2977" s="133" t="s">
        <v>3959</v>
      </c>
      <c r="C2977" s="0" t="s">
        <v>969</v>
      </c>
      <c r="D2977" s="0" t="s">
        <v>970</v>
      </c>
      <c r="E2977" s="339" t="n">
        <v>2336.45</v>
      </c>
    </row>
    <row r="2978" customFormat="false" ht="15" hidden="false" customHeight="false" outlineLevel="0" collapsed="false">
      <c r="A2978" s="0" t="n">
        <v>3288</v>
      </c>
      <c r="B2978" s="133" t="s">
        <v>3960</v>
      </c>
      <c r="C2978" s="0" t="s">
        <v>1016</v>
      </c>
      <c r="D2978" s="0" t="s">
        <v>977</v>
      </c>
      <c r="E2978" s="338" t="n">
        <v>12</v>
      </c>
    </row>
    <row r="2979" customFormat="false" ht="15" hidden="false" customHeight="false" outlineLevel="0" collapsed="false">
      <c r="A2979" s="0" t="n">
        <v>13587</v>
      </c>
      <c r="B2979" s="133" t="s">
        <v>3961</v>
      </c>
      <c r="C2979" s="0" t="s">
        <v>1016</v>
      </c>
      <c r="D2979" s="0" t="s">
        <v>970</v>
      </c>
      <c r="E2979" s="338" t="n">
        <v>7.25</v>
      </c>
    </row>
    <row r="2980" customFormat="false" ht="15" hidden="false" customHeight="false" outlineLevel="0" collapsed="false">
      <c r="A2980" s="0" t="n">
        <v>38598</v>
      </c>
      <c r="B2980" s="133" t="s">
        <v>3962</v>
      </c>
      <c r="C2980" s="0" t="s">
        <v>969</v>
      </c>
      <c r="D2980" s="0" t="s">
        <v>970</v>
      </c>
      <c r="E2980" s="338" t="n">
        <v>3.4</v>
      </c>
    </row>
    <row r="2981" customFormat="false" ht="15" hidden="false" customHeight="false" outlineLevel="0" collapsed="false">
      <c r="A2981" s="0" t="n">
        <v>38595</v>
      </c>
      <c r="B2981" s="133" t="s">
        <v>3963</v>
      </c>
      <c r="C2981" s="0" t="s">
        <v>969</v>
      </c>
      <c r="D2981" s="0" t="s">
        <v>970</v>
      </c>
      <c r="E2981" s="338" t="n">
        <v>2.88</v>
      </c>
    </row>
    <row r="2982" customFormat="false" ht="15" hidden="false" customHeight="false" outlineLevel="0" collapsed="false">
      <c r="A2982" s="0" t="n">
        <v>38592</v>
      </c>
      <c r="B2982" s="133" t="s">
        <v>3964</v>
      </c>
      <c r="C2982" s="0" t="s">
        <v>969</v>
      </c>
      <c r="D2982" s="0" t="s">
        <v>970</v>
      </c>
      <c r="E2982" s="338" t="n">
        <v>2.91</v>
      </c>
    </row>
    <row r="2983" customFormat="false" ht="15" hidden="false" customHeight="false" outlineLevel="0" collapsed="false">
      <c r="A2983" s="0" t="n">
        <v>38588</v>
      </c>
      <c r="B2983" s="133" t="s">
        <v>3965</v>
      </c>
      <c r="C2983" s="0" t="s">
        <v>969</v>
      </c>
      <c r="D2983" s="0" t="s">
        <v>970</v>
      </c>
      <c r="E2983" s="338" t="n">
        <v>2.33</v>
      </c>
    </row>
    <row r="2984" customFormat="false" ht="15" hidden="false" customHeight="false" outlineLevel="0" collapsed="false">
      <c r="A2984" s="0" t="n">
        <v>38593</v>
      </c>
      <c r="B2984" s="133" t="s">
        <v>3966</v>
      </c>
      <c r="C2984" s="0" t="s">
        <v>969</v>
      </c>
      <c r="D2984" s="0" t="s">
        <v>970</v>
      </c>
      <c r="E2984" s="338" t="n">
        <v>3.22</v>
      </c>
    </row>
    <row r="2985" customFormat="false" ht="15" hidden="false" customHeight="false" outlineLevel="0" collapsed="false">
      <c r="A2985" s="0" t="n">
        <v>38589</v>
      </c>
      <c r="B2985" s="133" t="s">
        <v>3967</v>
      </c>
      <c r="C2985" s="0" t="s">
        <v>969</v>
      </c>
      <c r="D2985" s="0" t="s">
        <v>970</v>
      </c>
      <c r="E2985" s="338" t="n">
        <v>2.44</v>
      </c>
    </row>
    <row r="2986" customFormat="false" ht="15" hidden="false" customHeight="false" outlineLevel="0" collapsed="false">
      <c r="A2986" s="0" t="n">
        <v>38594</v>
      </c>
      <c r="B2986" s="133" t="s">
        <v>3968</v>
      </c>
      <c r="C2986" s="0" t="s">
        <v>969</v>
      </c>
      <c r="D2986" s="0" t="s">
        <v>970</v>
      </c>
      <c r="E2986" s="338" t="n">
        <v>5.08</v>
      </c>
    </row>
    <row r="2987" customFormat="false" ht="15" hidden="false" customHeight="false" outlineLevel="0" collapsed="false">
      <c r="A2987" s="0" t="n">
        <v>34773</v>
      </c>
      <c r="B2987" s="133" t="s">
        <v>3969</v>
      </c>
      <c r="C2987" s="0" t="s">
        <v>969</v>
      </c>
      <c r="D2987" s="0" t="s">
        <v>970</v>
      </c>
      <c r="E2987" s="338" t="n">
        <v>2.4</v>
      </c>
    </row>
    <row r="2988" customFormat="false" ht="15" hidden="false" customHeight="false" outlineLevel="0" collapsed="false">
      <c r="A2988" s="0" t="n">
        <v>34769</v>
      </c>
      <c r="B2988" s="133" t="s">
        <v>3970</v>
      </c>
      <c r="C2988" s="0" t="s">
        <v>969</v>
      </c>
      <c r="D2988" s="0" t="s">
        <v>970</v>
      </c>
      <c r="E2988" s="338" t="n">
        <v>2.97</v>
      </c>
    </row>
    <row r="2989" customFormat="false" ht="15" hidden="false" customHeight="false" outlineLevel="0" collapsed="false">
      <c r="A2989" s="0" t="n">
        <v>34763</v>
      </c>
      <c r="B2989" s="133" t="s">
        <v>3971</v>
      </c>
      <c r="C2989" s="0" t="s">
        <v>969</v>
      </c>
      <c r="D2989" s="0" t="s">
        <v>970</v>
      </c>
      <c r="E2989" s="338" t="n">
        <v>1.83</v>
      </c>
    </row>
    <row r="2990" customFormat="false" ht="15" hidden="false" customHeight="false" outlineLevel="0" collapsed="false">
      <c r="A2990" s="0" t="n">
        <v>34774</v>
      </c>
      <c r="B2990" s="133" t="s">
        <v>3972</v>
      </c>
      <c r="C2990" s="0" t="s">
        <v>969</v>
      </c>
      <c r="D2990" s="0" t="s">
        <v>970</v>
      </c>
      <c r="E2990" s="338" t="n">
        <v>2.28</v>
      </c>
    </row>
    <row r="2991" customFormat="false" ht="15" hidden="false" customHeight="false" outlineLevel="0" collapsed="false">
      <c r="A2991" s="0" t="n">
        <v>34771</v>
      </c>
      <c r="B2991" s="133" t="s">
        <v>3973</v>
      </c>
      <c r="C2991" s="0" t="s">
        <v>969</v>
      </c>
      <c r="D2991" s="0" t="s">
        <v>970</v>
      </c>
      <c r="E2991" s="338" t="n">
        <v>2.75</v>
      </c>
    </row>
    <row r="2992" customFormat="false" ht="15" hidden="false" customHeight="false" outlineLevel="0" collapsed="false">
      <c r="A2992" s="0" t="n">
        <v>34764</v>
      </c>
      <c r="B2992" s="133" t="s">
        <v>3974</v>
      </c>
      <c r="C2992" s="0" t="s">
        <v>969</v>
      </c>
      <c r="D2992" s="0" t="s">
        <v>970</v>
      </c>
      <c r="E2992" s="338" t="n">
        <v>1.8</v>
      </c>
    </row>
    <row r="2993" customFormat="false" ht="15" hidden="false" customHeight="false" outlineLevel="0" collapsed="false">
      <c r="A2993" s="0" t="n">
        <v>34788</v>
      </c>
      <c r="B2993" s="133" t="s">
        <v>3975</v>
      </c>
      <c r="C2993" s="0" t="s">
        <v>969</v>
      </c>
      <c r="D2993" s="0" t="s">
        <v>970</v>
      </c>
      <c r="E2993" s="338" t="n">
        <v>1.62</v>
      </c>
    </row>
    <row r="2994" customFormat="false" ht="15" hidden="false" customHeight="false" outlineLevel="0" collapsed="false">
      <c r="A2994" s="0" t="n">
        <v>34781</v>
      </c>
      <c r="B2994" s="133" t="s">
        <v>3976</v>
      </c>
      <c r="C2994" s="0" t="s">
        <v>969</v>
      </c>
      <c r="D2994" s="0" t="s">
        <v>970</v>
      </c>
      <c r="E2994" s="338" t="n">
        <v>1.84</v>
      </c>
    </row>
    <row r="2995" customFormat="false" ht="15" hidden="false" customHeight="false" outlineLevel="0" collapsed="false">
      <c r="A2995" s="0" t="n">
        <v>41682</v>
      </c>
      <c r="B2995" s="133" t="s">
        <v>3977</v>
      </c>
      <c r="C2995" s="0" t="s">
        <v>969</v>
      </c>
      <c r="D2995" s="0" t="s">
        <v>970</v>
      </c>
      <c r="E2995" s="338" t="n">
        <v>34.25</v>
      </c>
    </row>
    <row r="2996" customFormat="false" ht="15" hidden="false" customHeight="false" outlineLevel="0" collapsed="false">
      <c r="A2996" s="0" t="n">
        <v>41683</v>
      </c>
      <c r="B2996" s="133" t="s">
        <v>3978</v>
      </c>
      <c r="C2996" s="0" t="s">
        <v>969</v>
      </c>
      <c r="D2996" s="0" t="s">
        <v>970</v>
      </c>
      <c r="E2996" s="338" t="n">
        <v>25.2</v>
      </c>
    </row>
    <row r="2997" customFormat="false" ht="15" hidden="false" customHeight="false" outlineLevel="0" collapsed="false">
      <c r="A2997" s="0" t="n">
        <v>41680</v>
      </c>
      <c r="B2997" s="133" t="s">
        <v>3979</v>
      </c>
      <c r="C2997" s="0" t="s">
        <v>969</v>
      </c>
      <c r="D2997" s="0" t="s">
        <v>970</v>
      </c>
      <c r="E2997" s="338" t="n">
        <v>13.57</v>
      </c>
    </row>
    <row r="2998" customFormat="false" ht="15" hidden="false" customHeight="false" outlineLevel="0" collapsed="false">
      <c r="A2998" s="0" t="n">
        <v>41679</v>
      </c>
      <c r="B2998" s="133" t="s">
        <v>3980</v>
      </c>
      <c r="C2998" s="0" t="s">
        <v>969</v>
      </c>
      <c r="D2998" s="0" t="s">
        <v>970</v>
      </c>
      <c r="E2998" s="338" t="n">
        <v>31.02</v>
      </c>
    </row>
    <row r="2999" customFormat="false" ht="15" hidden="false" customHeight="false" outlineLevel="0" collapsed="false">
      <c r="A2999" s="0" t="n">
        <v>41681</v>
      </c>
      <c r="B2999" s="133" t="s">
        <v>3981</v>
      </c>
      <c r="C2999" s="0" t="s">
        <v>969</v>
      </c>
      <c r="D2999" s="0" t="s">
        <v>970</v>
      </c>
      <c r="E2999" s="338" t="n">
        <v>21.22</v>
      </c>
    </row>
    <row r="3000" customFormat="false" ht="15" hidden="false" customHeight="false" outlineLevel="0" collapsed="false">
      <c r="A3000" s="0" t="n">
        <v>43386</v>
      </c>
      <c r="B3000" s="133" t="s">
        <v>3982</v>
      </c>
      <c r="C3000" s="0" t="s">
        <v>969</v>
      </c>
      <c r="D3000" s="0" t="s">
        <v>970</v>
      </c>
      <c r="E3000" s="338" t="n">
        <v>48.46</v>
      </c>
    </row>
    <row r="3001" customFormat="false" ht="15" hidden="false" customHeight="false" outlineLevel="0" collapsed="false">
      <c r="A3001" s="0" t="n">
        <v>4059</v>
      </c>
      <c r="B3001" s="133" t="s">
        <v>3983</v>
      </c>
      <c r="C3001" s="0" t="s">
        <v>1016</v>
      </c>
      <c r="D3001" s="0" t="s">
        <v>970</v>
      </c>
      <c r="E3001" s="338" t="n">
        <v>34.25</v>
      </c>
    </row>
    <row r="3002" customFormat="false" ht="15" hidden="false" customHeight="false" outlineLevel="0" collapsed="false">
      <c r="A3002" s="0" t="n">
        <v>4062</v>
      </c>
      <c r="B3002" s="133" t="s">
        <v>3984</v>
      </c>
      <c r="C3002" s="0" t="s">
        <v>969</v>
      </c>
      <c r="D3002" s="0" t="s">
        <v>970</v>
      </c>
      <c r="E3002" s="338" t="n">
        <v>34.25</v>
      </c>
    </row>
    <row r="3003" customFormat="false" ht="15" hidden="false" customHeight="false" outlineLevel="0" collapsed="false">
      <c r="A3003" s="0" t="n">
        <v>4061</v>
      </c>
      <c r="B3003" s="133" t="s">
        <v>3985</v>
      </c>
      <c r="C3003" s="0" t="s">
        <v>969</v>
      </c>
      <c r="D3003" s="0" t="s">
        <v>970</v>
      </c>
      <c r="E3003" s="338" t="n">
        <v>42.65</v>
      </c>
    </row>
    <row r="3004" customFormat="false" ht="15" hidden="false" customHeight="false" outlineLevel="0" collapsed="false">
      <c r="A3004" s="0" t="n">
        <v>41315</v>
      </c>
      <c r="B3004" s="133" t="s">
        <v>3986</v>
      </c>
      <c r="C3004" s="0" t="s">
        <v>1020</v>
      </c>
      <c r="D3004" s="0" t="s">
        <v>970</v>
      </c>
      <c r="E3004" s="338" t="n">
        <v>89.21</v>
      </c>
    </row>
    <row r="3005" customFormat="false" ht="15" hidden="false" customHeight="false" outlineLevel="0" collapsed="false">
      <c r="A3005" s="0" t="n">
        <v>43148</v>
      </c>
      <c r="B3005" s="133" t="s">
        <v>3987</v>
      </c>
      <c r="C3005" s="0" t="s">
        <v>1020</v>
      </c>
      <c r="D3005" s="0" t="s">
        <v>970</v>
      </c>
      <c r="E3005" s="338" t="n">
        <v>60.55</v>
      </c>
    </row>
    <row r="3006" customFormat="false" ht="15" hidden="false" customHeight="false" outlineLevel="0" collapsed="false">
      <c r="A3006" s="0" t="n">
        <v>43147</v>
      </c>
      <c r="B3006" s="133" t="s">
        <v>3988</v>
      </c>
      <c r="C3006" s="0" t="s">
        <v>1020</v>
      </c>
      <c r="D3006" s="0" t="s">
        <v>970</v>
      </c>
      <c r="E3006" s="338" t="n">
        <v>23.45</v>
      </c>
    </row>
    <row r="3007" customFormat="false" ht="15" hidden="false" customHeight="false" outlineLevel="0" collapsed="false">
      <c r="A3007" s="0" t="n">
        <v>10608</v>
      </c>
      <c r="B3007" s="133" t="s">
        <v>3989</v>
      </c>
      <c r="C3007" s="0" t="s">
        <v>969</v>
      </c>
      <c r="D3007" s="0" t="s">
        <v>972</v>
      </c>
      <c r="E3007" s="339" t="n">
        <v>9629.8</v>
      </c>
    </row>
    <row r="3008" customFormat="false" ht="15" hidden="false" customHeight="false" outlineLevel="0" collapsed="false">
      <c r="A3008" s="0" t="n">
        <v>4069</v>
      </c>
      <c r="B3008" s="133" t="s">
        <v>3990</v>
      </c>
      <c r="C3008" s="0" t="s">
        <v>1120</v>
      </c>
      <c r="D3008" s="0" t="s">
        <v>970</v>
      </c>
      <c r="E3008" s="338" t="n">
        <v>35.92</v>
      </c>
    </row>
    <row r="3009" customFormat="false" ht="15" hidden="false" customHeight="false" outlineLevel="0" collapsed="false">
      <c r="A3009" s="0" t="n">
        <v>40819</v>
      </c>
      <c r="B3009" s="133" t="s">
        <v>3991</v>
      </c>
      <c r="C3009" s="0" t="s">
        <v>1122</v>
      </c>
      <c r="D3009" s="0" t="s">
        <v>970</v>
      </c>
      <c r="E3009" s="339" t="n">
        <v>6324.7</v>
      </c>
    </row>
    <row r="3010" customFormat="false" ht="15" hidden="false" customHeight="false" outlineLevel="0" collapsed="false">
      <c r="A3010" s="0" t="n">
        <v>34361</v>
      </c>
      <c r="B3010" s="133" t="s">
        <v>3992</v>
      </c>
      <c r="C3010" s="0" t="s">
        <v>1020</v>
      </c>
      <c r="D3010" s="0" t="s">
        <v>970</v>
      </c>
      <c r="E3010" s="338" t="n">
        <v>17.07</v>
      </c>
    </row>
    <row r="3011" customFormat="false" ht="15" hidden="false" customHeight="false" outlineLevel="0" collapsed="false">
      <c r="A3011" s="0" t="n">
        <v>36512</v>
      </c>
      <c r="B3011" s="133" t="s">
        <v>3993</v>
      </c>
      <c r="C3011" s="0" t="s">
        <v>969</v>
      </c>
      <c r="D3011" s="0" t="s">
        <v>972</v>
      </c>
      <c r="E3011" s="339" t="n">
        <v>20023.98</v>
      </c>
    </row>
    <row r="3012" customFormat="false" ht="15" hidden="false" customHeight="false" outlineLevel="0" collapsed="false">
      <c r="A3012" s="0" t="n">
        <v>44478</v>
      </c>
      <c r="B3012" s="133" t="s">
        <v>3994</v>
      </c>
      <c r="C3012" s="0" t="s">
        <v>1020</v>
      </c>
      <c r="D3012" s="0" t="s">
        <v>970</v>
      </c>
      <c r="E3012" s="338" t="n">
        <v>10.33</v>
      </c>
    </row>
    <row r="3013" customFormat="false" ht="15" hidden="false" customHeight="false" outlineLevel="0" collapsed="false">
      <c r="A3013" s="0" t="n">
        <v>44477</v>
      </c>
      <c r="B3013" s="133" t="s">
        <v>3995</v>
      </c>
      <c r="C3013" s="0" t="s">
        <v>1020</v>
      </c>
      <c r="D3013" s="0" t="s">
        <v>970</v>
      </c>
      <c r="E3013" s="338" t="n">
        <v>10.33</v>
      </c>
    </row>
    <row r="3014" customFormat="false" ht="15" hidden="false" customHeight="false" outlineLevel="0" collapsed="false">
      <c r="A3014" s="0" t="n">
        <v>11697</v>
      </c>
      <c r="B3014" s="133" t="s">
        <v>3996</v>
      </c>
      <c r="C3014" s="0" t="s">
        <v>969</v>
      </c>
      <c r="D3014" s="0" t="s">
        <v>970</v>
      </c>
      <c r="E3014" s="338" t="n">
        <v>604.67</v>
      </c>
    </row>
    <row r="3015" customFormat="false" ht="15" hidden="false" customHeight="false" outlineLevel="0" collapsed="false">
      <c r="A3015" s="0" t="n">
        <v>11698</v>
      </c>
      <c r="B3015" s="133" t="s">
        <v>3997</v>
      </c>
      <c r="C3015" s="0" t="s">
        <v>969</v>
      </c>
      <c r="D3015" s="0" t="s">
        <v>970</v>
      </c>
      <c r="E3015" s="338" t="n">
        <v>721.34</v>
      </c>
    </row>
    <row r="3016" customFormat="false" ht="15" hidden="false" customHeight="false" outlineLevel="0" collapsed="false">
      <c r="A3016" s="0" t="n">
        <v>11699</v>
      </c>
      <c r="B3016" s="133" t="s">
        <v>3998</v>
      </c>
      <c r="C3016" s="0" t="s">
        <v>969</v>
      </c>
      <c r="D3016" s="0" t="s">
        <v>970</v>
      </c>
      <c r="E3016" s="338" t="n">
        <v>797.25</v>
      </c>
    </row>
    <row r="3017" customFormat="false" ht="15" hidden="false" customHeight="false" outlineLevel="0" collapsed="false">
      <c r="A3017" s="0" t="n">
        <v>10432</v>
      </c>
      <c r="B3017" s="133" t="s">
        <v>3999</v>
      </c>
      <c r="C3017" s="0" t="s">
        <v>969</v>
      </c>
      <c r="D3017" s="0" t="s">
        <v>970</v>
      </c>
      <c r="E3017" s="338" t="n">
        <v>365.62</v>
      </c>
    </row>
    <row r="3018" customFormat="false" ht="15" hidden="false" customHeight="false" outlineLevel="0" collapsed="false">
      <c r="A3018" s="0" t="n">
        <v>44020</v>
      </c>
      <c r="B3018" s="133" t="s">
        <v>4000</v>
      </c>
      <c r="C3018" s="0" t="s">
        <v>969</v>
      </c>
      <c r="D3018" s="0" t="s">
        <v>970</v>
      </c>
      <c r="E3018" s="338" t="n">
        <v>902.04</v>
      </c>
    </row>
    <row r="3019" customFormat="false" ht="15" hidden="false" customHeight="false" outlineLevel="0" collapsed="false">
      <c r="A3019" s="0" t="n">
        <v>41420</v>
      </c>
      <c r="B3019" s="133" t="s">
        <v>4001</v>
      </c>
      <c r="C3019" s="0" t="s">
        <v>969</v>
      </c>
      <c r="D3019" s="0" t="s">
        <v>970</v>
      </c>
      <c r="E3019" s="338" t="n">
        <v>10.79</v>
      </c>
    </row>
    <row r="3020" customFormat="false" ht="15" hidden="false" customHeight="false" outlineLevel="0" collapsed="false">
      <c r="A3020" s="0" t="n">
        <v>41422</v>
      </c>
      <c r="B3020" s="133" t="s">
        <v>4002</v>
      </c>
      <c r="C3020" s="0" t="s">
        <v>969</v>
      </c>
      <c r="D3020" s="0" t="s">
        <v>970</v>
      </c>
      <c r="E3020" s="338" t="n">
        <v>14.74</v>
      </c>
    </row>
    <row r="3021" customFormat="false" ht="15" hidden="false" customHeight="false" outlineLevel="0" collapsed="false">
      <c r="A3021" s="0" t="n">
        <v>41425</v>
      </c>
      <c r="B3021" s="133" t="s">
        <v>4003</v>
      </c>
      <c r="C3021" s="0" t="s">
        <v>969</v>
      </c>
      <c r="D3021" s="0" t="s">
        <v>970</v>
      </c>
      <c r="E3021" s="338" t="n">
        <v>7.54</v>
      </c>
    </row>
    <row r="3022" customFormat="false" ht="15" hidden="false" customHeight="false" outlineLevel="0" collapsed="false">
      <c r="A3022" s="0" t="n">
        <v>41426</v>
      </c>
      <c r="B3022" s="133" t="s">
        <v>4004</v>
      </c>
      <c r="C3022" s="0" t="s">
        <v>969</v>
      </c>
      <c r="D3022" s="0" t="s">
        <v>970</v>
      </c>
      <c r="E3022" s="338" t="n">
        <v>13.6</v>
      </c>
    </row>
    <row r="3023" customFormat="false" ht="15" hidden="false" customHeight="false" outlineLevel="0" collapsed="false">
      <c r="A3023" s="0" t="n">
        <v>41419</v>
      </c>
      <c r="B3023" s="133" t="s">
        <v>4005</v>
      </c>
      <c r="C3023" s="0" t="s">
        <v>969</v>
      </c>
      <c r="D3023" s="0" t="s">
        <v>970</v>
      </c>
      <c r="E3023" s="338" t="n">
        <v>7.93</v>
      </c>
    </row>
    <row r="3024" customFormat="false" ht="15" hidden="false" customHeight="false" outlineLevel="0" collapsed="false">
      <c r="A3024" s="0" t="n">
        <v>41421</v>
      </c>
      <c r="B3024" s="133" t="s">
        <v>4006</v>
      </c>
      <c r="C3024" s="0" t="s">
        <v>969</v>
      </c>
      <c r="D3024" s="0" t="s">
        <v>970</v>
      </c>
      <c r="E3024" s="338" t="n">
        <v>10.76</v>
      </c>
    </row>
    <row r="3025" customFormat="false" ht="15" hidden="false" customHeight="false" outlineLevel="0" collapsed="false">
      <c r="A3025" s="0" t="n">
        <v>41414</v>
      </c>
      <c r="B3025" s="133" t="s">
        <v>4007</v>
      </c>
      <c r="C3025" s="0" t="s">
        <v>969</v>
      </c>
      <c r="D3025" s="0" t="s">
        <v>970</v>
      </c>
      <c r="E3025" s="338" t="n">
        <v>24.96</v>
      </c>
    </row>
    <row r="3026" customFormat="false" ht="15" hidden="false" customHeight="false" outlineLevel="0" collapsed="false">
      <c r="A3026" s="0" t="n">
        <v>41415</v>
      </c>
      <c r="B3026" s="133" t="s">
        <v>4008</v>
      </c>
      <c r="C3026" s="0" t="s">
        <v>969</v>
      </c>
      <c r="D3026" s="0" t="s">
        <v>970</v>
      </c>
      <c r="E3026" s="338" t="n">
        <v>29.06</v>
      </c>
    </row>
    <row r="3027" customFormat="false" ht="15" hidden="false" customHeight="false" outlineLevel="0" collapsed="false">
      <c r="A3027" s="0" t="n">
        <v>37514</v>
      </c>
      <c r="B3027" s="133" t="s">
        <v>4009</v>
      </c>
      <c r="C3027" s="0" t="s">
        <v>969</v>
      </c>
      <c r="D3027" s="0" t="s">
        <v>972</v>
      </c>
      <c r="E3027" s="339" t="n">
        <v>320000</v>
      </c>
    </row>
    <row r="3028" customFormat="false" ht="15" hidden="false" customHeight="false" outlineLevel="0" collapsed="false">
      <c r="A3028" s="0" t="n">
        <v>37519</v>
      </c>
      <c r="B3028" s="133" t="s">
        <v>4010</v>
      </c>
      <c r="C3028" s="0" t="s">
        <v>969</v>
      </c>
      <c r="D3028" s="0" t="s">
        <v>972</v>
      </c>
      <c r="E3028" s="339" t="n">
        <v>493853.88</v>
      </c>
    </row>
    <row r="3029" customFormat="false" ht="15" hidden="false" customHeight="false" outlineLevel="0" collapsed="false">
      <c r="A3029" s="0" t="n">
        <v>37520</v>
      </c>
      <c r="B3029" s="133" t="s">
        <v>4011</v>
      </c>
      <c r="C3029" s="0" t="s">
        <v>969</v>
      </c>
      <c r="D3029" s="0" t="s">
        <v>972</v>
      </c>
      <c r="E3029" s="339" t="n">
        <v>485757.92</v>
      </c>
    </row>
    <row r="3030" customFormat="false" ht="15" hidden="false" customHeight="false" outlineLevel="0" collapsed="false">
      <c r="A3030" s="0" t="n">
        <v>37521</v>
      </c>
      <c r="B3030" s="133" t="s">
        <v>4012</v>
      </c>
      <c r="C3030" s="0" t="s">
        <v>969</v>
      </c>
      <c r="D3030" s="0" t="s">
        <v>972</v>
      </c>
      <c r="E3030" s="339" t="n">
        <v>592624.67</v>
      </c>
    </row>
    <row r="3031" customFormat="false" ht="15" hidden="false" customHeight="false" outlineLevel="0" collapsed="false">
      <c r="A3031" s="0" t="n">
        <v>37522</v>
      </c>
      <c r="B3031" s="133" t="s">
        <v>4013</v>
      </c>
      <c r="C3031" s="0" t="s">
        <v>969</v>
      </c>
      <c r="D3031" s="0" t="s">
        <v>972</v>
      </c>
      <c r="E3031" s="339" t="n">
        <v>610454.24</v>
      </c>
    </row>
    <row r="3032" customFormat="false" ht="15" hidden="false" customHeight="false" outlineLevel="0" collapsed="false">
      <c r="A3032" s="0" t="n">
        <v>21109</v>
      </c>
      <c r="B3032" s="133" t="s">
        <v>4014</v>
      </c>
      <c r="C3032" s="0" t="s">
        <v>969</v>
      </c>
      <c r="D3032" s="0" t="s">
        <v>972</v>
      </c>
      <c r="E3032" s="338" t="n">
        <v>71.48</v>
      </c>
    </row>
    <row r="3033" customFormat="false" ht="15" hidden="false" customHeight="false" outlineLevel="0" collapsed="false">
      <c r="A3033" s="0" t="n">
        <v>37546</v>
      </c>
      <c r="B3033" s="133" t="s">
        <v>4015</v>
      </c>
      <c r="C3033" s="0" t="s">
        <v>969</v>
      </c>
      <c r="D3033" s="0" t="s">
        <v>970</v>
      </c>
      <c r="E3033" s="339" t="n">
        <v>13645.01</v>
      </c>
    </row>
    <row r="3034" customFormat="false" ht="15" hidden="false" customHeight="false" outlineLevel="0" collapsed="false">
      <c r="A3034" s="0" t="n">
        <v>37544</v>
      </c>
      <c r="B3034" s="133" t="s">
        <v>4016</v>
      </c>
      <c r="C3034" s="0" t="s">
        <v>969</v>
      </c>
      <c r="D3034" s="0" t="s">
        <v>970</v>
      </c>
      <c r="E3034" s="339" t="n">
        <v>14431.89</v>
      </c>
    </row>
    <row r="3035" customFormat="false" ht="15" hidden="false" customHeight="false" outlineLevel="0" collapsed="false">
      <c r="A3035" s="0" t="n">
        <v>37545</v>
      </c>
      <c r="B3035" s="133" t="s">
        <v>4017</v>
      </c>
      <c r="C3035" s="0" t="s">
        <v>969</v>
      </c>
      <c r="D3035" s="0" t="s">
        <v>970</v>
      </c>
      <c r="E3035" s="339" t="n">
        <v>17172.01</v>
      </c>
    </row>
    <row r="3036" customFormat="false" ht="15" hidden="false" customHeight="false" outlineLevel="0" collapsed="false">
      <c r="A3036" s="0" t="n">
        <v>36793</v>
      </c>
      <c r="B3036" s="133" t="s">
        <v>4018</v>
      </c>
      <c r="C3036" s="0" t="s">
        <v>969</v>
      </c>
      <c r="D3036" s="0" t="s">
        <v>970</v>
      </c>
      <c r="E3036" s="339" t="n">
        <v>1179.15</v>
      </c>
    </row>
    <row r="3037" customFormat="false" ht="15" hidden="false" customHeight="false" outlineLevel="0" collapsed="false">
      <c r="A3037" s="0" t="n">
        <v>11769</v>
      </c>
      <c r="B3037" s="133" t="s">
        <v>4019</v>
      </c>
      <c r="C3037" s="0" t="s">
        <v>969</v>
      </c>
      <c r="D3037" s="0" t="s">
        <v>970</v>
      </c>
      <c r="E3037" s="338" t="n">
        <v>521.1</v>
      </c>
    </row>
    <row r="3038" customFormat="false" ht="15" hidden="false" customHeight="false" outlineLevel="0" collapsed="false">
      <c r="A3038" s="0" t="n">
        <v>11771</v>
      </c>
      <c r="B3038" s="133" t="s">
        <v>4020</v>
      </c>
      <c r="C3038" s="0" t="s">
        <v>969</v>
      </c>
      <c r="D3038" s="0" t="s">
        <v>970</v>
      </c>
      <c r="E3038" s="338" t="n">
        <v>638.28</v>
      </c>
    </row>
    <row r="3039" customFormat="false" ht="15" hidden="false" customHeight="false" outlineLevel="0" collapsed="false">
      <c r="A3039" s="0" t="n">
        <v>39919</v>
      </c>
      <c r="B3039" s="133" t="s">
        <v>4021</v>
      </c>
      <c r="C3039" s="0" t="s">
        <v>969</v>
      </c>
      <c r="D3039" s="0" t="s">
        <v>970</v>
      </c>
      <c r="E3039" s="339" t="n">
        <v>68300.81</v>
      </c>
    </row>
    <row r="3040" customFormat="false" ht="15" hidden="false" customHeight="false" outlineLevel="0" collapsed="false">
      <c r="A3040" s="0" t="n">
        <v>38385</v>
      </c>
      <c r="B3040" s="133" t="s">
        <v>4022</v>
      </c>
      <c r="C3040" s="0" t="s">
        <v>969</v>
      </c>
      <c r="D3040" s="0" t="s">
        <v>970</v>
      </c>
      <c r="E3040" s="338" t="n">
        <v>45.24</v>
      </c>
    </row>
    <row r="3041" customFormat="false" ht="15" hidden="false" customHeight="false" outlineLevel="0" collapsed="false">
      <c r="A3041" s="0" t="n">
        <v>36800</v>
      </c>
      <c r="B3041" s="133" t="s">
        <v>4023</v>
      </c>
      <c r="C3041" s="0" t="s">
        <v>969</v>
      </c>
      <c r="D3041" s="0" t="s">
        <v>970</v>
      </c>
      <c r="E3041" s="338" t="n">
        <v>313.11</v>
      </c>
    </row>
    <row r="3042" customFormat="false" ht="15" hidden="false" customHeight="false" outlineLevel="0" collapsed="false">
      <c r="A3042" s="0" t="n">
        <v>37587</v>
      </c>
      <c r="B3042" s="133" t="s">
        <v>4024</v>
      </c>
      <c r="C3042" s="0" t="s">
        <v>969</v>
      </c>
      <c r="D3042" s="0" t="s">
        <v>970</v>
      </c>
      <c r="E3042" s="338" t="n">
        <v>687.91</v>
      </c>
    </row>
    <row r="3043" customFormat="false" ht="15" hidden="false" customHeight="false" outlineLevel="0" collapsed="false">
      <c r="A3043" s="0" t="n">
        <v>11561</v>
      </c>
      <c r="B3043" s="133" t="s">
        <v>4025</v>
      </c>
      <c r="C3043" s="0" t="s">
        <v>969</v>
      </c>
      <c r="D3043" s="0" t="s">
        <v>970</v>
      </c>
      <c r="E3043" s="338" t="n">
        <v>246.65</v>
      </c>
    </row>
    <row r="3044" customFormat="false" ht="15" hidden="false" customHeight="false" outlineLevel="0" collapsed="false">
      <c r="A3044" s="0" t="n">
        <v>43604</v>
      </c>
      <c r="B3044" s="133" t="s">
        <v>4026</v>
      </c>
      <c r="C3044" s="0" t="s">
        <v>969</v>
      </c>
      <c r="D3044" s="0" t="s">
        <v>970</v>
      </c>
      <c r="E3044" s="338" t="n">
        <v>131.49</v>
      </c>
    </row>
    <row r="3045" customFormat="false" ht="15" hidden="false" customHeight="false" outlineLevel="0" collapsed="false">
      <c r="A3045" s="0" t="n">
        <v>11560</v>
      </c>
      <c r="B3045" s="133" t="s">
        <v>4027</v>
      </c>
      <c r="C3045" s="0" t="s">
        <v>969</v>
      </c>
      <c r="D3045" s="0" t="s">
        <v>970</v>
      </c>
      <c r="E3045" s="338" t="n">
        <v>190.37</v>
      </c>
    </row>
    <row r="3046" customFormat="false" ht="15" hidden="false" customHeight="false" outlineLevel="0" collapsed="false">
      <c r="A3046" s="0" t="n">
        <v>11499</v>
      </c>
      <c r="B3046" s="133" t="s">
        <v>4028</v>
      </c>
      <c r="C3046" s="0" t="s">
        <v>969</v>
      </c>
      <c r="D3046" s="0" t="s">
        <v>970</v>
      </c>
      <c r="E3046" s="339" t="n">
        <v>1111.06</v>
      </c>
    </row>
    <row r="3047" customFormat="false" ht="15" hidden="false" customHeight="false" outlineLevel="0" collapsed="false">
      <c r="A3047" s="0" t="n">
        <v>34761</v>
      </c>
      <c r="B3047" s="133" t="s">
        <v>4029</v>
      </c>
      <c r="C3047" s="0" t="s">
        <v>1120</v>
      </c>
      <c r="D3047" s="0" t="s">
        <v>970</v>
      </c>
      <c r="E3047" s="338" t="n">
        <v>15.72</v>
      </c>
    </row>
    <row r="3048" customFormat="false" ht="15" hidden="false" customHeight="false" outlineLevel="0" collapsed="false">
      <c r="A3048" s="0" t="n">
        <v>40924</v>
      </c>
      <c r="B3048" s="133" t="s">
        <v>4030</v>
      </c>
      <c r="C3048" s="0" t="s">
        <v>1122</v>
      </c>
      <c r="D3048" s="0" t="s">
        <v>970</v>
      </c>
      <c r="E3048" s="339" t="n">
        <v>2769.09</v>
      </c>
    </row>
    <row r="3049" customFormat="false" ht="15" hidden="false" customHeight="false" outlineLevel="0" collapsed="false">
      <c r="A3049" s="0" t="n">
        <v>40983</v>
      </c>
      <c r="B3049" s="133" t="s">
        <v>4031</v>
      </c>
      <c r="C3049" s="0" t="s">
        <v>1122</v>
      </c>
      <c r="D3049" s="0" t="s">
        <v>970</v>
      </c>
      <c r="E3049" s="339" t="n">
        <v>2345.13</v>
      </c>
    </row>
    <row r="3050" customFormat="false" ht="15" hidden="false" customHeight="false" outlineLevel="0" collapsed="false">
      <c r="A3050" s="0" t="n">
        <v>44497</v>
      </c>
      <c r="B3050" s="133" t="s">
        <v>4032</v>
      </c>
      <c r="C3050" s="0" t="s">
        <v>1120</v>
      </c>
      <c r="D3050" s="0" t="s">
        <v>970</v>
      </c>
      <c r="E3050" s="338" t="n">
        <v>13.31</v>
      </c>
    </row>
    <row r="3051" customFormat="false" ht="15" hidden="false" customHeight="false" outlineLevel="0" collapsed="false">
      <c r="A3051" s="0" t="n">
        <v>2437</v>
      </c>
      <c r="B3051" s="133" t="s">
        <v>4033</v>
      </c>
      <c r="C3051" s="0" t="s">
        <v>1120</v>
      </c>
      <c r="D3051" s="0" t="s">
        <v>970</v>
      </c>
      <c r="E3051" s="338" t="n">
        <v>12.2</v>
      </c>
    </row>
    <row r="3052" customFormat="false" ht="15" hidden="false" customHeight="false" outlineLevel="0" collapsed="false">
      <c r="A3052" s="0" t="n">
        <v>40921</v>
      </c>
      <c r="B3052" s="133" t="s">
        <v>4034</v>
      </c>
      <c r="C3052" s="0" t="s">
        <v>1122</v>
      </c>
      <c r="D3052" s="0" t="s">
        <v>970</v>
      </c>
      <c r="E3052" s="339" t="n">
        <v>2150.78</v>
      </c>
    </row>
    <row r="3053" customFormat="false" ht="15" hidden="false" customHeight="false" outlineLevel="0" collapsed="false">
      <c r="A3053" s="0" t="n">
        <v>14252</v>
      </c>
      <c r="B3053" s="133" t="s">
        <v>4035</v>
      </c>
      <c r="C3053" s="0" t="s">
        <v>969</v>
      </c>
      <c r="D3053" s="0" t="s">
        <v>970</v>
      </c>
      <c r="E3053" s="339" t="n">
        <v>2938.35</v>
      </c>
    </row>
    <row r="3054" customFormat="false" ht="15" hidden="false" customHeight="false" outlineLevel="0" collapsed="false">
      <c r="A3054" s="0" t="n">
        <v>730</v>
      </c>
      <c r="B3054" s="133" t="s">
        <v>4036</v>
      </c>
      <c r="C3054" s="0" t="s">
        <v>969</v>
      </c>
      <c r="D3054" s="0" t="s">
        <v>970</v>
      </c>
      <c r="E3054" s="339" t="n">
        <v>7850.73</v>
      </c>
    </row>
    <row r="3055" customFormat="false" ht="15" hidden="false" customHeight="false" outlineLevel="0" collapsed="false">
      <c r="A3055" s="0" t="n">
        <v>723</v>
      </c>
      <c r="B3055" s="133" t="s">
        <v>4037</v>
      </c>
      <c r="C3055" s="0" t="s">
        <v>969</v>
      </c>
      <c r="D3055" s="0" t="s">
        <v>970</v>
      </c>
      <c r="E3055" s="339" t="n">
        <v>3902.09</v>
      </c>
    </row>
    <row r="3056" customFormat="false" ht="15" hidden="false" customHeight="false" outlineLevel="0" collapsed="false">
      <c r="A3056" s="0" t="n">
        <v>36502</v>
      </c>
      <c r="B3056" s="133" t="s">
        <v>4038</v>
      </c>
      <c r="C3056" s="0" t="s">
        <v>969</v>
      </c>
      <c r="D3056" s="0" t="s">
        <v>970</v>
      </c>
      <c r="E3056" s="339" t="n">
        <v>3667.49</v>
      </c>
    </row>
    <row r="3057" customFormat="false" ht="15" hidden="false" customHeight="false" outlineLevel="0" collapsed="false">
      <c r="A3057" s="0" t="n">
        <v>36503</v>
      </c>
      <c r="B3057" s="133" t="s">
        <v>4039</v>
      </c>
      <c r="C3057" s="0" t="s">
        <v>969</v>
      </c>
      <c r="D3057" s="0" t="s">
        <v>970</v>
      </c>
      <c r="E3057" s="339" t="n">
        <v>4522.45</v>
      </c>
    </row>
    <row r="3058" customFormat="false" ht="15" hidden="false" customHeight="false" outlineLevel="0" collapsed="false">
      <c r="A3058" s="0" t="n">
        <v>4090</v>
      </c>
      <c r="B3058" s="133" t="s">
        <v>4040</v>
      </c>
      <c r="C3058" s="0" t="s">
        <v>969</v>
      </c>
      <c r="D3058" s="0" t="s">
        <v>972</v>
      </c>
      <c r="E3058" s="339" t="n">
        <v>1145000</v>
      </c>
    </row>
    <row r="3059" customFormat="false" ht="15" hidden="false" customHeight="false" outlineLevel="0" collapsed="false">
      <c r="A3059" s="0" t="n">
        <v>13227</v>
      </c>
      <c r="B3059" s="133" t="s">
        <v>4041</v>
      </c>
      <c r="C3059" s="0" t="s">
        <v>969</v>
      </c>
      <c r="D3059" s="0" t="s">
        <v>972</v>
      </c>
      <c r="E3059" s="339" t="n">
        <v>1422805.28</v>
      </c>
    </row>
    <row r="3060" customFormat="false" ht="15" hidden="false" customHeight="false" outlineLevel="0" collapsed="false">
      <c r="A3060" s="0" t="n">
        <v>10597</v>
      </c>
      <c r="B3060" s="133" t="s">
        <v>4042</v>
      </c>
      <c r="C3060" s="0" t="s">
        <v>969</v>
      </c>
      <c r="D3060" s="0" t="s">
        <v>972</v>
      </c>
      <c r="E3060" s="339" t="n">
        <v>1497686.1</v>
      </c>
    </row>
    <row r="3061" customFormat="false" ht="15" hidden="false" customHeight="false" outlineLevel="0" collapsed="false">
      <c r="A3061" s="0" t="n">
        <v>39628</v>
      </c>
      <c r="B3061" s="133" t="s">
        <v>4043</v>
      </c>
      <c r="C3061" s="0" t="s">
        <v>969</v>
      </c>
      <c r="D3061" s="0" t="s">
        <v>972</v>
      </c>
      <c r="E3061" s="339" t="n">
        <v>3661.75</v>
      </c>
    </row>
    <row r="3062" customFormat="false" ht="15" hidden="false" customHeight="false" outlineLevel="0" collapsed="false">
      <c r="A3062" s="0" t="n">
        <v>39404</v>
      </c>
      <c r="B3062" s="133" t="s">
        <v>4044</v>
      </c>
      <c r="C3062" s="0" t="s">
        <v>969</v>
      </c>
      <c r="D3062" s="0" t="s">
        <v>972</v>
      </c>
      <c r="E3062" s="339" t="n">
        <v>1815.74</v>
      </c>
    </row>
    <row r="3063" customFormat="false" ht="15" hidden="false" customHeight="false" outlineLevel="0" collapsed="false">
      <c r="A3063" s="0" t="n">
        <v>39402</v>
      </c>
      <c r="B3063" s="133" t="s">
        <v>4045</v>
      </c>
      <c r="C3063" s="0" t="s">
        <v>969</v>
      </c>
      <c r="D3063" s="0" t="s">
        <v>972</v>
      </c>
      <c r="E3063" s="339" t="n">
        <v>1495.82</v>
      </c>
    </row>
    <row r="3064" customFormat="false" ht="15" hidden="false" customHeight="false" outlineLevel="0" collapsed="false">
      <c r="A3064" s="0" t="n">
        <v>39403</v>
      </c>
      <c r="B3064" s="133" t="s">
        <v>4046</v>
      </c>
      <c r="C3064" s="0" t="s">
        <v>969</v>
      </c>
      <c r="D3064" s="0" t="s">
        <v>972</v>
      </c>
      <c r="E3064" s="339" t="n">
        <v>1463.29</v>
      </c>
    </row>
    <row r="3065" customFormat="false" ht="15" hidden="false" customHeight="false" outlineLevel="0" collapsed="false">
      <c r="A3065" s="0" t="n">
        <v>4093</v>
      </c>
      <c r="B3065" s="133" t="s">
        <v>4047</v>
      </c>
      <c r="C3065" s="0" t="s">
        <v>1120</v>
      </c>
      <c r="D3065" s="0" t="s">
        <v>977</v>
      </c>
      <c r="E3065" s="338" t="n">
        <v>21.39</v>
      </c>
    </row>
    <row r="3066" customFormat="false" ht="15" hidden="false" customHeight="false" outlineLevel="0" collapsed="false">
      <c r="A3066" s="0" t="n">
        <v>10512</v>
      </c>
      <c r="B3066" s="133" t="s">
        <v>4048</v>
      </c>
      <c r="C3066" s="0" t="s">
        <v>1122</v>
      </c>
      <c r="D3066" s="0" t="s">
        <v>970</v>
      </c>
      <c r="E3066" s="339" t="n">
        <v>3765.07</v>
      </c>
    </row>
    <row r="3067" customFormat="false" ht="15" hidden="false" customHeight="false" outlineLevel="0" collapsed="false">
      <c r="A3067" s="0" t="n">
        <v>4243</v>
      </c>
      <c r="B3067" s="133" t="s">
        <v>4049</v>
      </c>
      <c r="C3067" s="0" t="s">
        <v>1120</v>
      </c>
      <c r="D3067" s="0" t="s">
        <v>970</v>
      </c>
      <c r="E3067" s="338" t="n">
        <v>11.87</v>
      </c>
    </row>
    <row r="3068" customFormat="false" ht="15" hidden="false" customHeight="false" outlineLevel="0" collapsed="false">
      <c r="A3068" s="0" t="n">
        <v>20020</v>
      </c>
      <c r="B3068" s="133" t="s">
        <v>4050</v>
      </c>
      <c r="C3068" s="0" t="s">
        <v>1120</v>
      </c>
      <c r="D3068" s="0" t="s">
        <v>970</v>
      </c>
      <c r="E3068" s="338" t="n">
        <v>22.23</v>
      </c>
    </row>
    <row r="3069" customFormat="false" ht="15" hidden="false" customHeight="false" outlineLevel="0" collapsed="false">
      <c r="A3069" s="0" t="n">
        <v>41038</v>
      </c>
      <c r="B3069" s="133" t="s">
        <v>4051</v>
      </c>
      <c r="C3069" s="0" t="s">
        <v>1122</v>
      </c>
      <c r="D3069" s="0" t="s">
        <v>970</v>
      </c>
      <c r="E3069" s="339" t="n">
        <v>3912.68</v>
      </c>
    </row>
    <row r="3070" customFormat="false" ht="15" hidden="false" customHeight="false" outlineLevel="0" collapsed="false">
      <c r="A3070" s="0" t="n">
        <v>4094</v>
      </c>
      <c r="B3070" s="133" t="s">
        <v>4052</v>
      </c>
      <c r="C3070" s="0" t="s">
        <v>1120</v>
      </c>
      <c r="D3070" s="0" t="s">
        <v>970</v>
      </c>
      <c r="E3070" s="338" t="n">
        <v>26.6</v>
      </c>
    </row>
    <row r="3071" customFormat="false" ht="15" hidden="false" customHeight="false" outlineLevel="0" collapsed="false">
      <c r="A3071" s="0" t="n">
        <v>40988</v>
      </c>
      <c r="B3071" s="133" t="s">
        <v>4053</v>
      </c>
      <c r="C3071" s="0" t="s">
        <v>1122</v>
      </c>
      <c r="D3071" s="0" t="s">
        <v>970</v>
      </c>
      <c r="E3071" s="339" t="n">
        <v>4683.08</v>
      </c>
    </row>
    <row r="3072" customFormat="false" ht="15" hidden="false" customHeight="false" outlineLevel="0" collapsed="false">
      <c r="A3072" s="0" t="n">
        <v>4095</v>
      </c>
      <c r="B3072" s="133" t="s">
        <v>4054</v>
      </c>
      <c r="C3072" s="0" t="s">
        <v>1120</v>
      </c>
      <c r="D3072" s="0" t="s">
        <v>970</v>
      </c>
      <c r="E3072" s="338" t="n">
        <v>17.81</v>
      </c>
    </row>
    <row r="3073" customFormat="false" ht="15" hidden="false" customHeight="false" outlineLevel="0" collapsed="false">
      <c r="A3073" s="0" t="n">
        <v>40990</v>
      </c>
      <c r="B3073" s="133" t="s">
        <v>4055</v>
      </c>
      <c r="C3073" s="0" t="s">
        <v>1122</v>
      </c>
      <c r="D3073" s="0" t="s">
        <v>970</v>
      </c>
      <c r="E3073" s="339" t="n">
        <v>3136.2</v>
      </c>
    </row>
    <row r="3074" customFormat="false" ht="15" hidden="false" customHeight="false" outlineLevel="0" collapsed="false">
      <c r="A3074" s="0" t="n">
        <v>4096</v>
      </c>
      <c r="B3074" s="133" t="s">
        <v>4056</v>
      </c>
      <c r="C3074" s="0" t="s">
        <v>1120</v>
      </c>
      <c r="D3074" s="0" t="s">
        <v>970</v>
      </c>
      <c r="E3074" s="338" t="n">
        <v>23.32</v>
      </c>
    </row>
    <row r="3075" customFormat="false" ht="15" hidden="false" customHeight="false" outlineLevel="0" collapsed="false">
      <c r="A3075" s="0" t="n">
        <v>40992</v>
      </c>
      <c r="B3075" s="133" t="s">
        <v>4057</v>
      </c>
      <c r="C3075" s="0" t="s">
        <v>1122</v>
      </c>
      <c r="D3075" s="0" t="s">
        <v>970</v>
      </c>
      <c r="E3075" s="339" t="n">
        <v>4106.15</v>
      </c>
    </row>
    <row r="3076" customFormat="false" ht="15" hidden="false" customHeight="false" outlineLevel="0" collapsed="false">
      <c r="A3076" s="0" t="n">
        <v>4114</v>
      </c>
      <c r="B3076" s="133" t="s">
        <v>4058</v>
      </c>
      <c r="C3076" s="0" t="s">
        <v>969</v>
      </c>
      <c r="D3076" s="0" t="s">
        <v>970</v>
      </c>
      <c r="E3076" s="338" t="n">
        <v>78.52</v>
      </c>
    </row>
    <row r="3077" customFormat="false" ht="15" hidden="false" customHeight="false" outlineLevel="0" collapsed="false">
      <c r="A3077" s="0" t="n">
        <v>36797</v>
      </c>
      <c r="B3077" s="133" t="s">
        <v>4059</v>
      </c>
      <c r="C3077" s="0" t="s">
        <v>969</v>
      </c>
      <c r="D3077" s="0" t="s">
        <v>970</v>
      </c>
      <c r="E3077" s="338" t="n">
        <v>69.91</v>
      </c>
    </row>
    <row r="3078" customFormat="false" ht="15" hidden="false" customHeight="false" outlineLevel="0" collapsed="false">
      <c r="A3078" s="0" t="n">
        <v>4107</v>
      </c>
      <c r="B3078" s="133" t="s">
        <v>4060</v>
      </c>
      <c r="C3078" s="0" t="s">
        <v>969</v>
      </c>
      <c r="D3078" s="0" t="s">
        <v>970</v>
      </c>
      <c r="E3078" s="338" t="n">
        <v>65.91</v>
      </c>
    </row>
    <row r="3079" customFormat="false" ht="15" hidden="false" customHeight="false" outlineLevel="0" collapsed="false">
      <c r="A3079" s="0" t="n">
        <v>4102</v>
      </c>
      <c r="B3079" s="133" t="s">
        <v>4061</v>
      </c>
      <c r="C3079" s="0" t="s">
        <v>969</v>
      </c>
      <c r="D3079" s="0" t="s">
        <v>977</v>
      </c>
      <c r="E3079" s="338" t="n">
        <v>80.46</v>
      </c>
    </row>
    <row r="3080" customFormat="false" ht="15" hidden="false" customHeight="false" outlineLevel="0" collapsed="false">
      <c r="A3080" s="0" t="n">
        <v>36799</v>
      </c>
      <c r="B3080" s="133" t="s">
        <v>4062</v>
      </c>
      <c r="C3080" s="0" t="s">
        <v>969</v>
      </c>
      <c r="D3080" s="0" t="s">
        <v>970</v>
      </c>
      <c r="E3080" s="338" t="n">
        <v>67.85</v>
      </c>
    </row>
    <row r="3081" customFormat="false" ht="15" hidden="false" customHeight="false" outlineLevel="0" collapsed="false">
      <c r="A3081" s="0" t="n">
        <v>2747</v>
      </c>
      <c r="B3081" s="133" t="s">
        <v>4063</v>
      </c>
      <c r="C3081" s="0" t="s">
        <v>1016</v>
      </c>
      <c r="D3081" s="0" t="s">
        <v>970</v>
      </c>
      <c r="E3081" s="338" t="n">
        <v>28.67</v>
      </c>
    </row>
    <row r="3082" customFormat="false" ht="15" hidden="false" customHeight="false" outlineLevel="0" collapsed="false">
      <c r="A3082" s="0" t="n">
        <v>21138</v>
      </c>
      <c r="B3082" s="133" t="s">
        <v>4064</v>
      </c>
      <c r="C3082" s="0" t="s">
        <v>1016</v>
      </c>
      <c r="D3082" s="0" t="s">
        <v>977</v>
      </c>
      <c r="E3082" s="338" t="n">
        <v>9.09</v>
      </c>
    </row>
    <row r="3083" customFormat="false" ht="15" hidden="false" customHeight="false" outlineLevel="0" collapsed="false">
      <c r="A3083" s="0" t="n">
        <v>10826</v>
      </c>
      <c r="B3083" s="133" t="s">
        <v>4065</v>
      </c>
      <c r="C3083" s="0" t="s">
        <v>969</v>
      </c>
      <c r="D3083" s="0" t="s">
        <v>970</v>
      </c>
      <c r="E3083" s="338" t="n">
        <v>57.47</v>
      </c>
    </row>
    <row r="3084" customFormat="false" ht="15" hidden="false" customHeight="false" outlineLevel="0" collapsed="false">
      <c r="A3084" s="0" t="n">
        <v>365</v>
      </c>
      <c r="B3084" s="133" t="s">
        <v>4066</v>
      </c>
      <c r="C3084" s="0" t="s">
        <v>969</v>
      </c>
      <c r="D3084" s="0" t="s">
        <v>970</v>
      </c>
      <c r="E3084" s="338" t="n">
        <v>35.63</v>
      </c>
    </row>
    <row r="3085" customFormat="false" ht="15" hidden="false" customHeight="false" outlineLevel="0" collapsed="false">
      <c r="A3085" s="0" t="n">
        <v>38639</v>
      </c>
      <c r="B3085" s="133" t="s">
        <v>4067</v>
      </c>
      <c r="C3085" s="0" t="s">
        <v>969</v>
      </c>
      <c r="D3085" s="0" t="s">
        <v>970</v>
      </c>
      <c r="E3085" s="338" t="n">
        <v>137.93</v>
      </c>
    </row>
    <row r="3086" customFormat="false" ht="15" hidden="false" customHeight="false" outlineLevel="0" collapsed="false">
      <c r="A3086" s="0" t="n">
        <v>38640</v>
      </c>
      <c r="B3086" s="133" t="s">
        <v>4068</v>
      </c>
      <c r="C3086" s="0" t="s">
        <v>969</v>
      </c>
      <c r="D3086" s="0" t="s">
        <v>970</v>
      </c>
      <c r="E3086" s="338" t="n">
        <v>2.06</v>
      </c>
    </row>
    <row r="3087" customFormat="false" ht="15" hidden="false" customHeight="false" outlineLevel="0" collapsed="false">
      <c r="A3087" s="0" t="n">
        <v>358</v>
      </c>
      <c r="B3087" s="133" t="s">
        <v>4069</v>
      </c>
      <c r="C3087" s="0" t="s">
        <v>969</v>
      </c>
      <c r="D3087" s="0" t="s">
        <v>970</v>
      </c>
      <c r="E3087" s="338" t="n">
        <v>42.52</v>
      </c>
    </row>
    <row r="3088" customFormat="false" ht="15" hidden="false" customHeight="false" outlineLevel="0" collapsed="false">
      <c r="A3088" s="0" t="n">
        <v>359</v>
      </c>
      <c r="B3088" s="133" t="s">
        <v>4070</v>
      </c>
      <c r="C3088" s="0" t="s">
        <v>969</v>
      </c>
      <c r="D3088" s="0" t="s">
        <v>970</v>
      </c>
      <c r="E3088" s="338" t="n">
        <v>87.35</v>
      </c>
    </row>
    <row r="3089" customFormat="false" ht="15" hidden="false" customHeight="false" outlineLevel="0" collapsed="false">
      <c r="A3089" s="0" t="n">
        <v>38641</v>
      </c>
      <c r="B3089" s="133" t="s">
        <v>4071</v>
      </c>
      <c r="C3089" s="0" t="s">
        <v>969</v>
      </c>
      <c r="D3089" s="0" t="s">
        <v>970</v>
      </c>
      <c r="E3089" s="338" t="n">
        <v>86.2</v>
      </c>
    </row>
    <row r="3090" customFormat="false" ht="15" hidden="false" customHeight="false" outlineLevel="0" collapsed="false">
      <c r="A3090" s="0" t="n">
        <v>360</v>
      </c>
      <c r="B3090" s="133" t="s">
        <v>4072</v>
      </c>
      <c r="C3090" s="0" t="s">
        <v>969</v>
      </c>
      <c r="D3090" s="0" t="s">
        <v>977</v>
      </c>
      <c r="E3090" s="338" t="n">
        <v>2</v>
      </c>
    </row>
    <row r="3091" customFormat="false" ht="15" hidden="false" customHeight="false" outlineLevel="0" collapsed="false">
      <c r="A3091" s="0" t="n">
        <v>42430</v>
      </c>
      <c r="B3091" s="133" t="s">
        <v>4073</v>
      </c>
      <c r="C3091" s="0" t="s">
        <v>969</v>
      </c>
      <c r="D3091" s="0" t="s">
        <v>972</v>
      </c>
      <c r="E3091" s="339" t="n">
        <v>6434.22</v>
      </c>
    </row>
    <row r="3092" customFormat="false" ht="15" hidden="false" customHeight="false" outlineLevel="0" collapsed="false">
      <c r="A3092" s="0" t="n">
        <v>4209</v>
      </c>
      <c r="B3092" s="133" t="s">
        <v>4074</v>
      </c>
      <c r="C3092" s="0" t="s">
        <v>969</v>
      </c>
      <c r="D3092" s="0" t="s">
        <v>972</v>
      </c>
      <c r="E3092" s="338" t="n">
        <v>25.23</v>
      </c>
    </row>
    <row r="3093" customFormat="false" ht="15" hidden="false" customHeight="false" outlineLevel="0" collapsed="false">
      <c r="A3093" s="0" t="n">
        <v>4180</v>
      </c>
      <c r="B3093" s="133" t="s">
        <v>4075</v>
      </c>
      <c r="C3093" s="0" t="s">
        <v>969</v>
      </c>
      <c r="D3093" s="0" t="s">
        <v>972</v>
      </c>
      <c r="E3093" s="338" t="n">
        <v>18.99</v>
      </c>
    </row>
    <row r="3094" customFormat="false" ht="15" hidden="false" customHeight="false" outlineLevel="0" collapsed="false">
      <c r="A3094" s="0" t="n">
        <v>4177</v>
      </c>
      <c r="B3094" s="133" t="s">
        <v>4076</v>
      </c>
      <c r="C3094" s="0" t="s">
        <v>969</v>
      </c>
      <c r="D3094" s="0" t="s">
        <v>972</v>
      </c>
      <c r="E3094" s="338" t="n">
        <v>6.3</v>
      </c>
    </row>
    <row r="3095" customFormat="false" ht="15" hidden="false" customHeight="false" outlineLevel="0" collapsed="false">
      <c r="A3095" s="0" t="n">
        <v>4179</v>
      </c>
      <c r="B3095" s="133" t="s">
        <v>4077</v>
      </c>
      <c r="C3095" s="0" t="s">
        <v>969</v>
      </c>
      <c r="D3095" s="0" t="s">
        <v>972</v>
      </c>
      <c r="E3095" s="338" t="n">
        <v>12.9</v>
      </c>
    </row>
    <row r="3096" customFormat="false" ht="15" hidden="false" customHeight="false" outlineLevel="0" collapsed="false">
      <c r="A3096" s="0" t="n">
        <v>4208</v>
      </c>
      <c r="B3096" s="133" t="s">
        <v>4078</v>
      </c>
      <c r="C3096" s="0" t="s">
        <v>969</v>
      </c>
      <c r="D3096" s="0" t="s">
        <v>972</v>
      </c>
      <c r="E3096" s="338" t="n">
        <v>60.06</v>
      </c>
    </row>
    <row r="3097" customFormat="false" ht="15" hidden="false" customHeight="false" outlineLevel="0" collapsed="false">
      <c r="A3097" s="0" t="n">
        <v>4181</v>
      </c>
      <c r="B3097" s="133" t="s">
        <v>4079</v>
      </c>
      <c r="C3097" s="0" t="s">
        <v>969</v>
      </c>
      <c r="D3097" s="0" t="s">
        <v>972</v>
      </c>
      <c r="E3097" s="338" t="n">
        <v>39.24</v>
      </c>
    </row>
    <row r="3098" customFormat="false" ht="15" hidden="false" customHeight="false" outlineLevel="0" collapsed="false">
      <c r="A3098" s="0" t="n">
        <v>4178</v>
      </c>
      <c r="B3098" s="133" t="s">
        <v>4080</v>
      </c>
      <c r="C3098" s="0" t="s">
        <v>969</v>
      </c>
      <c r="D3098" s="0" t="s">
        <v>972</v>
      </c>
      <c r="E3098" s="338" t="n">
        <v>8.74</v>
      </c>
    </row>
    <row r="3099" customFormat="false" ht="15" hidden="false" customHeight="false" outlineLevel="0" collapsed="false">
      <c r="A3099" s="0" t="n">
        <v>4182</v>
      </c>
      <c r="B3099" s="133" t="s">
        <v>4081</v>
      </c>
      <c r="C3099" s="0" t="s">
        <v>969</v>
      </c>
      <c r="D3099" s="0" t="s">
        <v>972</v>
      </c>
      <c r="E3099" s="338" t="n">
        <v>97.7</v>
      </c>
    </row>
    <row r="3100" customFormat="false" ht="15" hidden="false" customHeight="false" outlineLevel="0" collapsed="false">
      <c r="A3100" s="0" t="n">
        <v>4183</v>
      </c>
      <c r="B3100" s="133" t="s">
        <v>4082</v>
      </c>
      <c r="C3100" s="0" t="s">
        <v>969</v>
      </c>
      <c r="D3100" s="0" t="s">
        <v>972</v>
      </c>
      <c r="E3100" s="338" t="n">
        <v>157.29</v>
      </c>
    </row>
    <row r="3101" customFormat="false" ht="15" hidden="false" customHeight="false" outlineLevel="0" collapsed="false">
      <c r="A3101" s="0" t="n">
        <v>4184</v>
      </c>
      <c r="B3101" s="133" t="s">
        <v>4083</v>
      </c>
      <c r="C3101" s="0" t="s">
        <v>969</v>
      </c>
      <c r="D3101" s="0" t="s">
        <v>972</v>
      </c>
      <c r="E3101" s="338" t="n">
        <v>347.21</v>
      </c>
    </row>
    <row r="3102" customFormat="false" ht="15" hidden="false" customHeight="false" outlineLevel="0" collapsed="false">
      <c r="A3102" s="0" t="n">
        <v>4185</v>
      </c>
      <c r="B3102" s="133" t="s">
        <v>4084</v>
      </c>
      <c r="C3102" s="0" t="s">
        <v>969</v>
      </c>
      <c r="D3102" s="0" t="s">
        <v>972</v>
      </c>
      <c r="E3102" s="338" t="n">
        <v>576.91</v>
      </c>
    </row>
    <row r="3103" customFormat="false" ht="15" hidden="false" customHeight="false" outlineLevel="0" collapsed="false">
      <c r="A3103" s="0" t="n">
        <v>4205</v>
      </c>
      <c r="B3103" s="133" t="s">
        <v>4085</v>
      </c>
      <c r="C3103" s="0" t="s">
        <v>969</v>
      </c>
      <c r="D3103" s="0" t="s">
        <v>972</v>
      </c>
      <c r="E3103" s="338" t="n">
        <v>33.32</v>
      </c>
    </row>
    <row r="3104" customFormat="false" ht="15" hidden="false" customHeight="false" outlineLevel="0" collapsed="false">
      <c r="A3104" s="0" t="n">
        <v>4192</v>
      </c>
      <c r="B3104" s="133" t="s">
        <v>4086</v>
      </c>
      <c r="C3104" s="0" t="s">
        <v>969</v>
      </c>
      <c r="D3104" s="0" t="s">
        <v>972</v>
      </c>
      <c r="E3104" s="338" t="n">
        <v>33.32</v>
      </c>
    </row>
    <row r="3105" customFormat="false" ht="15" hidden="false" customHeight="false" outlineLevel="0" collapsed="false">
      <c r="A3105" s="0" t="n">
        <v>4191</v>
      </c>
      <c r="B3105" s="133" t="s">
        <v>4087</v>
      </c>
      <c r="C3105" s="0" t="s">
        <v>969</v>
      </c>
      <c r="D3105" s="0" t="s">
        <v>972</v>
      </c>
      <c r="E3105" s="338" t="n">
        <v>33.32</v>
      </c>
    </row>
    <row r="3106" customFormat="false" ht="15" hidden="false" customHeight="false" outlineLevel="0" collapsed="false">
      <c r="A3106" s="0" t="n">
        <v>4207</v>
      </c>
      <c r="B3106" s="133" t="s">
        <v>4088</v>
      </c>
      <c r="C3106" s="0" t="s">
        <v>969</v>
      </c>
      <c r="D3106" s="0" t="s">
        <v>972</v>
      </c>
      <c r="E3106" s="338" t="n">
        <v>26.81</v>
      </c>
    </row>
    <row r="3107" customFormat="false" ht="15" hidden="false" customHeight="false" outlineLevel="0" collapsed="false">
      <c r="A3107" s="0" t="n">
        <v>4206</v>
      </c>
      <c r="B3107" s="133" t="s">
        <v>4089</v>
      </c>
      <c r="C3107" s="0" t="s">
        <v>969</v>
      </c>
      <c r="D3107" s="0" t="s">
        <v>972</v>
      </c>
      <c r="E3107" s="338" t="n">
        <v>26.03</v>
      </c>
    </row>
    <row r="3108" customFormat="false" ht="15" hidden="false" customHeight="false" outlineLevel="0" collapsed="false">
      <c r="A3108" s="0" t="n">
        <v>4190</v>
      </c>
      <c r="B3108" s="133" t="s">
        <v>4090</v>
      </c>
      <c r="C3108" s="0" t="s">
        <v>969</v>
      </c>
      <c r="D3108" s="0" t="s">
        <v>972</v>
      </c>
      <c r="E3108" s="338" t="n">
        <v>26.03</v>
      </c>
    </row>
    <row r="3109" customFormat="false" ht="15" hidden="false" customHeight="false" outlineLevel="0" collapsed="false">
      <c r="A3109" s="0" t="n">
        <v>4186</v>
      </c>
      <c r="B3109" s="133" t="s">
        <v>4091</v>
      </c>
      <c r="C3109" s="0" t="s">
        <v>969</v>
      </c>
      <c r="D3109" s="0" t="s">
        <v>972</v>
      </c>
      <c r="E3109" s="338" t="n">
        <v>7.69</v>
      </c>
    </row>
    <row r="3110" customFormat="false" ht="15" hidden="false" customHeight="false" outlineLevel="0" collapsed="false">
      <c r="A3110" s="0" t="n">
        <v>4188</v>
      </c>
      <c r="B3110" s="133" t="s">
        <v>4092</v>
      </c>
      <c r="C3110" s="0" t="s">
        <v>969</v>
      </c>
      <c r="D3110" s="0" t="s">
        <v>972</v>
      </c>
      <c r="E3110" s="338" t="n">
        <v>15.71</v>
      </c>
    </row>
    <row r="3111" customFormat="false" ht="15" hidden="false" customHeight="false" outlineLevel="0" collapsed="false">
      <c r="A3111" s="0" t="n">
        <v>4189</v>
      </c>
      <c r="B3111" s="133" t="s">
        <v>4093</v>
      </c>
      <c r="C3111" s="0" t="s">
        <v>969</v>
      </c>
      <c r="D3111" s="0" t="s">
        <v>972</v>
      </c>
      <c r="E3111" s="338" t="n">
        <v>15.71</v>
      </c>
    </row>
    <row r="3112" customFormat="false" ht="15" hidden="false" customHeight="false" outlineLevel="0" collapsed="false">
      <c r="A3112" s="0" t="n">
        <v>4197</v>
      </c>
      <c r="B3112" s="133" t="s">
        <v>4094</v>
      </c>
      <c r="C3112" s="0" t="s">
        <v>969</v>
      </c>
      <c r="D3112" s="0" t="s">
        <v>972</v>
      </c>
      <c r="E3112" s="338" t="n">
        <v>83.19</v>
      </c>
    </row>
    <row r="3113" customFormat="false" ht="15" hidden="false" customHeight="false" outlineLevel="0" collapsed="false">
      <c r="A3113" s="0" t="n">
        <v>4194</v>
      </c>
      <c r="B3113" s="133" t="s">
        <v>4095</v>
      </c>
      <c r="C3113" s="0" t="s">
        <v>969</v>
      </c>
      <c r="D3113" s="0" t="s">
        <v>972</v>
      </c>
      <c r="E3113" s="338" t="n">
        <v>50.27</v>
      </c>
    </row>
    <row r="3114" customFormat="false" ht="15" hidden="false" customHeight="false" outlineLevel="0" collapsed="false">
      <c r="A3114" s="0" t="n">
        <v>4193</v>
      </c>
      <c r="B3114" s="133" t="s">
        <v>4096</v>
      </c>
      <c r="C3114" s="0" t="s">
        <v>969</v>
      </c>
      <c r="D3114" s="0" t="s">
        <v>972</v>
      </c>
      <c r="E3114" s="338" t="n">
        <v>50.27</v>
      </c>
    </row>
    <row r="3115" customFormat="false" ht="15" hidden="false" customHeight="false" outlineLevel="0" collapsed="false">
      <c r="A3115" s="0" t="n">
        <v>4204</v>
      </c>
      <c r="B3115" s="133" t="s">
        <v>4097</v>
      </c>
      <c r="C3115" s="0" t="s">
        <v>969</v>
      </c>
      <c r="D3115" s="0" t="s">
        <v>972</v>
      </c>
      <c r="E3115" s="338" t="n">
        <v>50.27</v>
      </c>
    </row>
    <row r="3116" customFormat="false" ht="15" hidden="false" customHeight="false" outlineLevel="0" collapsed="false">
      <c r="A3116" s="0" t="n">
        <v>4187</v>
      </c>
      <c r="B3116" s="133" t="s">
        <v>4098</v>
      </c>
      <c r="C3116" s="0" t="s">
        <v>969</v>
      </c>
      <c r="D3116" s="0" t="s">
        <v>972</v>
      </c>
      <c r="E3116" s="338" t="n">
        <v>10.02</v>
      </c>
    </row>
    <row r="3117" customFormat="false" ht="15" hidden="false" customHeight="false" outlineLevel="0" collapsed="false">
      <c r="A3117" s="0" t="n">
        <v>4202</v>
      </c>
      <c r="B3117" s="133" t="s">
        <v>4099</v>
      </c>
      <c r="C3117" s="0" t="s">
        <v>969</v>
      </c>
      <c r="D3117" s="0" t="s">
        <v>972</v>
      </c>
      <c r="E3117" s="338" t="n">
        <v>151.93</v>
      </c>
    </row>
    <row r="3118" customFormat="false" ht="15" hidden="false" customHeight="false" outlineLevel="0" collapsed="false">
      <c r="A3118" s="0" t="n">
        <v>4203</v>
      </c>
      <c r="B3118" s="133" t="s">
        <v>4100</v>
      </c>
      <c r="C3118" s="0" t="s">
        <v>969</v>
      </c>
      <c r="D3118" s="0" t="s">
        <v>972</v>
      </c>
      <c r="E3118" s="338" t="n">
        <v>134.18</v>
      </c>
    </row>
    <row r="3119" customFormat="false" ht="15" hidden="false" customHeight="false" outlineLevel="0" collapsed="false">
      <c r="A3119" s="0" t="n">
        <v>40368</v>
      </c>
      <c r="B3119" s="133" t="s">
        <v>4101</v>
      </c>
      <c r="C3119" s="0" t="s">
        <v>969</v>
      </c>
      <c r="D3119" s="0" t="s">
        <v>972</v>
      </c>
      <c r="E3119" s="338" t="n">
        <v>61.16</v>
      </c>
    </row>
    <row r="3120" customFormat="false" ht="15" hidden="false" customHeight="false" outlineLevel="0" collapsed="false">
      <c r="A3120" s="0" t="n">
        <v>40365</v>
      </c>
      <c r="B3120" s="133" t="s">
        <v>4102</v>
      </c>
      <c r="C3120" s="0" t="s">
        <v>969</v>
      </c>
      <c r="D3120" s="0" t="s">
        <v>972</v>
      </c>
      <c r="E3120" s="338" t="n">
        <v>41.26</v>
      </c>
    </row>
    <row r="3121" customFormat="false" ht="15" hidden="false" customHeight="false" outlineLevel="0" collapsed="false">
      <c r="A3121" s="0" t="n">
        <v>40356</v>
      </c>
      <c r="B3121" s="133" t="s">
        <v>4103</v>
      </c>
      <c r="C3121" s="0" t="s">
        <v>969</v>
      </c>
      <c r="D3121" s="0" t="s">
        <v>972</v>
      </c>
      <c r="E3121" s="338" t="n">
        <v>14.1</v>
      </c>
    </row>
    <row r="3122" customFormat="false" ht="15" hidden="false" customHeight="false" outlineLevel="0" collapsed="false">
      <c r="A3122" s="0" t="n">
        <v>40362</v>
      </c>
      <c r="B3122" s="133" t="s">
        <v>4104</v>
      </c>
      <c r="C3122" s="0" t="s">
        <v>969</v>
      </c>
      <c r="D3122" s="0" t="s">
        <v>972</v>
      </c>
      <c r="E3122" s="338" t="n">
        <v>27.33</v>
      </c>
    </row>
    <row r="3123" customFormat="false" ht="15" hidden="false" customHeight="false" outlineLevel="0" collapsed="false">
      <c r="A3123" s="0" t="n">
        <v>40374</v>
      </c>
      <c r="B3123" s="133" t="s">
        <v>4105</v>
      </c>
      <c r="C3123" s="0" t="s">
        <v>969</v>
      </c>
      <c r="D3123" s="0" t="s">
        <v>972</v>
      </c>
      <c r="E3123" s="338" t="n">
        <v>159.85</v>
      </c>
    </row>
    <row r="3124" customFormat="false" ht="15" hidden="false" customHeight="false" outlineLevel="0" collapsed="false">
      <c r="A3124" s="0" t="n">
        <v>40371</v>
      </c>
      <c r="B3124" s="133" t="s">
        <v>4106</v>
      </c>
      <c r="C3124" s="0" t="s">
        <v>969</v>
      </c>
      <c r="D3124" s="0" t="s">
        <v>972</v>
      </c>
      <c r="E3124" s="338" t="n">
        <v>100.62</v>
      </c>
    </row>
    <row r="3125" customFormat="false" ht="15" hidden="false" customHeight="false" outlineLevel="0" collapsed="false">
      <c r="A3125" s="0" t="n">
        <v>40359</v>
      </c>
      <c r="B3125" s="133" t="s">
        <v>4107</v>
      </c>
      <c r="C3125" s="0" t="s">
        <v>969</v>
      </c>
      <c r="D3125" s="0" t="s">
        <v>972</v>
      </c>
      <c r="E3125" s="338" t="n">
        <v>18.21</v>
      </c>
    </row>
    <row r="3126" customFormat="false" ht="15" hidden="false" customHeight="false" outlineLevel="0" collapsed="false">
      <c r="A3126" s="0" t="n">
        <v>7595</v>
      </c>
      <c r="B3126" s="133" t="s">
        <v>4108</v>
      </c>
      <c r="C3126" s="0" t="s">
        <v>1120</v>
      </c>
      <c r="D3126" s="0" t="s">
        <v>970</v>
      </c>
      <c r="E3126" s="338" t="n">
        <v>11.37</v>
      </c>
    </row>
    <row r="3127" customFormat="false" ht="15" hidden="false" customHeight="false" outlineLevel="0" collapsed="false">
      <c r="A3127" s="0" t="n">
        <v>41094</v>
      </c>
      <c r="B3127" s="133" t="s">
        <v>4109</v>
      </c>
      <c r="C3127" s="0" t="s">
        <v>1122</v>
      </c>
      <c r="D3127" s="0" t="s">
        <v>970</v>
      </c>
      <c r="E3127" s="339" t="n">
        <v>2001.62</v>
      </c>
    </row>
    <row r="3128" customFormat="false" ht="15" hidden="false" customHeight="false" outlineLevel="0" collapsed="false">
      <c r="A3128" s="0" t="n">
        <v>39609</v>
      </c>
      <c r="B3128" s="133" t="s">
        <v>4110</v>
      </c>
      <c r="C3128" s="0" t="s">
        <v>969</v>
      </c>
      <c r="D3128" s="0" t="s">
        <v>972</v>
      </c>
      <c r="E3128" s="339" t="n">
        <v>61481.05</v>
      </c>
    </row>
    <row r="3129" customFormat="false" ht="15" hidden="false" customHeight="false" outlineLevel="0" collapsed="false">
      <c r="A3129" s="0" t="n">
        <v>39610</v>
      </c>
      <c r="B3129" s="133" t="s">
        <v>4111</v>
      </c>
      <c r="C3129" s="0" t="s">
        <v>969</v>
      </c>
      <c r="D3129" s="0" t="s">
        <v>972</v>
      </c>
      <c r="E3129" s="339" t="n">
        <v>89743.15</v>
      </c>
    </row>
    <row r="3130" customFormat="false" ht="15" hidden="false" customHeight="false" outlineLevel="0" collapsed="false">
      <c r="A3130" s="0" t="n">
        <v>39611</v>
      </c>
      <c r="B3130" s="133" t="s">
        <v>4112</v>
      </c>
      <c r="C3130" s="0" t="s">
        <v>969</v>
      </c>
      <c r="D3130" s="0" t="s">
        <v>972</v>
      </c>
      <c r="E3130" s="339" t="n">
        <v>108603.91</v>
      </c>
    </row>
    <row r="3131" customFormat="false" ht="15" hidden="false" customHeight="false" outlineLevel="0" collapsed="false">
      <c r="A3131" s="0" t="n">
        <v>39612</v>
      </c>
      <c r="B3131" s="133" t="s">
        <v>4113</v>
      </c>
      <c r="C3131" s="0" t="s">
        <v>969</v>
      </c>
      <c r="D3131" s="0" t="s">
        <v>972</v>
      </c>
      <c r="E3131" s="339" t="n">
        <v>170130.47</v>
      </c>
    </row>
    <row r="3132" customFormat="false" ht="15" hidden="false" customHeight="false" outlineLevel="0" collapsed="false">
      <c r="A3132" s="0" t="n">
        <v>39608</v>
      </c>
      <c r="B3132" s="133" t="s">
        <v>4114</v>
      </c>
      <c r="C3132" s="0" t="s">
        <v>969</v>
      </c>
      <c r="D3132" s="0" t="s">
        <v>972</v>
      </c>
      <c r="E3132" s="339" t="n">
        <v>49159.6</v>
      </c>
    </row>
    <row r="3133" customFormat="false" ht="15" hidden="false" customHeight="false" outlineLevel="0" collapsed="false">
      <c r="A3133" s="0" t="n">
        <v>38175</v>
      </c>
      <c r="B3133" s="133" t="s">
        <v>4115</v>
      </c>
      <c r="C3133" s="0" t="s">
        <v>969</v>
      </c>
      <c r="D3133" s="0" t="s">
        <v>970</v>
      </c>
      <c r="E3133" s="338" t="n">
        <v>4.94</v>
      </c>
    </row>
    <row r="3134" customFormat="false" ht="15" hidden="false" customHeight="false" outlineLevel="0" collapsed="false">
      <c r="A3134" s="0" t="n">
        <v>38176</v>
      </c>
      <c r="B3134" s="133" t="s">
        <v>4116</v>
      </c>
      <c r="C3134" s="0" t="s">
        <v>969</v>
      </c>
      <c r="D3134" s="0" t="s">
        <v>970</v>
      </c>
      <c r="E3134" s="338" t="n">
        <v>14.55</v>
      </c>
    </row>
    <row r="3135" customFormat="false" ht="15" hidden="false" customHeight="false" outlineLevel="0" collapsed="false">
      <c r="A3135" s="0" t="n">
        <v>36152</v>
      </c>
      <c r="B3135" s="133" t="s">
        <v>4117</v>
      </c>
      <c r="C3135" s="0" t="s">
        <v>969</v>
      </c>
      <c r="D3135" s="0" t="s">
        <v>970</v>
      </c>
      <c r="E3135" s="338" t="n">
        <v>5.85</v>
      </c>
    </row>
    <row r="3136" customFormat="false" ht="15" hidden="false" customHeight="false" outlineLevel="0" collapsed="false">
      <c r="A3136" s="0" t="n">
        <v>4221</v>
      </c>
      <c r="B3136" s="133" t="s">
        <v>4118</v>
      </c>
      <c r="C3136" s="0" t="s">
        <v>1022</v>
      </c>
      <c r="D3136" s="0" t="s">
        <v>977</v>
      </c>
      <c r="E3136" s="338" t="n">
        <v>5.9</v>
      </c>
    </row>
    <row r="3137" customFormat="false" ht="15" hidden="false" customHeight="false" outlineLevel="0" collapsed="false">
      <c r="A3137" s="0" t="n">
        <v>4227</v>
      </c>
      <c r="B3137" s="133" t="s">
        <v>4119</v>
      </c>
      <c r="C3137" s="0" t="s">
        <v>1022</v>
      </c>
      <c r="D3137" s="0" t="s">
        <v>970</v>
      </c>
      <c r="E3137" s="338" t="n">
        <v>27.51</v>
      </c>
    </row>
    <row r="3138" customFormat="false" ht="15" hidden="false" customHeight="false" outlineLevel="0" collapsed="false">
      <c r="A3138" s="0" t="n">
        <v>38170</v>
      </c>
      <c r="B3138" s="133" t="s">
        <v>4120</v>
      </c>
      <c r="C3138" s="0" t="s">
        <v>969</v>
      </c>
      <c r="D3138" s="0" t="s">
        <v>970</v>
      </c>
      <c r="E3138" s="338" t="n">
        <v>21.62</v>
      </c>
    </row>
    <row r="3139" customFormat="false" ht="15" hidden="false" customHeight="false" outlineLevel="0" collapsed="false">
      <c r="A3139" s="0" t="n">
        <v>4252</v>
      </c>
      <c r="B3139" s="133" t="s">
        <v>4121</v>
      </c>
      <c r="C3139" s="0" t="s">
        <v>1120</v>
      </c>
      <c r="D3139" s="0" t="s">
        <v>970</v>
      </c>
      <c r="E3139" s="338" t="n">
        <v>24.57</v>
      </c>
    </row>
    <row r="3140" customFormat="false" ht="15" hidden="false" customHeight="false" outlineLevel="0" collapsed="false">
      <c r="A3140" s="0" t="n">
        <v>40980</v>
      </c>
      <c r="B3140" s="133" t="s">
        <v>4122</v>
      </c>
      <c r="C3140" s="0" t="s">
        <v>1122</v>
      </c>
      <c r="D3140" s="0" t="s">
        <v>970</v>
      </c>
      <c r="E3140" s="339" t="n">
        <v>4325.49</v>
      </c>
    </row>
    <row r="3141" customFormat="false" ht="15" hidden="false" customHeight="false" outlineLevel="0" collapsed="false">
      <c r="A3141" s="0" t="n">
        <v>41031</v>
      </c>
      <c r="B3141" s="133" t="s">
        <v>4123</v>
      </c>
      <c r="C3141" s="0" t="s">
        <v>1122</v>
      </c>
      <c r="D3141" s="0" t="s">
        <v>970</v>
      </c>
      <c r="E3141" s="339" t="n">
        <v>2092.38</v>
      </c>
    </row>
    <row r="3142" customFormat="false" ht="15" hidden="false" customHeight="false" outlineLevel="0" collapsed="false">
      <c r="A3142" s="0" t="n">
        <v>37666</v>
      </c>
      <c r="B3142" s="133" t="s">
        <v>4124</v>
      </c>
      <c r="C3142" s="0" t="s">
        <v>1120</v>
      </c>
      <c r="D3142" s="0" t="s">
        <v>970</v>
      </c>
      <c r="E3142" s="338" t="n">
        <v>10.89</v>
      </c>
    </row>
    <row r="3143" customFormat="false" ht="15" hidden="false" customHeight="false" outlineLevel="0" collapsed="false">
      <c r="A3143" s="0" t="n">
        <v>40986</v>
      </c>
      <c r="B3143" s="133" t="s">
        <v>4125</v>
      </c>
      <c r="C3143" s="0" t="s">
        <v>1122</v>
      </c>
      <c r="D3143" s="0" t="s">
        <v>970</v>
      </c>
      <c r="E3143" s="339" t="n">
        <v>1920.41</v>
      </c>
    </row>
    <row r="3144" customFormat="false" ht="15" hidden="false" customHeight="false" outlineLevel="0" collapsed="false">
      <c r="A3144" s="0" t="n">
        <v>4250</v>
      </c>
      <c r="B3144" s="133" t="s">
        <v>4126</v>
      </c>
      <c r="C3144" s="0" t="s">
        <v>1120</v>
      </c>
      <c r="D3144" s="0" t="s">
        <v>970</v>
      </c>
      <c r="E3144" s="338" t="n">
        <v>12.75</v>
      </c>
    </row>
    <row r="3145" customFormat="false" ht="15" hidden="false" customHeight="false" outlineLevel="0" collapsed="false">
      <c r="A3145" s="0" t="n">
        <v>40978</v>
      </c>
      <c r="B3145" s="133" t="s">
        <v>4127</v>
      </c>
      <c r="C3145" s="0" t="s">
        <v>1122</v>
      </c>
      <c r="D3145" s="0" t="s">
        <v>970</v>
      </c>
      <c r="E3145" s="339" t="n">
        <v>2244.18</v>
      </c>
    </row>
    <row r="3146" customFormat="false" ht="15" hidden="false" customHeight="false" outlineLevel="0" collapsed="false">
      <c r="A3146" s="0" t="n">
        <v>44501</v>
      </c>
      <c r="B3146" s="133" t="s">
        <v>4128</v>
      </c>
      <c r="C3146" s="0" t="s">
        <v>1120</v>
      </c>
      <c r="D3146" s="0" t="s">
        <v>970</v>
      </c>
      <c r="E3146" s="338" t="n">
        <v>11.87</v>
      </c>
    </row>
    <row r="3147" customFormat="false" ht="15" hidden="false" customHeight="false" outlineLevel="0" collapsed="false">
      <c r="A3147" s="0" t="n">
        <v>41043</v>
      </c>
      <c r="B3147" s="133" t="s">
        <v>4129</v>
      </c>
      <c r="C3147" s="0" t="s">
        <v>1122</v>
      </c>
      <c r="D3147" s="0" t="s">
        <v>970</v>
      </c>
      <c r="E3147" s="339" t="n">
        <v>2092.38</v>
      </c>
    </row>
    <row r="3148" customFormat="false" ht="15" hidden="false" customHeight="false" outlineLevel="0" collapsed="false">
      <c r="A3148" s="0" t="n">
        <v>4234</v>
      </c>
      <c r="B3148" s="133" t="s">
        <v>4130</v>
      </c>
      <c r="C3148" s="0" t="s">
        <v>1120</v>
      </c>
      <c r="D3148" s="0" t="s">
        <v>977</v>
      </c>
      <c r="E3148" s="338" t="n">
        <v>18.58</v>
      </c>
    </row>
    <row r="3149" customFormat="false" ht="15" hidden="false" customHeight="false" outlineLevel="0" collapsed="false">
      <c r="A3149" s="0" t="n">
        <v>40987</v>
      </c>
      <c r="B3149" s="133" t="s">
        <v>4131</v>
      </c>
      <c r="C3149" s="0" t="s">
        <v>1122</v>
      </c>
      <c r="D3149" s="0" t="s">
        <v>970</v>
      </c>
      <c r="E3149" s="339" t="n">
        <v>3269.67</v>
      </c>
    </row>
    <row r="3150" customFormat="false" ht="15" hidden="false" customHeight="false" outlineLevel="0" collapsed="false">
      <c r="A3150" s="0" t="n">
        <v>4253</v>
      </c>
      <c r="B3150" s="133" t="s">
        <v>4132</v>
      </c>
      <c r="C3150" s="0" t="s">
        <v>1120</v>
      </c>
      <c r="D3150" s="0" t="s">
        <v>970</v>
      </c>
      <c r="E3150" s="338" t="n">
        <v>9.95</v>
      </c>
    </row>
    <row r="3151" customFormat="false" ht="15" hidden="false" customHeight="false" outlineLevel="0" collapsed="false">
      <c r="A3151" s="0" t="n">
        <v>40981</v>
      </c>
      <c r="B3151" s="133" t="s">
        <v>4133</v>
      </c>
      <c r="C3151" s="0" t="s">
        <v>1122</v>
      </c>
      <c r="D3151" s="0" t="s">
        <v>970</v>
      </c>
      <c r="E3151" s="339" t="n">
        <v>1754.16</v>
      </c>
    </row>
    <row r="3152" customFormat="false" ht="15" hidden="false" customHeight="false" outlineLevel="0" collapsed="false">
      <c r="A3152" s="0" t="n">
        <v>4254</v>
      </c>
      <c r="B3152" s="133" t="s">
        <v>4134</v>
      </c>
      <c r="C3152" s="0" t="s">
        <v>1120</v>
      </c>
      <c r="D3152" s="0" t="s">
        <v>970</v>
      </c>
      <c r="E3152" s="338" t="n">
        <v>19.3</v>
      </c>
    </row>
    <row r="3153" customFormat="false" ht="15" hidden="false" customHeight="false" outlineLevel="0" collapsed="false">
      <c r="A3153" s="0" t="n">
        <v>41036</v>
      </c>
      <c r="B3153" s="133" t="s">
        <v>4135</v>
      </c>
      <c r="C3153" s="0" t="s">
        <v>1122</v>
      </c>
      <c r="D3153" s="0" t="s">
        <v>970</v>
      </c>
      <c r="E3153" s="339" t="n">
        <v>3400.19</v>
      </c>
    </row>
    <row r="3154" customFormat="false" ht="15" hidden="false" customHeight="false" outlineLevel="0" collapsed="false">
      <c r="A3154" s="0" t="n">
        <v>4251</v>
      </c>
      <c r="B3154" s="133" t="s">
        <v>4136</v>
      </c>
      <c r="C3154" s="0" t="s">
        <v>1120</v>
      </c>
      <c r="D3154" s="0" t="s">
        <v>970</v>
      </c>
      <c r="E3154" s="338" t="n">
        <v>16.9</v>
      </c>
    </row>
    <row r="3155" customFormat="false" ht="15" hidden="false" customHeight="false" outlineLevel="0" collapsed="false">
      <c r="A3155" s="0" t="n">
        <v>40979</v>
      </c>
      <c r="B3155" s="133" t="s">
        <v>4137</v>
      </c>
      <c r="C3155" s="0" t="s">
        <v>1122</v>
      </c>
      <c r="D3155" s="0" t="s">
        <v>970</v>
      </c>
      <c r="E3155" s="339" t="n">
        <v>2976.91</v>
      </c>
    </row>
    <row r="3156" customFormat="false" ht="15" hidden="false" customHeight="false" outlineLevel="0" collapsed="false">
      <c r="A3156" s="0" t="n">
        <v>4230</v>
      </c>
      <c r="B3156" s="133" t="s">
        <v>4138</v>
      </c>
      <c r="C3156" s="0" t="s">
        <v>1120</v>
      </c>
      <c r="D3156" s="0" t="s">
        <v>970</v>
      </c>
      <c r="E3156" s="338" t="n">
        <v>13.34</v>
      </c>
    </row>
    <row r="3157" customFormat="false" ht="15" hidden="false" customHeight="false" outlineLevel="0" collapsed="false">
      <c r="A3157" s="0" t="n">
        <v>40998</v>
      </c>
      <c r="B3157" s="133" t="s">
        <v>4139</v>
      </c>
      <c r="C3157" s="0" t="s">
        <v>1122</v>
      </c>
      <c r="D3157" s="0" t="s">
        <v>970</v>
      </c>
      <c r="E3157" s="339" t="n">
        <v>2351.7</v>
      </c>
    </row>
    <row r="3158" customFormat="false" ht="15" hidden="false" customHeight="false" outlineLevel="0" collapsed="false">
      <c r="A3158" s="0" t="n">
        <v>4257</v>
      </c>
      <c r="B3158" s="133" t="s">
        <v>4140</v>
      </c>
      <c r="C3158" s="0" t="s">
        <v>1120</v>
      </c>
      <c r="D3158" s="0" t="s">
        <v>970</v>
      </c>
      <c r="E3158" s="338" t="n">
        <v>13.89</v>
      </c>
    </row>
    <row r="3159" customFormat="false" ht="15" hidden="false" customHeight="false" outlineLevel="0" collapsed="false">
      <c r="A3159" s="0" t="n">
        <v>40982</v>
      </c>
      <c r="B3159" s="133" t="s">
        <v>4141</v>
      </c>
      <c r="C3159" s="0" t="s">
        <v>1122</v>
      </c>
      <c r="D3159" s="0" t="s">
        <v>970</v>
      </c>
      <c r="E3159" s="339" t="n">
        <v>2446.83</v>
      </c>
    </row>
    <row r="3160" customFormat="false" ht="15" hidden="false" customHeight="false" outlineLevel="0" collapsed="false">
      <c r="A3160" s="0" t="n">
        <v>4240</v>
      </c>
      <c r="B3160" s="133" t="s">
        <v>4142</v>
      </c>
      <c r="C3160" s="0" t="s">
        <v>1120</v>
      </c>
      <c r="D3160" s="0" t="s">
        <v>970</v>
      </c>
      <c r="E3160" s="338" t="n">
        <v>22.19</v>
      </c>
    </row>
    <row r="3161" customFormat="false" ht="15" hidden="false" customHeight="false" outlineLevel="0" collapsed="false">
      <c r="A3161" s="0" t="n">
        <v>41026</v>
      </c>
      <c r="B3161" s="133" t="s">
        <v>4143</v>
      </c>
      <c r="C3161" s="0" t="s">
        <v>1122</v>
      </c>
      <c r="D3161" s="0" t="s">
        <v>970</v>
      </c>
      <c r="E3161" s="339" t="n">
        <v>3908.56</v>
      </c>
    </row>
    <row r="3162" customFormat="false" ht="15" hidden="false" customHeight="false" outlineLevel="0" collapsed="false">
      <c r="A3162" s="0" t="n">
        <v>4239</v>
      </c>
      <c r="B3162" s="133" t="s">
        <v>4144</v>
      </c>
      <c r="C3162" s="0" t="s">
        <v>1120</v>
      </c>
      <c r="D3162" s="0" t="s">
        <v>970</v>
      </c>
      <c r="E3162" s="338" t="n">
        <v>22.19</v>
      </c>
    </row>
    <row r="3163" customFormat="false" ht="15" hidden="false" customHeight="false" outlineLevel="0" collapsed="false">
      <c r="A3163" s="0" t="n">
        <v>41024</v>
      </c>
      <c r="B3163" s="133" t="s">
        <v>4145</v>
      </c>
      <c r="C3163" s="0" t="s">
        <v>1122</v>
      </c>
      <c r="D3163" s="0" t="s">
        <v>970</v>
      </c>
      <c r="E3163" s="339" t="n">
        <v>3908.56</v>
      </c>
    </row>
    <row r="3164" customFormat="false" ht="15" hidden="false" customHeight="false" outlineLevel="0" collapsed="false">
      <c r="A3164" s="0" t="n">
        <v>4248</v>
      </c>
      <c r="B3164" s="133" t="s">
        <v>4146</v>
      </c>
      <c r="C3164" s="0" t="s">
        <v>1120</v>
      </c>
      <c r="D3164" s="0" t="s">
        <v>970</v>
      </c>
      <c r="E3164" s="338" t="n">
        <v>11.87</v>
      </c>
    </row>
    <row r="3165" customFormat="false" ht="15" hidden="false" customHeight="false" outlineLevel="0" collapsed="false">
      <c r="A3165" s="0" t="n">
        <v>41033</v>
      </c>
      <c r="B3165" s="133" t="s">
        <v>4147</v>
      </c>
      <c r="C3165" s="0" t="s">
        <v>1122</v>
      </c>
      <c r="D3165" s="0" t="s">
        <v>970</v>
      </c>
      <c r="E3165" s="339" t="n">
        <v>2092.38</v>
      </c>
    </row>
    <row r="3166" customFormat="false" ht="15" hidden="false" customHeight="false" outlineLevel="0" collapsed="false">
      <c r="A3166" s="0" t="n">
        <v>44500</v>
      </c>
      <c r="B3166" s="133" t="s">
        <v>4148</v>
      </c>
      <c r="C3166" s="0" t="s">
        <v>1120</v>
      </c>
      <c r="D3166" s="0" t="s">
        <v>970</v>
      </c>
      <c r="E3166" s="338" t="n">
        <v>11.87</v>
      </c>
    </row>
    <row r="3167" customFormat="false" ht="15" hidden="false" customHeight="false" outlineLevel="0" collapsed="false">
      <c r="A3167" s="0" t="n">
        <v>41040</v>
      </c>
      <c r="B3167" s="133" t="s">
        <v>4149</v>
      </c>
      <c r="C3167" s="0" t="s">
        <v>1122</v>
      </c>
      <c r="D3167" s="0" t="s">
        <v>970</v>
      </c>
      <c r="E3167" s="339" t="n">
        <v>2092.38</v>
      </c>
    </row>
    <row r="3168" customFormat="false" ht="15" hidden="false" customHeight="false" outlineLevel="0" collapsed="false">
      <c r="A3168" s="0" t="n">
        <v>4238</v>
      </c>
      <c r="B3168" s="133" t="s">
        <v>4150</v>
      </c>
      <c r="C3168" s="0" t="s">
        <v>1120</v>
      </c>
      <c r="D3168" s="0" t="s">
        <v>970</v>
      </c>
      <c r="E3168" s="338" t="n">
        <v>12.78</v>
      </c>
    </row>
    <row r="3169" customFormat="false" ht="15" hidden="false" customHeight="false" outlineLevel="0" collapsed="false">
      <c r="A3169" s="0" t="n">
        <v>41012</v>
      </c>
      <c r="B3169" s="133" t="s">
        <v>4151</v>
      </c>
      <c r="C3169" s="0" t="s">
        <v>1122</v>
      </c>
      <c r="D3169" s="0" t="s">
        <v>970</v>
      </c>
      <c r="E3169" s="339" t="n">
        <v>2252.9</v>
      </c>
    </row>
    <row r="3170" customFormat="false" ht="15" hidden="false" customHeight="false" outlineLevel="0" collapsed="false">
      <c r="A3170" s="0" t="n">
        <v>4233</v>
      </c>
      <c r="B3170" s="133" t="s">
        <v>4152</v>
      </c>
      <c r="C3170" s="0" t="s">
        <v>1120</v>
      </c>
      <c r="D3170" s="0" t="s">
        <v>970</v>
      </c>
      <c r="E3170" s="338" t="n">
        <v>22.19</v>
      </c>
    </row>
    <row r="3171" customFormat="false" ht="15" hidden="false" customHeight="false" outlineLevel="0" collapsed="false">
      <c r="A3171" s="0" t="n">
        <v>41001</v>
      </c>
      <c r="B3171" s="133" t="s">
        <v>4153</v>
      </c>
      <c r="C3171" s="0" t="s">
        <v>1122</v>
      </c>
      <c r="D3171" s="0" t="s">
        <v>970</v>
      </c>
      <c r="E3171" s="339" t="n">
        <v>3908.56</v>
      </c>
    </row>
    <row r="3172" customFormat="false" ht="15" hidden="false" customHeight="false" outlineLevel="0" collapsed="false">
      <c r="A3172" s="0" t="n">
        <v>2</v>
      </c>
      <c r="B3172" s="133" t="s">
        <v>4154</v>
      </c>
      <c r="C3172" s="0" t="s">
        <v>1118</v>
      </c>
      <c r="D3172" s="0" t="s">
        <v>977</v>
      </c>
      <c r="E3172" s="338" t="n">
        <v>13.63</v>
      </c>
    </row>
    <row r="3173" customFormat="false" ht="15" hidden="false" customHeight="false" outlineLevel="0" collapsed="false">
      <c r="A3173" s="0" t="n">
        <v>36517</v>
      </c>
      <c r="B3173" s="133" t="s">
        <v>4155</v>
      </c>
      <c r="C3173" s="0" t="s">
        <v>969</v>
      </c>
      <c r="D3173" s="0" t="s">
        <v>972</v>
      </c>
      <c r="E3173" s="339" t="n">
        <v>568320</v>
      </c>
    </row>
    <row r="3174" customFormat="false" ht="15" hidden="false" customHeight="false" outlineLevel="0" collapsed="false">
      <c r="A3174" s="0" t="n">
        <v>4262</v>
      </c>
      <c r="B3174" s="133" t="s">
        <v>4156</v>
      </c>
      <c r="C3174" s="0" t="s">
        <v>969</v>
      </c>
      <c r="D3174" s="0" t="s">
        <v>972</v>
      </c>
      <c r="E3174" s="339" t="n">
        <v>640000</v>
      </c>
    </row>
    <row r="3175" customFormat="false" ht="15" hidden="false" customHeight="false" outlineLevel="0" collapsed="false">
      <c r="A3175" s="0" t="n">
        <v>4263</v>
      </c>
      <c r="B3175" s="133" t="s">
        <v>4157</v>
      </c>
      <c r="C3175" s="0" t="s">
        <v>969</v>
      </c>
      <c r="D3175" s="0" t="s">
        <v>972</v>
      </c>
      <c r="E3175" s="339" t="n">
        <v>887466.62</v>
      </c>
    </row>
    <row r="3176" customFormat="false" ht="15" hidden="false" customHeight="false" outlineLevel="0" collapsed="false">
      <c r="A3176" s="0" t="n">
        <v>36518</v>
      </c>
      <c r="B3176" s="133" t="s">
        <v>4158</v>
      </c>
      <c r="C3176" s="0" t="s">
        <v>969</v>
      </c>
      <c r="D3176" s="0" t="s">
        <v>972</v>
      </c>
      <c r="E3176" s="339" t="n">
        <v>1010346.62</v>
      </c>
    </row>
    <row r="3177" customFormat="false" ht="15" hidden="false" customHeight="false" outlineLevel="0" collapsed="false">
      <c r="A3177" s="0" t="n">
        <v>14221</v>
      </c>
      <c r="B3177" s="133" t="s">
        <v>4159</v>
      </c>
      <c r="C3177" s="0" t="s">
        <v>969</v>
      </c>
      <c r="D3177" s="0" t="s">
        <v>972</v>
      </c>
      <c r="E3177" s="339" t="n">
        <v>589653.31</v>
      </c>
    </row>
    <row r="3178" customFormat="false" ht="15" hidden="false" customHeight="false" outlineLevel="0" collapsed="false">
      <c r="A3178" s="0" t="n">
        <v>38402</v>
      </c>
      <c r="B3178" s="133" t="s">
        <v>4160</v>
      </c>
      <c r="C3178" s="0" t="s">
        <v>969</v>
      </c>
      <c r="D3178" s="0" t="s">
        <v>970</v>
      </c>
      <c r="E3178" s="338" t="n">
        <v>12.58</v>
      </c>
    </row>
    <row r="3179" customFormat="false" ht="15" hidden="false" customHeight="false" outlineLevel="0" collapsed="false">
      <c r="A3179" s="0" t="n">
        <v>3412</v>
      </c>
      <c r="B3179" s="133" t="s">
        <v>4161</v>
      </c>
      <c r="C3179" s="0" t="s">
        <v>1378</v>
      </c>
      <c r="D3179" s="0" t="s">
        <v>972</v>
      </c>
      <c r="E3179" s="338" t="n">
        <v>27.18</v>
      </c>
    </row>
    <row r="3180" customFormat="false" ht="15" hidden="false" customHeight="false" outlineLevel="0" collapsed="false">
      <c r="A3180" s="0" t="n">
        <v>3413</v>
      </c>
      <c r="B3180" s="133" t="s">
        <v>4162</v>
      </c>
      <c r="C3180" s="0" t="s">
        <v>1378</v>
      </c>
      <c r="D3180" s="0" t="s">
        <v>972</v>
      </c>
      <c r="E3180" s="338" t="n">
        <v>61.18</v>
      </c>
    </row>
    <row r="3181" customFormat="false" ht="15" hidden="false" customHeight="false" outlineLevel="0" collapsed="false">
      <c r="A3181" s="0" t="n">
        <v>39744</v>
      </c>
      <c r="B3181" s="133" t="s">
        <v>4163</v>
      </c>
      <c r="C3181" s="0" t="s">
        <v>1378</v>
      </c>
      <c r="D3181" s="0" t="s">
        <v>972</v>
      </c>
      <c r="E3181" s="338" t="n">
        <v>47.5</v>
      </c>
    </row>
    <row r="3182" customFormat="false" ht="15" hidden="false" customHeight="false" outlineLevel="0" collapsed="false">
      <c r="A3182" s="0" t="n">
        <v>39745</v>
      </c>
      <c r="B3182" s="133" t="s">
        <v>4164</v>
      </c>
      <c r="C3182" s="0" t="s">
        <v>1378</v>
      </c>
      <c r="D3182" s="0" t="s">
        <v>972</v>
      </c>
      <c r="E3182" s="338" t="n">
        <v>100.26</v>
      </c>
    </row>
    <row r="3183" customFormat="false" ht="15" hidden="false" customHeight="false" outlineLevel="0" collapsed="false">
      <c r="A3183" s="0" t="n">
        <v>39637</v>
      </c>
      <c r="B3183" s="133" t="s">
        <v>4165</v>
      </c>
      <c r="C3183" s="0" t="s">
        <v>1378</v>
      </c>
      <c r="D3183" s="0" t="s">
        <v>970</v>
      </c>
      <c r="E3183" s="338" t="n">
        <v>98.19</v>
      </c>
    </row>
    <row r="3184" customFormat="false" ht="15" hidden="false" customHeight="false" outlineLevel="0" collapsed="false">
      <c r="A3184" s="0" t="n">
        <v>39638</v>
      </c>
      <c r="B3184" s="133" t="s">
        <v>4166</v>
      </c>
      <c r="C3184" s="0" t="s">
        <v>1378</v>
      </c>
      <c r="D3184" s="0" t="s">
        <v>970</v>
      </c>
      <c r="E3184" s="338" t="n">
        <v>111.11</v>
      </c>
    </row>
    <row r="3185" customFormat="false" ht="15" hidden="false" customHeight="false" outlineLevel="0" collapsed="false">
      <c r="A3185" s="0" t="n">
        <v>39639</v>
      </c>
      <c r="B3185" s="133" t="s">
        <v>4167</v>
      </c>
      <c r="C3185" s="0" t="s">
        <v>1378</v>
      </c>
      <c r="D3185" s="0" t="s">
        <v>970</v>
      </c>
      <c r="E3185" s="338" t="n">
        <v>167.64</v>
      </c>
    </row>
    <row r="3186" customFormat="false" ht="15" hidden="false" customHeight="false" outlineLevel="0" collapsed="false">
      <c r="A3186" s="0" t="n">
        <v>39517</v>
      </c>
      <c r="B3186" s="133" t="s">
        <v>4168</v>
      </c>
      <c r="C3186" s="0" t="s">
        <v>1378</v>
      </c>
      <c r="D3186" s="0" t="s">
        <v>970</v>
      </c>
      <c r="E3186" s="338" t="n">
        <v>223.71</v>
      </c>
    </row>
    <row r="3187" customFormat="false" ht="15" hidden="false" customHeight="false" outlineLevel="0" collapsed="false">
      <c r="A3187" s="0" t="n">
        <v>39518</v>
      </c>
      <c r="B3187" s="133" t="s">
        <v>4169</v>
      </c>
      <c r="C3187" s="0" t="s">
        <v>1378</v>
      </c>
      <c r="D3187" s="0" t="s">
        <v>970</v>
      </c>
      <c r="E3187" s="338" t="n">
        <v>265.22</v>
      </c>
    </row>
    <row r="3188" customFormat="false" ht="15" hidden="false" customHeight="false" outlineLevel="0" collapsed="false">
      <c r="A3188" s="0" t="n">
        <v>38366</v>
      </c>
      <c r="B3188" s="133" t="s">
        <v>4170</v>
      </c>
      <c r="C3188" s="0" t="s">
        <v>1378</v>
      </c>
      <c r="D3188" s="0" t="s">
        <v>970</v>
      </c>
      <c r="E3188" s="338" t="n">
        <v>5.04</v>
      </c>
    </row>
    <row r="3189" customFormat="false" ht="15" hidden="false" customHeight="false" outlineLevel="0" collapsed="false">
      <c r="A3189" s="0" t="n">
        <v>11703</v>
      </c>
      <c r="B3189" s="133" t="s">
        <v>4171</v>
      </c>
      <c r="C3189" s="0" t="s">
        <v>969</v>
      </c>
      <c r="D3189" s="0" t="s">
        <v>970</v>
      </c>
      <c r="E3189" s="338" t="n">
        <v>23.18</v>
      </c>
    </row>
    <row r="3190" customFormat="false" ht="15" hidden="false" customHeight="false" outlineLevel="0" collapsed="false">
      <c r="A3190" s="0" t="n">
        <v>37400</v>
      </c>
      <c r="B3190" s="133" t="s">
        <v>4172</v>
      </c>
      <c r="C3190" s="0" t="s">
        <v>969</v>
      </c>
      <c r="D3190" s="0" t="s">
        <v>970</v>
      </c>
      <c r="E3190" s="338" t="n">
        <v>88.07</v>
      </c>
    </row>
    <row r="3191" customFormat="false" ht="15" hidden="false" customHeight="false" outlineLevel="0" collapsed="false">
      <c r="A3191" s="0" t="n">
        <v>25400</v>
      </c>
      <c r="B3191" s="133" t="s">
        <v>4173</v>
      </c>
      <c r="C3191" s="0" t="s">
        <v>969</v>
      </c>
      <c r="D3191" s="0" t="s">
        <v>970</v>
      </c>
      <c r="E3191" s="339" t="n">
        <v>3228.24</v>
      </c>
    </row>
    <row r="3192" customFormat="false" ht="15" hidden="false" customHeight="false" outlineLevel="0" collapsed="false">
      <c r="A3192" s="0" t="n">
        <v>4276</v>
      </c>
      <c r="B3192" s="133" t="s">
        <v>4174</v>
      </c>
      <c r="C3192" s="0" t="s">
        <v>969</v>
      </c>
      <c r="D3192" s="0" t="s">
        <v>970</v>
      </c>
      <c r="E3192" s="338" t="n">
        <v>200.87</v>
      </c>
    </row>
    <row r="3193" customFormat="false" ht="15" hidden="false" customHeight="false" outlineLevel="0" collapsed="false">
      <c r="A3193" s="0" t="n">
        <v>4273</v>
      </c>
      <c r="B3193" s="133" t="s">
        <v>4175</v>
      </c>
      <c r="C3193" s="0" t="s">
        <v>969</v>
      </c>
      <c r="D3193" s="0" t="s">
        <v>970</v>
      </c>
      <c r="E3193" s="338" t="n">
        <v>364.69</v>
      </c>
    </row>
    <row r="3194" customFormat="false" ht="15" hidden="false" customHeight="false" outlineLevel="0" collapsed="false">
      <c r="A3194" s="0" t="n">
        <v>4274</v>
      </c>
      <c r="B3194" s="133" t="s">
        <v>4176</v>
      </c>
      <c r="C3194" s="0" t="s">
        <v>969</v>
      </c>
      <c r="D3194" s="0" t="s">
        <v>977</v>
      </c>
      <c r="E3194" s="338" t="n">
        <v>133.42</v>
      </c>
    </row>
    <row r="3195" customFormat="false" ht="15" hidden="false" customHeight="false" outlineLevel="0" collapsed="false">
      <c r="A3195" s="0" t="n">
        <v>39438</v>
      </c>
      <c r="B3195" s="133" t="s">
        <v>4177</v>
      </c>
      <c r="C3195" s="0" t="s">
        <v>969</v>
      </c>
      <c r="D3195" s="0" t="s">
        <v>972</v>
      </c>
      <c r="E3195" s="338" t="n">
        <v>0.26</v>
      </c>
    </row>
    <row r="3196" customFormat="false" ht="15" hidden="false" customHeight="false" outlineLevel="0" collapsed="false">
      <c r="A3196" s="0" t="n">
        <v>11963</v>
      </c>
      <c r="B3196" s="133" t="s">
        <v>4178</v>
      </c>
      <c r="C3196" s="0" t="s">
        <v>969</v>
      </c>
      <c r="D3196" s="0" t="s">
        <v>972</v>
      </c>
      <c r="E3196" s="338" t="n">
        <v>9.44</v>
      </c>
    </row>
    <row r="3197" customFormat="false" ht="15" hidden="false" customHeight="false" outlineLevel="0" collapsed="false">
      <c r="A3197" s="0" t="n">
        <v>11964</v>
      </c>
      <c r="B3197" s="133" t="s">
        <v>4179</v>
      </c>
      <c r="C3197" s="0" t="s">
        <v>969</v>
      </c>
      <c r="D3197" s="0" t="s">
        <v>972</v>
      </c>
      <c r="E3197" s="338" t="n">
        <v>2.38</v>
      </c>
    </row>
    <row r="3198" customFormat="false" ht="15" hidden="false" customHeight="false" outlineLevel="0" collapsed="false">
      <c r="A3198" s="0" t="n">
        <v>4379</v>
      </c>
      <c r="B3198" s="133" t="s">
        <v>4180</v>
      </c>
      <c r="C3198" s="0" t="s">
        <v>969</v>
      </c>
      <c r="D3198" s="0" t="s">
        <v>972</v>
      </c>
      <c r="E3198" s="338" t="n">
        <v>0.05</v>
      </c>
    </row>
    <row r="3199" customFormat="false" ht="15" hidden="false" customHeight="false" outlineLevel="0" collapsed="false">
      <c r="A3199" s="0" t="n">
        <v>4377</v>
      </c>
      <c r="B3199" s="133" t="s">
        <v>4181</v>
      </c>
      <c r="C3199" s="0" t="s">
        <v>969</v>
      </c>
      <c r="D3199" s="0" t="s">
        <v>972</v>
      </c>
      <c r="E3199" s="338" t="n">
        <v>0.18</v>
      </c>
    </row>
    <row r="3200" customFormat="false" ht="15" hidden="false" customHeight="false" outlineLevel="0" collapsed="false">
      <c r="A3200" s="0" t="n">
        <v>4356</v>
      </c>
      <c r="B3200" s="133" t="s">
        <v>4182</v>
      </c>
      <c r="C3200" s="0" t="s">
        <v>969</v>
      </c>
      <c r="D3200" s="0" t="s">
        <v>972</v>
      </c>
      <c r="E3200" s="338" t="n">
        <v>0.26</v>
      </c>
    </row>
    <row r="3201" customFormat="false" ht="15" hidden="false" customHeight="false" outlineLevel="0" collapsed="false">
      <c r="A3201" s="0" t="n">
        <v>13246</v>
      </c>
      <c r="B3201" s="133" t="s">
        <v>4183</v>
      </c>
      <c r="C3201" s="0" t="s">
        <v>969</v>
      </c>
      <c r="D3201" s="0" t="s">
        <v>972</v>
      </c>
      <c r="E3201" s="338" t="n">
        <v>0.45</v>
      </c>
    </row>
    <row r="3202" customFormat="false" ht="15" hidden="false" customHeight="false" outlineLevel="0" collapsed="false">
      <c r="A3202" s="0" t="n">
        <v>4346</v>
      </c>
      <c r="B3202" s="133" t="s">
        <v>4184</v>
      </c>
      <c r="C3202" s="0" t="s">
        <v>969</v>
      </c>
      <c r="D3202" s="0" t="s">
        <v>972</v>
      </c>
      <c r="E3202" s="338" t="n">
        <v>10.12</v>
      </c>
    </row>
    <row r="3203" customFormat="false" ht="15" hidden="false" customHeight="false" outlineLevel="0" collapsed="false">
      <c r="A3203" s="0" t="n">
        <v>11955</v>
      </c>
      <c r="B3203" s="133" t="s">
        <v>4185</v>
      </c>
      <c r="C3203" s="0" t="s">
        <v>969</v>
      </c>
      <c r="D3203" s="0" t="s">
        <v>972</v>
      </c>
      <c r="E3203" s="338" t="n">
        <v>4.43</v>
      </c>
    </row>
    <row r="3204" customFormat="false" ht="15" hidden="false" customHeight="false" outlineLevel="0" collapsed="false">
      <c r="A3204" s="0" t="n">
        <v>11960</v>
      </c>
      <c r="B3204" s="133" t="s">
        <v>4186</v>
      </c>
      <c r="C3204" s="0" t="s">
        <v>969</v>
      </c>
      <c r="D3204" s="0" t="s">
        <v>972</v>
      </c>
      <c r="E3204" s="338" t="n">
        <v>0.15</v>
      </c>
    </row>
    <row r="3205" customFormat="false" ht="15" hidden="false" customHeight="false" outlineLevel="0" collapsed="false">
      <c r="A3205" s="0" t="n">
        <v>4333</v>
      </c>
      <c r="B3205" s="133" t="s">
        <v>4187</v>
      </c>
      <c r="C3205" s="0" t="s">
        <v>969</v>
      </c>
      <c r="D3205" s="0" t="s">
        <v>972</v>
      </c>
      <c r="E3205" s="338" t="n">
        <v>0.26</v>
      </c>
    </row>
    <row r="3206" customFormat="false" ht="15" hidden="false" customHeight="false" outlineLevel="0" collapsed="false">
      <c r="A3206" s="0" t="n">
        <v>4358</v>
      </c>
      <c r="B3206" s="133" t="s">
        <v>4188</v>
      </c>
      <c r="C3206" s="0" t="s">
        <v>969</v>
      </c>
      <c r="D3206" s="0" t="s">
        <v>972</v>
      </c>
      <c r="E3206" s="338" t="n">
        <v>2.02</v>
      </c>
    </row>
    <row r="3207" customFormat="false" ht="15" hidden="false" customHeight="false" outlineLevel="0" collapsed="false">
      <c r="A3207" s="0" t="n">
        <v>39435</v>
      </c>
      <c r="B3207" s="133" t="s">
        <v>4189</v>
      </c>
      <c r="C3207" s="0" t="s">
        <v>969</v>
      </c>
      <c r="D3207" s="0" t="s">
        <v>972</v>
      </c>
      <c r="E3207" s="338" t="n">
        <v>0.1</v>
      </c>
    </row>
    <row r="3208" customFormat="false" ht="15" hidden="false" customHeight="false" outlineLevel="0" collapsed="false">
      <c r="A3208" s="0" t="n">
        <v>39436</v>
      </c>
      <c r="B3208" s="133" t="s">
        <v>4190</v>
      </c>
      <c r="C3208" s="0" t="s">
        <v>969</v>
      </c>
      <c r="D3208" s="0" t="s">
        <v>972</v>
      </c>
      <c r="E3208" s="338" t="n">
        <v>0.17</v>
      </c>
    </row>
    <row r="3209" customFormat="false" ht="15" hidden="false" customHeight="false" outlineLevel="0" collapsed="false">
      <c r="A3209" s="0" t="n">
        <v>39437</v>
      </c>
      <c r="B3209" s="133" t="s">
        <v>4191</v>
      </c>
      <c r="C3209" s="0" t="s">
        <v>969</v>
      </c>
      <c r="D3209" s="0" t="s">
        <v>972</v>
      </c>
      <c r="E3209" s="338" t="n">
        <v>0.23</v>
      </c>
    </row>
    <row r="3210" customFormat="false" ht="15" hidden="false" customHeight="false" outlineLevel="0" collapsed="false">
      <c r="A3210" s="0" t="n">
        <v>39439</v>
      </c>
      <c r="B3210" s="133" t="s">
        <v>4192</v>
      </c>
      <c r="C3210" s="0" t="s">
        <v>969</v>
      </c>
      <c r="D3210" s="0" t="s">
        <v>972</v>
      </c>
      <c r="E3210" s="338" t="n">
        <v>0.15</v>
      </c>
    </row>
    <row r="3211" customFormat="false" ht="15" hidden="false" customHeight="false" outlineLevel="0" collapsed="false">
      <c r="A3211" s="0" t="n">
        <v>39440</v>
      </c>
      <c r="B3211" s="133" t="s">
        <v>4193</v>
      </c>
      <c r="C3211" s="0" t="s">
        <v>969</v>
      </c>
      <c r="D3211" s="0" t="s">
        <v>972</v>
      </c>
      <c r="E3211" s="338" t="n">
        <v>0.2</v>
      </c>
    </row>
    <row r="3212" customFormat="false" ht="15" hidden="false" customHeight="false" outlineLevel="0" collapsed="false">
      <c r="A3212" s="0" t="n">
        <v>39441</v>
      </c>
      <c r="B3212" s="133" t="s">
        <v>4194</v>
      </c>
      <c r="C3212" s="0" t="s">
        <v>969</v>
      </c>
      <c r="D3212" s="0" t="s">
        <v>972</v>
      </c>
      <c r="E3212" s="338" t="n">
        <v>0.25</v>
      </c>
    </row>
    <row r="3213" customFormat="false" ht="15" hidden="false" customHeight="false" outlineLevel="0" collapsed="false">
      <c r="A3213" s="0" t="n">
        <v>39442</v>
      </c>
      <c r="B3213" s="133" t="s">
        <v>4195</v>
      </c>
      <c r="C3213" s="0" t="s">
        <v>969</v>
      </c>
      <c r="D3213" s="0" t="s">
        <v>972</v>
      </c>
      <c r="E3213" s="338" t="n">
        <v>0.18</v>
      </c>
    </row>
    <row r="3214" customFormat="false" ht="15" hidden="false" customHeight="false" outlineLevel="0" collapsed="false">
      <c r="A3214" s="0" t="n">
        <v>39443</v>
      </c>
      <c r="B3214" s="133" t="s">
        <v>4196</v>
      </c>
      <c r="C3214" s="0" t="s">
        <v>969</v>
      </c>
      <c r="D3214" s="0" t="s">
        <v>972</v>
      </c>
      <c r="E3214" s="338" t="n">
        <v>0.24</v>
      </c>
    </row>
    <row r="3215" customFormat="false" ht="15" hidden="false" customHeight="false" outlineLevel="0" collapsed="false">
      <c r="A3215" s="0" t="n">
        <v>4329</v>
      </c>
      <c r="B3215" s="133" t="s">
        <v>4197</v>
      </c>
      <c r="C3215" s="0" t="s">
        <v>969</v>
      </c>
      <c r="D3215" s="0" t="s">
        <v>972</v>
      </c>
      <c r="E3215" s="338" t="n">
        <v>2.16</v>
      </c>
    </row>
    <row r="3216" customFormat="false" ht="15" hidden="false" customHeight="false" outlineLevel="0" collapsed="false">
      <c r="A3216" s="0" t="n">
        <v>4383</v>
      </c>
      <c r="B3216" s="133" t="s">
        <v>4198</v>
      </c>
      <c r="C3216" s="0" t="s">
        <v>969</v>
      </c>
      <c r="D3216" s="0" t="s">
        <v>972</v>
      </c>
      <c r="E3216" s="338" t="n">
        <v>19.53</v>
      </c>
    </row>
    <row r="3217" customFormat="false" ht="15" hidden="false" customHeight="false" outlineLevel="0" collapsed="false">
      <c r="A3217" s="0" t="n">
        <v>4344</v>
      </c>
      <c r="B3217" s="133" t="s">
        <v>4199</v>
      </c>
      <c r="C3217" s="0" t="s">
        <v>969</v>
      </c>
      <c r="D3217" s="0" t="s">
        <v>972</v>
      </c>
      <c r="E3217" s="338" t="n">
        <v>20.47</v>
      </c>
    </row>
    <row r="3218" customFormat="false" ht="15" hidden="false" customHeight="false" outlineLevel="0" collapsed="false">
      <c r="A3218" s="0" t="n">
        <v>436</v>
      </c>
      <c r="B3218" s="133" t="s">
        <v>4200</v>
      </c>
      <c r="C3218" s="0" t="s">
        <v>969</v>
      </c>
      <c r="D3218" s="0" t="s">
        <v>972</v>
      </c>
      <c r="E3218" s="338" t="n">
        <v>13.25</v>
      </c>
    </row>
    <row r="3219" customFormat="false" ht="15" hidden="false" customHeight="false" outlineLevel="0" collapsed="false">
      <c r="A3219" s="0" t="n">
        <v>442</v>
      </c>
      <c r="B3219" s="133" t="s">
        <v>4201</v>
      </c>
      <c r="C3219" s="0" t="s">
        <v>969</v>
      </c>
      <c r="D3219" s="0" t="s">
        <v>972</v>
      </c>
      <c r="E3219" s="338" t="n">
        <v>7.83</v>
      </c>
    </row>
    <row r="3220" customFormat="false" ht="15" hidden="false" customHeight="false" outlineLevel="0" collapsed="false">
      <c r="A3220" s="0" t="n">
        <v>11953</v>
      </c>
      <c r="B3220" s="133" t="s">
        <v>4202</v>
      </c>
      <c r="C3220" s="0" t="s">
        <v>969</v>
      </c>
      <c r="D3220" s="0" t="s">
        <v>972</v>
      </c>
      <c r="E3220" s="338" t="n">
        <v>3.24</v>
      </c>
    </row>
    <row r="3221" customFormat="false" ht="15" hidden="false" customHeight="false" outlineLevel="0" collapsed="false">
      <c r="A3221" s="0" t="n">
        <v>4335</v>
      </c>
      <c r="B3221" s="133" t="s">
        <v>4203</v>
      </c>
      <c r="C3221" s="0" t="s">
        <v>969</v>
      </c>
      <c r="D3221" s="0" t="s">
        <v>972</v>
      </c>
      <c r="E3221" s="338" t="n">
        <v>13.74</v>
      </c>
    </row>
    <row r="3222" customFormat="false" ht="15" hidden="false" customHeight="false" outlineLevel="0" collapsed="false">
      <c r="A3222" s="0" t="n">
        <v>4334</v>
      </c>
      <c r="B3222" s="133" t="s">
        <v>4204</v>
      </c>
      <c r="C3222" s="0" t="s">
        <v>969</v>
      </c>
      <c r="D3222" s="0" t="s">
        <v>972</v>
      </c>
      <c r="E3222" s="338" t="n">
        <v>18.85</v>
      </c>
    </row>
    <row r="3223" customFormat="false" ht="15" hidden="false" customHeight="false" outlineLevel="0" collapsed="false">
      <c r="A3223" s="0" t="n">
        <v>4343</v>
      </c>
      <c r="B3223" s="133" t="s">
        <v>4205</v>
      </c>
      <c r="C3223" s="0" t="s">
        <v>969</v>
      </c>
      <c r="D3223" s="0" t="s">
        <v>972</v>
      </c>
      <c r="E3223" s="338" t="n">
        <v>4.63</v>
      </c>
    </row>
    <row r="3224" customFormat="false" ht="15" hidden="false" customHeight="false" outlineLevel="0" collapsed="false">
      <c r="A3224" s="0" t="n">
        <v>430</v>
      </c>
      <c r="B3224" s="133" t="s">
        <v>4206</v>
      </c>
      <c r="C3224" s="0" t="s">
        <v>969</v>
      </c>
      <c r="D3224" s="0" t="s">
        <v>972</v>
      </c>
      <c r="E3224" s="338" t="n">
        <v>11.85</v>
      </c>
    </row>
    <row r="3225" customFormat="false" ht="15" hidden="false" customHeight="false" outlineLevel="0" collapsed="false">
      <c r="A3225" s="0" t="n">
        <v>441</v>
      </c>
      <c r="B3225" s="133" t="s">
        <v>4207</v>
      </c>
      <c r="C3225" s="0" t="s">
        <v>969</v>
      </c>
      <c r="D3225" s="0" t="s">
        <v>972</v>
      </c>
      <c r="E3225" s="338" t="n">
        <v>13.05</v>
      </c>
    </row>
    <row r="3226" customFormat="false" ht="15" hidden="false" customHeight="false" outlineLevel="0" collapsed="false">
      <c r="A3226" s="0" t="n">
        <v>431</v>
      </c>
      <c r="B3226" s="133" t="s">
        <v>4208</v>
      </c>
      <c r="C3226" s="0" t="s">
        <v>969</v>
      </c>
      <c r="D3226" s="0" t="s">
        <v>972</v>
      </c>
      <c r="E3226" s="338" t="n">
        <v>15.75</v>
      </c>
    </row>
    <row r="3227" customFormat="false" ht="15" hidden="false" customHeight="false" outlineLevel="0" collapsed="false">
      <c r="A3227" s="0" t="n">
        <v>432</v>
      </c>
      <c r="B3227" s="133" t="s">
        <v>4209</v>
      </c>
      <c r="C3227" s="0" t="s">
        <v>969</v>
      </c>
      <c r="D3227" s="0" t="s">
        <v>972</v>
      </c>
      <c r="E3227" s="338" t="n">
        <v>17.38</v>
      </c>
    </row>
    <row r="3228" customFormat="false" ht="15" hidden="false" customHeight="false" outlineLevel="0" collapsed="false">
      <c r="A3228" s="0" t="n">
        <v>429</v>
      </c>
      <c r="B3228" s="133" t="s">
        <v>4210</v>
      </c>
      <c r="C3228" s="0" t="s">
        <v>969</v>
      </c>
      <c r="D3228" s="0" t="s">
        <v>972</v>
      </c>
      <c r="E3228" s="338" t="n">
        <v>23.43</v>
      </c>
    </row>
    <row r="3229" customFormat="false" ht="15" hidden="false" customHeight="false" outlineLevel="0" collapsed="false">
      <c r="A3229" s="0" t="n">
        <v>439</v>
      </c>
      <c r="B3229" s="133" t="s">
        <v>4211</v>
      </c>
      <c r="C3229" s="0" t="s">
        <v>969</v>
      </c>
      <c r="D3229" s="0" t="s">
        <v>972</v>
      </c>
      <c r="E3229" s="338" t="n">
        <v>19.97</v>
      </c>
    </row>
    <row r="3230" customFormat="false" ht="15" hidden="false" customHeight="false" outlineLevel="0" collapsed="false">
      <c r="A3230" s="0" t="n">
        <v>433</v>
      </c>
      <c r="B3230" s="133" t="s">
        <v>4212</v>
      </c>
      <c r="C3230" s="0" t="s">
        <v>969</v>
      </c>
      <c r="D3230" s="0" t="s">
        <v>972</v>
      </c>
      <c r="E3230" s="338" t="n">
        <v>23.31</v>
      </c>
    </row>
    <row r="3231" customFormat="false" ht="15" hidden="false" customHeight="false" outlineLevel="0" collapsed="false">
      <c r="A3231" s="0" t="n">
        <v>437</v>
      </c>
      <c r="B3231" s="133" t="s">
        <v>4213</v>
      </c>
      <c r="C3231" s="0" t="s">
        <v>969</v>
      </c>
      <c r="D3231" s="0" t="s">
        <v>972</v>
      </c>
      <c r="E3231" s="338" t="n">
        <v>30.97</v>
      </c>
    </row>
    <row r="3232" customFormat="false" ht="15" hidden="false" customHeight="false" outlineLevel="0" collapsed="false">
      <c r="A3232" s="0" t="n">
        <v>11790</v>
      </c>
      <c r="B3232" s="133" t="s">
        <v>4214</v>
      </c>
      <c r="C3232" s="0" t="s">
        <v>969</v>
      </c>
      <c r="D3232" s="0" t="s">
        <v>972</v>
      </c>
      <c r="E3232" s="338" t="n">
        <v>35.13</v>
      </c>
    </row>
    <row r="3233" customFormat="false" ht="15" hidden="false" customHeight="false" outlineLevel="0" collapsed="false">
      <c r="A3233" s="0" t="n">
        <v>428</v>
      </c>
      <c r="B3233" s="133" t="s">
        <v>4215</v>
      </c>
      <c r="C3233" s="0" t="s">
        <v>969</v>
      </c>
      <c r="D3233" s="0" t="s">
        <v>972</v>
      </c>
      <c r="E3233" s="338" t="n">
        <v>38.2</v>
      </c>
    </row>
    <row r="3234" customFormat="false" ht="15" hidden="false" customHeight="false" outlineLevel="0" collapsed="false">
      <c r="A3234" s="0" t="n">
        <v>4384</v>
      </c>
      <c r="B3234" s="133" t="s">
        <v>4216</v>
      </c>
      <c r="C3234" s="0" t="s">
        <v>969</v>
      </c>
      <c r="D3234" s="0" t="s">
        <v>972</v>
      </c>
      <c r="E3234" s="338" t="n">
        <v>22.44</v>
      </c>
    </row>
    <row r="3235" customFormat="false" ht="15" hidden="false" customHeight="false" outlineLevel="0" collapsed="false">
      <c r="A3235" s="0" t="n">
        <v>4351</v>
      </c>
      <c r="B3235" s="133" t="s">
        <v>4217</v>
      </c>
      <c r="C3235" s="0" t="s">
        <v>969</v>
      </c>
      <c r="D3235" s="0" t="s">
        <v>972</v>
      </c>
      <c r="E3235" s="338" t="n">
        <v>16.64</v>
      </c>
    </row>
    <row r="3236" customFormat="false" ht="15" hidden="false" customHeight="false" outlineLevel="0" collapsed="false">
      <c r="A3236" s="0" t="n">
        <v>11054</v>
      </c>
      <c r="B3236" s="133" t="s">
        <v>4218</v>
      </c>
      <c r="C3236" s="0" t="s">
        <v>969</v>
      </c>
      <c r="D3236" s="0" t="s">
        <v>970</v>
      </c>
      <c r="E3236" s="338" t="n">
        <v>0.06</v>
      </c>
    </row>
    <row r="3237" customFormat="false" ht="15" hidden="false" customHeight="false" outlineLevel="0" collapsed="false">
      <c r="A3237" s="0" t="n">
        <v>11055</v>
      </c>
      <c r="B3237" s="133" t="s">
        <v>4219</v>
      </c>
      <c r="C3237" s="0" t="s">
        <v>969</v>
      </c>
      <c r="D3237" s="0" t="s">
        <v>970</v>
      </c>
      <c r="E3237" s="338" t="n">
        <v>0.11</v>
      </c>
    </row>
    <row r="3238" customFormat="false" ht="15" hidden="false" customHeight="false" outlineLevel="0" collapsed="false">
      <c r="A3238" s="0" t="n">
        <v>11056</v>
      </c>
      <c r="B3238" s="133" t="s">
        <v>4220</v>
      </c>
      <c r="C3238" s="0" t="s">
        <v>969</v>
      </c>
      <c r="D3238" s="0" t="s">
        <v>970</v>
      </c>
      <c r="E3238" s="338" t="n">
        <v>0.12</v>
      </c>
    </row>
    <row r="3239" customFormat="false" ht="15" hidden="false" customHeight="false" outlineLevel="0" collapsed="false">
      <c r="A3239" s="0" t="n">
        <v>11057</v>
      </c>
      <c r="B3239" s="133" t="s">
        <v>4221</v>
      </c>
      <c r="C3239" s="0" t="s">
        <v>969</v>
      </c>
      <c r="D3239" s="0" t="s">
        <v>970</v>
      </c>
      <c r="E3239" s="338" t="n">
        <v>0.24</v>
      </c>
    </row>
    <row r="3240" customFormat="false" ht="15" hidden="false" customHeight="false" outlineLevel="0" collapsed="false">
      <c r="A3240" s="0" t="n">
        <v>11059</v>
      </c>
      <c r="B3240" s="133" t="s">
        <v>4222</v>
      </c>
      <c r="C3240" s="0" t="s">
        <v>969</v>
      </c>
      <c r="D3240" s="0" t="s">
        <v>970</v>
      </c>
      <c r="E3240" s="338" t="n">
        <v>0.46</v>
      </c>
    </row>
    <row r="3241" customFormat="false" ht="15" hidden="false" customHeight="false" outlineLevel="0" collapsed="false">
      <c r="A3241" s="0" t="n">
        <v>11058</v>
      </c>
      <c r="B3241" s="133" t="s">
        <v>4223</v>
      </c>
      <c r="C3241" s="0" t="s">
        <v>969</v>
      </c>
      <c r="D3241" s="0" t="s">
        <v>970</v>
      </c>
      <c r="E3241" s="338" t="n">
        <v>0.6</v>
      </c>
    </row>
    <row r="3242" customFormat="false" ht="15" hidden="false" customHeight="false" outlineLevel="0" collapsed="false">
      <c r="A3242" s="0" t="n">
        <v>4380</v>
      </c>
      <c r="B3242" s="133" t="s">
        <v>4224</v>
      </c>
      <c r="C3242" s="0" t="s">
        <v>969</v>
      </c>
      <c r="D3242" s="0" t="s">
        <v>970</v>
      </c>
      <c r="E3242" s="338" t="n">
        <v>2.02</v>
      </c>
    </row>
    <row r="3243" customFormat="false" ht="15" hidden="false" customHeight="false" outlineLevel="0" collapsed="false">
      <c r="A3243" s="0" t="n">
        <v>4299</v>
      </c>
      <c r="B3243" s="133" t="s">
        <v>4225</v>
      </c>
      <c r="C3243" s="0" t="s">
        <v>969</v>
      </c>
      <c r="D3243" s="0" t="s">
        <v>977</v>
      </c>
      <c r="E3243" s="338" t="n">
        <v>1.9</v>
      </c>
    </row>
    <row r="3244" customFormat="false" ht="15" hidden="false" customHeight="false" outlineLevel="0" collapsed="false">
      <c r="A3244" s="0" t="n">
        <v>4304</v>
      </c>
      <c r="B3244" s="133" t="s">
        <v>4226</v>
      </c>
      <c r="C3244" s="0" t="s">
        <v>969</v>
      </c>
      <c r="D3244" s="0" t="s">
        <v>970</v>
      </c>
      <c r="E3244" s="338" t="n">
        <v>2.59</v>
      </c>
    </row>
    <row r="3245" customFormat="false" ht="15" hidden="false" customHeight="false" outlineLevel="0" collapsed="false">
      <c r="A3245" s="0" t="n">
        <v>4305</v>
      </c>
      <c r="B3245" s="133" t="s">
        <v>4227</v>
      </c>
      <c r="C3245" s="0" t="s">
        <v>969</v>
      </c>
      <c r="D3245" s="0" t="s">
        <v>970</v>
      </c>
      <c r="E3245" s="338" t="n">
        <v>3.01</v>
      </c>
    </row>
    <row r="3246" customFormat="false" ht="15" hidden="false" customHeight="false" outlineLevel="0" collapsed="false">
      <c r="A3246" s="0" t="n">
        <v>4306</v>
      </c>
      <c r="B3246" s="133" t="s">
        <v>4228</v>
      </c>
      <c r="C3246" s="0" t="s">
        <v>969</v>
      </c>
      <c r="D3246" s="0" t="s">
        <v>970</v>
      </c>
      <c r="E3246" s="338" t="n">
        <v>3.49</v>
      </c>
    </row>
    <row r="3247" customFormat="false" ht="15" hidden="false" customHeight="false" outlineLevel="0" collapsed="false">
      <c r="A3247" s="0" t="n">
        <v>4308</v>
      </c>
      <c r="B3247" s="133" t="s">
        <v>4229</v>
      </c>
      <c r="C3247" s="0" t="s">
        <v>969</v>
      </c>
      <c r="D3247" s="0" t="s">
        <v>970</v>
      </c>
      <c r="E3247" s="338" t="n">
        <v>7.23</v>
      </c>
    </row>
    <row r="3248" customFormat="false" ht="15" hidden="false" customHeight="false" outlineLevel="0" collapsed="false">
      <c r="A3248" s="0" t="n">
        <v>4302</v>
      </c>
      <c r="B3248" s="133" t="s">
        <v>4230</v>
      </c>
      <c r="C3248" s="0" t="s">
        <v>969</v>
      </c>
      <c r="D3248" s="0" t="s">
        <v>970</v>
      </c>
      <c r="E3248" s="338" t="n">
        <v>5.42</v>
      </c>
    </row>
    <row r="3249" customFormat="false" ht="15" hidden="false" customHeight="false" outlineLevel="0" collapsed="false">
      <c r="A3249" s="0" t="n">
        <v>4300</v>
      </c>
      <c r="B3249" s="133" t="s">
        <v>4231</v>
      </c>
      <c r="C3249" s="0" t="s">
        <v>969</v>
      </c>
      <c r="D3249" s="0" t="s">
        <v>970</v>
      </c>
      <c r="E3249" s="338" t="n">
        <v>1.29</v>
      </c>
    </row>
    <row r="3250" customFormat="false" ht="15" hidden="false" customHeight="false" outlineLevel="0" collapsed="false">
      <c r="A3250" s="0" t="n">
        <v>4301</v>
      </c>
      <c r="B3250" s="133" t="s">
        <v>4232</v>
      </c>
      <c r="C3250" s="0" t="s">
        <v>969</v>
      </c>
      <c r="D3250" s="0" t="s">
        <v>970</v>
      </c>
      <c r="E3250" s="338" t="n">
        <v>1.58</v>
      </c>
    </row>
    <row r="3251" customFormat="false" ht="15" hidden="false" customHeight="false" outlineLevel="0" collapsed="false">
      <c r="A3251" s="0" t="n">
        <v>4320</v>
      </c>
      <c r="B3251" s="133" t="s">
        <v>4233</v>
      </c>
      <c r="C3251" s="0" t="s">
        <v>969</v>
      </c>
      <c r="D3251" s="0" t="s">
        <v>970</v>
      </c>
      <c r="E3251" s="338" t="n">
        <v>4.79</v>
      </c>
    </row>
    <row r="3252" customFormat="false" ht="15" hidden="false" customHeight="false" outlineLevel="0" collapsed="false">
      <c r="A3252" s="0" t="n">
        <v>4318</v>
      </c>
      <c r="B3252" s="133" t="s">
        <v>4234</v>
      </c>
      <c r="C3252" s="0" t="s">
        <v>969</v>
      </c>
      <c r="D3252" s="0" t="s">
        <v>970</v>
      </c>
      <c r="E3252" s="338" t="n">
        <v>2.33</v>
      </c>
    </row>
    <row r="3253" customFormat="false" ht="15" hidden="false" customHeight="false" outlineLevel="0" collapsed="false">
      <c r="A3253" s="0" t="n">
        <v>40547</v>
      </c>
      <c r="B3253" s="133" t="s">
        <v>4235</v>
      </c>
      <c r="C3253" s="0" t="s">
        <v>3042</v>
      </c>
      <c r="D3253" s="0" t="s">
        <v>972</v>
      </c>
      <c r="E3253" s="338" t="n">
        <v>27.27</v>
      </c>
    </row>
    <row r="3254" customFormat="false" ht="15" hidden="false" customHeight="false" outlineLevel="0" collapsed="false">
      <c r="A3254" s="0" t="n">
        <v>11962</v>
      </c>
      <c r="B3254" s="133" t="s">
        <v>4236</v>
      </c>
      <c r="C3254" s="0" t="s">
        <v>969</v>
      </c>
      <c r="D3254" s="0" t="s">
        <v>972</v>
      </c>
      <c r="E3254" s="338" t="n">
        <v>0.22</v>
      </c>
    </row>
    <row r="3255" customFormat="false" ht="15" hidden="false" customHeight="false" outlineLevel="0" collapsed="false">
      <c r="A3255" s="0" t="n">
        <v>4332</v>
      </c>
      <c r="B3255" s="133" t="s">
        <v>4237</v>
      </c>
      <c r="C3255" s="0" t="s">
        <v>969</v>
      </c>
      <c r="D3255" s="0" t="s">
        <v>972</v>
      </c>
      <c r="E3255" s="338" t="n">
        <v>1.08</v>
      </c>
    </row>
    <row r="3256" customFormat="false" ht="15" hidden="false" customHeight="false" outlineLevel="0" collapsed="false">
      <c r="A3256" s="0" t="n">
        <v>4331</v>
      </c>
      <c r="B3256" s="133" t="s">
        <v>4238</v>
      </c>
      <c r="C3256" s="0" t="s">
        <v>969</v>
      </c>
      <c r="D3256" s="0" t="s">
        <v>972</v>
      </c>
      <c r="E3256" s="338" t="n">
        <v>4.09</v>
      </c>
    </row>
    <row r="3257" customFormat="false" ht="15" hidden="false" customHeight="false" outlineLevel="0" collapsed="false">
      <c r="A3257" s="0" t="n">
        <v>4336</v>
      </c>
      <c r="B3257" s="133" t="s">
        <v>4239</v>
      </c>
      <c r="C3257" s="0" t="s">
        <v>969</v>
      </c>
      <c r="D3257" s="0" t="s">
        <v>972</v>
      </c>
      <c r="E3257" s="338" t="n">
        <v>5.24</v>
      </c>
    </row>
    <row r="3258" customFormat="false" ht="15" hidden="false" customHeight="false" outlineLevel="0" collapsed="false">
      <c r="A3258" s="0" t="n">
        <v>13294</v>
      </c>
      <c r="B3258" s="133" t="s">
        <v>4240</v>
      </c>
      <c r="C3258" s="0" t="s">
        <v>969</v>
      </c>
      <c r="D3258" s="0" t="s">
        <v>972</v>
      </c>
      <c r="E3258" s="338" t="n">
        <v>1.5</v>
      </c>
    </row>
    <row r="3259" customFormat="false" ht="15" hidden="false" customHeight="false" outlineLevel="0" collapsed="false">
      <c r="A3259" s="0" t="n">
        <v>11948</v>
      </c>
      <c r="B3259" s="133" t="s">
        <v>4241</v>
      </c>
      <c r="C3259" s="0" t="s">
        <v>969</v>
      </c>
      <c r="D3259" s="0" t="s">
        <v>972</v>
      </c>
      <c r="E3259" s="338" t="n">
        <v>0.67</v>
      </c>
    </row>
    <row r="3260" customFormat="false" ht="15" hidden="false" customHeight="false" outlineLevel="0" collapsed="false">
      <c r="A3260" s="0" t="n">
        <v>4382</v>
      </c>
      <c r="B3260" s="133" t="s">
        <v>4242</v>
      </c>
      <c r="C3260" s="0" t="s">
        <v>969</v>
      </c>
      <c r="D3260" s="0" t="s">
        <v>972</v>
      </c>
      <c r="E3260" s="338" t="n">
        <v>1.12</v>
      </c>
    </row>
    <row r="3261" customFormat="false" ht="15" hidden="false" customHeight="false" outlineLevel="0" collapsed="false">
      <c r="A3261" s="0" t="n">
        <v>4354</v>
      </c>
      <c r="B3261" s="133" t="s">
        <v>4243</v>
      </c>
      <c r="C3261" s="0" t="s">
        <v>969</v>
      </c>
      <c r="D3261" s="0" t="s">
        <v>972</v>
      </c>
      <c r="E3261" s="338" t="n">
        <v>46.95</v>
      </c>
    </row>
    <row r="3262" customFormat="false" ht="15" hidden="false" customHeight="false" outlineLevel="0" collapsed="false">
      <c r="A3262" s="0" t="n">
        <v>40839</v>
      </c>
      <c r="B3262" s="133" t="s">
        <v>4244</v>
      </c>
      <c r="C3262" s="0" t="s">
        <v>3042</v>
      </c>
      <c r="D3262" s="0" t="s">
        <v>972</v>
      </c>
      <c r="E3262" s="338" t="n">
        <v>112.98</v>
      </c>
    </row>
    <row r="3263" customFormat="false" ht="15" hidden="false" customHeight="false" outlineLevel="0" collapsed="false">
      <c r="A3263" s="0" t="n">
        <v>40552</v>
      </c>
      <c r="B3263" s="133" t="s">
        <v>4245</v>
      </c>
      <c r="C3263" s="0" t="s">
        <v>3042</v>
      </c>
      <c r="D3263" s="0" t="s">
        <v>972</v>
      </c>
      <c r="E3263" s="338" t="n">
        <v>46.75</v>
      </c>
    </row>
    <row r="3264" customFormat="false" ht="15" hidden="false" customHeight="false" outlineLevel="0" collapsed="false">
      <c r="A3264" s="0" t="n">
        <v>40549</v>
      </c>
      <c r="B3264" s="133" t="s">
        <v>4246</v>
      </c>
      <c r="C3264" s="0" t="s">
        <v>3042</v>
      </c>
      <c r="D3264" s="0" t="s">
        <v>972</v>
      </c>
      <c r="E3264" s="338" t="n">
        <v>185.06</v>
      </c>
    </row>
    <row r="3265" customFormat="false" ht="15" hidden="false" customHeight="false" outlineLevel="0" collapsed="false">
      <c r="A3265" s="0" t="n">
        <v>4385</v>
      </c>
      <c r="B3265" s="133" t="s">
        <v>4247</v>
      </c>
      <c r="C3265" s="0" t="s">
        <v>4248</v>
      </c>
      <c r="D3265" s="0" t="s">
        <v>970</v>
      </c>
      <c r="E3265" s="339" t="n">
        <v>5105.1</v>
      </c>
    </row>
    <row r="3266" customFormat="false" ht="15" hidden="false" customHeight="false" outlineLevel="0" collapsed="false">
      <c r="A3266" s="0" t="n">
        <v>20078</v>
      </c>
      <c r="B3266" s="133" t="s">
        <v>4249</v>
      </c>
      <c r="C3266" s="0" t="s">
        <v>969</v>
      </c>
      <c r="D3266" s="0" t="s">
        <v>970</v>
      </c>
      <c r="E3266" s="338" t="n">
        <v>26.35</v>
      </c>
    </row>
    <row r="3267" customFormat="false" ht="15" hidden="false" customHeight="false" outlineLevel="0" collapsed="false">
      <c r="A3267" s="0" t="n">
        <v>39897</v>
      </c>
      <c r="B3267" s="133" t="s">
        <v>4250</v>
      </c>
      <c r="C3267" s="0" t="s">
        <v>969</v>
      </c>
      <c r="D3267" s="0" t="s">
        <v>972</v>
      </c>
      <c r="E3267" s="338" t="n">
        <v>50.23</v>
      </c>
    </row>
    <row r="3268" customFormat="false" ht="15" hidden="false" customHeight="false" outlineLevel="0" collapsed="false">
      <c r="A3268" s="0" t="n">
        <v>118</v>
      </c>
      <c r="B3268" s="133" t="s">
        <v>4251</v>
      </c>
      <c r="C3268" s="0" t="s">
        <v>969</v>
      </c>
      <c r="D3268" s="0" t="s">
        <v>970</v>
      </c>
      <c r="E3268" s="338" t="n">
        <v>55.72</v>
      </c>
    </row>
    <row r="3269" customFormat="false" ht="15" hidden="false" customHeight="false" outlineLevel="0" collapsed="false">
      <c r="A3269" s="0" t="n">
        <v>4396</v>
      </c>
      <c r="B3269" s="133" t="s">
        <v>4252</v>
      </c>
      <c r="C3269" s="0" t="s">
        <v>1378</v>
      </c>
      <c r="D3269" s="0" t="s">
        <v>970</v>
      </c>
      <c r="E3269" s="338" t="n">
        <v>141.01</v>
      </c>
    </row>
    <row r="3270" customFormat="false" ht="15" hidden="false" customHeight="false" outlineLevel="0" collapsed="false">
      <c r="A3270" s="0" t="n">
        <v>36881</v>
      </c>
      <c r="B3270" s="133" t="s">
        <v>4253</v>
      </c>
      <c r="C3270" s="0" t="s">
        <v>1378</v>
      </c>
      <c r="D3270" s="0" t="s">
        <v>970</v>
      </c>
      <c r="E3270" s="338" t="n">
        <v>90.81</v>
      </c>
    </row>
    <row r="3271" customFormat="false" ht="15" hidden="false" customHeight="false" outlineLevel="0" collapsed="false">
      <c r="A3271" s="0" t="n">
        <v>4397</v>
      </c>
      <c r="B3271" s="133" t="s">
        <v>4254</v>
      </c>
      <c r="C3271" s="0" t="s">
        <v>1378</v>
      </c>
      <c r="D3271" s="0" t="s">
        <v>970</v>
      </c>
      <c r="E3271" s="338" t="n">
        <v>153.39</v>
      </c>
    </row>
    <row r="3272" customFormat="false" ht="15" hidden="false" customHeight="false" outlineLevel="0" collapsed="false">
      <c r="A3272" s="0" t="n">
        <v>36882</v>
      </c>
      <c r="B3272" s="133" t="s">
        <v>4255</v>
      </c>
      <c r="C3272" s="0" t="s">
        <v>1378</v>
      </c>
      <c r="D3272" s="0" t="s">
        <v>970</v>
      </c>
      <c r="E3272" s="338" t="n">
        <v>108.59</v>
      </c>
    </row>
    <row r="3273" customFormat="false" ht="15" hidden="false" customHeight="false" outlineLevel="0" collapsed="false">
      <c r="A3273" s="0" t="n">
        <v>4751</v>
      </c>
      <c r="B3273" s="133" t="s">
        <v>4256</v>
      </c>
      <c r="C3273" s="0" t="s">
        <v>1120</v>
      </c>
      <c r="D3273" s="0" t="s">
        <v>970</v>
      </c>
      <c r="E3273" s="338" t="n">
        <v>18.58</v>
      </c>
    </row>
    <row r="3274" customFormat="false" ht="15" hidden="false" customHeight="false" outlineLevel="0" collapsed="false">
      <c r="A3274" s="0" t="n">
        <v>41066</v>
      </c>
      <c r="B3274" s="133" t="s">
        <v>4257</v>
      </c>
      <c r="C3274" s="0" t="s">
        <v>1122</v>
      </c>
      <c r="D3274" s="0" t="s">
        <v>970</v>
      </c>
      <c r="E3274" s="339" t="n">
        <v>3269.67</v>
      </c>
    </row>
    <row r="3275" customFormat="false" ht="15" hidden="false" customHeight="false" outlineLevel="0" collapsed="false">
      <c r="A3275" s="0" t="n">
        <v>39604</v>
      </c>
      <c r="B3275" s="133" t="s">
        <v>4258</v>
      </c>
      <c r="C3275" s="0" t="s">
        <v>969</v>
      </c>
      <c r="D3275" s="0" t="s">
        <v>970</v>
      </c>
      <c r="E3275" s="338" t="n">
        <v>14.05</v>
      </c>
    </row>
    <row r="3276" customFormat="false" ht="15" hidden="false" customHeight="false" outlineLevel="0" collapsed="false">
      <c r="A3276" s="0" t="n">
        <v>39605</v>
      </c>
      <c r="B3276" s="133" t="s">
        <v>4259</v>
      </c>
      <c r="C3276" s="0" t="s">
        <v>969</v>
      </c>
      <c r="D3276" s="0" t="s">
        <v>970</v>
      </c>
      <c r="E3276" s="338" t="n">
        <v>15.26</v>
      </c>
    </row>
    <row r="3277" customFormat="false" ht="15" hidden="false" customHeight="false" outlineLevel="0" collapsed="false">
      <c r="A3277" s="0" t="n">
        <v>39606</v>
      </c>
      <c r="B3277" s="133" t="s">
        <v>4260</v>
      </c>
      <c r="C3277" s="0" t="s">
        <v>969</v>
      </c>
      <c r="D3277" s="0" t="s">
        <v>970</v>
      </c>
      <c r="E3277" s="338" t="n">
        <v>26.72</v>
      </c>
    </row>
    <row r="3278" customFormat="false" ht="15" hidden="false" customHeight="false" outlineLevel="0" collapsed="false">
      <c r="A3278" s="0" t="n">
        <v>39607</v>
      </c>
      <c r="B3278" s="133" t="s">
        <v>4261</v>
      </c>
      <c r="C3278" s="0" t="s">
        <v>969</v>
      </c>
      <c r="D3278" s="0" t="s">
        <v>970</v>
      </c>
      <c r="E3278" s="338" t="n">
        <v>36.15</v>
      </c>
    </row>
    <row r="3279" customFormat="false" ht="15" hidden="false" customHeight="false" outlineLevel="0" collapsed="false">
      <c r="A3279" s="0" t="n">
        <v>39594</v>
      </c>
      <c r="B3279" s="133" t="s">
        <v>4262</v>
      </c>
      <c r="C3279" s="0" t="s">
        <v>969</v>
      </c>
      <c r="D3279" s="0" t="s">
        <v>977</v>
      </c>
      <c r="E3279" s="338" t="n">
        <v>305</v>
      </c>
    </row>
    <row r="3280" customFormat="false" ht="15" hidden="false" customHeight="false" outlineLevel="0" collapsed="false">
      <c r="A3280" s="0" t="n">
        <v>39596</v>
      </c>
      <c r="B3280" s="133" t="s">
        <v>4263</v>
      </c>
      <c r="C3280" s="0" t="s">
        <v>969</v>
      </c>
      <c r="D3280" s="0" t="s">
        <v>970</v>
      </c>
      <c r="E3280" s="338" t="n">
        <v>816.81</v>
      </c>
    </row>
    <row r="3281" customFormat="false" ht="15" hidden="false" customHeight="false" outlineLevel="0" collapsed="false">
      <c r="A3281" s="0" t="n">
        <v>39595</v>
      </c>
      <c r="B3281" s="133" t="s">
        <v>4264</v>
      </c>
      <c r="C3281" s="0" t="s">
        <v>969</v>
      </c>
      <c r="D3281" s="0" t="s">
        <v>970</v>
      </c>
      <c r="E3281" s="339" t="n">
        <v>1835.27</v>
      </c>
    </row>
    <row r="3282" customFormat="false" ht="15" hidden="false" customHeight="false" outlineLevel="0" collapsed="false">
      <c r="A3282" s="0" t="n">
        <v>39597</v>
      </c>
      <c r="B3282" s="133" t="s">
        <v>4265</v>
      </c>
      <c r="C3282" s="0" t="s">
        <v>969</v>
      </c>
      <c r="D3282" s="0" t="s">
        <v>970</v>
      </c>
      <c r="E3282" s="339" t="n">
        <v>2878.87</v>
      </c>
    </row>
    <row r="3283" customFormat="false" ht="15" hidden="false" customHeight="false" outlineLevel="0" collapsed="false">
      <c r="A3283" s="0" t="n">
        <v>10731</v>
      </c>
      <c r="B3283" s="133" t="s">
        <v>4266</v>
      </c>
      <c r="C3283" s="0" t="s">
        <v>1378</v>
      </c>
      <c r="D3283" s="0" t="s">
        <v>972</v>
      </c>
      <c r="E3283" s="338" t="n">
        <v>34.75</v>
      </c>
    </row>
    <row r="3284" customFormat="false" ht="15" hidden="false" customHeight="false" outlineLevel="0" collapsed="false">
      <c r="A3284" s="0" t="n">
        <v>4704</v>
      </c>
      <c r="B3284" s="133" t="s">
        <v>4267</v>
      </c>
      <c r="C3284" s="0" t="s">
        <v>1378</v>
      </c>
      <c r="D3284" s="0" t="s">
        <v>972</v>
      </c>
      <c r="E3284" s="338" t="n">
        <v>31.36</v>
      </c>
    </row>
    <row r="3285" customFormat="false" ht="15" hidden="false" customHeight="false" outlineLevel="0" collapsed="false">
      <c r="A3285" s="0" t="n">
        <v>10730</v>
      </c>
      <c r="B3285" s="133" t="s">
        <v>4268</v>
      </c>
      <c r="C3285" s="0" t="s">
        <v>1378</v>
      </c>
      <c r="D3285" s="0" t="s">
        <v>972</v>
      </c>
      <c r="E3285" s="338" t="n">
        <v>33.6</v>
      </c>
    </row>
    <row r="3286" customFormat="false" ht="15" hidden="false" customHeight="false" outlineLevel="0" collapsed="false">
      <c r="A3286" s="0" t="n">
        <v>4729</v>
      </c>
      <c r="B3286" s="133" t="s">
        <v>4269</v>
      </c>
      <c r="C3286" s="0" t="s">
        <v>1118</v>
      </c>
      <c r="D3286" s="0" t="s">
        <v>970</v>
      </c>
      <c r="E3286" s="338" t="n">
        <v>104.96</v>
      </c>
    </row>
    <row r="3287" customFormat="false" ht="15" hidden="false" customHeight="false" outlineLevel="0" collapsed="false">
      <c r="A3287" s="0" t="n">
        <v>4720</v>
      </c>
      <c r="B3287" s="133" t="s">
        <v>4270</v>
      </c>
      <c r="C3287" s="0" t="s">
        <v>1118</v>
      </c>
      <c r="D3287" s="0" t="s">
        <v>970</v>
      </c>
      <c r="E3287" s="338" t="n">
        <v>120.27</v>
      </c>
    </row>
    <row r="3288" customFormat="false" ht="15" hidden="false" customHeight="false" outlineLevel="0" collapsed="false">
      <c r="A3288" s="0" t="n">
        <v>4721</v>
      </c>
      <c r="B3288" s="133" t="s">
        <v>4271</v>
      </c>
      <c r="C3288" s="0" t="s">
        <v>1118</v>
      </c>
      <c r="D3288" s="0" t="s">
        <v>970</v>
      </c>
      <c r="E3288" s="338" t="n">
        <v>104.17</v>
      </c>
    </row>
    <row r="3289" customFormat="false" ht="15" hidden="false" customHeight="false" outlineLevel="0" collapsed="false">
      <c r="A3289" s="0" t="n">
        <v>4718</v>
      </c>
      <c r="B3289" s="133" t="s">
        <v>4272</v>
      </c>
      <c r="C3289" s="0" t="s">
        <v>1118</v>
      </c>
      <c r="D3289" s="0" t="s">
        <v>977</v>
      </c>
      <c r="E3289" s="338" t="n">
        <v>104.72</v>
      </c>
    </row>
    <row r="3290" customFormat="false" ht="15" hidden="false" customHeight="false" outlineLevel="0" collapsed="false">
      <c r="A3290" s="0" t="n">
        <v>4722</v>
      </c>
      <c r="B3290" s="133" t="s">
        <v>4273</v>
      </c>
      <c r="C3290" s="0" t="s">
        <v>1118</v>
      </c>
      <c r="D3290" s="0" t="s">
        <v>970</v>
      </c>
      <c r="E3290" s="338" t="n">
        <v>98.4</v>
      </c>
    </row>
    <row r="3291" customFormat="false" ht="15" hidden="false" customHeight="false" outlineLevel="0" collapsed="false">
      <c r="A3291" s="0" t="n">
        <v>4723</v>
      </c>
      <c r="B3291" s="133" t="s">
        <v>4274</v>
      </c>
      <c r="C3291" s="0" t="s">
        <v>1118</v>
      </c>
      <c r="D3291" s="0" t="s">
        <v>970</v>
      </c>
      <c r="E3291" s="338" t="n">
        <v>97.55</v>
      </c>
    </row>
    <row r="3292" customFormat="false" ht="15" hidden="false" customHeight="false" outlineLevel="0" collapsed="false">
      <c r="A3292" s="0" t="n">
        <v>4727</v>
      </c>
      <c r="B3292" s="133" t="s">
        <v>4275</v>
      </c>
      <c r="C3292" s="0" t="s">
        <v>1118</v>
      </c>
      <c r="D3292" s="0" t="s">
        <v>970</v>
      </c>
      <c r="E3292" s="338" t="n">
        <v>89.29</v>
      </c>
    </row>
    <row r="3293" customFormat="false" ht="15" hidden="false" customHeight="false" outlineLevel="0" collapsed="false">
      <c r="A3293" s="0" t="n">
        <v>4748</v>
      </c>
      <c r="B3293" s="133" t="s">
        <v>4276</v>
      </c>
      <c r="C3293" s="0" t="s">
        <v>1118</v>
      </c>
      <c r="D3293" s="0" t="s">
        <v>970</v>
      </c>
      <c r="E3293" s="338" t="n">
        <v>96.21</v>
      </c>
    </row>
    <row r="3294" customFormat="false" ht="15" hidden="false" customHeight="false" outlineLevel="0" collapsed="false">
      <c r="A3294" s="0" t="n">
        <v>4730</v>
      </c>
      <c r="B3294" s="133" t="s">
        <v>4277</v>
      </c>
      <c r="C3294" s="0" t="s">
        <v>1118</v>
      </c>
      <c r="D3294" s="0" t="s">
        <v>970</v>
      </c>
      <c r="E3294" s="338" t="n">
        <v>97.91</v>
      </c>
    </row>
    <row r="3295" customFormat="false" ht="15" hidden="false" customHeight="false" outlineLevel="0" collapsed="false">
      <c r="A3295" s="0" t="n">
        <v>13186</v>
      </c>
      <c r="B3295" s="133" t="s">
        <v>4278</v>
      </c>
      <c r="C3295" s="0" t="s">
        <v>1118</v>
      </c>
      <c r="D3295" s="0" t="s">
        <v>970</v>
      </c>
      <c r="E3295" s="338" t="n">
        <v>112.98</v>
      </c>
    </row>
    <row r="3296" customFormat="false" ht="15" hidden="false" customHeight="false" outlineLevel="0" collapsed="false">
      <c r="A3296" s="0" t="n">
        <v>10737</v>
      </c>
      <c r="B3296" s="133" t="s">
        <v>4279</v>
      </c>
      <c r="C3296" s="0" t="s">
        <v>1378</v>
      </c>
      <c r="D3296" s="0" t="s">
        <v>972</v>
      </c>
      <c r="E3296" s="338" t="n">
        <v>109.2</v>
      </c>
    </row>
    <row r="3297" customFormat="false" ht="15" hidden="false" customHeight="false" outlineLevel="0" collapsed="false">
      <c r="A3297" s="0" t="n">
        <v>10734</v>
      </c>
      <c r="B3297" s="133" t="s">
        <v>4280</v>
      </c>
      <c r="C3297" s="0" t="s">
        <v>1378</v>
      </c>
      <c r="D3297" s="0" t="s">
        <v>972</v>
      </c>
      <c r="E3297" s="338" t="n">
        <v>64.96</v>
      </c>
    </row>
    <row r="3298" customFormat="false" ht="15" hidden="false" customHeight="false" outlineLevel="0" collapsed="false">
      <c r="A3298" s="0" t="n">
        <v>4708</v>
      </c>
      <c r="B3298" s="133" t="s">
        <v>4281</v>
      </c>
      <c r="C3298" s="0" t="s">
        <v>1378</v>
      </c>
      <c r="D3298" s="0" t="s">
        <v>972</v>
      </c>
      <c r="E3298" s="338" t="n">
        <v>126</v>
      </c>
    </row>
    <row r="3299" customFormat="false" ht="15" hidden="false" customHeight="false" outlineLevel="0" collapsed="false">
      <c r="A3299" s="0" t="n">
        <v>4712</v>
      </c>
      <c r="B3299" s="133" t="s">
        <v>4282</v>
      </c>
      <c r="C3299" s="0" t="s">
        <v>1378</v>
      </c>
      <c r="D3299" s="0" t="s">
        <v>972</v>
      </c>
      <c r="E3299" s="338" t="n">
        <v>61.6</v>
      </c>
    </row>
    <row r="3300" customFormat="false" ht="15" hidden="false" customHeight="false" outlineLevel="0" collapsed="false">
      <c r="A3300" s="0" t="n">
        <v>4710</v>
      </c>
      <c r="B3300" s="133" t="s">
        <v>4283</v>
      </c>
      <c r="C3300" s="0" t="s">
        <v>1378</v>
      </c>
      <c r="D3300" s="0" t="s">
        <v>972</v>
      </c>
      <c r="E3300" s="338" t="n">
        <v>197.55</v>
      </c>
    </row>
    <row r="3301" customFormat="false" ht="15" hidden="false" customHeight="false" outlineLevel="0" collapsed="false">
      <c r="A3301" s="0" t="n">
        <v>4746</v>
      </c>
      <c r="B3301" s="133" t="s">
        <v>4284</v>
      </c>
      <c r="C3301" s="0" t="s">
        <v>1118</v>
      </c>
      <c r="D3301" s="0" t="s">
        <v>970</v>
      </c>
      <c r="E3301" s="338" t="n">
        <v>73.13</v>
      </c>
    </row>
    <row r="3302" customFormat="false" ht="15" hidden="false" customHeight="false" outlineLevel="0" collapsed="false">
      <c r="A3302" s="0" t="n">
        <v>4750</v>
      </c>
      <c r="B3302" s="133" t="s">
        <v>4285</v>
      </c>
      <c r="C3302" s="0" t="s">
        <v>1120</v>
      </c>
      <c r="D3302" s="0" t="s">
        <v>977</v>
      </c>
      <c r="E3302" s="338" t="n">
        <v>18.58</v>
      </c>
    </row>
    <row r="3303" customFormat="false" ht="15" hidden="false" customHeight="false" outlineLevel="0" collapsed="false">
      <c r="A3303" s="0" t="n">
        <v>41065</v>
      </c>
      <c r="B3303" s="133" t="s">
        <v>4286</v>
      </c>
      <c r="C3303" s="0" t="s">
        <v>1122</v>
      </c>
      <c r="D3303" s="0" t="s">
        <v>970</v>
      </c>
      <c r="E3303" s="339" t="n">
        <v>3269.67</v>
      </c>
    </row>
    <row r="3304" customFormat="false" ht="15" hidden="false" customHeight="false" outlineLevel="0" collapsed="false">
      <c r="A3304" s="0" t="n">
        <v>34747</v>
      </c>
      <c r="B3304" s="133" t="s">
        <v>4287</v>
      </c>
      <c r="C3304" s="0" t="s">
        <v>1016</v>
      </c>
      <c r="D3304" s="0" t="s">
        <v>970</v>
      </c>
      <c r="E3304" s="338" t="n">
        <v>100.38</v>
      </c>
    </row>
    <row r="3305" customFormat="false" ht="15" hidden="false" customHeight="false" outlineLevel="0" collapsed="false">
      <c r="A3305" s="0" t="n">
        <v>4826</v>
      </c>
      <c r="B3305" s="133" t="s">
        <v>4288</v>
      </c>
      <c r="C3305" s="0" t="s">
        <v>1016</v>
      </c>
      <c r="D3305" s="0" t="s">
        <v>970</v>
      </c>
      <c r="E3305" s="338" t="n">
        <v>107.94</v>
      </c>
    </row>
    <row r="3306" customFormat="false" ht="15" hidden="false" customHeight="false" outlineLevel="0" collapsed="false">
      <c r="A3306" s="0" t="n">
        <v>41975</v>
      </c>
      <c r="B3306" s="133" t="s">
        <v>4289</v>
      </c>
      <c r="C3306" s="0" t="s">
        <v>1378</v>
      </c>
      <c r="D3306" s="0" t="s">
        <v>972</v>
      </c>
      <c r="E3306" s="338" t="n">
        <v>94.34</v>
      </c>
    </row>
    <row r="3307" customFormat="false" ht="15" hidden="false" customHeight="false" outlineLevel="0" collapsed="false">
      <c r="A3307" s="0" t="n">
        <v>4825</v>
      </c>
      <c r="B3307" s="133" t="s">
        <v>4290</v>
      </c>
      <c r="C3307" s="0" t="s">
        <v>1016</v>
      </c>
      <c r="D3307" s="0" t="s">
        <v>970</v>
      </c>
      <c r="E3307" s="338" t="n">
        <v>149.41</v>
      </c>
    </row>
    <row r="3308" customFormat="false" ht="15" hidden="false" customHeight="false" outlineLevel="0" collapsed="false">
      <c r="A3308" s="0" t="n">
        <v>34744</v>
      </c>
      <c r="B3308" s="133" t="s">
        <v>4291</v>
      </c>
      <c r="C3308" s="0" t="s">
        <v>1378</v>
      </c>
      <c r="D3308" s="0" t="s">
        <v>972</v>
      </c>
      <c r="E3308" s="338" t="n">
        <v>23.25</v>
      </c>
    </row>
    <row r="3309" customFormat="false" ht="15" hidden="false" customHeight="false" outlineLevel="0" collapsed="false">
      <c r="A3309" s="0" t="n">
        <v>39430</v>
      </c>
      <c r="B3309" s="133" t="s">
        <v>4292</v>
      </c>
      <c r="C3309" s="0" t="s">
        <v>969</v>
      </c>
      <c r="D3309" s="0" t="s">
        <v>970</v>
      </c>
      <c r="E3309" s="338" t="n">
        <v>1.85</v>
      </c>
    </row>
    <row r="3310" customFormat="false" ht="15" hidden="false" customHeight="false" outlineLevel="0" collapsed="false">
      <c r="A3310" s="0" t="n">
        <v>39573</v>
      </c>
      <c r="B3310" s="133" t="s">
        <v>4293</v>
      </c>
      <c r="C3310" s="0" t="s">
        <v>969</v>
      </c>
      <c r="D3310" s="0" t="s">
        <v>970</v>
      </c>
      <c r="E3310" s="338" t="n">
        <v>1.82</v>
      </c>
    </row>
    <row r="3311" customFormat="false" ht="15" hidden="false" customHeight="false" outlineLevel="0" collapsed="false">
      <c r="A3311" s="0" t="n">
        <v>38410</v>
      </c>
      <c r="B3311" s="133" t="s">
        <v>4294</v>
      </c>
      <c r="C3311" s="0" t="s">
        <v>969</v>
      </c>
      <c r="D3311" s="0" t="s">
        <v>970</v>
      </c>
      <c r="E3311" s="339" t="n">
        <v>15978.11</v>
      </c>
    </row>
    <row r="3312" customFormat="false" ht="15" hidden="false" customHeight="false" outlineLevel="0" collapsed="false">
      <c r="A3312" s="0" t="n">
        <v>41596</v>
      </c>
      <c r="B3312" s="133" t="s">
        <v>4295</v>
      </c>
      <c r="C3312" s="0" t="s">
        <v>1020</v>
      </c>
      <c r="D3312" s="0" t="s">
        <v>972</v>
      </c>
      <c r="E3312" s="338" t="n">
        <v>10</v>
      </c>
    </row>
    <row r="3313" customFormat="false" ht="15" hidden="false" customHeight="false" outlineLevel="0" collapsed="false">
      <c r="A3313" s="0" t="n">
        <v>41598</v>
      </c>
      <c r="B3313" s="133" t="s">
        <v>4296</v>
      </c>
      <c r="C3313" s="0" t="s">
        <v>1020</v>
      </c>
      <c r="D3313" s="0" t="s">
        <v>972</v>
      </c>
      <c r="E3313" s="338" t="n">
        <v>10</v>
      </c>
    </row>
    <row r="3314" customFormat="false" ht="15" hidden="false" customHeight="false" outlineLevel="0" collapsed="false">
      <c r="A3314" s="0" t="n">
        <v>41594</v>
      </c>
      <c r="B3314" s="133" t="s">
        <v>4297</v>
      </c>
      <c r="C3314" s="0" t="s">
        <v>1020</v>
      </c>
      <c r="D3314" s="0" t="s">
        <v>972</v>
      </c>
      <c r="E3314" s="338" t="n">
        <v>10.16</v>
      </c>
    </row>
    <row r="3315" customFormat="false" ht="15" hidden="false" customHeight="false" outlineLevel="0" collapsed="false">
      <c r="A3315" s="0" t="n">
        <v>43663</v>
      </c>
      <c r="B3315" s="133" t="s">
        <v>4298</v>
      </c>
      <c r="C3315" s="0" t="s">
        <v>1020</v>
      </c>
      <c r="D3315" s="0" t="s">
        <v>972</v>
      </c>
      <c r="E3315" s="338" t="n">
        <v>8.37</v>
      </c>
    </row>
    <row r="3316" customFormat="false" ht="15" hidden="false" customHeight="false" outlineLevel="0" collapsed="false">
      <c r="A3316" s="0" t="n">
        <v>4766</v>
      </c>
      <c r="B3316" s="133" t="s">
        <v>4299</v>
      </c>
      <c r="C3316" s="0" t="s">
        <v>1020</v>
      </c>
      <c r="D3316" s="0" t="s">
        <v>972</v>
      </c>
      <c r="E3316" s="338" t="n">
        <v>7.88</v>
      </c>
    </row>
    <row r="3317" customFormat="false" ht="15" hidden="false" customHeight="false" outlineLevel="0" collapsed="false">
      <c r="A3317" s="0" t="n">
        <v>43664</v>
      </c>
      <c r="B3317" s="133" t="s">
        <v>4300</v>
      </c>
      <c r="C3317" s="0" t="s">
        <v>1020</v>
      </c>
      <c r="D3317" s="0" t="s">
        <v>972</v>
      </c>
      <c r="E3317" s="338" t="n">
        <v>8.41</v>
      </c>
    </row>
    <row r="3318" customFormat="false" ht="15" hidden="false" customHeight="false" outlineLevel="0" collapsed="false">
      <c r="A3318" s="0" t="n">
        <v>43082</v>
      </c>
      <c r="B3318" s="133" t="s">
        <v>4301</v>
      </c>
      <c r="C3318" s="0" t="s">
        <v>1020</v>
      </c>
      <c r="D3318" s="0" t="s">
        <v>972</v>
      </c>
      <c r="E3318" s="338" t="n">
        <v>9.17</v>
      </c>
    </row>
    <row r="3319" customFormat="false" ht="15" hidden="false" customHeight="false" outlineLevel="0" collapsed="false">
      <c r="A3319" s="0" t="n">
        <v>43665</v>
      </c>
      <c r="B3319" s="133" t="s">
        <v>4302</v>
      </c>
      <c r="C3319" s="0" t="s">
        <v>1020</v>
      </c>
      <c r="D3319" s="0" t="s">
        <v>972</v>
      </c>
      <c r="E3319" s="338" t="n">
        <v>7.88</v>
      </c>
    </row>
    <row r="3320" customFormat="false" ht="15" hidden="false" customHeight="false" outlineLevel="0" collapsed="false">
      <c r="A3320" s="0" t="n">
        <v>10966</v>
      </c>
      <c r="B3320" s="133" t="s">
        <v>4303</v>
      </c>
      <c r="C3320" s="0" t="s">
        <v>1020</v>
      </c>
      <c r="D3320" s="0" t="s">
        <v>972</v>
      </c>
      <c r="E3320" s="338" t="n">
        <v>8.37</v>
      </c>
    </row>
    <row r="3321" customFormat="false" ht="15" hidden="false" customHeight="false" outlineLevel="0" collapsed="false">
      <c r="A3321" s="0" t="n">
        <v>43692</v>
      </c>
      <c r="B3321" s="133" t="s">
        <v>4304</v>
      </c>
      <c r="C3321" s="0" t="s">
        <v>1020</v>
      </c>
      <c r="D3321" s="0" t="s">
        <v>972</v>
      </c>
      <c r="E3321" s="338" t="n">
        <v>8.37</v>
      </c>
    </row>
    <row r="3322" customFormat="false" ht="15" hidden="false" customHeight="false" outlineLevel="0" collapsed="false">
      <c r="A3322" s="0" t="n">
        <v>43083</v>
      </c>
      <c r="B3322" s="133" t="s">
        <v>4305</v>
      </c>
      <c r="C3322" s="0" t="s">
        <v>1020</v>
      </c>
      <c r="D3322" s="0" t="s">
        <v>972</v>
      </c>
      <c r="E3322" s="338" t="n">
        <v>7.94</v>
      </c>
    </row>
    <row r="3323" customFormat="false" ht="15" hidden="false" customHeight="false" outlineLevel="0" collapsed="false">
      <c r="A3323" s="0" t="n">
        <v>40535</v>
      </c>
      <c r="B3323" s="133" t="s">
        <v>4306</v>
      </c>
      <c r="C3323" s="0" t="s">
        <v>1020</v>
      </c>
      <c r="D3323" s="0" t="s">
        <v>972</v>
      </c>
      <c r="E3323" s="338" t="n">
        <v>7.94</v>
      </c>
    </row>
    <row r="3324" customFormat="false" ht="15" hidden="false" customHeight="false" outlineLevel="0" collapsed="false">
      <c r="A3324" s="0" t="n">
        <v>39427</v>
      </c>
      <c r="B3324" s="133" t="s">
        <v>4307</v>
      </c>
      <c r="C3324" s="0" t="s">
        <v>1016</v>
      </c>
      <c r="D3324" s="0" t="s">
        <v>970</v>
      </c>
      <c r="E3324" s="338" t="n">
        <v>4.91</v>
      </c>
    </row>
    <row r="3325" customFormat="false" ht="15" hidden="false" customHeight="false" outlineLevel="0" collapsed="false">
      <c r="A3325" s="0" t="n">
        <v>39424</v>
      </c>
      <c r="B3325" s="133" t="s">
        <v>4308</v>
      </c>
      <c r="C3325" s="0" t="s">
        <v>1016</v>
      </c>
      <c r="D3325" s="0" t="s">
        <v>970</v>
      </c>
      <c r="E3325" s="338" t="n">
        <v>2.92</v>
      </c>
    </row>
    <row r="3326" customFormat="false" ht="15" hidden="false" customHeight="false" outlineLevel="0" collapsed="false">
      <c r="A3326" s="0" t="n">
        <v>39425</v>
      </c>
      <c r="B3326" s="133" t="s">
        <v>4309</v>
      </c>
      <c r="C3326" s="0" t="s">
        <v>1016</v>
      </c>
      <c r="D3326" s="0" t="s">
        <v>970</v>
      </c>
      <c r="E3326" s="338" t="n">
        <v>2.88</v>
      </c>
    </row>
    <row r="3327" customFormat="false" ht="15" hidden="false" customHeight="false" outlineLevel="0" collapsed="false">
      <c r="A3327" s="0" t="n">
        <v>40664</v>
      </c>
      <c r="B3327" s="133" t="s">
        <v>4310</v>
      </c>
      <c r="C3327" s="0" t="s">
        <v>1020</v>
      </c>
      <c r="D3327" s="0" t="s">
        <v>972</v>
      </c>
      <c r="E3327" s="338" t="n">
        <v>16.3</v>
      </c>
    </row>
    <row r="3328" customFormat="false" ht="15" hidden="false" customHeight="false" outlineLevel="0" collapsed="false">
      <c r="A3328" s="0" t="n">
        <v>34360</v>
      </c>
      <c r="B3328" s="133" t="s">
        <v>4311</v>
      </c>
      <c r="C3328" s="0" t="s">
        <v>1020</v>
      </c>
      <c r="D3328" s="0" t="s">
        <v>972</v>
      </c>
      <c r="E3328" s="338" t="n">
        <v>37.13</v>
      </c>
    </row>
    <row r="3329" customFormat="false" ht="15" hidden="false" customHeight="false" outlineLevel="0" collapsed="false">
      <c r="A3329" s="0" t="n">
        <v>20259</v>
      </c>
      <c r="B3329" s="133" t="s">
        <v>4312</v>
      </c>
      <c r="C3329" s="0" t="s">
        <v>1016</v>
      </c>
      <c r="D3329" s="0" t="s">
        <v>972</v>
      </c>
      <c r="E3329" s="338" t="n">
        <v>12.9</v>
      </c>
    </row>
    <row r="3330" customFormat="false" ht="15" hidden="false" customHeight="false" outlineLevel="0" collapsed="false">
      <c r="A3330" s="0" t="n">
        <v>14077</v>
      </c>
      <c r="B3330" s="133" t="s">
        <v>4313</v>
      </c>
      <c r="C3330" s="0" t="s">
        <v>1016</v>
      </c>
      <c r="D3330" s="0" t="s">
        <v>972</v>
      </c>
      <c r="E3330" s="338" t="n">
        <v>197.44</v>
      </c>
    </row>
    <row r="3331" customFormat="false" ht="15" hidden="false" customHeight="false" outlineLevel="0" collapsed="false">
      <c r="A3331" s="0" t="n">
        <v>3678</v>
      </c>
      <c r="B3331" s="133" t="s">
        <v>4314</v>
      </c>
      <c r="C3331" s="0" t="s">
        <v>1016</v>
      </c>
      <c r="D3331" s="0" t="s">
        <v>972</v>
      </c>
      <c r="E3331" s="338" t="n">
        <v>89.24</v>
      </c>
    </row>
    <row r="3332" customFormat="false" ht="15" hidden="false" customHeight="false" outlineLevel="0" collapsed="false">
      <c r="A3332" s="0" t="n">
        <v>585</v>
      </c>
      <c r="B3332" s="133" t="s">
        <v>4315</v>
      </c>
      <c r="C3332" s="0" t="s">
        <v>1020</v>
      </c>
      <c r="D3332" s="0" t="s">
        <v>972</v>
      </c>
      <c r="E3332" s="338" t="n">
        <v>29.7</v>
      </c>
    </row>
    <row r="3333" customFormat="false" ht="15" hidden="false" customHeight="false" outlineLevel="0" collapsed="false">
      <c r="A3333" s="0" t="n">
        <v>39418</v>
      </c>
      <c r="B3333" s="133" t="s">
        <v>4316</v>
      </c>
      <c r="C3333" s="0" t="s">
        <v>1016</v>
      </c>
      <c r="D3333" s="0" t="s">
        <v>970</v>
      </c>
      <c r="E3333" s="338" t="n">
        <v>5.47</v>
      </c>
    </row>
    <row r="3334" customFormat="false" ht="15" hidden="false" customHeight="false" outlineLevel="0" collapsed="false">
      <c r="A3334" s="0" t="n">
        <v>39419</v>
      </c>
      <c r="B3334" s="133" t="s">
        <v>4317</v>
      </c>
      <c r="C3334" s="0" t="s">
        <v>1016</v>
      </c>
      <c r="D3334" s="0" t="s">
        <v>970</v>
      </c>
      <c r="E3334" s="338" t="n">
        <v>6.67</v>
      </c>
    </row>
    <row r="3335" customFormat="false" ht="15" hidden="false" customHeight="false" outlineLevel="0" collapsed="false">
      <c r="A3335" s="0" t="n">
        <v>39420</v>
      </c>
      <c r="B3335" s="133" t="s">
        <v>4318</v>
      </c>
      <c r="C3335" s="0" t="s">
        <v>1016</v>
      </c>
      <c r="D3335" s="0" t="s">
        <v>970</v>
      </c>
      <c r="E3335" s="338" t="n">
        <v>7.36</v>
      </c>
    </row>
    <row r="3336" customFormat="false" ht="15" hidden="false" customHeight="false" outlineLevel="0" collapsed="false">
      <c r="A3336" s="0" t="n">
        <v>39571</v>
      </c>
      <c r="B3336" s="133" t="s">
        <v>4319</v>
      </c>
      <c r="C3336" s="0" t="s">
        <v>1016</v>
      </c>
      <c r="D3336" s="0" t="s">
        <v>970</v>
      </c>
      <c r="E3336" s="338" t="n">
        <v>4.45</v>
      </c>
    </row>
    <row r="3337" customFormat="false" ht="15" hidden="false" customHeight="false" outlineLevel="0" collapsed="false">
      <c r="A3337" s="0" t="n">
        <v>39421</v>
      </c>
      <c r="B3337" s="133" t="s">
        <v>4320</v>
      </c>
      <c r="C3337" s="0" t="s">
        <v>1016</v>
      </c>
      <c r="D3337" s="0" t="s">
        <v>970</v>
      </c>
      <c r="E3337" s="338" t="n">
        <v>6.48</v>
      </c>
    </row>
    <row r="3338" customFormat="false" ht="15" hidden="false" customHeight="false" outlineLevel="0" collapsed="false">
      <c r="A3338" s="0" t="n">
        <v>39422</v>
      </c>
      <c r="B3338" s="133" t="s">
        <v>4321</v>
      </c>
      <c r="C3338" s="0" t="s">
        <v>1016</v>
      </c>
      <c r="D3338" s="0" t="s">
        <v>977</v>
      </c>
      <c r="E3338" s="338" t="n">
        <v>7.57</v>
      </c>
    </row>
    <row r="3339" customFormat="false" ht="15" hidden="false" customHeight="false" outlineLevel="0" collapsed="false">
      <c r="A3339" s="0" t="n">
        <v>39423</v>
      </c>
      <c r="B3339" s="133" t="s">
        <v>4322</v>
      </c>
      <c r="C3339" s="0" t="s">
        <v>1016</v>
      </c>
      <c r="D3339" s="0" t="s">
        <v>970</v>
      </c>
      <c r="E3339" s="338" t="n">
        <v>8.79</v>
      </c>
    </row>
    <row r="3340" customFormat="false" ht="15" hidden="false" customHeight="false" outlineLevel="0" collapsed="false">
      <c r="A3340" s="0" t="n">
        <v>39426</v>
      </c>
      <c r="B3340" s="133" t="s">
        <v>4323</v>
      </c>
      <c r="C3340" s="0" t="s">
        <v>1016</v>
      </c>
      <c r="D3340" s="0" t="s">
        <v>970</v>
      </c>
      <c r="E3340" s="338" t="n">
        <v>19.76</v>
      </c>
    </row>
    <row r="3341" customFormat="false" ht="15" hidden="false" customHeight="false" outlineLevel="0" collapsed="false">
      <c r="A3341" s="0" t="n">
        <v>39429</v>
      </c>
      <c r="B3341" s="133" t="s">
        <v>4324</v>
      </c>
      <c r="C3341" s="0" t="s">
        <v>1016</v>
      </c>
      <c r="D3341" s="0" t="s">
        <v>970</v>
      </c>
      <c r="E3341" s="338" t="n">
        <v>6.23</v>
      </c>
    </row>
    <row r="3342" customFormat="false" ht="15" hidden="false" customHeight="false" outlineLevel="0" collapsed="false">
      <c r="A3342" s="0" t="n">
        <v>39428</v>
      </c>
      <c r="B3342" s="133" t="s">
        <v>4325</v>
      </c>
      <c r="C3342" s="0" t="s">
        <v>1016</v>
      </c>
      <c r="D3342" s="0" t="s">
        <v>970</v>
      </c>
      <c r="E3342" s="338" t="n">
        <v>4.76</v>
      </c>
    </row>
    <row r="3343" customFormat="false" ht="15" hidden="false" customHeight="false" outlineLevel="0" collapsed="false">
      <c r="A3343" s="0" t="n">
        <v>39572</v>
      </c>
      <c r="B3343" s="133" t="s">
        <v>4326</v>
      </c>
      <c r="C3343" s="0" t="s">
        <v>1016</v>
      </c>
      <c r="D3343" s="0" t="s">
        <v>970</v>
      </c>
      <c r="E3343" s="338" t="n">
        <v>4.12</v>
      </c>
    </row>
    <row r="3344" customFormat="false" ht="15" hidden="false" customHeight="false" outlineLevel="0" collapsed="false">
      <c r="A3344" s="0" t="n">
        <v>39570</v>
      </c>
      <c r="B3344" s="133" t="s">
        <v>4327</v>
      </c>
      <c r="C3344" s="0" t="s">
        <v>1016</v>
      </c>
      <c r="D3344" s="0" t="s">
        <v>970</v>
      </c>
      <c r="E3344" s="338" t="n">
        <v>4.37</v>
      </c>
    </row>
    <row r="3345" customFormat="false" ht="15" hidden="false" customHeight="false" outlineLevel="0" collapsed="false">
      <c r="A3345" s="0" t="n">
        <v>39569</v>
      </c>
      <c r="B3345" s="133" t="s">
        <v>4328</v>
      </c>
      <c r="C3345" s="0" t="s">
        <v>1016</v>
      </c>
      <c r="D3345" s="0" t="s">
        <v>970</v>
      </c>
      <c r="E3345" s="338" t="n">
        <v>4.32</v>
      </c>
    </row>
    <row r="3346" customFormat="false" ht="15" hidden="false" customHeight="false" outlineLevel="0" collapsed="false">
      <c r="A3346" s="0" t="n">
        <v>11552</v>
      </c>
      <c r="B3346" s="133" t="s">
        <v>4329</v>
      </c>
      <c r="C3346" s="0" t="s">
        <v>1016</v>
      </c>
      <c r="D3346" s="0" t="s">
        <v>970</v>
      </c>
      <c r="E3346" s="338" t="n">
        <v>7.63</v>
      </c>
    </row>
    <row r="3347" customFormat="false" ht="15" hidden="false" customHeight="false" outlineLevel="0" collapsed="false">
      <c r="A3347" s="0" t="n">
        <v>40598</v>
      </c>
      <c r="B3347" s="133" t="s">
        <v>4330</v>
      </c>
      <c r="C3347" s="0" t="s">
        <v>1020</v>
      </c>
      <c r="D3347" s="0" t="s">
        <v>972</v>
      </c>
      <c r="E3347" s="338" t="n">
        <v>7.75</v>
      </c>
    </row>
    <row r="3348" customFormat="false" ht="15" hidden="false" customHeight="false" outlineLevel="0" collapsed="false">
      <c r="A3348" s="0" t="n">
        <v>39029</v>
      </c>
      <c r="B3348" s="133" t="s">
        <v>4331</v>
      </c>
      <c r="C3348" s="0" t="s">
        <v>1016</v>
      </c>
      <c r="D3348" s="0" t="s">
        <v>970</v>
      </c>
      <c r="E3348" s="338" t="n">
        <v>13.95</v>
      </c>
    </row>
    <row r="3349" customFormat="false" ht="15" hidden="false" customHeight="false" outlineLevel="0" collapsed="false">
      <c r="A3349" s="0" t="n">
        <v>39028</v>
      </c>
      <c r="B3349" s="133" t="s">
        <v>4332</v>
      </c>
      <c r="C3349" s="0" t="s">
        <v>1016</v>
      </c>
      <c r="D3349" s="0" t="s">
        <v>970</v>
      </c>
      <c r="E3349" s="338" t="n">
        <v>8.12</v>
      </c>
    </row>
    <row r="3350" customFormat="false" ht="15" hidden="false" customHeight="false" outlineLevel="0" collapsed="false">
      <c r="A3350" s="0" t="n">
        <v>39328</v>
      </c>
      <c r="B3350" s="133" t="s">
        <v>4333</v>
      </c>
      <c r="C3350" s="0" t="s">
        <v>1016</v>
      </c>
      <c r="D3350" s="0" t="s">
        <v>970</v>
      </c>
      <c r="E3350" s="338" t="n">
        <v>4.46</v>
      </c>
    </row>
    <row r="3351" customFormat="false" ht="15" hidden="false" customHeight="false" outlineLevel="0" collapsed="false">
      <c r="A3351" s="0" t="n">
        <v>38541</v>
      </c>
      <c r="B3351" s="133" t="s">
        <v>4334</v>
      </c>
      <c r="C3351" s="0" t="s">
        <v>969</v>
      </c>
      <c r="D3351" s="0" t="s">
        <v>972</v>
      </c>
      <c r="E3351" s="339" t="n">
        <v>4020703.6</v>
      </c>
    </row>
    <row r="3352" customFormat="false" ht="15" hidden="false" customHeight="false" outlineLevel="0" collapsed="false">
      <c r="A3352" s="0" t="n">
        <v>38542</v>
      </c>
      <c r="B3352" s="133" t="s">
        <v>4335</v>
      </c>
      <c r="C3352" s="0" t="s">
        <v>969</v>
      </c>
      <c r="D3352" s="0" t="s">
        <v>972</v>
      </c>
      <c r="E3352" s="339" t="n">
        <v>6252032.42</v>
      </c>
    </row>
    <row r="3353" customFormat="false" ht="15" hidden="false" customHeight="false" outlineLevel="0" collapsed="false">
      <c r="A3353" s="0" t="n">
        <v>38543</v>
      </c>
      <c r="B3353" s="133" t="s">
        <v>4336</v>
      </c>
      <c r="C3353" s="0" t="s">
        <v>969</v>
      </c>
      <c r="D3353" s="0" t="s">
        <v>972</v>
      </c>
      <c r="E3353" s="339" t="n">
        <v>1530670.05</v>
      </c>
    </row>
    <row r="3354" customFormat="false" ht="15" hidden="false" customHeight="false" outlineLevel="0" collapsed="false">
      <c r="A3354" s="0" t="n">
        <v>40406</v>
      </c>
      <c r="B3354" s="133" t="s">
        <v>4337</v>
      </c>
      <c r="C3354" s="0" t="s">
        <v>969</v>
      </c>
      <c r="D3354" s="0" t="s">
        <v>972</v>
      </c>
      <c r="E3354" s="339" t="n">
        <v>68502.98</v>
      </c>
    </row>
    <row r="3355" customFormat="false" ht="15" hidden="false" customHeight="false" outlineLevel="0" collapsed="false">
      <c r="A3355" s="0" t="n">
        <v>40789</v>
      </c>
      <c r="B3355" s="133" t="s">
        <v>4338</v>
      </c>
      <c r="C3355" s="0" t="s">
        <v>969</v>
      </c>
      <c r="D3355" s="0" t="s">
        <v>972</v>
      </c>
      <c r="E3355" s="339" t="n">
        <v>9871.98</v>
      </c>
    </row>
    <row r="3356" customFormat="false" ht="15" hidden="false" customHeight="false" outlineLevel="0" collapsed="false">
      <c r="A3356" s="0" t="n">
        <v>40791</v>
      </c>
      <c r="B3356" s="133" t="s">
        <v>4339</v>
      </c>
      <c r="C3356" s="0" t="s">
        <v>969</v>
      </c>
      <c r="D3356" s="0" t="s">
        <v>972</v>
      </c>
      <c r="E3356" s="339" t="n">
        <v>30903.6</v>
      </c>
    </row>
    <row r="3357" customFormat="false" ht="15" hidden="false" customHeight="false" outlineLevel="0" collapsed="false">
      <c r="A3357" s="0" t="n">
        <v>11651</v>
      </c>
      <c r="B3357" s="133" t="s">
        <v>4340</v>
      </c>
      <c r="C3357" s="0" t="s">
        <v>969</v>
      </c>
      <c r="D3357" s="0" t="s">
        <v>972</v>
      </c>
      <c r="E3357" s="339" t="n">
        <v>16901.62</v>
      </c>
    </row>
    <row r="3358" customFormat="false" ht="15" hidden="false" customHeight="false" outlineLevel="0" collapsed="false">
      <c r="A3358" s="0" t="n">
        <v>40435</v>
      </c>
      <c r="B3358" s="133" t="s">
        <v>4341</v>
      </c>
      <c r="C3358" s="0" t="s">
        <v>969</v>
      </c>
      <c r="D3358" s="0" t="s">
        <v>972</v>
      </c>
      <c r="E3358" s="339" t="n">
        <v>839712.63</v>
      </c>
    </row>
    <row r="3359" customFormat="false" ht="15" hidden="false" customHeight="false" outlineLevel="0" collapsed="false">
      <c r="A3359" s="0" t="n">
        <v>39012</v>
      </c>
      <c r="B3359" s="133" t="s">
        <v>4342</v>
      </c>
      <c r="C3359" s="0" t="s">
        <v>969</v>
      </c>
      <c r="D3359" s="0" t="s">
        <v>972</v>
      </c>
      <c r="E3359" s="339" t="n">
        <v>876124.05</v>
      </c>
    </row>
    <row r="3360" customFormat="false" ht="15" hidden="false" customHeight="false" outlineLevel="0" collapsed="false">
      <c r="A3360" s="0" t="n">
        <v>13617</v>
      </c>
      <c r="B3360" s="133" t="s">
        <v>4343</v>
      </c>
      <c r="C3360" s="0" t="s">
        <v>969</v>
      </c>
      <c r="D3360" s="0" t="s">
        <v>970</v>
      </c>
      <c r="E3360" s="339" t="n">
        <v>100023.96</v>
      </c>
    </row>
    <row r="3361" customFormat="false" ht="15" hidden="false" customHeight="false" outlineLevel="0" collapsed="false">
      <c r="A3361" s="0" t="n">
        <v>35274</v>
      </c>
      <c r="B3361" s="133" t="s">
        <v>4344</v>
      </c>
      <c r="C3361" s="0" t="s">
        <v>1016</v>
      </c>
      <c r="D3361" s="0" t="s">
        <v>970</v>
      </c>
      <c r="E3361" s="338" t="n">
        <v>53.09</v>
      </c>
    </row>
    <row r="3362" customFormat="false" ht="15" hidden="false" customHeight="false" outlineLevel="0" collapsed="false">
      <c r="A3362" s="0" t="n">
        <v>35275</v>
      </c>
      <c r="B3362" s="133" t="s">
        <v>4345</v>
      </c>
      <c r="C3362" s="0" t="s">
        <v>1016</v>
      </c>
      <c r="D3362" s="0" t="s">
        <v>970</v>
      </c>
      <c r="E3362" s="338" t="n">
        <v>112.69</v>
      </c>
    </row>
    <row r="3363" customFormat="false" ht="15" hidden="false" customHeight="false" outlineLevel="0" collapsed="false">
      <c r="A3363" s="0" t="n">
        <v>35276</v>
      </c>
      <c r="B3363" s="133" t="s">
        <v>4346</v>
      </c>
      <c r="C3363" s="0" t="s">
        <v>1016</v>
      </c>
      <c r="D3363" s="0" t="s">
        <v>970</v>
      </c>
      <c r="E3363" s="338" t="n">
        <v>196.08</v>
      </c>
    </row>
    <row r="3364" customFormat="false" ht="15" hidden="false" customHeight="false" outlineLevel="0" collapsed="false">
      <c r="A3364" s="0" t="n">
        <v>38386</v>
      </c>
      <c r="B3364" s="133" t="s">
        <v>4347</v>
      </c>
      <c r="C3364" s="0" t="s">
        <v>969</v>
      </c>
      <c r="D3364" s="0" t="s">
        <v>970</v>
      </c>
      <c r="E3364" s="338" t="n">
        <v>4.85</v>
      </c>
    </row>
    <row r="3365" customFormat="false" ht="15" hidden="false" customHeight="false" outlineLevel="0" collapsed="false">
      <c r="A3365" s="0" t="n">
        <v>11091</v>
      </c>
      <c r="B3365" s="133" t="s">
        <v>4348</v>
      </c>
      <c r="C3365" s="0" t="s">
        <v>969</v>
      </c>
      <c r="D3365" s="0" t="s">
        <v>970</v>
      </c>
      <c r="E3365" s="338" t="n">
        <v>2.32</v>
      </c>
    </row>
    <row r="3366" customFormat="false" ht="15" hidden="false" customHeight="false" outlineLevel="0" collapsed="false">
      <c r="A3366" s="0" t="n">
        <v>37586</v>
      </c>
      <c r="B3366" s="133" t="s">
        <v>4349</v>
      </c>
      <c r="C3366" s="0" t="s">
        <v>3042</v>
      </c>
      <c r="D3366" s="0" t="s">
        <v>972</v>
      </c>
      <c r="E3366" s="338" t="n">
        <v>46.91</v>
      </c>
    </row>
    <row r="3367" customFormat="false" ht="15" hidden="false" customHeight="false" outlineLevel="0" collapsed="false">
      <c r="A3367" s="0" t="n">
        <v>37395</v>
      </c>
      <c r="B3367" s="133" t="s">
        <v>4350</v>
      </c>
      <c r="C3367" s="0" t="s">
        <v>3042</v>
      </c>
      <c r="D3367" s="0" t="s">
        <v>972</v>
      </c>
      <c r="E3367" s="338" t="n">
        <v>40.33</v>
      </c>
    </row>
    <row r="3368" customFormat="false" ht="15" hidden="false" customHeight="false" outlineLevel="0" collapsed="false">
      <c r="A3368" s="0" t="n">
        <v>14147</v>
      </c>
      <c r="B3368" s="133" t="s">
        <v>4351</v>
      </c>
      <c r="C3368" s="0" t="s">
        <v>3042</v>
      </c>
      <c r="D3368" s="0" t="s">
        <v>972</v>
      </c>
      <c r="E3368" s="338" t="n">
        <v>53.5</v>
      </c>
    </row>
    <row r="3369" customFormat="false" ht="15" hidden="false" customHeight="false" outlineLevel="0" collapsed="false">
      <c r="A3369" s="0" t="n">
        <v>37396</v>
      </c>
      <c r="B3369" s="133" t="s">
        <v>4352</v>
      </c>
      <c r="C3369" s="0" t="s">
        <v>3042</v>
      </c>
      <c r="D3369" s="0" t="s">
        <v>972</v>
      </c>
      <c r="E3369" s="338" t="n">
        <v>33</v>
      </c>
    </row>
    <row r="3370" customFormat="false" ht="15" hidden="false" customHeight="false" outlineLevel="0" collapsed="false">
      <c r="A3370" s="0" t="n">
        <v>37397</v>
      </c>
      <c r="B3370" s="133" t="s">
        <v>4353</v>
      </c>
      <c r="C3370" s="0" t="s">
        <v>3042</v>
      </c>
      <c r="D3370" s="0" t="s">
        <v>972</v>
      </c>
      <c r="E3370" s="338" t="n">
        <v>34.57</v>
      </c>
    </row>
    <row r="3371" customFormat="false" ht="15" hidden="false" customHeight="false" outlineLevel="0" collapsed="false">
      <c r="A3371" s="0" t="n">
        <v>43606</v>
      </c>
      <c r="B3371" s="133" t="s">
        <v>4354</v>
      </c>
      <c r="C3371" s="0" t="s">
        <v>969</v>
      </c>
      <c r="D3371" s="0" t="s">
        <v>970</v>
      </c>
      <c r="E3371" s="338" t="n">
        <v>9.14</v>
      </c>
    </row>
    <row r="3372" customFormat="false" ht="15" hidden="false" customHeight="false" outlineLevel="0" collapsed="false">
      <c r="A3372" s="0" t="n">
        <v>444</v>
      </c>
      <c r="B3372" s="133" t="s">
        <v>4355</v>
      </c>
      <c r="C3372" s="0" t="s">
        <v>969</v>
      </c>
      <c r="D3372" s="0" t="s">
        <v>970</v>
      </c>
      <c r="E3372" s="338" t="n">
        <v>39.53</v>
      </c>
    </row>
    <row r="3373" customFormat="false" ht="15" hidden="false" customHeight="false" outlineLevel="0" collapsed="false">
      <c r="A3373" s="0" t="n">
        <v>445</v>
      </c>
      <c r="B3373" s="133" t="s">
        <v>4356</v>
      </c>
      <c r="C3373" s="0" t="s">
        <v>969</v>
      </c>
      <c r="D3373" s="0" t="s">
        <v>970</v>
      </c>
      <c r="E3373" s="338" t="n">
        <v>54.11</v>
      </c>
    </row>
    <row r="3374" customFormat="false" ht="15" hidden="false" customHeight="false" outlineLevel="0" collapsed="false">
      <c r="A3374" s="0" t="n">
        <v>4783</v>
      </c>
      <c r="B3374" s="133" t="s">
        <v>4357</v>
      </c>
      <c r="C3374" s="0" t="s">
        <v>1120</v>
      </c>
      <c r="D3374" s="0" t="s">
        <v>977</v>
      </c>
      <c r="E3374" s="338" t="n">
        <v>18.58</v>
      </c>
    </row>
    <row r="3375" customFormat="false" ht="15" hidden="false" customHeight="false" outlineLevel="0" collapsed="false">
      <c r="A3375" s="0" t="n">
        <v>41079</v>
      </c>
      <c r="B3375" s="133" t="s">
        <v>4358</v>
      </c>
      <c r="C3375" s="0" t="s">
        <v>1122</v>
      </c>
      <c r="D3375" s="0" t="s">
        <v>970</v>
      </c>
      <c r="E3375" s="339" t="n">
        <v>3269.67</v>
      </c>
    </row>
    <row r="3376" customFormat="false" ht="15" hidden="false" customHeight="false" outlineLevel="0" collapsed="false">
      <c r="A3376" s="0" t="n">
        <v>12874</v>
      </c>
      <c r="B3376" s="133" t="s">
        <v>4359</v>
      </c>
      <c r="C3376" s="0" t="s">
        <v>1120</v>
      </c>
      <c r="D3376" s="0" t="s">
        <v>970</v>
      </c>
      <c r="E3376" s="338" t="n">
        <v>18.03</v>
      </c>
    </row>
    <row r="3377" customFormat="false" ht="15" hidden="false" customHeight="false" outlineLevel="0" collapsed="false">
      <c r="A3377" s="0" t="n">
        <v>41082</v>
      </c>
      <c r="B3377" s="133" t="s">
        <v>4360</v>
      </c>
      <c r="C3377" s="0" t="s">
        <v>1122</v>
      </c>
      <c r="D3377" s="0" t="s">
        <v>970</v>
      </c>
      <c r="E3377" s="339" t="n">
        <v>3175.06</v>
      </c>
    </row>
    <row r="3378" customFormat="false" ht="15" hidden="false" customHeight="false" outlineLevel="0" collapsed="false">
      <c r="A3378" s="0" t="n">
        <v>4785</v>
      </c>
      <c r="B3378" s="133" t="s">
        <v>4361</v>
      </c>
      <c r="C3378" s="0" t="s">
        <v>1120</v>
      </c>
      <c r="D3378" s="0" t="s">
        <v>970</v>
      </c>
      <c r="E3378" s="338" t="n">
        <v>18.58</v>
      </c>
    </row>
    <row r="3379" customFormat="false" ht="15" hidden="false" customHeight="false" outlineLevel="0" collapsed="false">
      <c r="A3379" s="0" t="n">
        <v>41081</v>
      </c>
      <c r="B3379" s="133" t="s">
        <v>4362</v>
      </c>
      <c r="C3379" s="0" t="s">
        <v>1122</v>
      </c>
      <c r="D3379" s="0" t="s">
        <v>970</v>
      </c>
      <c r="E3379" s="339" t="n">
        <v>3269.67</v>
      </c>
    </row>
    <row r="3380" customFormat="false" ht="15" hidden="false" customHeight="false" outlineLevel="0" collapsed="false">
      <c r="A3380" s="0" t="n">
        <v>4801</v>
      </c>
      <c r="B3380" s="133" t="s">
        <v>4363</v>
      </c>
      <c r="C3380" s="0" t="s">
        <v>1378</v>
      </c>
      <c r="D3380" s="0" t="s">
        <v>970</v>
      </c>
      <c r="E3380" s="338" t="n">
        <v>72.7</v>
      </c>
    </row>
    <row r="3381" customFormat="false" ht="15" hidden="false" customHeight="false" outlineLevel="0" collapsed="false">
      <c r="A3381" s="0" t="n">
        <v>4794</v>
      </c>
      <c r="B3381" s="133" t="s">
        <v>4364</v>
      </c>
      <c r="C3381" s="0" t="s">
        <v>1378</v>
      </c>
      <c r="D3381" s="0" t="s">
        <v>970</v>
      </c>
      <c r="E3381" s="338" t="n">
        <v>331.09</v>
      </c>
    </row>
    <row r="3382" customFormat="false" ht="15" hidden="false" customHeight="false" outlineLevel="0" collapsed="false">
      <c r="A3382" s="0" t="n">
        <v>4796</v>
      </c>
      <c r="B3382" s="133" t="s">
        <v>4365</v>
      </c>
      <c r="C3382" s="0" t="s">
        <v>1378</v>
      </c>
      <c r="D3382" s="0" t="s">
        <v>970</v>
      </c>
      <c r="E3382" s="338" t="n">
        <v>201.1</v>
      </c>
    </row>
    <row r="3383" customFormat="false" ht="15" hidden="false" customHeight="false" outlineLevel="0" collapsed="false">
      <c r="A3383" s="0" t="n">
        <v>4800</v>
      </c>
      <c r="B3383" s="133" t="s">
        <v>4366</v>
      </c>
      <c r="C3383" s="0" t="s">
        <v>1378</v>
      </c>
      <c r="D3383" s="0" t="s">
        <v>970</v>
      </c>
      <c r="E3383" s="338" t="n">
        <v>55.3</v>
      </c>
    </row>
    <row r="3384" customFormat="false" ht="15" hidden="false" customHeight="false" outlineLevel="0" collapsed="false">
      <c r="A3384" s="0" t="n">
        <v>4795</v>
      </c>
      <c r="B3384" s="133" t="s">
        <v>4367</v>
      </c>
      <c r="C3384" s="0" t="s">
        <v>1378</v>
      </c>
      <c r="D3384" s="0" t="s">
        <v>970</v>
      </c>
      <c r="E3384" s="338" t="n">
        <v>322.3</v>
      </c>
    </row>
    <row r="3385" customFormat="false" ht="15" hidden="false" customHeight="false" outlineLevel="0" collapsed="false">
      <c r="A3385" s="0" t="n">
        <v>39694</v>
      </c>
      <c r="B3385" s="133" t="s">
        <v>4368</v>
      </c>
      <c r="C3385" s="0" t="s">
        <v>1378</v>
      </c>
      <c r="D3385" s="0" t="s">
        <v>970</v>
      </c>
      <c r="E3385" s="338" t="n">
        <v>305.49</v>
      </c>
    </row>
    <row r="3386" customFormat="false" ht="15" hidden="false" customHeight="false" outlineLevel="0" collapsed="false">
      <c r="A3386" s="0" t="n">
        <v>1292</v>
      </c>
      <c r="B3386" s="133" t="s">
        <v>4369</v>
      </c>
      <c r="C3386" s="0" t="s">
        <v>1378</v>
      </c>
      <c r="D3386" s="0" t="s">
        <v>970</v>
      </c>
      <c r="E3386" s="338" t="n">
        <v>54.83</v>
      </c>
    </row>
    <row r="3387" customFormat="false" ht="15" hidden="false" customHeight="false" outlineLevel="0" collapsed="false">
      <c r="A3387" s="0" t="n">
        <v>1287</v>
      </c>
      <c r="B3387" s="133" t="s">
        <v>4370</v>
      </c>
      <c r="C3387" s="0" t="s">
        <v>1378</v>
      </c>
      <c r="D3387" s="0" t="s">
        <v>977</v>
      </c>
      <c r="E3387" s="338" t="n">
        <v>26.9</v>
      </c>
    </row>
    <row r="3388" customFormat="false" ht="15" hidden="false" customHeight="false" outlineLevel="0" collapsed="false">
      <c r="A3388" s="0" t="n">
        <v>1297</v>
      </c>
      <c r="B3388" s="133" t="s">
        <v>4371</v>
      </c>
      <c r="C3388" s="0" t="s">
        <v>1378</v>
      </c>
      <c r="D3388" s="0" t="s">
        <v>970</v>
      </c>
      <c r="E3388" s="338" t="n">
        <v>22.31</v>
      </c>
    </row>
    <row r="3389" customFormat="false" ht="15" hidden="false" customHeight="false" outlineLevel="0" collapsed="false">
      <c r="A3389" s="0" t="n">
        <v>4786</v>
      </c>
      <c r="B3389" s="133" t="s">
        <v>4372</v>
      </c>
      <c r="C3389" s="0" t="s">
        <v>1378</v>
      </c>
      <c r="D3389" s="0" t="s">
        <v>972</v>
      </c>
      <c r="E3389" s="338" t="n">
        <v>108.5</v>
      </c>
    </row>
    <row r="3390" customFormat="false" ht="15" hidden="false" customHeight="false" outlineLevel="0" collapsed="false">
      <c r="A3390" s="0" t="n">
        <v>10840</v>
      </c>
      <c r="B3390" s="133" t="s">
        <v>4373</v>
      </c>
      <c r="C3390" s="0" t="s">
        <v>1378</v>
      </c>
      <c r="D3390" s="0" t="s">
        <v>977</v>
      </c>
      <c r="E3390" s="338" t="n">
        <v>370</v>
      </c>
    </row>
    <row r="3391" customFormat="false" ht="15" hidden="false" customHeight="false" outlineLevel="0" collapsed="false">
      <c r="A3391" s="0" t="n">
        <v>10841</v>
      </c>
      <c r="B3391" s="133" t="s">
        <v>4374</v>
      </c>
      <c r="C3391" s="0" t="s">
        <v>1378</v>
      </c>
      <c r="D3391" s="0" t="s">
        <v>970</v>
      </c>
      <c r="E3391" s="338" t="n">
        <v>279.24</v>
      </c>
    </row>
    <row r="3392" customFormat="false" ht="15" hidden="false" customHeight="false" outlineLevel="0" collapsed="false">
      <c r="A3392" s="0" t="n">
        <v>44540</v>
      </c>
      <c r="B3392" s="133" t="s">
        <v>4375</v>
      </c>
      <c r="C3392" s="0" t="s">
        <v>1378</v>
      </c>
      <c r="D3392" s="0" t="s">
        <v>970</v>
      </c>
      <c r="E3392" s="338" t="n">
        <v>356.81</v>
      </c>
    </row>
    <row r="3393" customFormat="false" ht="15" hidden="false" customHeight="false" outlineLevel="0" collapsed="false">
      <c r="A3393" s="0" t="n">
        <v>10842</v>
      </c>
      <c r="B3393" s="133" t="s">
        <v>4376</v>
      </c>
      <c r="C3393" s="0" t="s">
        <v>1378</v>
      </c>
      <c r="D3393" s="0" t="s">
        <v>970</v>
      </c>
      <c r="E3393" s="338" t="n">
        <v>403.35</v>
      </c>
    </row>
    <row r="3394" customFormat="false" ht="15" hidden="false" customHeight="false" outlineLevel="0" collapsed="false">
      <c r="A3394" s="0" t="n">
        <v>21108</v>
      </c>
      <c r="B3394" s="133" t="s">
        <v>4377</v>
      </c>
      <c r="C3394" s="0" t="s">
        <v>1378</v>
      </c>
      <c r="D3394" s="0" t="s">
        <v>970</v>
      </c>
      <c r="E3394" s="338" t="n">
        <v>73.08</v>
      </c>
    </row>
    <row r="3395" customFormat="false" ht="15" hidden="false" customHeight="false" outlineLevel="0" collapsed="false">
      <c r="A3395" s="0" t="n">
        <v>38195</v>
      </c>
      <c r="B3395" s="133" t="s">
        <v>4378</v>
      </c>
      <c r="C3395" s="0" t="s">
        <v>1378</v>
      </c>
      <c r="D3395" s="0" t="s">
        <v>970</v>
      </c>
      <c r="E3395" s="338" t="n">
        <v>86.32</v>
      </c>
    </row>
    <row r="3396" customFormat="false" ht="15" hidden="false" customHeight="false" outlineLevel="0" collapsed="false">
      <c r="A3396" s="0" t="n">
        <v>38180</v>
      </c>
      <c r="B3396" s="133" t="s">
        <v>4379</v>
      </c>
      <c r="C3396" s="0" t="s">
        <v>1378</v>
      </c>
      <c r="D3396" s="0" t="s">
        <v>970</v>
      </c>
      <c r="E3396" s="338" t="n">
        <v>161.91</v>
      </c>
    </row>
    <row r="3397" customFormat="false" ht="15" hidden="false" customHeight="false" outlineLevel="0" collapsed="false">
      <c r="A3397" s="0" t="n">
        <v>40648</v>
      </c>
      <c r="B3397" s="133" t="s">
        <v>4380</v>
      </c>
      <c r="C3397" s="0" t="s">
        <v>1378</v>
      </c>
      <c r="D3397" s="0" t="s">
        <v>972</v>
      </c>
      <c r="E3397" s="338" t="n">
        <v>208.32</v>
      </c>
    </row>
    <row r="3398" customFormat="false" ht="15" hidden="false" customHeight="false" outlineLevel="0" collapsed="false">
      <c r="A3398" s="0" t="n">
        <v>40649</v>
      </c>
      <c r="B3398" s="133" t="s">
        <v>4381</v>
      </c>
      <c r="C3398" s="0" t="s">
        <v>1378</v>
      </c>
      <c r="D3398" s="0" t="s">
        <v>972</v>
      </c>
      <c r="E3398" s="338" t="n">
        <v>121.34</v>
      </c>
    </row>
    <row r="3399" customFormat="false" ht="15" hidden="false" customHeight="false" outlineLevel="0" collapsed="false">
      <c r="A3399" s="0" t="n">
        <v>40650</v>
      </c>
      <c r="B3399" s="133" t="s">
        <v>4382</v>
      </c>
      <c r="C3399" s="0" t="s">
        <v>1378</v>
      </c>
      <c r="D3399" s="0" t="s">
        <v>972</v>
      </c>
      <c r="E3399" s="338" t="n">
        <v>156.24</v>
      </c>
    </row>
    <row r="3400" customFormat="false" ht="15" hidden="false" customHeight="false" outlineLevel="0" collapsed="false">
      <c r="A3400" s="0" t="n">
        <v>40651</v>
      </c>
      <c r="B3400" s="133" t="s">
        <v>4383</v>
      </c>
      <c r="C3400" s="0" t="s">
        <v>1378</v>
      </c>
      <c r="D3400" s="0" t="s">
        <v>972</v>
      </c>
      <c r="E3400" s="338" t="n">
        <v>288.17</v>
      </c>
    </row>
    <row r="3401" customFormat="false" ht="15" hidden="false" customHeight="false" outlineLevel="0" collapsed="false">
      <c r="A3401" s="0" t="n">
        <v>40652</v>
      </c>
      <c r="B3401" s="133" t="s">
        <v>4384</v>
      </c>
      <c r="C3401" s="0" t="s">
        <v>1378</v>
      </c>
      <c r="D3401" s="0" t="s">
        <v>972</v>
      </c>
      <c r="E3401" s="338" t="n">
        <v>154.5</v>
      </c>
    </row>
    <row r="3402" customFormat="false" ht="15" hidden="false" customHeight="false" outlineLevel="0" collapsed="false">
      <c r="A3402" s="0" t="n">
        <v>40647</v>
      </c>
      <c r="B3402" s="133" t="s">
        <v>4385</v>
      </c>
      <c r="C3402" s="0" t="s">
        <v>1378</v>
      </c>
      <c r="D3402" s="0" t="s">
        <v>972</v>
      </c>
      <c r="E3402" s="338" t="n">
        <v>170.12</v>
      </c>
    </row>
    <row r="3403" customFormat="false" ht="15" hidden="false" customHeight="false" outlineLevel="0" collapsed="false">
      <c r="A3403" s="0" t="n">
        <v>40653</v>
      </c>
      <c r="B3403" s="133" t="s">
        <v>4386</v>
      </c>
      <c r="C3403" s="0" t="s">
        <v>1378</v>
      </c>
      <c r="D3403" s="0" t="s">
        <v>972</v>
      </c>
      <c r="E3403" s="338" t="n">
        <v>130.2</v>
      </c>
    </row>
    <row r="3404" customFormat="false" ht="15" hidden="false" customHeight="false" outlineLevel="0" collapsed="false">
      <c r="A3404" s="0" t="n">
        <v>36178</v>
      </c>
      <c r="B3404" s="133" t="s">
        <v>4387</v>
      </c>
      <c r="C3404" s="0" t="s">
        <v>969</v>
      </c>
      <c r="D3404" s="0" t="s">
        <v>970</v>
      </c>
      <c r="E3404" s="338" t="n">
        <v>15.72</v>
      </c>
    </row>
    <row r="3405" customFormat="false" ht="15" hidden="false" customHeight="false" outlineLevel="0" collapsed="false">
      <c r="A3405" s="0" t="n">
        <v>38181</v>
      </c>
      <c r="B3405" s="133" t="s">
        <v>4388</v>
      </c>
      <c r="C3405" s="0" t="s">
        <v>1378</v>
      </c>
      <c r="D3405" s="0" t="s">
        <v>970</v>
      </c>
      <c r="E3405" s="338" t="n">
        <v>221.03</v>
      </c>
    </row>
    <row r="3406" customFormat="false" ht="15" hidden="false" customHeight="false" outlineLevel="0" collapsed="false">
      <c r="A3406" s="0" t="n">
        <v>38182</v>
      </c>
      <c r="B3406" s="133" t="s">
        <v>4389</v>
      </c>
      <c r="C3406" s="0" t="s">
        <v>1378</v>
      </c>
      <c r="D3406" s="0" t="s">
        <v>970</v>
      </c>
      <c r="E3406" s="338" t="n">
        <v>210.54</v>
      </c>
    </row>
    <row r="3407" customFormat="false" ht="15" hidden="false" customHeight="false" outlineLevel="0" collapsed="false">
      <c r="A3407" s="0" t="n">
        <v>38186</v>
      </c>
      <c r="B3407" s="133" t="s">
        <v>4390</v>
      </c>
      <c r="C3407" s="0" t="s">
        <v>1378</v>
      </c>
      <c r="D3407" s="0" t="s">
        <v>970</v>
      </c>
      <c r="E3407" s="338" t="n">
        <v>547.28</v>
      </c>
    </row>
    <row r="3408" customFormat="false" ht="15" hidden="false" customHeight="false" outlineLevel="0" collapsed="false">
      <c r="A3408" s="0" t="n">
        <v>38185</v>
      </c>
      <c r="B3408" s="133" t="s">
        <v>4391</v>
      </c>
      <c r="C3408" s="0" t="s">
        <v>1378</v>
      </c>
      <c r="D3408" s="0" t="s">
        <v>970</v>
      </c>
      <c r="E3408" s="338" t="n">
        <v>487.27</v>
      </c>
    </row>
    <row r="3409" customFormat="false" ht="15" hidden="false" customHeight="false" outlineLevel="0" collapsed="false">
      <c r="A3409" s="0" t="n">
        <v>40654</v>
      </c>
      <c r="B3409" s="133" t="s">
        <v>4392</v>
      </c>
      <c r="C3409" s="0" t="s">
        <v>1378</v>
      </c>
      <c r="D3409" s="0" t="s">
        <v>972</v>
      </c>
      <c r="E3409" s="338" t="n">
        <v>202.24</v>
      </c>
    </row>
    <row r="3410" customFormat="false" ht="15" hidden="false" customHeight="false" outlineLevel="0" collapsed="false">
      <c r="A3410" s="0" t="n">
        <v>44541</v>
      </c>
      <c r="B3410" s="133" t="s">
        <v>4393</v>
      </c>
      <c r="C3410" s="0" t="s">
        <v>1378</v>
      </c>
      <c r="D3410" s="0" t="s">
        <v>970</v>
      </c>
      <c r="E3410" s="338" t="n">
        <v>294.75</v>
      </c>
    </row>
    <row r="3411" customFormat="false" ht="15" hidden="false" customHeight="false" outlineLevel="0" collapsed="false">
      <c r="A3411" s="0" t="n">
        <v>4822</v>
      </c>
      <c r="B3411" s="133" t="s">
        <v>4394</v>
      </c>
      <c r="C3411" s="0" t="s">
        <v>1378</v>
      </c>
      <c r="D3411" s="0" t="s">
        <v>970</v>
      </c>
      <c r="E3411" s="338" t="n">
        <v>413.56</v>
      </c>
    </row>
    <row r="3412" customFormat="false" ht="15" hidden="false" customHeight="false" outlineLevel="0" collapsed="false">
      <c r="A3412" s="0" t="n">
        <v>4818</v>
      </c>
      <c r="B3412" s="133" t="s">
        <v>4395</v>
      </c>
      <c r="C3412" s="0" t="s">
        <v>1378</v>
      </c>
      <c r="D3412" s="0" t="s">
        <v>977</v>
      </c>
      <c r="E3412" s="338" t="n">
        <v>425.08</v>
      </c>
    </row>
    <row r="3413" customFormat="false" ht="15" hidden="false" customHeight="false" outlineLevel="0" collapsed="false">
      <c r="A3413" s="0" t="n">
        <v>39567</v>
      </c>
      <c r="B3413" s="133" t="s">
        <v>4396</v>
      </c>
      <c r="C3413" s="0" t="s">
        <v>1378</v>
      </c>
      <c r="D3413" s="0" t="s">
        <v>970</v>
      </c>
      <c r="E3413" s="338" t="n">
        <v>40.04</v>
      </c>
    </row>
    <row r="3414" customFormat="false" ht="15" hidden="false" customHeight="false" outlineLevel="0" collapsed="false">
      <c r="A3414" s="0" t="n">
        <v>39566</v>
      </c>
      <c r="B3414" s="133" t="s">
        <v>4397</v>
      </c>
      <c r="C3414" s="0" t="s">
        <v>1378</v>
      </c>
      <c r="D3414" s="0" t="s">
        <v>970</v>
      </c>
      <c r="E3414" s="338" t="n">
        <v>42.38</v>
      </c>
    </row>
    <row r="3415" customFormat="false" ht="15" hidden="false" customHeight="false" outlineLevel="0" collapsed="false">
      <c r="A3415" s="0" t="n">
        <v>39416</v>
      </c>
      <c r="B3415" s="133" t="s">
        <v>4398</v>
      </c>
      <c r="C3415" s="0" t="s">
        <v>1378</v>
      </c>
      <c r="D3415" s="0" t="s">
        <v>970</v>
      </c>
      <c r="E3415" s="338" t="n">
        <v>25.83</v>
      </c>
    </row>
    <row r="3416" customFormat="false" ht="15" hidden="false" customHeight="false" outlineLevel="0" collapsed="false">
      <c r="A3416" s="0" t="n">
        <v>39417</v>
      </c>
      <c r="B3416" s="133" t="s">
        <v>4399</v>
      </c>
      <c r="C3416" s="0" t="s">
        <v>1378</v>
      </c>
      <c r="D3416" s="0" t="s">
        <v>970</v>
      </c>
      <c r="E3416" s="338" t="n">
        <v>25.19</v>
      </c>
    </row>
    <row r="3417" customFormat="false" ht="15" hidden="false" customHeight="false" outlineLevel="0" collapsed="false">
      <c r="A3417" s="0" t="n">
        <v>43742</v>
      </c>
      <c r="B3417" s="133" t="s">
        <v>4400</v>
      </c>
      <c r="C3417" s="0" t="s">
        <v>1378</v>
      </c>
      <c r="D3417" s="0" t="s">
        <v>970</v>
      </c>
      <c r="E3417" s="338" t="n">
        <v>27.17</v>
      </c>
    </row>
    <row r="3418" customFormat="false" ht="15" hidden="false" customHeight="false" outlineLevel="0" collapsed="false">
      <c r="A3418" s="0" t="n">
        <v>39414</v>
      </c>
      <c r="B3418" s="133" t="s">
        <v>4401</v>
      </c>
      <c r="C3418" s="0" t="s">
        <v>1378</v>
      </c>
      <c r="D3418" s="0" t="s">
        <v>970</v>
      </c>
      <c r="E3418" s="338" t="n">
        <v>24.46</v>
      </c>
    </row>
    <row r="3419" customFormat="false" ht="15" hidden="false" customHeight="false" outlineLevel="0" collapsed="false">
      <c r="A3419" s="0" t="n">
        <v>39415</v>
      </c>
      <c r="B3419" s="133" t="s">
        <v>4402</v>
      </c>
      <c r="C3419" s="0" t="s">
        <v>1378</v>
      </c>
      <c r="D3419" s="0" t="s">
        <v>970</v>
      </c>
      <c r="E3419" s="338" t="n">
        <v>21.08</v>
      </c>
    </row>
    <row r="3420" customFormat="false" ht="15" hidden="false" customHeight="false" outlineLevel="0" collapsed="false">
      <c r="A3420" s="0" t="n">
        <v>43740</v>
      </c>
      <c r="B3420" s="133" t="s">
        <v>4403</v>
      </c>
      <c r="C3420" s="0" t="s">
        <v>1378</v>
      </c>
      <c r="D3420" s="0" t="s">
        <v>970</v>
      </c>
      <c r="E3420" s="338" t="n">
        <v>25.75</v>
      </c>
    </row>
    <row r="3421" customFormat="false" ht="15" hidden="false" customHeight="false" outlineLevel="0" collapsed="false">
      <c r="A3421" s="0" t="n">
        <v>39412</v>
      </c>
      <c r="B3421" s="133" t="s">
        <v>4404</v>
      </c>
      <c r="C3421" s="0" t="s">
        <v>1378</v>
      </c>
      <c r="D3421" s="0" t="s">
        <v>977</v>
      </c>
      <c r="E3421" s="338" t="n">
        <v>17.66</v>
      </c>
    </row>
    <row r="3422" customFormat="false" ht="15" hidden="false" customHeight="false" outlineLevel="0" collapsed="false">
      <c r="A3422" s="0" t="n">
        <v>39413</v>
      </c>
      <c r="B3422" s="133" t="s">
        <v>4405</v>
      </c>
      <c r="C3422" s="0" t="s">
        <v>1378</v>
      </c>
      <c r="D3422" s="0" t="s">
        <v>970</v>
      </c>
      <c r="E3422" s="338" t="n">
        <v>19.09</v>
      </c>
    </row>
    <row r="3423" customFormat="false" ht="15" hidden="false" customHeight="false" outlineLevel="0" collapsed="false">
      <c r="A3423" s="0" t="n">
        <v>43741</v>
      </c>
      <c r="B3423" s="133" t="s">
        <v>4406</v>
      </c>
      <c r="C3423" s="0" t="s">
        <v>1378</v>
      </c>
      <c r="D3423" s="0" t="s">
        <v>970</v>
      </c>
      <c r="E3423" s="338" t="n">
        <v>20.36</v>
      </c>
    </row>
    <row r="3424" customFormat="false" ht="15" hidden="false" customHeight="false" outlineLevel="0" collapsed="false">
      <c r="A3424" s="0" t="n">
        <v>11062</v>
      </c>
      <c r="B3424" s="133" t="s">
        <v>4407</v>
      </c>
      <c r="C3424" s="0" t="s">
        <v>1378</v>
      </c>
      <c r="D3424" s="0" t="s">
        <v>970</v>
      </c>
      <c r="E3424" s="338" t="n">
        <v>51.1</v>
      </c>
    </row>
    <row r="3425" customFormat="false" ht="15" hidden="false" customHeight="false" outlineLevel="0" collapsed="false">
      <c r="A3425" s="0" t="n">
        <v>11063</v>
      </c>
      <c r="B3425" s="133" t="s">
        <v>4408</v>
      </c>
      <c r="C3425" s="0" t="s">
        <v>1378</v>
      </c>
      <c r="D3425" s="0" t="s">
        <v>970</v>
      </c>
      <c r="E3425" s="338" t="n">
        <v>31.28</v>
      </c>
    </row>
    <row r="3426" customFormat="false" ht="15" hidden="false" customHeight="false" outlineLevel="0" collapsed="false">
      <c r="A3426" s="0" t="n">
        <v>13521</v>
      </c>
      <c r="B3426" s="133" t="s">
        <v>4409</v>
      </c>
      <c r="C3426" s="0" t="s">
        <v>969</v>
      </c>
      <c r="D3426" s="0" t="s">
        <v>972</v>
      </c>
      <c r="E3426" s="338" t="n">
        <v>82.5</v>
      </c>
    </row>
    <row r="3427" customFormat="false" ht="15" hidden="false" customHeight="false" outlineLevel="0" collapsed="false">
      <c r="A3427" s="0" t="n">
        <v>10851</v>
      </c>
      <c r="B3427" s="133" t="s">
        <v>4410</v>
      </c>
      <c r="C3427" s="0" t="s">
        <v>969</v>
      </c>
      <c r="D3427" s="0" t="s">
        <v>972</v>
      </c>
      <c r="E3427" s="338" t="n">
        <v>82.56</v>
      </c>
    </row>
    <row r="3428" customFormat="false" ht="15" hidden="false" customHeight="false" outlineLevel="0" collapsed="false">
      <c r="A3428" s="0" t="n">
        <v>39515</v>
      </c>
      <c r="B3428" s="133" t="s">
        <v>4411</v>
      </c>
      <c r="C3428" s="0" t="s">
        <v>969</v>
      </c>
      <c r="D3428" s="0" t="s">
        <v>972</v>
      </c>
      <c r="E3428" s="338" t="n">
        <v>57.42</v>
      </c>
    </row>
    <row r="3429" customFormat="false" ht="15" hidden="false" customHeight="false" outlineLevel="0" collapsed="false">
      <c r="A3429" s="0" t="n">
        <v>39516</v>
      </c>
      <c r="B3429" s="133" t="s">
        <v>4412</v>
      </c>
      <c r="C3429" s="0" t="s">
        <v>969</v>
      </c>
      <c r="D3429" s="0" t="s">
        <v>972</v>
      </c>
      <c r="E3429" s="338" t="n">
        <v>48.41</v>
      </c>
    </row>
    <row r="3430" customFormat="false" ht="15" hidden="false" customHeight="false" outlineLevel="0" collapsed="false">
      <c r="A3430" s="0" t="n">
        <v>39514</v>
      </c>
      <c r="B3430" s="133" t="s">
        <v>4413</v>
      </c>
      <c r="C3430" s="0" t="s">
        <v>969</v>
      </c>
      <c r="D3430" s="0" t="s">
        <v>972</v>
      </c>
      <c r="E3430" s="338" t="n">
        <v>30.12</v>
      </c>
    </row>
    <row r="3431" customFormat="false" ht="15" hidden="false" customHeight="false" outlineLevel="0" collapsed="false">
      <c r="A3431" s="0" t="n">
        <v>4812</v>
      </c>
      <c r="B3431" s="133" t="s">
        <v>4414</v>
      </c>
      <c r="C3431" s="0" t="s">
        <v>1378</v>
      </c>
      <c r="D3431" s="0" t="s">
        <v>970</v>
      </c>
      <c r="E3431" s="338" t="n">
        <v>10.59</v>
      </c>
    </row>
    <row r="3432" customFormat="false" ht="15" hidden="false" customHeight="false" outlineLevel="0" collapsed="false">
      <c r="A3432" s="0" t="n">
        <v>10849</v>
      </c>
      <c r="B3432" s="133" t="s">
        <v>4415</v>
      </c>
      <c r="C3432" s="0" t="s">
        <v>969</v>
      </c>
      <c r="D3432" s="0" t="s">
        <v>972</v>
      </c>
      <c r="E3432" s="339" t="n">
        <v>1200.01</v>
      </c>
    </row>
    <row r="3433" customFormat="false" ht="15" hidden="false" customHeight="false" outlineLevel="0" collapsed="false">
      <c r="A3433" s="0" t="n">
        <v>10848</v>
      </c>
      <c r="B3433" s="133" t="s">
        <v>4416</v>
      </c>
      <c r="C3433" s="0" t="s">
        <v>969</v>
      </c>
      <c r="D3433" s="0" t="s">
        <v>972</v>
      </c>
      <c r="E3433" s="338" t="n">
        <v>753.75</v>
      </c>
    </row>
    <row r="3434" customFormat="false" ht="15" hidden="false" customHeight="false" outlineLevel="0" collapsed="false">
      <c r="A3434" s="0" t="n">
        <v>4813</v>
      </c>
      <c r="B3434" s="133" t="s">
        <v>4417</v>
      </c>
      <c r="C3434" s="0" t="s">
        <v>1378</v>
      </c>
      <c r="D3434" s="0" t="s">
        <v>972</v>
      </c>
      <c r="E3434" s="338" t="n">
        <v>250</v>
      </c>
    </row>
    <row r="3435" customFormat="false" ht="15" hidden="false" customHeight="false" outlineLevel="0" collapsed="false">
      <c r="A3435" s="0" t="n">
        <v>37560</v>
      </c>
      <c r="B3435" s="133" t="s">
        <v>4418</v>
      </c>
      <c r="C3435" s="0" t="s">
        <v>969</v>
      </c>
      <c r="D3435" s="0" t="s">
        <v>972</v>
      </c>
      <c r="E3435" s="338" t="n">
        <v>37.62</v>
      </c>
    </row>
    <row r="3436" customFormat="false" ht="15" hidden="false" customHeight="false" outlineLevel="0" collapsed="false">
      <c r="A3436" s="0" t="n">
        <v>37557</v>
      </c>
      <c r="B3436" s="133" t="s">
        <v>4419</v>
      </c>
      <c r="C3436" s="0" t="s">
        <v>969</v>
      </c>
      <c r="D3436" s="0" t="s">
        <v>972</v>
      </c>
      <c r="E3436" s="338" t="n">
        <v>11.42</v>
      </c>
    </row>
    <row r="3437" customFormat="false" ht="15" hidden="false" customHeight="false" outlineLevel="0" collapsed="false">
      <c r="A3437" s="0" t="n">
        <v>37556</v>
      </c>
      <c r="B3437" s="133" t="s">
        <v>4420</v>
      </c>
      <c r="C3437" s="0" t="s">
        <v>969</v>
      </c>
      <c r="D3437" s="0" t="s">
        <v>972</v>
      </c>
      <c r="E3437" s="338" t="n">
        <v>22.1</v>
      </c>
    </row>
    <row r="3438" customFormat="false" ht="15" hidden="false" customHeight="false" outlineLevel="0" collapsed="false">
      <c r="A3438" s="0" t="n">
        <v>37559</v>
      </c>
      <c r="B3438" s="133" t="s">
        <v>4421</v>
      </c>
      <c r="C3438" s="0" t="s">
        <v>969</v>
      </c>
      <c r="D3438" s="0" t="s">
        <v>972</v>
      </c>
      <c r="E3438" s="338" t="n">
        <v>27.11</v>
      </c>
    </row>
    <row r="3439" customFormat="false" ht="15" hidden="false" customHeight="false" outlineLevel="0" collapsed="false">
      <c r="A3439" s="0" t="n">
        <v>37539</v>
      </c>
      <c r="B3439" s="133" t="s">
        <v>4422</v>
      </c>
      <c r="C3439" s="0" t="s">
        <v>969</v>
      </c>
      <c r="D3439" s="0" t="s">
        <v>972</v>
      </c>
      <c r="E3439" s="338" t="n">
        <v>19.11</v>
      </c>
    </row>
    <row r="3440" customFormat="false" ht="15" hidden="false" customHeight="false" outlineLevel="0" collapsed="false">
      <c r="A3440" s="0" t="n">
        <v>37558</v>
      </c>
      <c r="B3440" s="133" t="s">
        <v>4423</v>
      </c>
      <c r="C3440" s="0" t="s">
        <v>969</v>
      </c>
      <c r="D3440" s="0" t="s">
        <v>972</v>
      </c>
      <c r="E3440" s="338" t="n">
        <v>35.63</v>
      </c>
    </row>
    <row r="3441" customFormat="false" ht="15" hidden="false" customHeight="false" outlineLevel="0" collapsed="false">
      <c r="A3441" s="0" t="n">
        <v>34723</v>
      </c>
      <c r="B3441" s="133" t="s">
        <v>4424</v>
      </c>
      <c r="C3441" s="0" t="s">
        <v>1378</v>
      </c>
      <c r="D3441" s="0" t="s">
        <v>972</v>
      </c>
      <c r="E3441" s="338" t="n">
        <v>577.5</v>
      </c>
    </row>
    <row r="3442" customFormat="false" ht="15" hidden="false" customHeight="false" outlineLevel="0" collapsed="false">
      <c r="A3442" s="0" t="n">
        <v>34721</v>
      </c>
      <c r="B3442" s="133" t="s">
        <v>4425</v>
      </c>
      <c r="C3442" s="0" t="s">
        <v>1378</v>
      </c>
      <c r="D3442" s="0" t="s">
        <v>972</v>
      </c>
      <c r="E3442" s="338" t="n">
        <v>720</v>
      </c>
    </row>
    <row r="3443" customFormat="false" ht="15" hidden="false" customHeight="false" outlineLevel="0" collapsed="false">
      <c r="A3443" s="0" t="n">
        <v>4309</v>
      </c>
      <c r="B3443" s="133" t="s">
        <v>4426</v>
      </c>
      <c r="C3443" s="0" t="s">
        <v>969</v>
      </c>
      <c r="D3443" s="0" t="s">
        <v>970</v>
      </c>
      <c r="E3443" s="338" t="n">
        <v>10.4</v>
      </c>
    </row>
    <row r="3444" customFormat="false" ht="15" hidden="false" customHeight="false" outlineLevel="0" collapsed="false">
      <c r="A3444" s="0" t="n">
        <v>4307</v>
      </c>
      <c r="B3444" s="133" t="s">
        <v>4427</v>
      </c>
      <c r="C3444" s="0" t="s">
        <v>969</v>
      </c>
      <c r="D3444" s="0" t="s">
        <v>970</v>
      </c>
      <c r="E3444" s="338" t="n">
        <v>17.79</v>
      </c>
    </row>
    <row r="3445" customFormat="false" ht="15" hidden="false" customHeight="false" outlineLevel="0" collapsed="false">
      <c r="A3445" s="0" t="n">
        <v>10850</v>
      </c>
      <c r="B3445" s="133" t="s">
        <v>4428</v>
      </c>
      <c r="C3445" s="0" t="s">
        <v>969</v>
      </c>
      <c r="D3445" s="0" t="s">
        <v>972</v>
      </c>
      <c r="E3445" s="338" t="n">
        <v>37.5</v>
      </c>
    </row>
    <row r="3446" customFormat="false" ht="15" hidden="false" customHeight="false" outlineLevel="0" collapsed="false">
      <c r="A3446" s="0" t="n">
        <v>42438</v>
      </c>
      <c r="B3446" s="133" t="s">
        <v>4429</v>
      </c>
      <c r="C3446" s="0" t="s">
        <v>969</v>
      </c>
      <c r="D3446" s="0" t="s">
        <v>972</v>
      </c>
      <c r="E3446" s="339" t="n">
        <v>2090.75</v>
      </c>
    </row>
    <row r="3447" customFormat="false" ht="15" hidden="false" customHeight="false" outlineLevel="0" collapsed="false">
      <c r="A3447" s="0" t="n">
        <v>4792</v>
      </c>
      <c r="B3447" s="133" t="s">
        <v>4430</v>
      </c>
      <c r="C3447" s="0" t="s">
        <v>1378</v>
      </c>
      <c r="D3447" s="0" t="s">
        <v>970</v>
      </c>
      <c r="E3447" s="338" t="n">
        <v>155.43</v>
      </c>
    </row>
    <row r="3448" customFormat="false" ht="15" hidden="false" customHeight="false" outlineLevel="0" collapsed="false">
      <c r="A3448" s="0" t="n">
        <v>4790</v>
      </c>
      <c r="B3448" s="133" t="s">
        <v>4431</v>
      </c>
      <c r="C3448" s="0" t="s">
        <v>1378</v>
      </c>
      <c r="D3448" s="0" t="s">
        <v>977</v>
      </c>
      <c r="E3448" s="338" t="n">
        <v>93.45</v>
      </c>
    </row>
    <row r="3449" customFormat="false" ht="15" hidden="false" customHeight="false" outlineLevel="0" collapsed="false">
      <c r="A3449" s="0" t="n">
        <v>40671</v>
      </c>
      <c r="B3449" s="133" t="s">
        <v>4432</v>
      </c>
      <c r="C3449" s="0" t="s">
        <v>1378</v>
      </c>
      <c r="D3449" s="0" t="s">
        <v>970</v>
      </c>
      <c r="E3449" s="338" t="n">
        <v>103.17</v>
      </c>
    </row>
    <row r="3450" customFormat="false" ht="15" hidden="false" customHeight="false" outlineLevel="0" collapsed="false">
      <c r="A3450" s="0" t="n">
        <v>7552</v>
      </c>
      <c r="B3450" s="133" t="s">
        <v>4433</v>
      </c>
      <c r="C3450" s="0" t="s">
        <v>969</v>
      </c>
      <c r="D3450" s="0" t="s">
        <v>970</v>
      </c>
      <c r="E3450" s="338" t="n">
        <v>20.8</v>
      </c>
    </row>
    <row r="3451" customFormat="false" ht="15" hidden="false" customHeight="false" outlineLevel="0" collapsed="false">
      <c r="A3451" s="0" t="n">
        <v>4893</v>
      </c>
      <c r="B3451" s="133" t="s">
        <v>4434</v>
      </c>
      <c r="C3451" s="0" t="s">
        <v>969</v>
      </c>
      <c r="D3451" s="0" t="s">
        <v>972</v>
      </c>
      <c r="E3451" s="338" t="n">
        <v>15.74</v>
      </c>
    </row>
    <row r="3452" customFormat="false" ht="15" hidden="false" customHeight="false" outlineLevel="0" collapsed="false">
      <c r="A3452" s="0" t="n">
        <v>4894</v>
      </c>
      <c r="B3452" s="133" t="s">
        <v>4435</v>
      </c>
      <c r="C3452" s="0" t="s">
        <v>969</v>
      </c>
      <c r="D3452" s="0" t="s">
        <v>972</v>
      </c>
      <c r="E3452" s="338" t="n">
        <v>13.5</v>
      </c>
    </row>
    <row r="3453" customFormat="false" ht="15" hidden="false" customHeight="false" outlineLevel="0" collapsed="false">
      <c r="A3453" s="0" t="n">
        <v>4888</v>
      </c>
      <c r="B3453" s="133" t="s">
        <v>4436</v>
      </c>
      <c r="C3453" s="0" t="s">
        <v>969</v>
      </c>
      <c r="D3453" s="0" t="s">
        <v>972</v>
      </c>
      <c r="E3453" s="338" t="n">
        <v>4.6</v>
      </c>
    </row>
    <row r="3454" customFormat="false" ht="15" hidden="false" customHeight="false" outlineLevel="0" collapsed="false">
      <c r="A3454" s="0" t="n">
        <v>4890</v>
      </c>
      <c r="B3454" s="133" t="s">
        <v>4437</v>
      </c>
      <c r="C3454" s="0" t="s">
        <v>969</v>
      </c>
      <c r="D3454" s="0" t="s">
        <v>972</v>
      </c>
      <c r="E3454" s="338" t="n">
        <v>8.64</v>
      </c>
    </row>
    <row r="3455" customFormat="false" ht="15" hidden="false" customHeight="false" outlineLevel="0" collapsed="false">
      <c r="A3455" s="0" t="n">
        <v>12411</v>
      </c>
      <c r="B3455" s="133" t="s">
        <v>4438</v>
      </c>
      <c r="C3455" s="0" t="s">
        <v>969</v>
      </c>
      <c r="D3455" s="0" t="s">
        <v>972</v>
      </c>
      <c r="E3455" s="338" t="n">
        <v>46.54</v>
      </c>
    </row>
    <row r="3456" customFormat="false" ht="15" hidden="false" customHeight="false" outlineLevel="0" collapsed="false">
      <c r="A3456" s="0" t="n">
        <v>4891</v>
      </c>
      <c r="B3456" s="133" t="s">
        <v>4439</v>
      </c>
      <c r="C3456" s="0" t="s">
        <v>969</v>
      </c>
      <c r="D3456" s="0" t="s">
        <v>972</v>
      </c>
      <c r="E3456" s="338" t="n">
        <v>23.27</v>
      </c>
    </row>
    <row r="3457" customFormat="false" ht="15" hidden="false" customHeight="false" outlineLevel="0" collapsed="false">
      <c r="A3457" s="0" t="n">
        <v>4889</v>
      </c>
      <c r="B3457" s="133" t="s">
        <v>4440</v>
      </c>
      <c r="C3457" s="0" t="s">
        <v>969</v>
      </c>
      <c r="D3457" s="0" t="s">
        <v>972</v>
      </c>
      <c r="E3457" s="338" t="n">
        <v>6.22</v>
      </c>
    </row>
    <row r="3458" customFormat="false" ht="15" hidden="false" customHeight="false" outlineLevel="0" collapsed="false">
      <c r="A3458" s="0" t="n">
        <v>4892</v>
      </c>
      <c r="B3458" s="133" t="s">
        <v>4441</v>
      </c>
      <c r="C3458" s="0" t="s">
        <v>969</v>
      </c>
      <c r="D3458" s="0" t="s">
        <v>972</v>
      </c>
      <c r="E3458" s="338" t="n">
        <v>65.17</v>
      </c>
    </row>
    <row r="3459" customFormat="false" ht="15" hidden="false" customHeight="false" outlineLevel="0" collapsed="false">
      <c r="A3459" s="0" t="n">
        <v>12412</v>
      </c>
      <c r="B3459" s="133" t="s">
        <v>4442</v>
      </c>
      <c r="C3459" s="0" t="s">
        <v>969</v>
      </c>
      <c r="D3459" s="0" t="s">
        <v>972</v>
      </c>
      <c r="E3459" s="338" t="n">
        <v>121.12</v>
      </c>
    </row>
    <row r="3460" customFormat="false" ht="15" hidden="false" customHeight="false" outlineLevel="0" collapsed="false">
      <c r="A3460" s="0" t="n">
        <v>4907</v>
      </c>
      <c r="B3460" s="133" t="s">
        <v>4443</v>
      </c>
      <c r="C3460" s="0" t="s">
        <v>969</v>
      </c>
      <c r="D3460" s="0" t="s">
        <v>970</v>
      </c>
      <c r="E3460" s="338" t="n">
        <v>19.04</v>
      </c>
    </row>
    <row r="3461" customFormat="false" ht="15" hidden="false" customHeight="false" outlineLevel="0" collapsed="false">
      <c r="A3461" s="0" t="n">
        <v>4902</v>
      </c>
      <c r="B3461" s="133" t="s">
        <v>4444</v>
      </c>
      <c r="C3461" s="0" t="s">
        <v>969</v>
      </c>
      <c r="D3461" s="0" t="s">
        <v>970</v>
      </c>
      <c r="E3461" s="338" t="n">
        <v>49.39</v>
      </c>
    </row>
    <row r="3462" customFormat="false" ht="15" hidden="false" customHeight="false" outlineLevel="0" collapsed="false">
      <c r="A3462" s="0" t="n">
        <v>11096</v>
      </c>
      <c r="B3462" s="133" t="s">
        <v>4445</v>
      </c>
      <c r="C3462" s="0" t="s">
        <v>1020</v>
      </c>
      <c r="D3462" s="0" t="s">
        <v>970</v>
      </c>
      <c r="E3462" s="338" t="n">
        <v>1.43</v>
      </c>
    </row>
    <row r="3463" customFormat="false" ht="15" hidden="false" customHeight="false" outlineLevel="0" collapsed="false">
      <c r="A3463" s="0" t="n">
        <v>4741</v>
      </c>
      <c r="B3463" s="133" t="s">
        <v>4446</v>
      </c>
      <c r="C3463" s="0" t="s">
        <v>1118</v>
      </c>
      <c r="D3463" s="0" t="s">
        <v>970</v>
      </c>
      <c r="E3463" s="338" t="n">
        <v>98.4</v>
      </c>
    </row>
    <row r="3464" customFormat="false" ht="15" hidden="false" customHeight="false" outlineLevel="0" collapsed="false">
      <c r="A3464" s="0" t="n">
        <v>4752</v>
      </c>
      <c r="B3464" s="133" t="s">
        <v>4447</v>
      </c>
      <c r="C3464" s="0" t="s">
        <v>1120</v>
      </c>
      <c r="D3464" s="0" t="s">
        <v>970</v>
      </c>
      <c r="E3464" s="338" t="n">
        <v>12.36</v>
      </c>
    </row>
    <row r="3465" customFormat="false" ht="15" hidden="false" customHeight="false" outlineLevel="0" collapsed="false">
      <c r="A3465" s="0" t="n">
        <v>41091</v>
      </c>
      <c r="B3465" s="133" t="s">
        <v>4448</v>
      </c>
      <c r="C3465" s="0" t="s">
        <v>1122</v>
      </c>
      <c r="D3465" s="0" t="s">
        <v>970</v>
      </c>
      <c r="E3465" s="339" t="n">
        <v>2177.58</v>
      </c>
    </row>
    <row r="3466" customFormat="false" ht="15" hidden="false" customHeight="false" outlineLevel="0" collapsed="false">
      <c r="A3466" s="0" t="n">
        <v>13954</v>
      </c>
      <c r="B3466" s="133" t="s">
        <v>4449</v>
      </c>
      <c r="C3466" s="0" t="s">
        <v>969</v>
      </c>
      <c r="D3466" s="0" t="s">
        <v>972</v>
      </c>
      <c r="E3466" s="339" t="n">
        <v>6768.76</v>
      </c>
    </row>
    <row r="3467" customFormat="false" ht="15" hidden="false" customHeight="false" outlineLevel="0" collapsed="false">
      <c r="A3467" s="0" t="n">
        <v>3411</v>
      </c>
      <c r="B3467" s="133" t="s">
        <v>4450</v>
      </c>
      <c r="C3467" s="0" t="s">
        <v>1020</v>
      </c>
      <c r="D3467" s="0" t="s">
        <v>972</v>
      </c>
      <c r="E3467" s="338" t="n">
        <v>76.28</v>
      </c>
    </row>
    <row r="3468" customFormat="false" ht="15" hidden="false" customHeight="false" outlineLevel="0" collapsed="false">
      <c r="A3468" s="0" t="n">
        <v>39995</v>
      </c>
      <c r="B3468" s="133" t="s">
        <v>4451</v>
      </c>
      <c r="C3468" s="0" t="s">
        <v>1118</v>
      </c>
      <c r="D3468" s="0" t="s">
        <v>972</v>
      </c>
      <c r="E3468" s="338" t="n">
        <v>586.86</v>
      </c>
    </row>
    <row r="3469" customFormat="false" ht="15" hidden="false" customHeight="false" outlineLevel="0" collapsed="false">
      <c r="A3469" s="0" t="n">
        <v>11615</v>
      </c>
      <c r="B3469" s="133" t="s">
        <v>4452</v>
      </c>
      <c r="C3469" s="0" t="s">
        <v>1378</v>
      </c>
      <c r="D3469" s="0" t="s">
        <v>972</v>
      </c>
      <c r="E3469" s="338" t="n">
        <v>4.98</v>
      </c>
    </row>
    <row r="3470" customFormat="false" ht="15" hidden="false" customHeight="false" outlineLevel="0" collapsed="false">
      <c r="A3470" s="0" t="n">
        <v>3408</v>
      </c>
      <c r="B3470" s="133" t="s">
        <v>4453</v>
      </c>
      <c r="C3470" s="0" t="s">
        <v>1378</v>
      </c>
      <c r="D3470" s="0" t="s">
        <v>972</v>
      </c>
      <c r="E3470" s="338" t="n">
        <v>13.22</v>
      </c>
    </row>
    <row r="3471" customFormat="false" ht="15" hidden="false" customHeight="false" outlineLevel="0" collapsed="false">
      <c r="A3471" s="0" t="n">
        <v>3409</v>
      </c>
      <c r="B3471" s="133" t="s">
        <v>4454</v>
      </c>
      <c r="C3471" s="0" t="s">
        <v>1378</v>
      </c>
      <c r="D3471" s="0" t="s">
        <v>972</v>
      </c>
      <c r="E3471" s="338" t="n">
        <v>33.05</v>
      </c>
    </row>
    <row r="3472" customFormat="false" ht="15" hidden="false" customHeight="false" outlineLevel="0" collapsed="false">
      <c r="A3472" s="0" t="n">
        <v>11427</v>
      </c>
      <c r="B3472" s="133" t="s">
        <v>4455</v>
      </c>
      <c r="C3472" s="0" t="s">
        <v>1020</v>
      </c>
      <c r="D3472" s="0" t="s">
        <v>972</v>
      </c>
      <c r="E3472" s="338" t="n">
        <v>109.19</v>
      </c>
    </row>
    <row r="3473" customFormat="false" ht="15" hidden="false" customHeight="false" outlineLevel="0" collapsed="false">
      <c r="A3473" s="0" t="n">
        <v>4491</v>
      </c>
      <c r="B3473" s="133" t="s">
        <v>4456</v>
      </c>
      <c r="C3473" s="0" t="s">
        <v>1016</v>
      </c>
      <c r="D3473" s="0" t="s">
        <v>970</v>
      </c>
      <c r="E3473" s="338" t="n">
        <v>9.04</v>
      </c>
    </row>
    <row r="3474" customFormat="false" ht="15" hidden="false" customHeight="false" outlineLevel="0" collapsed="false">
      <c r="A3474" s="0" t="n">
        <v>2745</v>
      </c>
      <c r="B3474" s="133" t="s">
        <v>4457</v>
      </c>
      <c r="C3474" s="0" t="s">
        <v>1016</v>
      </c>
      <c r="D3474" s="0" t="s">
        <v>970</v>
      </c>
      <c r="E3474" s="338" t="n">
        <v>3.34</v>
      </c>
    </row>
    <row r="3475" customFormat="false" ht="15" hidden="false" customHeight="false" outlineLevel="0" collapsed="false">
      <c r="A3475" s="0" t="n">
        <v>14439</v>
      </c>
      <c r="B3475" s="133" t="s">
        <v>4458</v>
      </c>
      <c r="C3475" s="0" t="s">
        <v>1016</v>
      </c>
      <c r="D3475" s="0" t="s">
        <v>970</v>
      </c>
      <c r="E3475" s="338" t="n">
        <v>4.15</v>
      </c>
    </row>
    <row r="3476" customFormat="false" ht="15" hidden="false" customHeight="false" outlineLevel="0" collapsed="false">
      <c r="A3476" s="0" t="n">
        <v>44496</v>
      </c>
      <c r="B3476" s="133" t="s">
        <v>4459</v>
      </c>
      <c r="C3476" s="0" t="s">
        <v>969</v>
      </c>
      <c r="D3476" s="0" t="s">
        <v>970</v>
      </c>
      <c r="E3476" s="338" t="n">
        <v>116.44</v>
      </c>
    </row>
    <row r="3477" customFormat="false" ht="15" hidden="false" customHeight="false" outlineLevel="0" collapsed="false">
      <c r="A3477" s="0" t="n">
        <v>12362</v>
      </c>
      <c r="B3477" s="133" t="s">
        <v>4460</v>
      </c>
      <c r="C3477" s="0" t="s">
        <v>969</v>
      </c>
      <c r="D3477" s="0" t="s">
        <v>970</v>
      </c>
      <c r="E3477" s="338" t="n">
        <v>21.48</v>
      </c>
    </row>
    <row r="3478" customFormat="false" ht="15" hidden="false" customHeight="false" outlineLevel="0" collapsed="false">
      <c r="A3478" s="0" t="n">
        <v>421</v>
      </c>
      <c r="B3478" s="133" t="s">
        <v>4461</v>
      </c>
      <c r="C3478" s="0" t="s">
        <v>969</v>
      </c>
      <c r="D3478" s="0" t="s">
        <v>972</v>
      </c>
      <c r="E3478" s="338" t="n">
        <v>23.07</v>
      </c>
    </row>
    <row r="3479" customFormat="false" ht="15" hidden="false" customHeight="false" outlineLevel="0" collapsed="false">
      <c r="A3479" s="0" t="n">
        <v>14148</v>
      </c>
      <c r="B3479" s="133" t="s">
        <v>4462</v>
      </c>
      <c r="C3479" s="0" t="s">
        <v>969</v>
      </c>
      <c r="D3479" s="0" t="s">
        <v>972</v>
      </c>
      <c r="E3479" s="338" t="n">
        <v>0.91</v>
      </c>
    </row>
    <row r="3480" customFormat="false" ht="15" hidden="false" customHeight="false" outlineLevel="0" collapsed="false">
      <c r="A3480" s="0" t="n">
        <v>4341</v>
      </c>
      <c r="B3480" s="133" t="s">
        <v>4463</v>
      </c>
      <c r="C3480" s="0" t="s">
        <v>969</v>
      </c>
      <c r="D3480" s="0" t="s">
        <v>972</v>
      </c>
      <c r="E3480" s="338" t="n">
        <v>1.01</v>
      </c>
    </row>
    <row r="3481" customFormat="false" ht="15" hidden="false" customHeight="false" outlineLevel="0" collapsed="false">
      <c r="A3481" s="0" t="n">
        <v>4337</v>
      </c>
      <c r="B3481" s="133" t="s">
        <v>4464</v>
      </c>
      <c r="C3481" s="0" t="s">
        <v>969</v>
      </c>
      <c r="D3481" s="0" t="s">
        <v>972</v>
      </c>
      <c r="E3481" s="338" t="n">
        <v>2.55</v>
      </c>
    </row>
    <row r="3482" customFormat="false" ht="15" hidden="false" customHeight="false" outlineLevel="0" collapsed="false">
      <c r="A3482" s="0" t="n">
        <v>4339</v>
      </c>
      <c r="B3482" s="133" t="s">
        <v>4465</v>
      </c>
      <c r="C3482" s="0" t="s">
        <v>969</v>
      </c>
      <c r="D3482" s="0" t="s">
        <v>972</v>
      </c>
      <c r="E3482" s="338" t="n">
        <v>0.54</v>
      </c>
    </row>
    <row r="3483" customFormat="false" ht="15" hidden="false" customHeight="false" outlineLevel="0" collapsed="false">
      <c r="A3483" s="0" t="n">
        <v>39997</v>
      </c>
      <c r="B3483" s="133" t="s">
        <v>4466</v>
      </c>
      <c r="C3483" s="0" t="s">
        <v>969</v>
      </c>
      <c r="D3483" s="0" t="s">
        <v>972</v>
      </c>
      <c r="E3483" s="338" t="n">
        <v>0.3</v>
      </c>
    </row>
    <row r="3484" customFormat="false" ht="15" hidden="false" customHeight="false" outlineLevel="0" collapsed="false">
      <c r="A3484" s="0" t="n">
        <v>11971</v>
      </c>
      <c r="B3484" s="133" t="s">
        <v>4467</v>
      </c>
      <c r="C3484" s="0" t="s">
        <v>969</v>
      </c>
      <c r="D3484" s="0" t="s">
        <v>972</v>
      </c>
      <c r="E3484" s="338" t="n">
        <v>4.22</v>
      </c>
    </row>
    <row r="3485" customFormat="false" ht="15" hidden="false" customHeight="false" outlineLevel="0" collapsed="false">
      <c r="A3485" s="0" t="n">
        <v>4342</v>
      </c>
      <c r="B3485" s="133" t="s">
        <v>4468</v>
      </c>
      <c r="C3485" s="0" t="s">
        <v>969</v>
      </c>
      <c r="D3485" s="0" t="s">
        <v>972</v>
      </c>
      <c r="E3485" s="338" t="n">
        <v>0.22</v>
      </c>
    </row>
    <row r="3486" customFormat="false" ht="15" hidden="false" customHeight="false" outlineLevel="0" collapsed="false">
      <c r="A3486" s="0" t="n">
        <v>4330</v>
      </c>
      <c r="B3486" s="133" t="s">
        <v>4469</v>
      </c>
      <c r="C3486" s="0" t="s">
        <v>969</v>
      </c>
      <c r="D3486" s="0" t="s">
        <v>972</v>
      </c>
      <c r="E3486" s="338" t="n">
        <v>0.15</v>
      </c>
    </row>
    <row r="3487" customFormat="false" ht="15" hidden="false" customHeight="false" outlineLevel="0" collapsed="false">
      <c r="A3487" s="0" t="n">
        <v>4340</v>
      </c>
      <c r="B3487" s="133" t="s">
        <v>4470</v>
      </c>
      <c r="C3487" s="0" t="s">
        <v>969</v>
      </c>
      <c r="D3487" s="0" t="s">
        <v>972</v>
      </c>
      <c r="E3487" s="338" t="n">
        <v>1.18</v>
      </c>
    </row>
    <row r="3488" customFormat="false" ht="15" hidden="false" customHeight="false" outlineLevel="0" collapsed="false">
      <c r="A3488" s="0" t="n">
        <v>5088</v>
      </c>
      <c r="B3488" s="133" t="s">
        <v>4471</v>
      </c>
      <c r="C3488" s="0" t="s">
        <v>969</v>
      </c>
      <c r="D3488" s="0" t="s">
        <v>970</v>
      </c>
      <c r="E3488" s="338" t="n">
        <v>7.13</v>
      </c>
    </row>
    <row r="3489" customFormat="false" ht="15" hidden="false" customHeight="false" outlineLevel="0" collapsed="false">
      <c r="A3489" s="0" t="n">
        <v>11154</v>
      </c>
      <c r="B3489" s="133" t="s">
        <v>4472</v>
      </c>
      <c r="C3489" s="0" t="s">
        <v>969</v>
      </c>
      <c r="D3489" s="0" t="s">
        <v>970</v>
      </c>
      <c r="E3489" s="339" t="n">
        <v>1110.57</v>
      </c>
    </row>
    <row r="3490" customFormat="false" ht="15" hidden="false" customHeight="false" outlineLevel="0" collapsed="false">
      <c r="A3490" s="0" t="n">
        <v>4989</v>
      </c>
      <c r="B3490" s="133" t="s">
        <v>4473</v>
      </c>
      <c r="C3490" s="0" t="s">
        <v>969</v>
      </c>
      <c r="D3490" s="0" t="s">
        <v>970</v>
      </c>
      <c r="E3490" s="338" t="n">
        <v>273.19</v>
      </c>
    </row>
    <row r="3491" customFormat="false" ht="15" hidden="false" customHeight="false" outlineLevel="0" collapsed="false">
      <c r="A3491" s="0" t="n">
        <v>4982</v>
      </c>
      <c r="B3491" s="133" t="s">
        <v>4474</v>
      </c>
      <c r="C3491" s="0" t="s">
        <v>969</v>
      </c>
      <c r="D3491" s="0" t="s">
        <v>970</v>
      </c>
      <c r="E3491" s="338" t="n">
        <v>256.24</v>
      </c>
    </row>
    <row r="3492" customFormat="false" ht="15" hidden="false" customHeight="false" outlineLevel="0" collapsed="false">
      <c r="A3492" s="0" t="n">
        <v>4962</v>
      </c>
      <c r="B3492" s="133" t="s">
        <v>4475</v>
      </c>
      <c r="C3492" s="0" t="s">
        <v>969</v>
      </c>
      <c r="D3492" s="0" t="s">
        <v>970</v>
      </c>
      <c r="E3492" s="338" t="n">
        <v>202.08</v>
      </c>
    </row>
    <row r="3493" customFormat="false" ht="15" hidden="false" customHeight="false" outlineLevel="0" collapsed="false">
      <c r="A3493" s="0" t="n">
        <v>4981</v>
      </c>
      <c r="B3493" s="133" t="s">
        <v>4476</v>
      </c>
      <c r="C3493" s="0" t="s">
        <v>969</v>
      </c>
      <c r="D3493" s="0" t="s">
        <v>977</v>
      </c>
      <c r="E3493" s="338" t="n">
        <v>179.9</v>
      </c>
    </row>
    <row r="3494" customFormat="false" ht="15" hidden="false" customHeight="false" outlineLevel="0" collapsed="false">
      <c r="A3494" s="0" t="n">
        <v>4964</v>
      </c>
      <c r="B3494" s="133" t="s">
        <v>4477</v>
      </c>
      <c r="C3494" s="0" t="s">
        <v>969</v>
      </c>
      <c r="D3494" s="0" t="s">
        <v>970</v>
      </c>
      <c r="E3494" s="338" t="n">
        <v>228.22</v>
      </c>
    </row>
    <row r="3495" customFormat="false" ht="15" hidden="false" customHeight="false" outlineLevel="0" collapsed="false">
      <c r="A3495" s="0" t="n">
        <v>4992</v>
      </c>
      <c r="B3495" s="133" t="s">
        <v>4478</v>
      </c>
      <c r="C3495" s="0" t="s">
        <v>969</v>
      </c>
      <c r="D3495" s="0" t="s">
        <v>970</v>
      </c>
      <c r="E3495" s="338" t="n">
        <v>222.93</v>
      </c>
    </row>
    <row r="3496" customFormat="false" ht="15" hidden="false" customHeight="false" outlineLevel="0" collapsed="false">
      <c r="A3496" s="0" t="n">
        <v>4987</v>
      </c>
      <c r="B3496" s="133" t="s">
        <v>4479</v>
      </c>
      <c r="C3496" s="0" t="s">
        <v>969</v>
      </c>
      <c r="D3496" s="0" t="s">
        <v>970</v>
      </c>
      <c r="E3496" s="338" t="n">
        <v>255.05</v>
      </c>
    </row>
    <row r="3497" customFormat="false" ht="15" hidden="false" customHeight="false" outlineLevel="0" collapsed="false">
      <c r="A3497" s="0" t="n">
        <v>4930</v>
      </c>
      <c r="B3497" s="133" t="s">
        <v>4480</v>
      </c>
      <c r="C3497" s="0" t="s">
        <v>1378</v>
      </c>
      <c r="D3497" s="0" t="s">
        <v>970</v>
      </c>
      <c r="E3497" s="338" t="n">
        <v>470.4</v>
      </c>
    </row>
    <row r="3498" customFormat="false" ht="15" hidden="false" customHeight="false" outlineLevel="0" collapsed="false">
      <c r="A3498" s="0" t="n">
        <v>39021</v>
      </c>
      <c r="B3498" s="133" t="s">
        <v>4481</v>
      </c>
      <c r="C3498" s="0" t="s">
        <v>969</v>
      </c>
      <c r="D3498" s="0" t="s">
        <v>970</v>
      </c>
      <c r="E3498" s="338" t="n">
        <v>500.15</v>
      </c>
    </row>
    <row r="3499" customFormat="false" ht="15" hidden="false" customHeight="false" outlineLevel="0" collapsed="false">
      <c r="A3499" s="0" t="n">
        <v>39022</v>
      </c>
      <c r="B3499" s="133" t="s">
        <v>4482</v>
      </c>
      <c r="C3499" s="0" t="s">
        <v>969</v>
      </c>
      <c r="D3499" s="0" t="s">
        <v>977</v>
      </c>
      <c r="E3499" s="338" t="n">
        <v>448</v>
      </c>
    </row>
    <row r="3500" customFormat="false" ht="15" hidden="false" customHeight="false" outlineLevel="0" collapsed="false">
      <c r="A3500" s="0" t="n">
        <v>39024</v>
      </c>
      <c r="B3500" s="133" t="s">
        <v>4483</v>
      </c>
      <c r="C3500" s="0" t="s">
        <v>969</v>
      </c>
      <c r="D3500" s="0" t="s">
        <v>972</v>
      </c>
      <c r="E3500" s="338" t="n">
        <v>729.73</v>
      </c>
    </row>
    <row r="3501" customFormat="false" ht="15" hidden="false" customHeight="false" outlineLevel="0" collapsed="false">
      <c r="A3501" s="0" t="n">
        <v>4914</v>
      </c>
      <c r="B3501" s="133" t="s">
        <v>4484</v>
      </c>
      <c r="C3501" s="0" t="s">
        <v>1378</v>
      </c>
      <c r="D3501" s="0" t="s">
        <v>972</v>
      </c>
      <c r="E3501" s="338" t="n">
        <v>591.68</v>
      </c>
    </row>
    <row r="3502" customFormat="false" ht="15" hidden="false" customHeight="false" outlineLevel="0" collapsed="false">
      <c r="A3502" s="0" t="n">
        <v>4917</v>
      </c>
      <c r="B3502" s="133" t="s">
        <v>4485</v>
      </c>
      <c r="C3502" s="0" t="s">
        <v>1378</v>
      </c>
      <c r="D3502" s="0" t="s">
        <v>972</v>
      </c>
      <c r="E3502" s="338" t="n">
        <v>408.62</v>
      </c>
    </row>
    <row r="3503" customFormat="false" ht="15" hidden="false" customHeight="false" outlineLevel="0" collapsed="false">
      <c r="A3503" s="0" t="n">
        <v>39025</v>
      </c>
      <c r="B3503" s="133" t="s">
        <v>4486</v>
      </c>
      <c r="C3503" s="0" t="s">
        <v>969</v>
      </c>
      <c r="D3503" s="0" t="s">
        <v>972</v>
      </c>
      <c r="E3503" s="338" t="n">
        <v>748.26</v>
      </c>
    </row>
    <row r="3504" customFormat="false" ht="15" hidden="false" customHeight="false" outlineLevel="0" collapsed="false">
      <c r="A3504" s="0" t="n">
        <v>4922</v>
      </c>
      <c r="B3504" s="133" t="s">
        <v>4487</v>
      </c>
      <c r="C3504" s="0" t="s">
        <v>1378</v>
      </c>
      <c r="D3504" s="0" t="s">
        <v>972</v>
      </c>
      <c r="E3504" s="338" t="n">
        <v>379.03</v>
      </c>
    </row>
    <row r="3505" customFormat="false" ht="15" hidden="false" customHeight="false" outlineLevel="0" collapsed="false">
      <c r="A3505" s="0" t="n">
        <v>4911</v>
      </c>
      <c r="B3505" s="133" t="s">
        <v>4488</v>
      </c>
      <c r="C3505" s="0" t="s">
        <v>1378</v>
      </c>
      <c r="D3505" s="0" t="s">
        <v>972</v>
      </c>
      <c r="E3505" s="338" t="n">
        <v>328.16</v>
      </c>
    </row>
    <row r="3506" customFormat="false" ht="15" hidden="false" customHeight="false" outlineLevel="0" collapsed="false">
      <c r="A3506" s="0" t="n">
        <v>37518</v>
      </c>
      <c r="B3506" s="133" t="s">
        <v>4489</v>
      </c>
      <c r="C3506" s="0" t="s">
        <v>1378</v>
      </c>
      <c r="D3506" s="0" t="s">
        <v>972</v>
      </c>
      <c r="E3506" s="338" t="n">
        <v>533.26</v>
      </c>
    </row>
    <row r="3507" customFormat="false" ht="15" hidden="false" customHeight="false" outlineLevel="0" collapsed="false">
      <c r="A3507" s="0" t="n">
        <v>4910</v>
      </c>
      <c r="B3507" s="133" t="s">
        <v>4490</v>
      </c>
      <c r="C3507" s="0" t="s">
        <v>1378</v>
      </c>
      <c r="D3507" s="0" t="s">
        <v>972</v>
      </c>
      <c r="E3507" s="338" t="n">
        <v>449.54</v>
      </c>
    </row>
    <row r="3508" customFormat="false" ht="15" hidden="false" customHeight="false" outlineLevel="0" collapsed="false">
      <c r="A3508" s="0" t="n">
        <v>4943</v>
      </c>
      <c r="B3508" s="133" t="s">
        <v>4491</v>
      </c>
      <c r="C3508" s="0" t="s">
        <v>1378</v>
      </c>
      <c r="D3508" s="0" t="s">
        <v>972</v>
      </c>
      <c r="E3508" s="338" t="n">
        <v>669.71</v>
      </c>
    </row>
    <row r="3509" customFormat="false" ht="15" hidden="false" customHeight="false" outlineLevel="0" collapsed="false">
      <c r="A3509" s="0" t="n">
        <v>5002</v>
      </c>
      <c r="B3509" s="133" t="s">
        <v>4492</v>
      </c>
      <c r="C3509" s="0" t="s">
        <v>1378</v>
      </c>
      <c r="D3509" s="0" t="s">
        <v>972</v>
      </c>
      <c r="E3509" s="338" t="n">
        <v>477.42</v>
      </c>
    </row>
    <row r="3510" customFormat="false" ht="15" hidden="false" customHeight="false" outlineLevel="0" collapsed="false">
      <c r="A3510" s="0" t="n">
        <v>4977</v>
      </c>
      <c r="B3510" s="133" t="s">
        <v>4493</v>
      </c>
      <c r="C3510" s="0" t="s">
        <v>1378</v>
      </c>
      <c r="D3510" s="0" t="s">
        <v>972</v>
      </c>
      <c r="E3510" s="338" t="n">
        <v>322.28</v>
      </c>
    </row>
    <row r="3511" customFormat="false" ht="15" hidden="false" customHeight="false" outlineLevel="0" collapsed="false">
      <c r="A3511" s="0" t="n">
        <v>5028</v>
      </c>
      <c r="B3511" s="133" t="s">
        <v>4494</v>
      </c>
      <c r="C3511" s="0" t="s">
        <v>1378</v>
      </c>
      <c r="D3511" s="0" t="s">
        <v>972</v>
      </c>
      <c r="E3511" s="338" t="n">
        <v>788.56</v>
      </c>
    </row>
    <row r="3512" customFormat="false" ht="15" hidden="false" customHeight="false" outlineLevel="0" collapsed="false">
      <c r="A3512" s="0" t="n">
        <v>4998</v>
      </c>
      <c r="B3512" s="133" t="s">
        <v>4495</v>
      </c>
      <c r="C3512" s="0" t="s">
        <v>1378</v>
      </c>
      <c r="D3512" s="0" t="s">
        <v>972</v>
      </c>
      <c r="E3512" s="338" t="n">
        <v>654.92</v>
      </c>
    </row>
    <row r="3513" customFormat="false" ht="15" hidden="false" customHeight="false" outlineLevel="0" collapsed="false">
      <c r="A3513" s="0" t="n">
        <v>4969</v>
      </c>
      <c r="B3513" s="133" t="s">
        <v>4496</v>
      </c>
      <c r="C3513" s="0" t="s">
        <v>1378</v>
      </c>
      <c r="D3513" s="0" t="s">
        <v>972</v>
      </c>
      <c r="E3513" s="338" t="n">
        <v>455.8</v>
      </c>
    </row>
    <row r="3514" customFormat="false" ht="15" hidden="false" customHeight="false" outlineLevel="0" collapsed="false">
      <c r="A3514" s="0" t="n">
        <v>11364</v>
      </c>
      <c r="B3514" s="133" t="s">
        <v>4497</v>
      </c>
      <c r="C3514" s="0" t="s">
        <v>969</v>
      </c>
      <c r="D3514" s="0" t="s">
        <v>970</v>
      </c>
      <c r="E3514" s="338" t="n">
        <v>154.55</v>
      </c>
    </row>
    <row r="3515" customFormat="false" ht="15" hidden="false" customHeight="false" outlineLevel="0" collapsed="false">
      <c r="A3515" s="0" t="n">
        <v>11365</v>
      </c>
      <c r="B3515" s="133" t="s">
        <v>4498</v>
      </c>
      <c r="C3515" s="0" t="s">
        <v>969</v>
      </c>
      <c r="D3515" s="0" t="s">
        <v>970</v>
      </c>
      <c r="E3515" s="338" t="n">
        <v>160.38</v>
      </c>
    </row>
    <row r="3516" customFormat="false" ht="15" hidden="false" customHeight="false" outlineLevel="0" collapsed="false">
      <c r="A3516" s="0" t="n">
        <v>11366</v>
      </c>
      <c r="B3516" s="133" t="s">
        <v>4499</v>
      </c>
      <c r="C3516" s="0" t="s">
        <v>969</v>
      </c>
      <c r="D3516" s="0" t="s">
        <v>970</v>
      </c>
      <c r="E3516" s="338" t="n">
        <v>170.49</v>
      </c>
    </row>
    <row r="3517" customFormat="false" ht="15" hidden="false" customHeight="false" outlineLevel="0" collapsed="false">
      <c r="A3517" s="0" t="n">
        <v>43777</v>
      </c>
      <c r="B3517" s="133" t="s">
        <v>4500</v>
      </c>
      <c r="C3517" s="0" t="s">
        <v>969</v>
      </c>
      <c r="D3517" s="0" t="s">
        <v>970</v>
      </c>
      <c r="E3517" s="338" t="n">
        <v>200.26</v>
      </c>
    </row>
    <row r="3518" customFormat="false" ht="15" hidden="false" customHeight="false" outlineLevel="0" collapsed="false">
      <c r="A3518" s="0" t="n">
        <v>20322</v>
      </c>
      <c r="B3518" s="133" t="s">
        <v>4501</v>
      </c>
      <c r="C3518" s="0" t="s">
        <v>969</v>
      </c>
      <c r="D3518" s="0" t="s">
        <v>970</v>
      </c>
      <c r="E3518" s="338" t="n">
        <v>185.9</v>
      </c>
    </row>
    <row r="3519" customFormat="false" ht="15" hidden="false" customHeight="false" outlineLevel="0" collapsed="false">
      <c r="A3519" s="0" t="n">
        <v>10553</v>
      </c>
      <c r="B3519" s="133" t="s">
        <v>4502</v>
      </c>
      <c r="C3519" s="0" t="s">
        <v>969</v>
      </c>
      <c r="D3519" s="0" t="s">
        <v>970</v>
      </c>
      <c r="E3519" s="338" t="n">
        <v>168.8</v>
      </c>
    </row>
    <row r="3520" customFormat="false" ht="15" hidden="false" customHeight="false" outlineLevel="0" collapsed="false">
      <c r="A3520" s="0" t="n">
        <v>5020</v>
      </c>
      <c r="B3520" s="133" t="s">
        <v>4503</v>
      </c>
      <c r="C3520" s="0" t="s">
        <v>969</v>
      </c>
      <c r="D3520" s="0" t="s">
        <v>970</v>
      </c>
      <c r="E3520" s="338" t="n">
        <v>177.97</v>
      </c>
    </row>
    <row r="3521" customFormat="false" ht="15" hidden="false" customHeight="false" outlineLevel="0" collapsed="false">
      <c r="A3521" s="0" t="n">
        <v>10554</v>
      </c>
      <c r="B3521" s="133" t="s">
        <v>4504</v>
      </c>
      <c r="C3521" s="0" t="s">
        <v>969</v>
      </c>
      <c r="D3521" s="0" t="s">
        <v>970</v>
      </c>
      <c r="E3521" s="338" t="n">
        <v>170.3</v>
      </c>
    </row>
    <row r="3522" customFormat="false" ht="15" hidden="false" customHeight="false" outlineLevel="0" collapsed="false">
      <c r="A3522" s="0" t="n">
        <v>10555</v>
      </c>
      <c r="B3522" s="133" t="s">
        <v>4505</v>
      </c>
      <c r="C3522" s="0" t="s">
        <v>969</v>
      </c>
      <c r="D3522" s="0" t="s">
        <v>970</v>
      </c>
      <c r="E3522" s="338" t="n">
        <v>185.71</v>
      </c>
    </row>
    <row r="3523" customFormat="false" ht="15" hidden="false" customHeight="false" outlineLevel="0" collapsed="false">
      <c r="A3523" s="0" t="n">
        <v>10556</v>
      </c>
      <c r="B3523" s="133" t="s">
        <v>4506</v>
      </c>
      <c r="C3523" s="0" t="s">
        <v>969</v>
      </c>
      <c r="D3523" s="0" t="s">
        <v>970</v>
      </c>
      <c r="E3523" s="338" t="n">
        <v>246.93</v>
      </c>
    </row>
    <row r="3524" customFormat="false" ht="15" hidden="false" customHeight="false" outlineLevel="0" collapsed="false">
      <c r="A3524" s="0" t="n">
        <v>39502</v>
      </c>
      <c r="B3524" s="133" t="s">
        <v>4507</v>
      </c>
      <c r="C3524" s="0" t="s">
        <v>969</v>
      </c>
      <c r="D3524" s="0" t="s">
        <v>970</v>
      </c>
      <c r="E3524" s="338" t="n">
        <v>346.74</v>
      </c>
    </row>
    <row r="3525" customFormat="false" ht="15" hidden="false" customHeight="false" outlineLevel="0" collapsed="false">
      <c r="A3525" s="0" t="n">
        <v>39504</v>
      </c>
      <c r="B3525" s="133" t="s">
        <v>4508</v>
      </c>
      <c r="C3525" s="0" t="s">
        <v>969</v>
      </c>
      <c r="D3525" s="0" t="s">
        <v>970</v>
      </c>
      <c r="E3525" s="338" t="n">
        <v>383.43</v>
      </c>
    </row>
    <row r="3526" customFormat="false" ht="15" hidden="false" customHeight="false" outlineLevel="0" collapsed="false">
      <c r="A3526" s="0" t="n">
        <v>39503</v>
      </c>
      <c r="B3526" s="133" t="s">
        <v>4509</v>
      </c>
      <c r="C3526" s="0" t="s">
        <v>969</v>
      </c>
      <c r="D3526" s="0" t="s">
        <v>970</v>
      </c>
      <c r="E3526" s="338" t="n">
        <v>403.55</v>
      </c>
    </row>
    <row r="3527" customFormat="false" ht="15" hidden="false" customHeight="false" outlineLevel="0" collapsed="false">
      <c r="A3527" s="0" t="n">
        <v>39505</v>
      </c>
      <c r="B3527" s="133" t="s">
        <v>4510</v>
      </c>
      <c r="C3527" s="0" t="s">
        <v>969</v>
      </c>
      <c r="D3527" s="0" t="s">
        <v>970</v>
      </c>
      <c r="E3527" s="338" t="n">
        <v>434.88</v>
      </c>
    </row>
    <row r="3528" customFormat="false" ht="15" hidden="false" customHeight="false" outlineLevel="0" collapsed="false">
      <c r="A3528" s="0" t="n">
        <v>44471</v>
      </c>
      <c r="B3528" s="133" t="s">
        <v>4511</v>
      </c>
      <c r="C3528" s="0" t="s">
        <v>969</v>
      </c>
      <c r="D3528" s="0" t="s">
        <v>972</v>
      </c>
      <c r="E3528" s="338" t="n">
        <v>457.89</v>
      </c>
    </row>
    <row r="3529" customFormat="false" ht="15" hidden="false" customHeight="false" outlineLevel="0" collapsed="false">
      <c r="A3529" s="0" t="n">
        <v>4944</v>
      </c>
      <c r="B3529" s="133" t="s">
        <v>4512</v>
      </c>
      <c r="C3529" s="0" t="s">
        <v>1378</v>
      </c>
      <c r="D3529" s="0" t="s">
        <v>972</v>
      </c>
      <c r="E3529" s="339" t="n">
        <v>1001.22</v>
      </c>
    </row>
    <row r="3530" customFormat="false" ht="15" hidden="false" customHeight="false" outlineLevel="0" collapsed="false">
      <c r="A3530" s="0" t="n">
        <v>21102</v>
      </c>
      <c r="B3530" s="133" t="s">
        <v>4513</v>
      </c>
      <c r="C3530" s="0" t="s">
        <v>969</v>
      </c>
      <c r="D3530" s="0" t="s">
        <v>970</v>
      </c>
      <c r="E3530" s="338" t="n">
        <v>27.58</v>
      </c>
    </row>
    <row r="3531" customFormat="false" ht="15" hidden="false" customHeight="false" outlineLevel="0" collapsed="false">
      <c r="A3531" s="0" t="n">
        <v>21101</v>
      </c>
      <c r="B3531" s="133" t="s">
        <v>4514</v>
      </c>
      <c r="C3531" s="0" t="s">
        <v>969</v>
      </c>
      <c r="D3531" s="0" t="s">
        <v>970</v>
      </c>
      <c r="E3531" s="338" t="n">
        <v>17.71</v>
      </c>
    </row>
    <row r="3532" customFormat="false" ht="15" hidden="false" customHeight="false" outlineLevel="0" collapsed="false">
      <c r="A3532" s="0" t="n">
        <v>34713</v>
      </c>
      <c r="B3532" s="133" t="s">
        <v>4515</v>
      </c>
      <c r="C3532" s="0" t="s">
        <v>1378</v>
      </c>
      <c r="D3532" s="0" t="s">
        <v>970</v>
      </c>
      <c r="E3532" s="338" t="n">
        <v>270.17</v>
      </c>
    </row>
    <row r="3533" customFormat="false" ht="15" hidden="false" customHeight="false" outlineLevel="0" collapsed="false">
      <c r="A3533" s="0" t="n">
        <v>37563</v>
      </c>
      <c r="B3533" s="133" t="s">
        <v>4516</v>
      </c>
      <c r="C3533" s="0" t="s">
        <v>1378</v>
      </c>
      <c r="D3533" s="0" t="s">
        <v>970</v>
      </c>
      <c r="E3533" s="338" t="n">
        <v>517.61</v>
      </c>
    </row>
    <row r="3534" customFormat="false" ht="15" hidden="false" customHeight="false" outlineLevel="0" collapsed="false">
      <c r="A3534" s="0" t="n">
        <v>4948</v>
      </c>
      <c r="B3534" s="133" t="s">
        <v>4517</v>
      </c>
      <c r="C3534" s="0" t="s">
        <v>1378</v>
      </c>
      <c r="D3534" s="0" t="s">
        <v>970</v>
      </c>
      <c r="E3534" s="338" t="n">
        <v>450.33</v>
      </c>
    </row>
    <row r="3535" customFormat="false" ht="15" hidden="false" customHeight="false" outlineLevel="0" collapsed="false">
      <c r="A3535" s="0" t="n">
        <v>37561</v>
      </c>
      <c r="B3535" s="133" t="s">
        <v>4518</v>
      </c>
      <c r="C3535" s="0" t="s">
        <v>1378</v>
      </c>
      <c r="D3535" s="0" t="s">
        <v>970</v>
      </c>
      <c r="E3535" s="338" t="n">
        <v>420</v>
      </c>
    </row>
    <row r="3536" customFormat="false" ht="15" hidden="false" customHeight="false" outlineLevel="0" collapsed="false">
      <c r="A3536" s="0" t="n">
        <v>37562</v>
      </c>
      <c r="B3536" s="133" t="s">
        <v>4519</v>
      </c>
      <c r="C3536" s="0" t="s">
        <v>1378</v>
      </c>
      <c r="D3536" s="0" t="s">
        <v>970</v>
      </c>
      <c r="E3536" s="338" t="n">
        <v>550.66</v>
      </c>
    </row>
    <row r="3537" customFormat="false" ht="15" hidden="false" customHeight="false" outlineLevel="0" collapsed="false">
      <c r="A3537" s="0" t="n">
        <v>14164</v>
      </c>
      <c r="B3537" s="133" t="s">
        <v>4520</v>
      </c>
      <c r="C3537" s="0" t="s">
        <v>969</v>
      </c>
      <c r="D3537" s="0" t="s">
        <v>972</v>
      </c>
      <c r="E3537" s="339" t="n">
        <v>2023.75</v>
      </c>
    </row>
    <row r="3538" customFormat="false" ht="15" hidden="false" customHeight="false" outlineLevel="0" collapsed="false">
      <c r="A3538" s="0" t="n">
        <v>14163</v>
      </c>
      <c r="B3538" s="133" t="s">
        <v>4521</v>
      </c>
      <c r="C3538" s="0" t="s">
        <v>969</v>
      </c>
      <c r="D3538" s="0" t="s">
        <v>972</v>
      </c>
      <c r="E3538" s="339" t="n">
        <v>2300.12</v>
      </c>
    </row>
    <row r="3539" customFormat="false" ht="15" hidden="false" customHeight="false" outlineLevel="0" collapsed="false">
      <c r="A3539" s="0" t="n">
        <v>5051</v>
      </c>
      <c r="B3539" s="133" t="s">
        <v>4522</v>
      </c>
      <c r="C3539" s="0" t="s">
        <v>969</v>
      </c>
      <c r="D3539" s="0" t="s">
        <v>972</v>
      </c>
      <c r="E3539" s="339" t="n">
        <v>1956.22</v>
      </c>
    </row>
    <row r="3540" customFormat="false" ht="15" hidden="false" customHeight="false" outlineLevel="0" collapsed="false">
      <c r="A3540" s="0" t="n">
        <v>14162</v>
      </c>
      <c r="B3540" s="133" t="s">
        <v>4523</v>
      </c>
      <c r="C3540" s="0" t="s">
        <v>969</v>
      </c>
      <c r="D3540" s="0" t="s">
        <v>972</v>
      </c>
      <c r="E3540" s="339" t="n">
        <v>1953.38</v>
      </c>
    </row>
    <row r="3541" customFormat="false" ht="15" hidden="false" customHeight="false" outlineLevel="0" collapsed="false">
      <c r="A3541" s="0" t="n">
        <v>5052</v>
      </c>
      <c r="B3541" s="133" t="s">
        <v>4524</v>
      </c>
      <c r="C3541" s="0" t="s">
        <v>969</v>
      </c>
      <c r="D3541" s="0" t="s">
        <v>972</v>
      </c>
      <c r="E3541" s="339" t="n">
        <v>1457.5</v>
      </c>
    </row>
    <row r="3542" customFormat="false" ht="15" hidden="false" customHeight="false" outlineLevel="0" collapsed="false">
      <c r="A3542" s="0" t="n">
        <v>14166</v>
      </c>
      <c r="B3542" s="133" t="s">
        <v>4525</v>
      </c>
      <c r="C3542" s="0" t="s">
        <v>969</v>
      </c>
      <c r="D3542" s="0" t="s">
        <v>972</v>
      </c>
      <c r="E3542" s="339" t="n">
        <v>1476</v>
      </c>
    </row>
    <row r="3543" customFormat="false" ht="15" hidden="false" customHeight="false" outlineLevel="0" collapsed="false">
      <c r="A3543" s="0" t="n">
        <v>14165</v>
      </c>
      <c r="B3543" s="133" t="s">
        <v>4526</v>
      </c>
      <c r="C3543" s="0" t="s">
        <v>969</v>
      </c>
      <c r="D3543" s="0" t="s">
        <v>972</v>
      </c>
      <c r="E3543" s="339" t="n">
        <v>2044.8</v>
      </c>
    </row>
    <row r="3544" customFormat="false" ht="15" hidden="false" customHeight="false" outlineLevel="0" collapsed="false">
      <c r="A3544" s="0" t="n">
        <v>5050</v>
      </c>
      <c r="B3544" s="133" t="s">
        <v>4527</v>
      </c>
      <c r="C3544" s="0" t="s">
        <v>969</v>
      </c>
      <c r="D3544" s="0" t="s">
        <v>972</v>
      </c>
      <c r="E3544" s="338" t="n">
        <v>503.27</v>
      </c>
    </row>
    <row r="3545" customFormat="false" ht="15" hidden="false" customHeight="false" outlineLevel="0" collapsed="false">
      <c r="A3545" s="0" t="n">
        <v>12366</v>
      </c>
      <c r="B3545" s="133" t="s">
        <v>4528</v>
      </c>
      <c r="C3545" s="0" t="s">
        <v>969</v>
      </c>
      <c r="D3545" s="0" t="s">
        <v>972</v>
      </c>
      <c r="E3545" s="339" t="n">
        <v>1026.14</v>
      </c>
    </row>
    <row r="3546" customFormat="false" ht="15" hidden="false" customHeight="false" outlineLevel="0" collapsed="false">
      <c r="A3546" s="0" t="n">
        <v>5045</v>
      </c>
      <c r="B3546" s="133" t="s">
        <v>4529</v>
      </c>
      <c r="C3546" s="0" t="s">
        <v>969</v>
      </c>
      <c r="D3546" s="0" t="s">
        <v>972</v>
      </c>
      <c r="E3546" s="339" t="n">
        <v>1417.55</v>
      </c>
    </row>
    <row r="3547" customFormat="false" ht="15" hidden="false" customHeight="false" outlineLevel="0" collapsed="false">
      <c r="A3547" s="0" t="n">
        <v>5035</v>
      </c>
      <c r="B3547" s="133" t="s">
        <v>4530</v>
      </c>
      <c r="C3547" s="0" t="s">
        <v>969</v>
      </c>
      <c r="D3547" s="0" t="s">
        <v>972</v>
      </c>
      <c r="E3547" s="339" t="n">
        <v>1629.84</v>
      </c>
    </row>
    <row r="3548" customFormat="false" ht="15" hidden="false" customHeight="false" outlineLevel="0" collapsed="false">
      <c r="A3548" s="0" t="n">
        <v>41180</v>
      </c>
      <c r="B3548" s="133" t="s">
        <v>4531</v>
      </c>
      <c r="C3548" s="0" t="s">
        <v>969</v>
      </c>
      <c r="D3548" s="0" t="s">
        <v>972</v>
      </c>
      <c r="E3548" s="339" t="n">
        <v>3663.87</v>
      </c>
    </row>
    <row r="3549" customFormat="false" ht="15" hidden="false" customHeight="false" outlineLevel="0" collapsed="false">
      <c r="A3549" s="0" t="n">
        <v>41181</v>
      </c>
      <c r="B3549" s="133" t="s">
        <v>4532</v>
      </c>
      <c r="C3549" s="0" t="s">
        <v>969</v>
      </c>
      <c r="D3549" s="0" t="s">
        <v>972</v>
      </c>
      <c r="E3549" s="339" t="n">
        <v>4850.85</v>
      </c>
    </row>
    <row r="3550" customFormat="false" ht="15" hidden="false" customHeight="false" outlineLevel="0" collapsed="false">
      <c r="A3550" s="0" t="n">
        <v>41182</v>
      </c>
      <c r="B3550" s="133" t="s">
        <v>4533</v>
      </c>
      <c r="C3550" s="0" t="s">
        <v>969</v>
      </c>
      <c r="D3550" s="0" t="s">
        <v>972</v>
      </c>
      <c r="E3550" s="339" t="n">
        <v>6958.94</v>
      </c>
    </row>
    <row r="3551" customFormat="false" ht="15" hidden="false" customHeight="false" outlineLevel="0" collapsed="false">
      <c r="A3551" s="0" t="n">
        <v>41183</v>
      </c>
      <c r="B3551" s="133" t="s">
        <v>4534</v>
      </c>
      <c r="C3551" s="0" t="s">
        <v>969</v>
      </c>
      <c r="D3551" s="0" t="s">
        <v>972</v>
      </c>
      <c r="E3551" s="339" t="n">
        <v>8688.38</v>
      </c>
    </row>
    <row r="3552" customFormat="false" ht="15" hidden="false" customHeight="false" outlineLevel="0" collapsed="false">
      <c r="A3552" s="0" t="n">
        <v>41184</v>
      </c>
      <c r="B3552" s="133" t="s">
        <v>4535</v>
      </c>
      <c r="C3552" s="0" t="s">
        <v>969</v>
      </c>
      <c r="D3552" s="0" t="s">
        <v>972</v>
      </c>
      <c r="E3552" s="339" t="n">
        <v>13228.59</v>
      </c>
    </row>
    <row r="3553" customFormat="false" ht="15" hidden="false" customHeight="false" outlineLevel="0" collapsed="false">
      <c r="A3553" s="0" t="n">
        <v>41185</v>
      </c>
      <c r="B3553" s="133" t="s">
        <v>4536</v>
      </c>
      <c r="C3553" s="0" t="s">
        <v>969</v>
      </c>
      <c r="D3553" s="0" t="s">
        <v>972</v>
      </c>
      <c r="E3553" s="339" t="n">
        <v>4905.76</v>
      </c>
    </row>
    <row r="3554" customFormat="false" ht="15" hidden="false" customHeight="false" outlineLevel="0" collapsed="false">
      <c r="A3554" s="0" t="n">
        <v>41186</v>
      </c>
      <c r="B3554" s="133" t="s">
        <v>4537</v>
      </c>
      <c r="C3554" s="0" t="s">
        <v>969</v>
      </c>
      <c r="D3554" s="0" t="s">
        <v>972</v>
      </c>
      <c r="E3554" s="339" t="n">
        <v>6874.85</v>
      </c>
    </row>
    <row r="3555" customFormat="false" ht="15" hidden="false" customHeight="false" outlineLevel="0" collapsed="false">
      <c r="A3555" s="0" t="n">
        <v>41187</v>
      </c>
      <c r="B3555" s="133" t="s">
        <v>4538</v>
      </c>
      <c r="C3555" s="0" t="s">
        <v>969</v>
      </c>
      <c r="D3555" s="0" t="s">
        <v>972</v>
      </c>
      <c r="E3555" s="339" t="n">
        <v>9219.74</v>
      </c>
    </row>
    <row r="3556" customFormat="false" ht="15" hidden="false" customHeight="false" outlineLevel="0" collapsed="false">
      <c r="A3556" s="0" t="n">
        <v>41188</v>
      </c>
      <c r="B3556" s="133" t="s">
        <v>4539</v>
      </c>
      <c r="C3556" s="0" t="s">
        <v>969</v>
      </c>
      <c r="D3556" s="0" t="s">
        <v>972</v>
      </c>
      <c r="E3556" s="339" t="n">
        <v>11790</v>
      </c>
    </row>
    <row r="3557" customFormat="false" ht="15" hidden="false" customHeight="false" outlineLevel="0" collapsed="false">
      <c r="A3557" s="0" t="n">
        <v>5036</v>
      </c>
      <c r="B3557" s="133" t="s">
        <v>4540</v>
      </c>
      <c r="C3557" s="0" t="s">
        <v>969</v>
      </c>
      <c r="D3557" s="0" t="s">
        <v>972</v>
      </c>
      <c r="E3557" s="339" t="n">
        <v>2500.48</v>
      </c>
    </row>
    <row r="3558" customFormat="false" ht="15" hidden="false" customHeight="false" outlineLevel="0" collapsed="false">
      <c r="A3558" s="0" t="n">
        <v>41189</v>
      </c>
      <c r="B3558" s="133" t="s">
        <v>4541</v>
      </c>
      <c r="C3558" s="0" t="s">
        <v>969</v>
      </c>
      <c r="D3558" s="0" t="s">
        <v>972</v>
      </c>
      <c r="E3558" s="339" t="n">
        <v>15157.28</v>
      </c>
    </row>
    <row r="3559" customFormat="false" ht="15" hidden="false" customHeight="false" outlineLevel="0" collapsed="false">
      <c r="A3559" s="0" t="n">
        <v>41190</v>
      </c>
      <c r="B3559" s="133" t="s">
        <v>4542</v>
      </c>
      <c r="C3559" s="0" t="s">
        <v>969</v>
      </c>
      <c r="D3559" s="0" t="s">
        <v>972</v>
      </c>
      <c r="E3559" s="339" t="n">
        <v>5271.17</v>
      </c>
    </row>
    <row r="3560" customFormat="false" ht="15" hidden="false" customHeight="false" outlineLevel="0" collapsed="false">
      <c r="A3560" s="0" t="n">
        <v>41191</v>
      </c>
      <c r="B3560" s="133" t="s">
        <v>4543</v>
      </c>
      <c r="C3560" s="0" t="s">
        <v>969</v>
      </c>
      <c r="D3560" s="0" t="s">
        <v>972</v>
      </c>
      <c r="E3560" s="339" t="n">
        <v>8083.14</v>
      </c>
    </row>
    <row r="3561" customFormat="false" ht="15" hidden="false" customHeight="false" outlineLevel="0" collapsed="false">
      <c r="A3561" s="0" t="n">
        <v>41192</v>
      </c>
      <c r="B3561" s="133" t="s">
        <v>4544</v>
      </c>
      <c r="C3561" s="0" t="s">
        <v>969</v>
      </c>
      <c r="D3561" s="0" t="s">
        <v>972</v>
      </c>
      <c r="E3561" s="339" t="n">
        <v>8426.61</v>
      </c>
    </row>
    <row r="3562" customFormat="false" ht="15" hidden="false" customHeight="false" outlineLevel="0" collapsed="false">
      <c r="A3562" s="0" t="n">
        <v>41193</v>
      </c>
      <c r="B3562" s="133" t="s">
        <v>4545</v>
      </c>
      <c r="C3562" s="0" t="s">
        <v>969</v>
      </c>
      <c r="D3562" s="0" t="s">
        <v>972</v>
      </c>
      <c r="E3562" s="339" t="n">
        <v>13768.81</v>
      </c>
    </row>
    <row r="3563" customFormat="false" ht="15" hidden="false" customHeight="false" outlineLevel="0" collapsed="false">
      <c r="A3563" s="0" t="n">
        <v>41194</v>
      </c>
      <c r="B3563" s="133" t="s">
        <v>4546</v>
      </c>
      <c r="C3563" s="0" t="s">
        <v>969</v>
      </c>
      <c r="D3563" s="0" t="s">
        <v>972</v>
      </c>
      <c r="E3563" s="339" t="n">
        <v>16429.31</v>
      </c>
    </row>
    <row r="3564" customFormat="false" ht="15" hidden="false" customHeight="false" outlineLevel="0" collapsed="false">
      <c r="A3564" s="0" t="n">
        <v>5044</v>
      </c>
      <c r="B3564" s="133" t="s">
        <v>4547</v>
      </c>
      <c r="C3564" s="0" t="s">
        <v>969</v>
      </c>
      <c r="D3564" s="0" t="s">
        <v>972</v>
      </c>
      <c r="E3564" s="338" t="n">
        <v>884.06</v>
      </c>
    </row>
    <row r="3565" customFormat="false" ht="15" hidden="false" customHeight="false" outlineLevel="0" collapsed="false">
      <c r="A3565" s="0" t="n">
        <v>5059</v>
      </c>
      <c r="B3565" s="133" t="s">
        <v>4548</v>
      </c>
      <c r="C3565" s="0" t="s">
        <v>969</v>
      </c>
      <c r="D3565" s="0" t="s">
        <v>972</v>
      </c>
      <c r="E3565" s="339" t="n">
        <v>1057.23</v>
      </c>
    </row>
    <row r="3566" customFormat="false" ht="15" hidden="false" customHeight="false" outlineLevel="0" collapsed="false">
      <c r="A3566" s="0" t="n">
        <v>41201</v>
      </c>
      <c r="B3566" s="133" t="s">
        <v>4549</v>
      </c>
      <c r="C3566" s="0" t="s">
        <v>969</v>
      </c>
      <c r="D3566" s="0" t="s">
        <v>972</v>
      </c>
      <c r="E3566" s="339" t="n">
        <v>2145.56</v>
      </c>
    </row>
    <row r="3567" customFormat="false" ht="15" hidden="false" customHeight="false" outlineLevel="0" collapsed="false">
      <c r="A3567" s="0" t="n">
        <v>41199</v>
      </c>
      <c r="B3567" s="133" t="s">
        <v>4550</v>
      </c>
      <c r="C3567" s="0" t="s">
        <v>969</v>
      </c>
      <c r="D3567" s="0" t="s">
        <v>972</v>
      </c>
      <c r="E3567" s="338" t="n">
        <v>689.45</v>
      </c>
    </row>
    <row r="3568" customFormat="false" ht="15" hidden="false" customHeight="false" outlineLevel="0" collapsed="false">
      <c r="A3568" s="0" t="n">
        <v>5057</v>
      </c>
      <c r="B3568" s="133" t="s">
        <v>4551</v>
      </c>
      <c r="C3568" s="0" t="s">
        <v>969</v>
      </c>
      <c r="D3568" s="0" t="s">
        <v>972</v>
      </c>
      <c r="E3568" s="338" t="n">
        <v>933.39</v>
      </c>
    </row>
    <row r="3569" customFormat="false" ht="15" hidden="false" customHeight="false" outlineLevel="0" collapsed="false">
      <c r="A3569" s="0" t="n">
        <v>41200</v>
      </c>
      <c r="B3569" s="133" t="s">
        <v>4552</v>
      </c>
      <c r="C3569" s="0" t="s">
        <v>969</v>
      </c>
      <c r="D3569" s="0" t="s">
        <v>972</v>
      </c>
      <c r="E3569" s="339" t="n">
        <v>1341.91</v>
      </c>
    </row>
    <row r="3570" customFormat="false" ht="15" hidden="false" customHeight="false" outlineLevel="0" collapsed="false">
      <c r="A3570" s="0" t="n">
        <v>41205</v>
      </c>
      <c r="B3570" s="133" t="s">
        <v>4553</v>
      </c>
      <c r="C3570" s="0" t="s">
        <v>969</v>
      </c>
      <c r="D3570" s="0" t="s">
        <v>972</v>
      </c>
      <c r="E3570" s="339" t="n">
        <v>2486.54</v>
      </c>
    </row>
    <row r="3571" customFormat="false" ht="15" hidden="false" customHeight="false" outlineLevel="0" collapsed="false">
      <c r="A3571" s="0" t="n">
        <v>41202</v>
      </c>
      <c r="B3571" s="133" t="s">
        <v>4554</v>
      </c>
      <c r="C3571" s="0" t="s">
        <v>969</v>
      </c>
      <c r="D3571" s="0" t="s">
        <v>972</v>
      </c>
      <c r="E3571" s="338" t="n">
        <v>725.59</v>
      </c>
    </row>
    <row r="3572" customFormat="false" ht="15" hidden="false" customHeight="false" outlineLevel="0" collapsed="false">
      <c r="A3572" s="0" t="n">
        <v>41206</v>
      </c>
      <c r="B3572" s="133" t="s">
        <v>4555</v>
      </c>
      <c r="C3572" s="0" t="s">
        <v>969</v>
      </c>
      <c r="D3572" s="0" t="s">
        <v>972</v>
      </c>
      <c r="E3572" s="339" t="n">
        <v>3278.39</v>
      </c>
    </row>
    <row r="3573" customFormat="false" ht="15" hidden="false" customHeight="false" outlineLevel="0" collapsed="false">
      <c r="A3573" s="0" t="n">
        <v>12372</v>
      </c>
      <c r="B3573" s="133" t="s">
        <v>4556</v>
      </c>
      <c r="C3573" s="0" t="s">
        <v>969</v>
      </c>
      <c r="D3573" s="0" t="s">
        <v>972</v>
      </c>
      <c r="E3573" s="338" t="n">
        <v>761.87</v>
      </c>
    </row>
    <row r="3574" customFormat="false" ht="15" hidden="false" customHeight="false" outlineLevel="0" collapsed="false">
      <c r="A3574" s="0" t="n">
        <v>41207</v>
      </c>
      <c r="B3574" s="133" t="s">
        <v>4557</v>
      </c>
      <c r="C3574" s="0" t="s">
        <v>969</v>
      </c>
      <c r="D3574" s="0" t="s">
        <v>972</v>
      </c>
      <c r="E3574" s="339" t="n">
        <v>4413.37</v>
      </c>
    </row>
    <row r="3575" customFormat="false" ht="15" hidden="false" customHeight="false" outlineLevel="0" collapsed="false">
      <c r="A3575" s="0" t="n">
        <v>41203</v>
      </c>
      <c r="B3575" s="133" t="s">
        <v>4558</v>
      </c>
      <c r="C3575" s="0" t="s">
        <v>969</v>
      </c>
      <c r="D3575" s="0" t="s">
        <v>972</v>
      </c>
      <c r="E3575" s="339" t="n">
        <v>1162.31</v>
      </c>
    </row>
    <row r="3576" customFormat="false" ht="15" hidden="false" customHeight="false" outlineLevel="0" collapsed="false">
      <c r="A3576" s="0" t="n">
        <v>41204</v>
      </c>
      <c r="B3576" s="133" t="s">
        <v>4559</v>
      </c>
      <c r="C3576" s="0" t="s">
        <v>969</v>
      </c>
      <c r="D3576" s="0" t="s">
        <v>972</v>
      </c>
      <c r="E3576" s="339" t="n">
        <v>1643.22</v>
      </c>
    </row>
    <row r="3577" customFormat="false" ht="15" hidden="false" customHeight="false" outlineLevel="0" collapsed="false">
      <c r="A3577" s="0" t="n">
        <v>41210</v>
      </c>
      <c r="B3577" s="133" t="s">
        <v>4560</v>
      </c>
      <c r="C3577" s="0" t="s">
        <v>969</v>
      </c>
      <c r="D3577" s="0" t="s">
        <v>972</v>
      </c>
      <c r="E3577" s="339" t="n">
        <v>2744.95</v>
      </c>
    </row>
    <row r="3578" customFormat="false" ht="15" hidden="false" customHeight="false" outlineLevel="0" collapsed="false">
      <c r="A3578" s="0" t="n">
        <v>41208</v>
      </c>
      <c r="B3578" s="133" t="s">
        <v>4561</v>
      </c>
      <c r="C3578" s="0" t="s">
        <v>969</v>
      </c>
      <c r="D3578" s="0" t="s">
        <v>972</v>
      </c>
      <c r="E3578" s="338" t="n">
        <v>960.89</v>
      </c>
    </row>
    <row r="3579" customFormat="false" ht="15" hidden="false" customHeight="false" outlineLevel="0" collapsed="false">
      <c r="A3579" s="0" t="n">
        <v>41211</v>
      </c>
      <c r="B3579" s="133" t="s">
        <v>4562</v>
      </c>
      <c r="C3579" s="0" t="s">
        <v>969</v>
      </c>
      <c r="D3579" s="0" t="s">
        <v>972</v>
      </c>
      <c r="E3579" s="339" t="n">
        <v>3867.6</v>
      </c>
    </row>
    <row r="3580" customFormat="false" ht="15" hidden="false" customHeight="false" outlineLevel="0" collapsed="false">
      <c r="A3580" s="0" t="n">
        <v>13339</v>
      </c>
      <c r="B3580" s="133" t="s">
        <v>4563</v>
      </c>
      <c r="C3580" s="0" t="s">
        <v>969</v>
      </c>
      <c r="D3580" s="0" t="s">
        <v>972</v>
      </c>
      <c r="E3580" s="339" t="n">
        <v>1302.24</v>
      </c>
    </row>
    <row r="3581" customFormat="false" ht="15" hidden="false" customHeight="false" outlineLevel="0" collapsed="false">
      <c r="A3581" s="0" t="n">
        <v>41213</v>
      </c>
      <c r="B3581" s="133" t="s">
        <v>4564</v>
      </c>
      <c r="C3581" s="0" t="s">
        <v>969</v>
      </c>
      <c r="D3581" s="0" t="s">
        <v>972</v>
      </c>
      <c r="E3581" s="339" t="n">
        <v>8016.58</v>
      </c>
    </row>
    <row r="3582" customFormat="false" ht="15" hidden="false" customHeight="false" outlineLevel="0" collapsed="false">
      <c r="A3582" s="0" t="n">
        <v>41209</v>
      </c>
      <c r="B3582" s="133" t="s">
        <v>4565</v>
      </c>
      <c r="C3582" s="0" t="s">
        <v>969</v>
      </c>
      <c r="D3582" s="0" t="s">
        <v>972</v>
      </c>
      <c r="E3582" s="339" t="n">
        <v>1791.72</v>
      </c>
    </row>
    <row r="3583" customFormat="false" ht="15" hidden="false" customHeight="false" outlineLevel="0" collapsed="false">
      <c r="A3583" s="0" t="n">
        <v>41216</v>
      </c>
      <c r="B3583" s="133" t="s">
        <v>4566</v>
      </c>
      <c r="C3583" s="0" t="s">
        <v>969</v>
      </c>
      <c r="D3583" s="0" t="s">
        <v>972</v>
      </c>
      <c r="E3583" s="339" t="n">
        <v>3356.13</v>
      </c>
    </row>
    <row r="3584" customFormat="false" ht="15" hidden="false" customHeight="false" outlineLevel="0" collapsed="false">
      <c r="A3584" s="0" t="n">
        <v>41217</v>
      </c>
      <c r="B3584" s="133" t="s">
        <v>4567</v>
      </c>
      <c r="C3584" s="0" t="s">
        <v>969</v>
      </c>
      <c r="D3584" s="0" t="s">
        <v>972</v>
      </c>
      <c r="E3584" s="339" t="n">
        <v>5381.07</v>
      </c>
    </row>
    <row r="3585" customFormat="false" ht="15" hidden="false" customHeight="false" outlineLevel="0" collapsed="false">
      <c r="A3585" s="0" t="n">
        <v>41218</v>
      </c>
      <c r="B3585" s="133" t="s">
        <v>4568</v>
      </c>
      <c r="C3585" s="0" t="s">
        <v>969</v>
      </c>
      <c r="D3585" s="0" t="s">
        <v>972</v>
      </c>
      <c r="E3585" s="339" t="n">
        <v>7216.18</v>
      </c>
    </row>
    <row r="3586" customFormat="false" ht="15" hidden="false" customHeight="false" outlineLevel="0" collapsed="false">
      <c r="A3586" s="0" t="n">
        <v>41214</v>
      </c>
      <c r="B3586" s="133" t="s">
        <v>4569</v>
      </c>
      <c r="C3586" s="0" t="s">
        <v>969</v>
      </c>
      <c r="D3586" s="0" t="s">
        <v>972</v>
      </c>
      <c r="E3586" s="339" t="n">
        <v>1521.52</v>
      </c>
    </row>
    <row r="3587" customFormat="false" ht="15" hidden="false" customHeight="false" outlineLevel="0" collapsed="false">
      <c r="A3587" s="0" t="n">
        <v>41215</v>
      </c>
      <c r="B3587" s="133" t="s">
        <v>4570</v>
      </c>
      <c r="C3587" s="0" t="s">
        <v>969</v>
      </c>
      <c r="D3587" s="0" t="s">
        <v>972</v>
      </c>
      <c r="E3587" s="339" t="n">
        <v>2290.85</v>
      </c>
    </row>
    <row r="3588" customFormat="false" ht="15" hidden="false" customHeight="false" outlineLevel="0" collapsed="false">
      <c r="A3588" s="0" t="n">
        <v>41221</v>
      </c>
      <c r="B3588" s="133" t="s">
        <v>4571</v>
      </c>
      <c r="C3588" s="0" t="s">
        <v>969</v>
      </c>
      <c r="D3588" s="0" t="s">
        <v>972</v>
      </c>
      <c r="E3588" s="339" t="n">
        <v>6633.2</v>
      </c>
    </row>
    <row r="3589" customFormat="false" ht="15" hidden="false" customHeight="false" outlineLevel="0" collapsed="false">
      <c r="A3589" s="0" t="n">
        <v>41222</v>
      </c>
      <c r="B3589" s="133" t="s">
        <v>4572</v>
      </c>
      <c r="C3589" s="0" t="s">
        <v>969</v>
      </c>
      <c r="D3589" s="0" t="s">
        <v>972</v>
      </c>
      <c r="E3589" s="339" t="n">
        <v>9492.19</v>
      </c>
    </row>
    <row r="3590" customFormat="false" ht="15" hidden="false" customHeight="false" outlineLevel="0" collapsed="false">
      <c r="A3590" s="0" t="n">
        <v>41195</v>
      </c>
      <c r="B3590" s="133" t="s">
        <v>4573</v>
      </c>
      <c r="C3590" s="0" t="s">
        <v>969</v>
      </c>
      <c r="D3590" s="0" t="s">
        <v>972</v>
      </c>
      <c r="E3590" s="338" t="n">
        <v>487.87</v>
      </c>
    </row>
    <row r="3591" customFormat="false" ht="15" hidden="false" customHeight="false" outlineLevel="0" collapsed="false">
      <c r="A3591" s="0" t="n">
        <v>41198</v>
      </c>
      <c r="B3591" s="133" t="s">
        <v>4574</v>
      </c>
      <c r="C3591" s="0" t="s">
        <v>969</v>
      </c>
      <c r="D3591" s="0" t="s">
        <v>972</v>
      </c>
      <c r="E3591" s="339" t="n">
        <v>1906.48</v>
      </c>
    </row>
    <row r="3592" customFormat="false" ht="15" hidden="false" customHeight="false" outlineLevel="0" collapsed="false">
      <c r="A3592" s="0" t="n">
        <v>41196</v>
      </c>
      <c r="B3592" s="133" t="s">
        <v>4575</v>
      </c>
      <c r="C3592" s="0" t="s">
        <v>969</v>
      </c>
      <c r="D3592" s="0" t="s">
        <v>972</v>
      </c>
      <c r="E3592" s="338" t="n">
        <v>604.74</v>
      </c>
    </row>
    <row r="3593" customFormat="false" ht="15" hidden="false" customHeight="false" outlineLevel="0" collapsed="false">
      <c r="A3593" s="0" t="n">
        <v>5033</v>
      </c>
      <c r="B3593" s="133" t="s">
        <v>4576</v>
      </c>
      <c r="C3593" s="0" t="s">
        <v>969</v>
      </c>
      <c r="D3593" s="0" t="s">
        <v>972</v>
      </c>
      <c r="E3593" s="338" t="n">
        <v>794</v>
      </c>
    </row>
    <row r="3594" customFormat="false" ht="15" hidden="false" customHeight="false" outlineLevel="0" collapsed="false">
      <c r="A3594" s="0" t="n">
        <v>41197</v>
      </c>
      <c r="B3594" s="133" t="s">
        <v>4577</v>
      </c>
      <c r="C3594" s="0" t="s">
        <v>969</v>
      </c>
      <c r="D3594" s="0" t="s">
        <v>972</v>
      </c>
      <c r="E3594" s="339" t="n">
        <v>1179.38</v>
      </c>
    </row>
    <row r="3595" customFormat="false" ht="15" hidden="false" customHeight="false" outlineLevel="0" collapsed="false">
      <c r="A3595" s="0" t="n">
        <v>12388</v>
      </c>
      <c r="B3595" s="133" t="s">
        <v>4578</v>
      </c>
      <c r="C3595" s="0" t="s">
        <v>969</v>
      </c>
      <c r="D3595" s="0" t="s">
        <v>972</v>
      </c>
      <c r="E3595" s="338" t="n">
        <v>297.9</v>
      </c>
    </row>
    <row r="3596" customFormat="false" ht="15" hidden="false" customHeight="false" outlineLevel="0" collapsed="false">
      <c r="A3596" s="0" t="n">
        <v>2731</v>
      </c>
      <c r="B3596" s="133" t="s">
        <v>4579</v>
      </c>
      <c r="C3596" s="0" t="s">
        <v>1016</v>
      </c>
      <c r="D3596" s="0" t="s">
        <v>970</v>
      </c>
      <c r="E3596" s="338" t="n">
        <v>95.52</v>
      </c>
    </row>
    <row r="3597" customFormat="false" ht="15" hidden="false" customHeight="false" outlineLevel="0" collapsed="false">
      <c r="A3597" s="0" t="n">
        <v>41457</v>
      </c>
      <c r="B3597" s="133" t="s">
        <v>4580</v>
      </c>
      <c r="C3597" s="0" t="s">
        <v>969</v>
      </c>
      <c r="D3597" s="0" t="s">
        <v>970</v>
      </c>
      <c r="E3597" s="339" t="n">
        <v>1573.17</v>
      </c>
    </row>
    <row r="3598" customFormat="false" ht="15" hidden="false" customHeight="false" outlineLevel="0" collapsed="false">
      <c r="A3598" s="0" t="n">
        <v>41458</v>
      </c>
      <c r="B3598" s="133" t="s">
        <v>4581</v>
      </c>
      <c r="C3598" s="0" t="s">
        <v>969</v>
      </c>
      <c r="D3598" s="0" t="s">
        <v>970</v>
      </c>
      <c r="E3598" s="339" t="n">
        <v>2196.22</v>
      </c>
    </row>
    <row r="3599" customFormat="false" ht="15" hidden="false" customHeight="false" outlineLevel="0" collapsed="false">
      <c r="A3599" s="0" t="n">
        <v>41459</v>
      </c>
      <c r="B3599" s="133" t="s">
        <v>4582</v>
      </c>
      <c r="C3599" s="0" t="s">
        <v>969</v>
      </c>
      <c r="D3599" s="0" t="s">
        <v>970</v>
      </c>
      <c r="E3599" s="339" t="n">
        <v>3063.56</v>
      </c>
    </row>
    <row r="3600" customFormat="false" ht="15" hidden="false" customHeight="false" outlineLevel="0" collapsed="false">
      <c r="A3600" s="0" t="n">
        <v>41461</v>
      </c>
      <c r="B3600" s="133" t="s">
        <v>4583</v>
      </c>
      <c r="C3600" s="0" t="s">
        <v>969</v>
      </c>
      <c r="D3600" s="0" t="s">
        <v>970</v>
      </c>
      <c r="E3600" s="339" t="n">
        <v>4177.01</v>
      </c>
    </row>
    <row r="3601" customFormat="false" ht="15" hidden="false" customHeight="false" outlineLevel="0" collapsed="false">
      <c r="A3601" s="0" t="n">
        <v>44537</v>
      </c>
      <c r="B3601" s="133" t="s">
        <v>4584</v>
      </c>
      <c r="C3601" s="0" t="s">
        <v>2030</v>
      </c>
      <c r="D3601" s="0" t="s">
        <v>970</v>
      </c>
      <c r="E3601" s="338" t="n">
        <v>354.54</v>
      </c>
    </row>
    <row r="3602" customFormat="false" ht="15" hidden="false" customHeight="false" outlineLevel="0" collapsed="false">
      <c r="A3602" s="0" t="n">
        <v>11844</v>
      </c>
      <c r="B3602" s="133" t="s">
        <v>4585</v>
      </c>
      <c r="C3602" s="0" t="s">
        <v>1016</v>
      </c>
      <c r="D3602" s="0" t="s">
        <v>970</v>
      </c>
      <c r="E3602" s="338" t="n">
        <v>55.6</v>
      </c>
    </row>
    <row r="3603" customFormat="false" ht="15" hidden="false" customHeight="false" outlineLevel="0" collapsed="false">
      <c r="A3603" s="0" t="n">
        <v>4465</v>
      </c>
      <c r="B3603" s="133" t="s">
        <v>4586</v>
      </c>
      <c r="C3603" s="0" t="s">
        <v>1016</v>
      </c>
      <c r="D3603" s="0" t="s">
        <v>970</v>
      </c>
      <c r="E3603" s="338" t="n">
        <v>46.2</v>
      </c>
    </row>
    <row r="3604" customFormat="false" ht="15" hidden="false" customHeight="false" outlineLevel="0" collapsed="false">
      <c r="A3604" s="0" t="n">
        <v>35273</v>
      </c>
      <c r="B3604" s="133" t="s">
        <v>4587</v>
      </c>
      <c r="C3604" s="0" t="s">
        <v>1016</v>
      </c>
      <c r="D3604" s="0" t="s">
        <v>970</v>
      </c>
      <c r="E3604" s="338" t="n">
        <v>55.41</v>
      </c>
    </row>
    <row r="3605" customFormat="false" ht="15" hidden="false" customHeight="false" outlineLevel="0" collapsed="false">
      <c r="A3605" s="0" t="n">
        <v>4470</v>
      </c>
      <c r="B3605" s="133" t="s">
        <v>4588</v>
      </c>
      <c r="C3605" s="0" t="s">
        <v>1016</v>
      </c>
      <c r="D3605" s="0" t="s">
        <v>970</v>
      </c>
      <c r="E3605" s="338" t="n">
        <v>127.88</v>
      </c>
    </row>
    <row r="3606" customFormat="false" ht="15" hidden="false" customHeight="false" outlineLevel="0" collapsed="false">
      <c r="A3606" s="0" t="n">
        <v>20204</v>
      </c>
      <c r="B3606" s="133" t="s">
        <v>4589</v>
      </c>
      <c r="C3606" s="0" t="s">
        <v>1016</v>
      </c>
      <c r="D3606" s="0" t="s">
        <v>970</v>
      </c>
      <c r="E3606" s="338" t="n">
        <v>85.25</v>
      </c>
    </row>
    <row r="3607" customFormat="false" ht="15" hidden="false" customHeight="false" outlineLevel="0" collapsed="false">
      <c r="A3607" s="0" t="n">
        <v>20208</v>
      </c>
      <c r="B3607" s="133" t="s">
        <v>4590</v>
      </c>
      <c r="C3607" s="0" t="s">
        <v>1016</v>
      </c>
      <c r="D3607" s="0" t="s">
        <v>970</v>
      </c>
      <c r="E3607" s="338" t="n">
        <v>115.09</v>
      </c>
    </row>
    <row r="3608" customFormat="false" ht="15" hidden="false" customHeight="false" outlineLevel="0" collapsed="false">
      <c r="A3608" s="0" t="n">
        <v>4437</v>
      </c>
      <c r="B3608" s="133" t="s">
        <v>4591</v>
      </c>
      <c r="C3608" s="0" t="s">
        <v>1016</v>
      </c>
      <c r="D3608" s="0" t="s">
        <v>970</v>
      </c>
      <c r="E3608" s="338" t="n">
        <v>95.91</v>
      </c>
    </row>
    <row r="3609" customFormat="false" ht="15" hidden="false" customHeight="false" outlineLevel="0" collapsed="false">
      <c r="A3609" s="0" t="n">
        <v>14580</v>
      </c>
      <c r="B3609" s="133" t="s">
        <v>4592</v>
      </c>
      <c r="C3609" s="0" t="s">
        <v>1016</v>
      </c>
      <c r="D3609" s="0" t="s">
        <v>970</v>
      </c>
      <c r="E3609" s="338" t="n">
        <v>95.91</v>
      </c>
    </row>
    <row r="3610" customFormat="false" ht="15" hidden="false" customHeight="false" outlineLevel="0" collapsed="false">
      <c r="A3610" s="0" t="n">
        <v>40304</v>
      </c>
      <c r="B3610" s="133" t="s">
        <v>4593</v>
      </c>
      <c r="C3610" s="0" t="s">
        <v>1020</v>
      </c>
      <c r="D3610" s="0" t="s">
        <v>970</v>
      </c>
      <c r="E3610" s="338" t="n">
        <v>26.37</v>
      </c>
    </row>
    <row r="3611" customFormat="false" ht="15" hidden="false" customHeight="false" outlineLevel="0" collapsed="false">
      <c r="A3611" s="0" t="n">
        <v>5065</v>
      </c>
      <c r="B3611" s="133" t="s">
        <v>4594</v>
      </c>
      <c r="C3611" s="0" t="s">
        <v>1020</v>
      </c>
      <c r="D3611" s="0" t="s">
        <v>970</v>
      </c>
      <c r="E3611" s="338" t="n">
        <v>40.63</v>
      </c>
    </row>
    <row r="3612" customFormat="false" ht="15" hidden="false" customHeight="false" outlineLevel="0" collapsed="false">
      <c r="A3612" s="0" t="n">
        <v>5072</v>
      </c>
      <c r="B3612" s="133" t="s">
        <v>4595</v>
      </c>
      <c r="C3612" s="0" t="s">
        <v>1020</v>
      </c>
      <c r="D3612" s="0" t="s">
        <v>970</v>
      </c>
      <c r="E3612" s="338" t="n">
        <v>37.59</v>
      </c>
    </row>
    <row r="3613" customFormat="false" ht="15" hidden="false" customHeight="false" outlineLevel="0" collapsed="false">
      <c r="A3613" s="0" t="n">
        <v>5066</v>
      </c>
      <c r="B3613" s="133" t="s">
        <v>4596</v>
      </c>
      <c r="C3613" s="0" t="s">
        <v>1020</v>
      </c>
      <c r="D3613" s="0" t="s">
        <v>970</v>
      </c>
      <c r="E3613" s="338" t="n">
        <v>28.15</v>
      </c>
    </row>
    <row r="3614" customFormat="false" ht="15" hidden="false" customHeight="false" outlineLevel="0" collapsed="false">
      <c r="A3614" s="0" t="n">
        <v>5063</v>
      </c>
      <c r="B3614" s="133" t="s">
        <v>4597</v>
      </c>
      <c r="C3614" s="0" t="s">
        <v>1020</v>
      </c>
      <c r="D3614" s="0" t="s">
        <v>970</v>
      </c>
      <c r="E3614" s="338" t="n">
        <v>25.49</v>
      </c>
    </row>
    <row r="3615" customFormat="false" ht="15" hidden="false" customHeight="false" outlineLevel="0" collapsed="false">
      <c r="A3615" s="0" t="n">
        <v>20247</v>
      </c>
      <c r="B3615" s="133" t="s">
        <v>4598</v>
      </c>
      <c r="C3615" s="0" t="s">
        <v>1020</v>
      </c>
      <c r="D3615" s="0" t="s">
        <v>970</v>
      </c>
      <c r="E3615" s="338" t="n">
        <v>23.65</v>
      </c>
    </row>
    <row r="3616" customFormat="false" ht="15" hidden="false" customHeight="false" outlineLevel="0" collapsed="false">
      <c r="A3616" s="0" t="n">
        <v>5074</v>
      </c>
      <c r="B3616" s="133" t="s">
        <v>4599</v>
      </c>
      <c r="C3616" s="0" t="s">
        <v>1020</v>
      </c>
      <c r="D3616" s="0" t="s">
        <v>970</v>
      </c>
      <c r="E3616" s="338" t="n">
        <v>23.93</v>
      </c>
    </row>
    <row r="3617" customFormat="false" ht="15" hidden="false" customHeight="false" outlineLevel="0" collapsed="false">
      <c r="A3617" s="0" t="n">
        <v>5067</v>
      </c>
      <c r="B3617" s="133" t="s">
        <v>4600</v>
      </c>
      <c r="C3617" s="0" t="s">
        <v>1020</v>
      </c>
      <c r="D3617" s="0" t="s">
        <v>970</v>
      </c>
      <c r="E3617" s="338" t="n">
        <v>22.77</v>
      </c>
    </row>
    <row r="3618" customFormat="false" ht="15" hidden="false" customHeight="false" outlineLevel="0" collapsed="false">
      <c r="A3618" s="0" t="n">
        <v>5078</v>
      </c>
      <c r="B3618" s="133" t="s">
        <v>4601</v>
      </c>
      <c r="C3618" s="0" t="s">
        <v>1020</v>
      </c>
      <c r="D3618" s="0" t="s">
        <v>970</v>
      </c>
      <c r="E3618" s="338" t="n">
        <v>22.51</v>
      </c>
    </row>
    <row r="3619" customFormat="false" ht="15" hidden="false" customHeight="false" outlineLevel="0" collapsed="false">
      <c r="A3619" s="0" t="n">
        <v>5068</v>
      </c>
      <c r="B3619" s="133" t="s">
        <v>4602</v>
      </c>
      <c r="C3619" s="0" t="s">
        <v>1020</v>
      </c>
      <c r="D3619" s="0" t="s">
        <v>970</v>
      </c>
      <c r="E3619" s="338" t="n">
        <v>21.36</v>
      </c>
    </row>
    <row r="3620" customFormat="false" ht="15" hidden="false" customHeight="false" outlineLevel="0" collapsed="false">
      <c r="A3620" s="0" t="n">
        <v>5073</v>
      </c>
      <c r="B3620" s="133" t="s">
        <v>4603</v>
      </c>
      <c r="C3620" s="0" t="s">
        <v>1020</v>
      </c>
      <c r="D3620" s="0" t="s">
        <v>970</v>
      </c>
      <c r="E3620" s="338" t="n">
        <v>21.77</v>
      </c>
    </row>
    <row r="3621" customFormat="false" ht="15" hidden="false" customHeight="false" outlineLevel="0" collapsed="false">
      <c r="A3621" s="0" t="n">
        <v>5069</v>
      </c>
      <c r="B3621" s="133" t="s">
        <v>4604</v>
      </c>
      <c r="C3621" s="0" t="s">
        <v>1020</v>
      </c>
      <c r="D3621" s="0" t="s">
        <v>970</v>
      </c>
      <c r="E3621" s="338" t="n">
        <v>21.77</v>
      </c>
    </row>
    <row r="3622" customFormat="false" ht="15" hidden="false" customHeight="false" outlineLevel="0" collapsed="false">
      <c r="A3622" s="0" t="n">
        <v>5070</v>
      </c>
      <c r="B3622" s="133" t="s">
        <v>4605</v>
      </c>
      <c r="C3622" s="0" t="s">
        <v>1020</v>
      </c>
      <c r="D3622" s="0" t="s">
        <v>970</v>
      </c>
      <c r="E3622" s="338" t="n">
        <v>22.01</v>
      </c>
    </row>
    <row r="3623" customFormat="false" ht="15" hidden="false" customHeight="false" outlineLevel="0" collapsed="false">
      <c r="A3623" s="0" t="n">
        <v>5071</v>
      </c>
      <c r="B3623" s="133" t="s">
        <v>4606</v>
      </c>
      <c r="C3623" s="0" t="s">
        <v>1020</v>
      </c>
      <c r="D3623" s="0" t="s">
        <v>970</v>
      </c>
      <c r="E3623" s="338" t="n">
        <v>21.36</v>
      </c>
    </row>
    <row r="3624" customFormat="false" ht="15" hidden="false" customHeight="false" outlineLevel="0" collapsed="false">
      <c r="A3624" s="0" t="n">
        <v>5061</v>
      </c>
      <c r="B3624" s="133" t="s">
        <v>4607</v>
      </c>
      <c r="C3624" s="0" t="s">
        <v>1020</v>
      </c>
      <c r="D3624" s="0" t="s">
        <v>977</v>
      </c>
      <c r="E3624" s="338" t="n">
        <v>21</v>
      </c>
    </row>
    <row r="3625" customFormat="false" ht="15" hidden="false" customHeight="false" outlineLevel="0" collapsed="false">
      <c r="A3625" s="0" t="n">
        <v>5075</v>
      </c>
      <c r="B3625" s="133" t="s">
        <v>4608</v>
      </c>
      <c r="C3625" s="0" t="s">
        <v>1020</v>
      </c>
      <c r="D3625" s="0" t="s">
        <v>970</v>
      </c>
      <c r="E3625" s="338" t="n">
        <v>21.36</v>
      </c>
    </row>
    <row r="3626" customFormat="false" ht="15" hidden="false" customHeight="false" outlineLevel="0" collapsed="false">
      <c r="A3626" s="0" t="n">
        <v>39027</v>
      </c>
      <c r="B3626" s="133" t="s">
        <v>4609</v>
      </c>
      <c r="C3626" s="0" t="s">
        <v>1020</v>
      </c>
      <c r="D3626" s="0" t="s">
        <v>970</v>
      </c>
      <c r="E3626" s="338" t="n">
        <v>21.34</v>
      </c>
    </row>
    <row r="3627" customFormat="false" ht="15" hidden="false" customHeight="false" outlineLevel="0" collapsed="false">
      <c r="A3627" s="0" t="n">
        <v>5062</v>
      </c>
      <c r="B3627" s="133" t="s">
        <v>4610</v>
      </c>
      <c r="C3627" s="0" t="s">
        <v>1020</v>
      </c>
      <c r="D3627" s="0" t="s">
        <v>970</v>
      </c>
      <c r="E3627" s="338" t="n">
        <v>21.64</v>
      </c>
    </row>
    <row r="3628" customFormat="false" ht="15" hidden="false" customHeight="false" outlineLevel="0" collapsed="false">
      <c r="A3628" s="0" t="n">
        <v>40568</v>
      </c>
      <c r="B3628" s="133" t="s">
        <v>4611</v>
      </c>
      <c r="C3628" s="0" t="s">
        <v>1020</v>
      </c>
      <c r="D3628" s="0" t="s">
        <v>970</v>
      </c>
      <c r="E3628" s="338" t="n">
        <v>21.52</v>
      </c>
    </row>
    <row r="3629" customFormat="false" ht="15" hidden="false" customHeight="false" outlineLevel="0" collapsed="false">
      <c r="A3629" s="0" t="n">
        <v>39026</v>
      </c>
      <c r="B3629" s="133" t="s">
        <v>4612</v>
      </c>
      <c r="C3629" s="0" t="s">
        <v>1020</v>
      </c>
      <c r="D3629" s="0" t="s">
        <v>970</v>
      </c>
      <c r="E3629" s="338" t="n">
        <v>24.02</v>
      </c>
    </row>
    <row r="3630" customFormat="false" ht="15" hidden="false" customHeight="false" outlineLevel="0" collapsed="false">
      <c r="A3630" s="0" t="n">
        <v>42431</v>
      </c>
      <c r="B3630" s="133" t="s">
        <v>4613</v>
      </c>
      <c r="C3630" s="0" t="s">
        <v>969</v>
      </c>
      <c r="D3630" s="0" t="s">
        <v>972</v>
      </c>
      <c r="E3630" s="339" t="n">
        <v>3957.85</v>
      </c>
    </row>
    <row r="3631" customFormat="false" ht="15" hidden="false" customHeight="false" outlineLevel="0" collapsed="false">
      <c r="A3631" s="0" t="n">
        <v>44074</v>
      </c>
      <c r="B3631" s="133" t="s">
        <v>4614</v>
      </c>
      <c r="C3631" s="0" t="s">
        <v>1022</v>
      </c>
      <c r="D3631" s="0" t="s">
        <v>970</v>
      </c>
      <c r="E3631" s="338" t="n">
        <v>566.31</v>
      </c>
    </row>
    <row r="3632" customFormat="false" ht="15" hidden="false" customHeight="false" outlineLevel="0" collapsed="false">
      <c r="A3632" s="0" t="n">
        <v>44072</v>
      </c>
      <c r="B3632" s="133" t="s">
        <v>4615</v>
      </c>
      <c r="C3632" s="0" t="s">
        <v>1022</v>
      </c>
      <c r="D3632" s="0" t="s">
        <v>970</v>
      </c>
      <c r="E3632" s="338" t="n">
        <v>110.46</v>
      </c>
    </row>
    <row r="3633" customFormat="false" ht="15" hidden="false" customHeight="false" outlineLevel="0" collapsed="false">
      <c r="A3633" s="0" t="n">
        <v>511</v>
      </c>
      <c r="B3633" s="133" t="s">
        <v>4616</v>
      </c>
      <c r="C3633" s="0" t="s">
        <v>1022</v>
      </c>
      <c r="D3633" s="0" t="s">
        <v>972</v>
      </c>
      <c r="E3633" s="338" t="n">
        <v>20.38</v>
      </c>
    </row>
    <row r="3634" customFormat="false" ht="15" hidden="false" customHeight="false" outlineLevel="0" collapsed="false">
      <c r="A3634" s="0" t="n">
        <v>37540</v>
      </c>
      <c r="B3634" s="133" t="s">
        <v>4617</v>
      </c>
      <c r="C3634" s="0" t="s">
        <v>969</v>
      </c>
      <c r="D3634" s="0" t="s">
        <v>970</v>
      </c>
      <c r="E3634" s="339" t="n">
        <v>88782.57</v>
      </c>
    </row>
    <row r="3635" customFormat="false" ht="15" hidden="false" customHeight="false" outlineLevel="0" collapsed="false">
      <c r="A3635" s="0" t="n">
        <v>37548</v>
      </c>
      <c r="B3635" s="133" t="s">
        <v>4618</v>
      </c>
      <c r="C3635" s="0" t="s">
        <v>969</v>
      </c>
      <c r="D3635" s="0" t="s">
        <v>970</v>
      </c>
      <c r="E3635" s="339" t="n">
        <v>117680.85</v>
      </c>
    </row>
    <row r="3636" customFormat="false" ht="15" hidden="false" customHeight="false" outlineLevel="0" collapsed="false">
      <c r="A3636" s="0" t="n">
        <v>39828</v>
      </c>
      <c r="B3636" s="133" t="s">
        <v>4619</v>
      </c>
      <c r="C3636" s="0" t="s">
        <v>969</v>
      </c>
      <c r="D3636" s="0" t="s">
        <v>970</v>
      </c>
      <c r="E3636" s="338" t="n">
        <v>705.97</v>
      </c>
    </row>
    <row r="3637" customFormat="false" ht="15" hidden="false" customHeight="false" outlineLevel="0" collapsed="false">
      <c r="A3637" s="0" t="n">
        <v>12273</v>
      </c>
      <c r="B3637" s="133" t="s">
        <v>4620</v>
      </c>
      <c r="C3637" s="0" t="s">
        <v>969</v>
      </c>
      <c r="D3637" s="0" t="s">
        <v>970</v>
      </c>
      <c r="E3637" s="338" t="n">
        <v>79.07</v>
      </c>
    </row>
    <row r="3638" customFormat="false" ht="15" hidden="false" customHeight="false" outlineLevel="0" collapsed="false">
      <c r="A3638" s="0" t="n">
        <v>38392</v>
      </c>
      <c r="B3638" s="133" t="s">
        <v>4621</v>
      </c>
      <c r="C3638" s="0" t="s">
        <v>969</v>
      </c>
      <c r="D3638" s="0" t="s">
        <v>970</v>
      </c>
      <c r="E3638" s="338" t="n">
        <v>53.55</v>
      </c>
    </row>
    <row r="3639" customFormat="false" ht="15" hidden="false" customHeight="false" outlineLevel="0" collapsed="false">
      <c r="A3639" s="0" t="n">
        <v>11735</v>
      </c>
      <c r="B3639" s="133" t="s">
        <v>4622</v>
      </c>
      <c r="C3639" s="0" t="s">
        <v>969</v>
      </c>
      <c r="D3639" s="0" t="s">
        <v>970</v>
      </c>
      <c r="E3639" s="338" t="n">
        <v>8.4</v>
      </c>
    </row>
    <row r="3640" customFormat="false" ht="15" hidden="false" customHeight="false" outlineLevel="0" collapsed="false">
      <c r="A3640" s="0" t="n">
        <v>11737</v>
      </c>
      <c r="B3640" s="133" t="s">
        <v>4623</v>
      </c>
      <c r="C3640" s="0" t="s">
        <v>969</v>
      </c>
      <c r="D3640" s="0" t="s">
        <v>970</v>
      </c>
      <c r="E3640" s="338" t="n">
        <v>11.91</v>
      </c>
    </row>
    <row r="3641" customFormat="false" ht="15" hidden="false" customHeight="false" outlineLevel="0" collapsed="false">
      <c r="A3641" s="0" t="n">
        <v>11738</v>
      </c>
      <c r="B3641" s="133" t="s">
        <v>4624</v>
      </c>
      <c r="C3641" s="0" t="s">
        <v>969</v>
      </c>
      <c r="D3641" s="0" t="s">
        <v>970</v>
      </c>
      <c r="E3641" s="338" t="n">
        <v>15.02</v>
      </c>
    </row>
    <row r="3642" customFormat="false" ht="15" hidden="false" customHeight="false" outlineLevel="0" collapsed="false">
      <c r="A3642" s="0" t="n">
        <v>36143</v>
      </c>
      <c r="B3642" s="133" t="s">
        <v>4625</v>
      </c>
      <c r="C3642" s="0" t="s">
        <v>969</v>
      </c>
      <c r="D3642" s="0" t="s">
        <v>970</v>
      </c>
      <c r="E3642" s="338" t="n">
        <v>30.75</v>
      </c>
    </row>
    <row r="3643" customFormat="false" ht="15" hidden="false" customHeight="false" outlineLevel="0" collapsed="false">
      <c r="A3643" s="0" t="n">
        <v>36142</v>
      </c>
      <c r="B3643" s="133" t="s">
        <v>4626</v>
      </c>
      <c r="C3643" s="0" t="s">
        <v>969</v>
      </c>
      <c r="D3643" s="0" t="s">
        <v>970</v>
      </c>
      <c r="E3643" s="338" t="n">
        <v>2.25</v>
      </c>
    </row>
    <row r="3644" customFormat="false" ht="15" hidden="false" customHeight="false" outlineLevel="0" collapsed="false">
      <c r="A3644" s="0" t="n">
        <v>36146</v>
      </c>
      <c r="B3644" s="133" t="s">
        <v>4627</v>
      </c>
      <c r="C3644" s="0" t="s">
        <v>969</v>
      </c>
      <c r="D3644" s="0" t="s">
        <v>970</v>
      </c>
      <c r="E3644" s="338" t="n">
        <v>255</v>
      </c>
    </row>
    <row r="3645" customFormat="false" ht="15" hidden="false" customHeight="false" outlineLevel="0" collapsed="false">
      <c r="A3645" s="0" t="n">
        <v>39015</v>
      </c>
      <c r="B3645" s="133" t="s">
        <v>4628</v>
      </c>
      <c r="C3645" s="0" t="s">
        <v>969</v>
      </c>
      <c r="D3645" s="0" t="s">
        <v>972</v>
      </c>
      <c r="E3645" s="338" t="n">
        <v>0.97</v>
      </c>
    </row>
    <row r="3646" customFormat="false" ht="15" hidden="false" customHeight="false" outlineLevel="0" collapsed="false">
      <c r="A3646" s="0" t="n">
        <v>38377</v>
      </c>
      <c r="B3646" s="133" t="s">
        <v>4629</v>
      </c>
      <c r="C3646" s="0" t="s">
        <v>969</v>
      </c>
      <c r="D3646" s="0" t="s">
        <v>970</v>
      </c>
      <c r="E3646" s="338" t="n">
        <v>41.7</v>
      </c>
    </row>
    <row r="3647" customFormat="false" ht="15" hidden="false" customHeight="false" outlineLevel="0" collapsed="false">
      <c r="A3647" s="0" t="n">
        <v>38376</v>
      </c>
      <c r="B3647" s="133" t="s">
        <v>4630</v>
      </c>
      <c r="C3647" s="0" t="s">
        <v>969</v>
      </c>
      <c r="D3647" s="0" t="s">
        <v>970</v>
      </c>
      <c r="E3647" s="338" t="n">
        <v>47.55</v>
      </c>
    </row>
    <row r="3648" customFormat="false" ht="15" hidden="false" customHeight="false" outlineLevel="0" collapsed="false">
      <c r="A3648" s="0" t="n">
        <v>38116</v>
      </c>
      <c r="B3648" s="133" t="s">
        <v>4631</v>
      </c>
      <c r="C3648" s="0" t="s">
        <v>969</v>
      </c>
      <c r="D3648" s="0" t="s">
        <v>970</v>
      </c>
      <c r="E3648" s="338" t="n">
        <v>5.02</v>
      </c>
    </row>
    <row r="3649" customFormat="false" ht="15" hidden="false" customHeight="false" outlineLevel="0" collapsed="false">
      <c r="A3649" s="0" t="n">
        <v>38066</v>
      </c>
      <c r="B3649" s="133" t="s">
        <v>4632</v>
      </c>
      <c r="C3649" s="0" t="s">
        <v>969</v>
      </c>
      <c r="D3649" s="0" t="s">
        <v>970</v>
      </c>
      <c r="E3649" s="338" t="n">
        <v>8.29</v>
      </c>
    </row>
    <row r="3650" customFormat="false" ht="15" hidden="false" customHeight="false" outlineLevel="0" collapsed="false">
      <c r="A3650" s="0" t="n">
        <v>38117</v>
      </c>
      <c r="B3650" s="133" t="s">
        <v>4633</v>
      </c>
      <c r="C3650" s="0" t="s">
        <v>969</v>
      </c>
      <c r="D3650" s="0" t="s">
        <v>970</v>
      </c>
      <c r="E3650" s="338" t="n">
        <v>8.55</v>
      </c>
    </row>
    <row r="3651" customFormat="false" ht="15" hidden="false" customHeight="false" outlineLevel="0" collapsed="false">
      <c r="A3651" s="0" t="n">
        <v>38067</v>
      </c>
      <c r="B3651" s="133" t="s">
        <v>4634</v>
      </c>
      <c r="C3651" s="0" t="s">
        <v>969</v>
      </c>
      <c r="D3651" s="0" t="s">
        <v>970</v>
      </c>
      <c r="E3651" s="338" t="n">
        <v>11.68</v>
      </c>
    </row>
    <row r="3652" customFormat="false" ht="15" hidden="false" customHeight="false" outlineLevel="0" collapsed="false">
      <c r="A3652" s="0" t="n">
        <v>11522</v>
      </c>
      <c r="B3652" s="133" t="s">
        <v>4635</v>
      </c>
      <c r="C3652" s="0" t="s">
        <v>969</v>
      </c>
      <c r="D3652" s="0" t="s">
        <v>970</v>
      </c>
      <c r="E3652" s="338" t="n">
        <v>13.82</v>
      </c>
    </row>
    <row r="3653" customFormat="false" ht="15" hidden="false" customHeight="false" outlineLevel="0" collapsed="false">
      <c r="A3653" s="0" t="n">
        <v>43600</v>
      </c>
      <c r="B3653" s="133" t="s">
        <v>4636</v>
      </c>
      <c r="C3653" s="0" t="s">
        <v>969</v>
      </c>
      <c r="D3653" s="0" t="s">
        <v>970</v>
      </c>
      <c r="E3653" s="338" t="n">
        <v>55.4</v>
      </c>
    </row>
    <row r="3654" customFormat="false" ht="15" hidden="false" customHeight="false" outlineLevel="0" collapsed="false">
      <c r="A3654" s="0" t="n">
        <v>5080</v>
      </c>
      <c r="B3654" s="133" t="s">
        <v>4637</v>
      </c>
      <c r="C3654" s="0" t="s">
        <v>969</v>
      </c>
      <c r="D3654" s="0" t="s">
        <v>970</v>
      </c>
      <c r="E3654" s="338" t="n">
        <v>21.6</v>
      </c>
    </row>
    <row r="3655" customFormat="false" ht="15" hidden="false" customHeight="false" outlineLevel="0" collapsed="false">
      <c r="A3655" s="0" t="n">
        <v>38168</v>
      </c>
      <c r="B3655" s="133" t="s">
        <v>4638</v>
      </c>
      <c r="C3655" s="0" t="s">
        <v>969</v>
      </c>
      <c r="D3655" s="0" t="s">
        <v>970</v>
      </c>
      <c r="E3655" s="338" t="n">
        <v>150.82</v>
      </c>
    </row>
    <row r="3656" customFormat="false" ht="15" hidden="false" customHeight="false" outlineLevel="0" collapsed="false">
      <c r="A3656" s="0" t="n">
        <v>43601</v>
      </c>
      <c r="B3656" s="133" t="s">
        <v>4639</v>
      </c>
      <c r="C3656" s="0" t="s">
        <v>969</v>
      </c>
      <c r="D3656" s="0" t="s">
        <v>970</v>
      </c>
      <c r="E3656" s="338" t="n">
        <v>75.41</v>
      </c>
    </row>
    <row r="3657" customFormat="false" ht="15" hidden="false" customHeight="false" outlineLevel="0" collapsed="false">
      <c r="A3657" s="0" t="n">
        <v>13393</v>
      </c>
      <c r="B3657" s="133" t="s">
        <v>4640</v>
      </c>
      <c r="C3657" s="0" t="s">
        <v>969</v>
      </c>
      <c r="D3657" s="0" t="s">
        <v>972</v>
      </c>
      <c r="E3657" s="338" t="n">
        <v>340.49</v>
      </c>
    </row>
    <row r="3658" customFormat="false" ht="15" hidden="false" customHeight="false" outlineLevel="0" collapsed="false">
      <c r="A3658" s="0" t="n">
        <v>13395</v>
      </c>
      <c r="B3658" s="133" t="s">
        <v>4641</v>
      </c>
      <c r="C3658" s="0" t="s">
        <v>969</v>
      </c>
      <c r="D3658" s="0" t="s">
        <v>972</v>
      </c>
      <c r="E3658" s="338" t="n">
        <v>477.17</v>
      </c>
    </row>
    <row r="3659" customFormat="false" ht="15" hidden="false" customHeight="false" outlineLevel="0" collapsed="false">
      <c r="A3659" s="0" t="n">
        <v>12039</v>
      </c>
      <c r="B3659" s="133" t="s">
        <v>4642</v>
      </c>
      <c r="C3659" s="0" t="s">
        <v>969</v>
      </c>
      <c r="D3659" s="0" t="s">
        <v>972</v>
      </c>
      <c r="E3659" s="338" t="n">
        <v>501.45</v>
      </c>
    </row>
    <row r="3660" customFormat="false" ht="15" hidden="false" customHeight="false" outlineLevel="0" collapsed="false">
      <c r="A3660" s="0" t="n">
        <v>13396</v>
      </c>
      <c r="B3660" s="133" t="s">
        <v>4643</v>
      </c>
      <c r="C3660" s="0" t="s">
        <v>969</v>
      </c>
      <c r="D3660" s="0" t="s">
        <v>972</v>
      </c>
      <c r="E3660" s="338" t="n">
        <v>704.26</v>
      </c>
    </row>
    <row r="3661" customFormat="false" ht="15" hidden="false" customHeight="false" outlineLevel="0" collapsed="false">
      <c r="A3661" s="0" t="n">
        <v>12041</v>
      </c>
      <c r="B3661" s="133" t="s">
        <v>4644</v>
      </c>
      <c r="C3661" s="0" t="s">
        <v>969</v>
      </c>
      <c r="D3661" s="0" t="s">
        <v>972</v>
      </c>
      <c r="E3661" s="338" t="n">
        <v>575.07</v>
      </c>
    </row>
    <row r="3662" customFormat="false" ht="15" hidden="false" customHeight="false" outlineLevel="0" collapsed="false">
      <c r="A3662" s="0" t="n">
        <v>12043</v>
      </c>
      <c r="B3662" s="133" t="s">
        <v>4645</v>
      </c>
      <c r="C3662" s="0" t="s">
        <v>969</v>
      </c>
      <c r="D3662" s="0" t="s">
        <v>972</v>
      </c>
      <c r="E3662" s="339" t="n">
        <v>1214.17</v>
      </c>
    </row>
    <row r="3663" customFormat="false" ht="15" hidden="false" customHeight="false" outlineLevel="0" collapsed="false">
      <c r="A3663" s="0" t="n">
        <v>39762</v>
      </c>
      <c r="B3663" s="133" t="s">
        <v>4646</v>
      </c>
      <c r="C3663" s="0" t="s">
        <v>969</v>
      </c>
      <c r="D3663" s="0" t="s">
        <v>972</v>
      </c>
      <c r="E3663" s="338" t="n">
        <v>577.98</v>
      </c>
    </row>
    <row r="3664" customFormat="false" ht="15" hidden="false" customHeight="false" outlineLevel="0" collapsed="false">
      <c r="A3664" s="0" t="n">
        <v>12042</v>
      </c>
      <c r="B3664" s="133" t="s">
        <v>4647</v>
      </c>
      <c r="C3664" s="0" t="s">
        <v>969</v>
      </c>
      <c r="D3664" s="0" t="s">
        <v>972</v>
      </c>
      <c r="E3664" s="338" t="n">
        <v>843.83</v>
      </c>
    </row>
    <row r="3665" customFormat="false" ht="15" hidden="false" customHeight="false" outlineLevel="0" collapsed="false">
      <c r="A3665" s="0" t="n">
        <v>39763</v>
      </c>
      <c r="B3665" s="133" t="s">
        <v>4648</v>
      </c>
      <c r="C3665" s="0" t="s">
        <v>969</v>
      </c>
      <c r="D3665" s="0" t="s">
        <v>972</v>
      </c>
      <c r="E3665" s="338" t="n">
        <v>987.59</v>
      </c>
    </row>
    <row r="3666" customFormat="false" ht="15" hidden="false" customHeight="false" outlineLevel="0" collapsed="false">
      <c r="A3666" s="0" t="n">
        <v>39760</v>
      </c>
      <c r="B3666" s="133" t="s">
        <v>4649</v>
      </c>
      <c r="C3666" s="0" t="s">
        <v>969</v>
      </c>
      <c r="D3666" s="0" t="s">
        <v>972</v>
      </c>
      <c r="E3666" s="338" t="n">
        <v>984.34</v>
      </c>
    </row>
    <row r="3667" customFormat="false" ht="15" hidden="false" customHeight="false" outlineLevel="0" collapsed="false">
      <c r="A3667" s="0" t="n">
        <v>39756</v>
      </c>
      <c r="B3667" s="133" t="s">
        <v>4650</v>
      </c>
      <c r="C3667" s="0" t="s">
        <v>969</v>
      </c>
      <c r="D3667" s="0" t="s">
        <v>972</v>
      </c>
      <c r="E3667" s="338" t="n">
        <v>353.44</v>
      </c>
    </row>
    <row r="3668" customFormat="false" ht="15" hidden="false" customHeight="false" outlineLevel="0" collapsed="false">
      <c r="A3668" s="0" t="n">
        <v>12038</v>
      </c>
      <c r="B3668" s="133" t="s">
        <v>4651</v>
      </c>
      <c r="C3668" s="0" t="s">
        <v>969</v>
      </c>
      <c r="D3668" s="0" t="s">
        <v>972</v>
      </c>
      <c r="E3668" s="338" t="n">
        <v>441.63</v>
      </c>
    </row>
    <row r="3669" customFormat="false" ht="15" hidden="false" customHeight="false" outlineLevel="0" collapsed="false">
      <c r="A3669" s="0" t="n">
        <v>39757</v>
      </c>
      <c r="B3669" s="133" t="s">
        <v>4652</v>
      </c>
      <c r="C3669" s="0" t="s">
        <v>969</v>
      </c>
      <c r="D3669" s="0" t="s">
        <v>972</v>
      </c>
      <c r="E3669" s="338" t="n">
        <v>408.37</v>
      </c>
    </row>
    <row r="3670" customFormat="false" ht="15" hidden="false" customHeight="false" outlineLevel="0" collapsed="false">
      <c r="A3670" s="0" t="n">
        <v>39758</v>
      </c>
      <c r="B3670" s="133" t="s">
        <v>4653</v>
      </c>
      <c r="C3670" s="0" t="s">
        <v>969</v>
      </c>
      <c r="D3670" s="0" t="s">
        <v>972</v>
      </c>
      <c r="E3670" s="338" t="n">
        <v>595.14</v>
      </c>
    </row>
    <row r="3671" customFormat="false" ht="15" hidden="false" customHeight="false" outlineLevel="0" collapsed="false">
      <c r="A3671" s="0" t="n">
        <v>39759</v>
      </c>
      <c r="B3671" s="133" t="s">
        <v>4654</v>
      </c>
      <c r="C3671" s="0" t="s">
        <v>969</v>
      </c>
      <c r="D3671" s="0" t="s">
        <v>972</v>
      </c>
      <c r="E3671" s="338" t="n">
        <v>735.01</v>
      </c>
    </row>
    <row r="3672" customFormat="false" ht="15" hidden="false" customHeight="false" outlineLevel="0" collapsed="false">
      <c r="A3672" s="0" t="n">
        <v>39761</v>
      </c>
      <c r="B3672" s="133" t="s">
        <v>4655</v>
      </c>
      <c r="C3672" s="0" t="s">
        <v>969</v>
      </c>
      <c r="D3672" s="0" t="s">
        <v>972</v>
      </c>
      <c r="E3672" s="338" t="n">
        <v>883.5</v>
      </c>
    </row>
    <row r="3673" customFormat="false" ht="15" hidden="false" customHeight="false" outlineLevel="0" collapsed="false">
      <c r="A3673" s="0" t="n">
        <v>39805</v>
      </c>
      <c r="B3673" s="133" t="s">
        <v>4656</v>
      </c>
      <c r="C3673" s="0" t="s">
        <v>969</v>
      </c>
      <c r="D3673" s="0" t="s">
        <v>970</v>
      </c>
      <c r="E3673" s="338" t="n">
        <v>130.87</v>
      </c>
    </row>
    <row r="3674" customFormat="false" ht="15" hidden="false" customHeight="false" outlineLevel="0" collapsed="false">
      <c r="A3674" s="0" t="n">
        <v>39806</v>
      </c>
      <c r="B3674" s="133" t="s">
        <v>4657</v>
      </c>
      <c r="C3674" s="0" t="s">
        <v>969</v>
      </c>
      <c r="D3674" s="0" t="s">
        <v>970</v>
      </c>
      <c r="E3674" s="338" t="n">
        <v>242.47</v>
      </c>
    </row>
    <row r="3675" customFormat="false" ht="15" hidden="false" customHeight="false" outlineLevel="0" collapsed="false">
      <c r="A3675" s="0" t="n">
        <v>39807</v>
      </c>
      <c r="B3675" s="133" t="s">
        <v>4658</v>
      </c>
      <c r="C3675" s="0" t="s">
        <v>969</v>
      </c>
      <c r="D3675" s="0" t="s">
        <v>970</v>
      </c>
      <c r="E3675" s="338" t="n">
        <v>525.5</v>
      </c>
    </row>
    <row r="3676" customFormat="false" ht="15" hidden="false" customHeight="false" outlineLevel="0" collapsed="false">
      <c r="A3676" s="0" t="n">
        <v>43100</v>
      </c>
      <c r="B3676" s="133" t="s">
        <v>4659</v>
      </c>
      <c r="C3676" s="0" t="s">
        <v>969</v>
      </c>
      <c r="D3676" s="0" t="s">
        <v>970</v>
      </c>
      <c r="E3676" s="338" t="n">
        <v>410.83</v>
      </c>
    </row>
    <row r="3677" customFormat="false" ht="15" hidden="false" customHeight="false" outlineLevel="0" collapsed="false">
      <c r="A3677" s="0" t="n">
        <v>39804</v>
      </c>
      <c r="B3677" s="133" t="s">
        <v>4660</v>
      </c>
      <c r="C3677" s="0" t="s">
        <v>969</v>
      </c>
      <c r="D3677" s="0" t="s">
        <v>970</v>
      </c>
      <c r="E3677" s="338" t="n">
        <v>76.85</v>
      </c>
    </row>
    <row r="3678" customFormat="false" ht="15" hidden="false" customHeight="false" outlineLevel="0" collapsed="false">
      <c r="A3678" s="0" t="n">
        <v>39796</v>
      </c>
      <c r="B3678" s="133" t="s">
        <v>4661</v>
      </c>
      <c r="C3678" s="0" t="s">
        <v>969</v>
      </c>
      <c r="D3678" s="0" t="s">
        <v>970</v>
      </c>
      <c r="E3678" s="338" t="n">
        <v>79.59</v>
      </c>
    </row>
    <row r="3679" customFormat="false" ht="15" hidden="false" customHeight="false" outlineLevel="0" collapsed="false">
      <c r="A3679" s="0" t="n">
        <v>39797</v>
      </c>
      <c r="B3679" s="133" t="s">
        <v>4662</v>
      </c>
      <c r="C3679" s="0" t="s">
        <v>969</v>
      </c>
      <c r="D3679" s="0" t="s">
        <v>977</v>
      </c>
      <c r="E3679" s="338" t="n">
        <v>124.95</v>
      </c>
    </row>
    <row r="3680" customFormat="false" ht="15" hidden="false" customHeight="false" outlineLevel="0" collapsed="false">
      <c r="A3680" s="0" t="n">
        <v>39798</v>
      </c>
      <c r="B3680" s="133" t="s">
        <v>4663</v>
      </c>
      <c r="C3680" s="0" t="s">
        <v>969</v>
      </c>
      <c r="D3680" s="0" t="s">
        <v>970</v>
      </c>
      <c r="E3680" s="338" t="n">
        <v>214.33</v>
      </c>
    </row>
    <row r="3681" customFormat="false" ht="15" hidden="false" customHeight="false" outlineLevel="0" collapsed="false">
      <c r="A3681" s="0" t="n">
        <v>39794</v>
      </c>
      <c r="B3681" s="133" t="s">
        <v>4664</v>
      </c>
      <c r="C3681" s="0" t="s">
        <v>969</v>
      </c>
      <c r="D3681" s="0" t="s">
        <v>970</v>
      </c>
      <c r="E3681" s="338" t="n">
        <v>33.78</v>
      </c>
    </row>
    <row r="3682" customFormat="false" ht="15" hidden="false" customHeight="false" outlineLevel="0" collapsed="false">
      <c r="A3682" s="0" t="n">
        <v>39795</v>
      </c>
      <c r="B3682" s="133" t="s">
        <v>4665</v>
      </c>
      <c r="C3682" s="0" t="s">
        <v>969</v>
      </c>
      <c r="D3682" s="0" t="s">
        <v>970</v>
      </c>
      <c r="E3682" s="338" t="n">
        <v>53.38</v>
      </c>
    </row>
    <row r="3683" customFormat="false" ht="15" hidden="false" customHeight="false" outlineLevel="0" collapsed="false">
      <c r="A3683" s="0" t="n">
        <v>39799</v>
      </c>
      <c r="B3683" s="133" t="s">
        <v>4666</v>
      </c>
      <c r="C3683" s="0" t="s">
        <v>969</v>
      </c>
      <c r="D3683" s="0" t="s">
        <v>970</v>
      </c>
      <c r="E3683" s="338" t="n">
        <v>39.38</v>
      </c>
    </row>
    <row r="3684" customFormat="false" ht="15" hidden="false" customHeight="false" outlineLevel="0" collapsed="false">
      <c r="A3684" s="0" t="n">
        <v>39801</v>
      </c>
      <c r="B3684" s="133" t="s">
        <v>4667</v>
      </c>
      <c r="C3684" s="0" t="s">
        <v>969</v>
      </c>
      <c r="D3684" s="0" t="s">
        <v>970</v>
      </c>
      <c r="E3684" s="338" t="n">
        <v>112.71</v>
      </c>
    </row>
    <row r="3685" customFormat="false" ht="15" hidden="false" customHeight="false" outlineLevel="0" collapsed="false">
      <c r="A3685" s="0" t="n">
        <v>39802</v>
      </c>
      <c r="B3685" s="133" t="s">
        <v>4668</v>
      </c>
      <c r="C3685" s="0" t="s">
        <v>969</v>
      </c>
      <c r="D3685" s="0" t="s">
        <v>970</v>
      </c>
      <c r="E3685" s="338" t="n">
        <v>165.22</v>
      </c>
    </row>
    <row r="3686" customFormat="false" ht="15" hidden="false" customHeight="false" outlineLevel="0" collapsed="false">
      <c r="A3686" s="0" t="n">
        <v>39803</v>
      </c>
      <c r="B3686" s="133" t="s">
        <v>4669</v>
      </c>
      <c r="C3686" s="0" t="s">
        <v>969</v>
      </c>
      <c r="D3686" s="0" t="s">
        <v>970</v>
      </c>
      <c r="E3686" s="338" t="n">
        <v>230.48</v>
      </c>
    </row>
    <row r="3687" customFormat="false" ht="15" hidden="false" customHeight="false" outlineLevel="0" collapsed="false">
      <c r="A3687" s="0" t="n">
        <v>39800</v>
      </c>
      <c r="B3687" s="133" t="s">
        <v>4670</v>
      </c>
      <c r="C3687" s="0" t="s">
        <v>969</v>
      </c>
      <c r="D3687" s="0" t="s">
        <v>970</v>
      </c>
      <c r="E3687" s="338" t="n">
        <v>67.08</v>
      </c>
    </row>
    <row r="3688" customFormat="false" ht="15" hidden="false" customHeight="false" outlineLevel="0" collapsed="false">
      <c r="A3688" s="0" t="n">
        <v>43837</v>
      </c>
      <c r="B3688" s="133" t="s">
        <v>4671</v>
      </c>
      <c r="C3688" s="0" t="s">
        <v>969</v>
      </c>
      <c r="D3688" s="0" t="s">
        <v>970</v>
      </c>
      <c r="E3688" s="339" t="n">
        <v>1219.78</v>
      </c>
    </row>
    <row r="3689" customFormat="false" ht="15" hidden="false" customHeight="false" outlineLevel="0" collapsed="false">
      <c r="A3689" s="0" t="n">
        <v>43836</v>
      </c>
      <c r="B3689" s="133" t="s">
        <v>4672</v>
      </c>
      <c r="C3689" s="0" t="s">
        <v>969</v>
      </c>
      <c r="D3689" s="0" t="s">
        <v>970</v>
      </c>
      <c r="E3689" s="339" t="n">
        <v>2482.03</v>
      </c>
    </row>
    <row r="3690" customFormat="false" ht="15" hidden="false" customHeight="false" outlineLevel="0" collapsed="false">
      <c r="A3690" s="0" t="n">
        <v>21059</v>
      </c>
      <c r="B3690" s="133" t="s">
        <v>4673</v>
      </c>
      <c r="C3690" s="0" t="s">
        <v>969</v>
      </c>
      <c r="D3690" s="0" t="s">
        <v>972</v>
      </c>
      <c r="E3690" s="338" t="n">
        <v>61.13</v>
      </c>
    </row>
    <row r="3691" customFormat="false" ht="15" hidden="false" customHeight="false" outlineLevel="0" collapsed="false">
      <c r="A3691" s="0" t="n">
        <v>11234</v>
      </c>
      <c r="B3691" s="133" t="s">
        <v>4674</v>
      </c>
      <c r="C3691" s="0" t="s">
        <v>969</v>
      </c>
      <c r="D3691" s="0" t="s">
        <v>972</v>
      </c>
      <c r="E3691" s="338" t="n">
        <v>92.14</v>
      </c>
    </row>
    <row r="3692" customFormat="false" ht="15" hidden="false" customHeight="false" outlineLevel="0" collapsed="false">
      <c r="A3692" s="0" t="n">
        <v>21060</v>
      </c>
      <c r="B3692" s="133" t="s">
        <v>4675</v>
      </c>
      <c r="C3692" s="0" t="s">
        <v>969</v>
      </c>
      <c r="D3692" s="0" t="s">
        <v>972</v>
      </c>
      <c r="E3692" s="338" t="n">
        <v>113.41</v>
      </c>
    </row>
    <row r="3693" customFormat="false" ht="15" hidden="false" customHeight="false" outlineLevel="0" collapsed="false">
      <c r="A3693" s="0" t="n">
        <v>21061</v>
      </c>
      <c r="B3693" s="133" t="s">
        <v>4676</v>
      </c>
      <c r="C3693" s="0" t="s">
        <v>969</v>
      </c>
      <c r="D3693" s="0" t="s">
        <v>972</v>
      </c>
      <c r="E3693" s="338" t="n">
        <v>141.76</v>
      </c>
    </row>
    <row r="3694" customFormat="false" ht="15" hidden="false" customHeight="false" outlineLevel="0" collapsed="false">
      <c r="A3694" s="0" t="n">
        <v>21062</v>
      </c>
      <c r="B3694" s="133" t="s">
        <v>4677</v>
      </c>
      <c r="C3694" s="0" t="s">
        <v>969</v>
      </c>
      <c r="D3694" s="0" t="s">
        <v>972</v>
      </c>
      <c r="E3694" s="338" t="n">
        <v>223.28</v>
      </c>
    </row>
    <row r="3695" customFormat="false" ht="15" hidden="false" customHeight="false" outlineLevel="0" collapsed="false">
      <c r="A3695" s="0" t="n">
        <v>11708</v>
      </c>
      <c r="B3695" s="133" t="s">
        <v>4678</v>
      </c>
      <c r="C3695" s="0" t="s">
        <v>969</v>
      </c>
      <c r="D3695" s="0" t="s">
        <v>972</v>
      </c>
      <c r="E3695" s="338" t="n">
        <v>24.36</v>
      </c>
    </row>
    <row r="3696" customFormat="false" ht="15" hidden="false" customHeight="false" outlineLevel="0" collapsed="false">
      <c r="A3696" s="0" t="n">
        <v>11709</v>
      </c>
      <c r="B3696" s="133" t="s">
        <v>4679</v>
      </c>
      <c r="C3696" s="0" t="s">
        <v>969</v>
      </c>
      <c r="D3696" s="0" t="s">
        <v>972</v>
      </c>
      <c r="E3696" s="338" t="n">
        <v>57.23</v>
      </c>
    </row>
    <row r="3697" customFormat="false" ht="15" hidden="false" customHeight="false" outlineLevel="0" collapsed="false">
      <c r="A3697" s="0" t="n">
        <v>11710</v>
      </c>
      <c r="B3697" s="133" t="s">
        <v>4680</v>
      </c>
      <c r="C3697" s="0" t="s">
        <v>969</v>
      </c>
      <c r="D3697" s="0" t="s">
        <v>972</v>
      </c>
      <c r="E3697" s="338" t="n">
        <v>131.57</v>
      </c>
    </row>
    <row r="3698" customFormat="false" ht="15" hidden="false" customHeight="false" outlineLevel="0" collapsed="false">
      <c r="A3698" s="0" t="n">
        <v>11707</v>
      </c>
      <c r="B3698" s="133" t="s">
        <v>4681</v>
      </c>
      <c r="C3698" s="0" t="s">
        <v>969</v>
      </c>
      <c r="D3698" s="0" t="s">
        <v>972</v>
      </c>
      <c r="E3698" s="338" t="n">
        <v>18.25</v>
      </c>
    </row>
    <row r="3699" customFormat="false" ht="15" hidden="false" customHeight="false" outlineLevel="0" collapsed="false">
      <c r="A3699" s="0" t="n">
        <v>5102</v>
      </c>
      <c r="B3699" s="133" t="s">
        <v>4682</v>
      </c>
      <c r="C3699" s="0" t="s">
        <v>969</v>
      </c>
      <c r="D3699" s="0" t="s">
        <v>970</v>
      </c>
      <c r="E3699" s="338" t="n">
        <v>11.8</v>
      </c>
    </row>
    <row r="3700" customFormat="false" ht="15" hidden="false" customHeight="false" outlineLevel="0" collapsed="false">
      <c r="A3700" s="0" t="n">
        <v>11739</v>
      </c>
      <c r="B3700" s="133" t="s">
        <v>4683</v>
      </c>
      <c r="C3700" s="0" t="s">
        <v>969</v>
      </c>
      <c r="D3700" s="0" t="s">
        <v>970</v>
      </c>
      <c r="E3700" s="338" t="n">
        <v>8.41</v>
      </c>
    </row>
    <row r="3701" customFormat="false" ht="15" hidden="false" customHeight="false" outlineLevel="0" collapsed="false">
      <c r="A3701" s="0" t="n">
        <v>11711</v>
      </c>
      <c r="B3701" s="133" t="s">
        <v>4684</v>
      </c>
      <c r="C3701" s="0" t="s">
        <v>969</v>
      </c>
      <c r="D3701" s="0" t="s">
        <v>970</v>
      </c>
      <c r="E3701" s="338" t="n">
        <v>9.83</v>
      </c>
    </row>
    <row r="3702" customFormat="false" ht="15" hidden="false" customHeight="false" outlineLevel="0" collapsed="false">
      <c r="A3702" s="0" t="n">
        <v>11741</v>
      </c>
      <c r="B3702" s="133" t="s">
        <v>4685</v>
      </c>
      <c r="C3702" s="0" t="s">
        <v>969</v>
      </c>
      <c r="D3702" s="0" t="s">
        <v>970</v>
      </c>
      <c r="E3702" s="338" t="n">
        <v>10.71</v>
      </c>
    </row>
    <row r="3703" customFormat="false" ht="15" hidden="false" customHeight="false" outlineLevel="0" collapsed="false">
      <c r="A3703" s="0" t="n">
        <v>11745</v>
      </c>
      <c r="B3703" s="133" t="s">
        <v>4686</v>
      </c>
      <c r="C3703" s="0" t="s">
        <v>969</v>
      </c>
      <c r="D3703" s="0" t="s">
        <v>970</v>
      </c>
      <c r="E3703" s="338" t="n">
        <v>14.11</v>
      </c>
    </row>
    <row r="3704" customFormat="false" ht="15" hidden="false" customHeight="false" outlineLevel="0" collapsed="false">
      <c r="A3704" s="0" t="n">
        <v>11743</v>
      </c>
      <c r="B3704" s="133" t="s">
        <v>4687</v>
      </c>
      <c r="C3704" s="0" t="s">
        <v>969</v>
      </c>
      <c r="D3704" s="0" t="s">
        <v>970</v>
      </c>
      <c r="E3704" s="338" t="n">
        <v>8.99</v>
      </c>
    </row>
    <row r="3705" customFormat="false" ht="15" hidden="false" customHeight="false" outlineLevel="0" collapsed="false">
      <c r="A3705" s="0" t="n">
        <v>1088</v>
      </c>
      <c r="B3705" s="133" t="s">
        <v>4688</v>
      </c>
      <c r="C3705" s="0" t="s">
        <v>969</v>
      </c>
      <c r="D3705" s="0" t="s">
        <v>970</v>
      </c>
      <c r="E3705" s="338" t="n">
        <v>21.01</v>
      </c>
    </row>
    <row r="3706" customFormat="false" ht="15" hidden="false" customHeight="false" outlineLevel="0" collapsed="false">
      <c r="A3706" s="0" t="n">
        <v>1087</v>
      </c>
      <c r="B3706" s="133" t="s">
        <v>4689</v>
      </c>
      <c r="C3706" s="0" t="s">
        <v>969</v>
      </c>
      <c r="D3706" s="0" t="s">
        <v>970</v>
      </c>
      <c r="E3706" s="338" t="n">
        <v>26.24</v>
      </c>
    </row>
    <row r="3707" customFormat="false" ht="15" hidden="false" customHeight="false" outlineLevel="0" collapsed="false">
      <c r="A3707" s="0" t="n">
        <v>38777</v>
      </c>
      <c r="B3707" s="133" t="s">
        <v>4690</v>
      </c>
      <c r="C3707" s="0" t="s">
        <v>969</v>
      </c>
      <c r="D3707" s="0" t="s">
        <v>970</v>
      </c>
      <c r="E3707" s="338" t="n">
        <v>52.26</v>
      </c>
    </row>
    <row r="3708" customFormat="false" ht="15" hidden="false" customHeight="false" outlineLevel="0" collapsed="false">
      <c r="A3708" s="0" t="n">
        <v>1086</v>
      </c>
      <c r="B3708" s="133" t="s">
        <v>4691</v>
      </c>
      <c r="C3708" s="0" t="s">
        <v>969</v>
      </c>
      <c r="D3708" s="0" t="s">
        <v>970</v>
      </c>
      <c r="E3708" s="338" t="n">
        <v>27.58</v>
      </c>
    </row>
    <row r="3709" customFormat="false" ht="15" hidden="false" customHeight="false" outlineLevel="0" collapsed="false">
      <c r="A3709" s="0" t="n">
        <v>1079</v>
      </c>
      <c r="B3709" s="133" t="s">
        <v>4692</v>
      </c>
      <c r="C3709" s="0" t="s">
        <v>969</v>
      </c>
      <c r="D3709" s="0" t="s">
        <v>970</v>
      </c>
      <c r="E3709" s="338" t="n">
        <v>28.51</v>
      </c>
    </row>
    <row r="3710" customFormat="false" ht="15" hidden="false" customHeight="false" outlineLevel="0" collapsed="false">
      <c r="A3710" s="0" t="n">
        <v>39374</v>
      </c>
      <c r="B3710" s="133" t="s">
        <v>4693</v>
      </c>
      <c r="C3710" s="0" t="s">
        <v>969</v>
      </c>
      <c r="D3710" s="0" t="s">
        <v>977</v>
      </c>
      <c r="E3710" s="338" t="n">
        <v>142.95</v>
      </c>
    </row>
    <row r="3711" customFormat="false" ht="15" hidden="false" customHeight="false" outlineLevel="0" collapsed="false">
      <c r="A3711" s="0" t="n">
        <v>1082</v>
      </c>
      <c r="B3711" s="133" t="s">
        <v>4694</v>
      </c>
      <c r="C3711" s="0" t="s">
        <v>969</v>
      </c>
      <c r="D3711" s="0" t="s">
        <v>970</v>
      </c>
      <c r="E3711" s="338" t="n">
        <v>179.23</v>
      </c>
    </row>
    <row r="3712" customFormat="false" ht="15" hidden="false" customHeight="false" outlineLevel="0" collapsed="false">
      <c r="A3712" s="0" t="n">
        <v>12316</v>
      </c>
      <c r="B3712" s="133" t="s">
        <v>4695</v>
      </c>
      <c r="C3712" s="0" t="s">
        <v>969</v>
      </c>
      <c r="D3712" s="0" t="s">
        <v>970</v>
      </c>
      <c r="E3712" s="338" t="n">
        <v>82.14</v>
      </c>
    </row>
    <row r="3713" customFormat="false" ht="15" hidden="false" customHeight="false" outlineLevel="0" collapsed="false">
      <c r="A3713" s="0" t="n">
        <v>12317</v>
      </c>
      <c r="B3713" s="133" t="s">
        <v>4696</v>
      </c>
      <c r="C3713" s="0" t="s">
        <v>969</v>
      </c>
      <c r="D3713" s="0" t="s">
        <v>970</v>
      </c>
      <c r="E3713" s="338" t="n">
        <v>97.96</v>
      </c>
    </row>
    <row r="3714" customFormat="false" ht="15" hidden="false" customHeight="false" outlineLevel="0" collapsed="false">
      <c r="A3714" s="0" t="n">
        <v>12318</v>
      </c>
      <c r="B3714" s="133" t="s">
        <v>4697</v>
      </c>
      <c r="C3714" s="0" t="s">
        <v>969</v>
      </c>
      <c r="D3714" s="0" t="s">
        <v>970</v>
      </c>
      <c r="E3714" s="338" t="n">
        <v>112.85</v>
      </c>
    </row>
    <row r="3715" customFormat="false" ht="15" hidden="false" customHeight="false" outlineLevel="0" collapsed="false">
      <c r="A3715" s="0" t="n">
        <v>5104</v>
      </c>
      <c r="B3715" s="133" t="s">
        <v>4698</v>
      </c>
      <c r="C3715" s="0" t="s">
        <v>1020</v>
      </c>
      <c r="D3715" s="0" t="s">
        <v>972</v>
      </c>
      <c r="E3715" s="338" t="n">
        <v>60.54</v>
      </c>
    </row>
    <row r="3716" customFormat="false" ht="15" hidden="false" customHeight="false" outlineLevel="0" collapsed="false">
      <c r="A3716" s="0" t="n">
        <v>44530</v>
      </c>
      <c r="B3716" s="133" t="s">
        <v>4699</v>
      </c>
      <c r="C3716" s="0" t="s">
        <v>969</v>
      </c>
      <c r="D3716" s="0" t="s">
        <v>970</v>
      </c>
      <c r="E3716" s="338" t="n">
        <v>41.36</v>
      </c>
    </row>
    <row r="3717" customFormat="false" ht="15" hidden="false" customHeight="false" outlineLevel="0" collapsed="false">
      <c r="A3717" s="0" t="n">
        <v>2710</v>
      </c>
      <c r="B3717" s="133" t="s">
        <v>4700</v>
      </c>
      <c r="C3717" s="0" t="s">
        <v>969</v>
      </c>
      <c r="D3717" s="0" t="s">
        <v>970</v>
      </c>
      <c r="E3717" s="338" t="n">
        <v>33.03</v>
      </c>
    </row>
    <row r="3718" customFormat="false" ht="15" hidden="false" customHeight="false" outlineLevel="0" collapsed="false">
      <c r="A3718" s="0" t="n">
        <v>14575</v>
      </c>
      <c r="B3718" s="133" t="s">
        <v>4701</v>
      </c>
      <c r="C3718" s="0" t="s">
        <v>969</v>
      </c>
      <c r="D3718" s="0" t="s">
        <v>972</v>
      </c>
      <c r="E3718" s="339" t="n">
        <v>4625057.15</v>
      </c>
    </row>
    <row r="3719" customFormat="false" ht="15" hidden="false" customHeight="false" outlineLevel="0" collapsed="false">
      <c r="A3719" s="0" t="n">
        <v>20043</v>
      </c>
      <c r="B3719" s="133" t="s">
        <v>4702</v>
      </c>
      <c r="C3719" s="0" t="s">
        <v>969</v>
      </c>
      <c r="D3719" s="0" t="s">
        <v>970</v>
      </c>
      <c r="E3719" s="338" t="n">
        <v>8.02</v>
      </c>
    </row>
    <row r="3720" customFormat="false" ht="15" hidden="false" customHeight="false" outlineLevel="0" collapsed="false">
      <c r="A3720" s="0" t="n">
        <v>20044</v>
      </c>
      <c r="B3720" s="133" t="s">
        <v>4703</v>
      </c>
      <c r="C3720" s="0" t="s">
        <v>969</v>
      </c>
      <c r="D3720" s="0" t="s">
        <v>970</v>
      </c>
      <c r="E3720" s="338" t="n">
        <v>9.3</v>
      </c>
    </row>
    <row r="3721" customFormat="false" ht="15" hidden="false" customHeight="false" outlineLevel="0" collapsed="false">
      <c r="A3721" s="0" t="n">
        <v>20042</v>
      </c>
      <c r="B3721" s="133" t="s">
        <v>4704</v>
      </c>
      <c r="C3721" s="0" t="s">
        <v>969</v>
      </c>
      <c r="D3721" s="0" t="s">
        <v>970</v>
      </c>
      <c r="E3721" s="338" t="n">
        <v>6.96</v>
      </c>
    </row>
    <row r="3722" customFormat="false" ht="15" hidden="false" customHeight="false" outlineLevel="0" collapsed="false">
      <c r="A3722" s="0" t="n">
        <v>20046</v>
      </c>
      <c r="B3722" s="133" t="s">
        <v>4705</v>
      </c>
      <c r="C3722" s="0" t="s">
        <v>969</v>
      </c>
      <c r="D3722" s="0" t="s">
        <v>970</v>
      </c>
      <c r="E3722" s="338" t="n">
        <v>16.47</v>
      </c>
    </row>
    <row r="3723" customFormat="false" ht="15" hidden="false" customHeight="false" outlineLevel="0" collapsed="false">
      <c r="A3723" s="0" t="n">
        <v>20047</v>
      </c>
      <c r="B3723" s="133" t="s">
        <v>4706</v>
      </c>
      <c r="C3723" s="0" t="s">
        <v>969</v>
      </c>
      <c r="D3723" s="0" t="s">
        <v>970</v>
      </c>
      <c r="E3723" s="338" t="n">
        <v>49.38</v>
      </c>
    </row>
    <row r="3724" customFormat="false" ht="15" hidden="false" customHeight="false" outlineLevel="0" collapsed="false">
      <c r="A3724" s="0" t="n">
        <v>20045</v>
      </c>
      <c r="B3724" s="133" t="s">
        <v>4707</v>
      </c>
      <c r="C3724" s="0" t="s">
        <v>969</v>
      </c>
      <c r="D3724" s="0" t="s">
        <v>970</v>
      </c>
      <c r="E3724" s="338" t="n">
        <v>8.33</v>
      </c>
    </row>
    <row r="3725" customFormat="false" ht="15" hidden="false" customHeight="false" outlineLevel="0" collapsed="false">
      <c r="A3725" s="0" t="n">
        <v>20972</v>
      </c>
      <c r="B3725" s="133" t="s">
        <v>4708</v>
      </c>
      <c r="C3725" s="0" t="s">
        <v>969</v>
      </c>
      <c r="D3725" s="0" t="s">
        <v>972</v>
      </c>
      <c r="E3725" s="338" t="n">
        <v>214.28</v>
      </c>
    </row>
    <row r="3726" customFormat="false" ht="15" hidden="false" customHeight="false" outlineLevel="0" collapsed="false">
      <c r="A3726" s="0" t="n">
        <v>11321</v>
      </c>
      <c r="B3726" s="133" t="s">
        <v>4709</v>
      </c>
      <c r="C3726" s="0" t="s">
        <v>969</v>
      </c>
      <c r="D3726" s="0" t="s">
        <v>972</v>
      </c>
      <c r="E3726" s="338" t="n">
        <v>24.73</v>
      </c>
    </row>
    <row r="3727" customFormat="false" ht="15" hidden="false" customHeight="false" outlineLevel="0" collapsed="false">
      <c r="A3727" s="0" t="n">
        <v>11323</v>
      </c>
      <c r="B3727" s="133" t="s">
        <v>4710</v>
      </c>
      <c r="C3727" s="0" t="s">
        <v>969</v>
      </c>
      <c r="D3727" s="0" t="s">
        <v>972</v>
      </c>
      <c r="E3727" s="338" t="n">
        <v>28.45</v>
      </c>
    </row>
    <row r="3728" customFormat="false" ht="15" hidden="false" customHeight="false" outlineLevel="0" collapsed="false">
      <c r="A3728" s="0" t="n">
        <v>20327</v>
      </c>
      <c r="B3728" s="133" t="s">
        <v>4711</v>
      </c>
      <c r="C3728" s="0" t="s">
        <v>969</v>
      </c>
      <c r="D3728" s="0" t="s">
        <v>972</v>
      </c>
      <c r="E3728" s="338" t="n">
        <v>16.14</v>
      </c>
    </row>
    <row r="3729" customFormat="false" ht="15" hidden="false" customHeight="false" outlineLevel="0" collapsed="false">
      <c r="A3729" s="0" t="n">
        <v>13390</v>
      </c>
      <c r="B3729" s="133" t="s">
        <v>4712</v>
      </c>
      <c r="C3729" s="0" t="s">
        <v>969</v>
      </c>
      <c r="D3729" s="0" t="s">
        <v>970</v>
      </c>
      <c r="E3729" s="338" t="n">
        <v>103.67</v>
      </c>
    </row>
    <row r="3730" customFormat="false" ht="15" hidden="false" customHeight="false" outlineLevel="0" collapsed="false">
      <c r="A3730" s="0" t="n">
        <v>6034</v>
      </c>
      <c r="B3730" s="133" t="s">
        <v>4713</v>
      </c>
      <c r="C3730" s="0" t="s">
        <v>969</v>
      </c>
      <c r="D3730" s="0" t="s">
        <v>970</v>
      </c>
      <c r="E3730" s="338" t="n">
        <v>8.42</v>
      </c>
    </row>
    <row r="3731" customFormat="false" ht="15" hidden="false" customHeight="false" outlineLevel="0" collapsed="false">
      <c r="A3731" s="0" t="n">
        <v>6036</v>
      </c>
      <c r="B3731" s="133" t="s">
        <v>4714</v>
      </c>
      <c r="C3731" s="0" t="s">
        <v>969</v>
      </c>
      <c r="D3731" s="0" t="s">
        <v>970</v>
      </c>
      <c r="E3731" s="338" t="n">
        <v>11.47</v>
      </c>
    </row>
    <row r="3732" customFormat="false" ht="15" hidden="false" customHeight="false" outlineLevel="0" collapsed="false">
      <c r="A3732" s="0" t="n">
        <v>6031</v>
      </c>
      <c r="B3732" s="133" t="s">
        <v>4715</v>
      </c>
      <c r="C3732" s="0" t="s">
        <v>969</v>
      </c>
      <c r="D3732" s="0" t="s">
        <v>977</v>
      </c>
      <c r="E3732" s="338" t="n">
        <v>13.48</v>
      </c>
    </row>
    <row r="3733" customFormat="false" ht="15" hidden="false" customHeight="false" outlineLevel="0" collapsed="false">
      <c r="A3733" s="0" t="n">
        <v>6029</v>
      </c>
      <c r="B3733" s="133" t="s">
        <v>4716</v>
      </c>
      <c r="C3733" s="0" t="s">
        <v>969</v>
      </c>
      <c r="D3733" s="0" t="s">
        <v>970</v>
      </c>
      <c r="E3733" s="338" t="n">
        <v>13.62</v>
      </c>
    </row>
    <row r="3734" customFormat="false" ht="15" hidden="false" customHeight="false" outlineLevel="0" collapsed="false">
      <c r="A3734" s="0" t="n">
        <v>6033</v>
      </c>
      <c r="B3734" s="133" t="s">
        <v>4717</v>
      </c>
      <c r="C3734" s="0" t="s">
        <v>969</v>
      </c>
      <c r="D3734" s="0" t="s">
        <v>970</v>
      </c>
      <c r="E3734" s="338" t="n">
        <v>17.95</v>
      </c>
    </row>
    <row r="3735" customFormat="false" ht="15" hidden="false" customHeight="false" outlineLevel="0" collapsed="false">
      <c r="A3735" s="0" t="n">
        <v>11672</v>
      </c>
      <c r="B3735" s="133" t="s">
        <v>4718</v>
      </c>
      <c r="C3735" s="0" t="s">
        <v>969</v>
      </c>
      <c r="D3735" s="0" t="s">
        <v>970</v>
      </c>
      <c r="E3735" s="338" t="n">
        <v>39.05</v>
      </c>
    </row>
    <row r="3736" customFormat="false" ht="15" hidden="false" customHeight="false" outlineLevel="0" collapsed="false">
      <c r="A3736" s="0" t="n">
        <v>11669</v>
      </c>
      <c r="B3736" s="133" t="s">
        <v>4719</v>
      </c>
      <c r="C3736" s="0" t="s">
        <v>969</v>
      </c>
      <c r="D3736" s="0" t="s">
        <v>970</v>
      </c>
      <c r="E3736" s="338" t="n">
        <v>37.19</v>
      </c>
    </row>
    <row r="3737" customFormat="false" ht="15" hidden="false" customHeight="false" outlineLevel="0" collapsed="false">
      <c r="A3737" s="0" t="n">
        <v>11670</v>
      </c>
      <c r="B3737" s="133" t="s">
        <v>4720</v>
      </c>
      <c r="C3737" s="0" t="s">
        <v>969</v>
      </c>
      <c r="D3737" s="0" t="s">
        <v>970</v>
      </c>
      <c r="E3737" s="338" t="n">
        <v>14.25</v>
      </c>
    </row>
    <row r="3738" customFormat="false" ht="15" hidden="false" customHeight="false" outlineLevel="0" collapsed="false">
      <c r="A3738" s="0" t="n">
        <v>20055</v>
      </c>
      <c r="B3738" s="133" t="s">
        <v>4721</v>
      </c>
      <c r="C3738" s="0" t="s">
        <v>969</v>
      </c>
      <c r="D3738" s="0" t="s">
        <v>970</v>
      </c>
      <c r="E3738" s="338" t="n">
        <v>27.85</v>
      </c>
    </row>
    <row r="3739" customFormat="false" ht="15" hidden="false" customHeight="false" outlineLevel="0" collapsed="false">
      <c r="A3739" s="0" t="n">
        <v>11671</v>
      </c>
      <c r="B3739" s="133" t="s">
        <v>4722</v>
      </c>
      <c r="C3739" s="0" t="s">
        <v>969</v>
      </c>
      <c r="D3739" s="0" t="s">
        <v>970</v>
      </c>
      <c r="E3739" s="338" t="n">
        <v>59.77</v>
      </c>
    </row>
    <row r="3740" customFormat="false" ht="15" hidden="false" customHeight="false" outlineLevel="0" collapsed="false">
      <c r="A3740" s="0" t="n">
        <v>6032</v>
      </c>
      <c r="B3740" s="133" t="s">
        <v>4723</v>
      </c>
      <c r="C3740" s="0" t="s">
        <v>969</v>
      </c>
      <c r="D3740" s="0" t="s">
        <v>970</v>
      </c>
      <c r="E3740" s="338" t="n">
        <v>17.07</v>
      </c>
    </row>
    <row r="3741" customFormat="false" ht="15" hidden="false" customHeight="false" outlineLevel="0" collapsed="false">
      <c r="A3741" s="0" t="n">
        <v>11673</v>
      </c>
      <c r="B3741" s="133" t="s">
        <v>4724</v>
      </c>
      <c r="C3741" s="0" t="s">
        <v>969</v>
      </c>
      <c r="D3741" s="0" t="s">
        <v>970</v>
      </c>
      <c r="E3741" s="338" t="n">
        <v>13.44</v>
      </c>
    </row>
    <row r="3742" customFormat="false" ht="15" hidden="false" customHeight="false" outlineLevel="0" collapsed="false">
      <c r="A3742" s="0" t="n">
        <v>11674</v>
      </c>
      <c r="B3742" s="133" t="s">
        <v>4725</v>
      </c>
      <c r="C3742" s="0" t="s">
        <v>969</v>
      </c>
      <c r="D3742" s="0" t="s">
        <v>970</v>
      </c>
      <c r="E3742" s="338" t="n">
        <v>17.31</v>
      </c>
    </row>
    <row r="3743" customFormat="false" ht="15" hidden="false" customHeight="false" outlineLevel="0" collapsed="false">
      <c r="A3743" s="0" t="n">
        <v>11675</v>
      </c>
      <c r="B3743" s="133" t="s">
        <v>4726</v>
      </c>
      <c r="C3743" s="0" t="s">
        <v>969</v>
      </c>
      <c r="D3743" s="0" t="s">
        <v>970</v>
      </c>
      <c r="E3743" s="338" t="n">
        <v>27.48</v>
      </c>
    </row>
    <row r="3744" customFormat="false" ht="15" hidden="false" customHeight="false" outlineLevel="0" collapsed="false">
      <c r="A3744" s="0" t="n">
        <v>11676</v>
      </c>
      <c r="B3744" s="133" t="s">
        <v>4727</v>
      </c>
      <c r="C3744" s="0" t="s">
        <v>969</v>
      </c>
      <c r="D3744" s="0" t="s">
        <v>970</v>
      </c>
      <c r="E3744" s="338" t="n">
        <v>36.76</v>
      </c>
    </row>
    <row r="3745" customFormat="false" ht="15" hidden="false" customHeight="false" outlineLevel="0" collapsed="false">
      <c r="A3745" s="0" t="n">
        <v>11677</v>
      </c>
      <c r="B3745" s="133" t="s">
        <v>4728</v>
      </c>
      <c r="C3745" s="0" t="s">
        <v>969</v>
      </c>
      <c r="D3745" s="0" t="s">
        <v>970</v>
      </c>
      <c r="E3745" s="338" t="n">
        <v>37.96</v>
      </c>
    </row>
    <row r="3746" customFormat="false" ht="15" hidden="false" customHeight="false" outlineLevel="0" collapsed="false">
      <c r="A3746" s="0" t="n">
        <v>11678</v>
      </c>
      <c r="B3746" s="133" t="s">
        <v>4729</v>
      </c>
      <c r="C3746" s="0" t="s">
        <v>969</v>
      </c>
      <c r="D3746" s="0" t="s">
        <v>970</v>
      </c>
      <c r="E3746" s="338" t="n">
        <v>69.53</v>
      </c>
    </row>
    <row r="3747" customFormat="false" ht="15" hidden="false" customHeight="false" outlineLevel="0" collapsed="false">
      <c r="A3747" s="0" t="n">
        <v>6038</v>
      </c>
      <c r="B3747" s="133" t="s">
        <v>4730</v>
      </c>
      <c r="C3747" s="0" t="s">
        <v>969</v>
      </c>
      <c r="D3747" s="0" t="s">
        <v>970</v>
      </c>
      <c r="E3747" s="338" t="n">
        <v>4.41</v>
      </c>
    </row>
    <row r="3748" customFormat="false" ht="15" hidden="false" customHeight="false" outlineLevel="0" collapsed="false">
      <c r="A3748" s="0" t="n">
        <v>11718</v>
      </c>
      <c r="B3748" s="133" t="s">
        <v>4731</v>
      </c>
      <c r="C3748" s="0" t="s">
        <v>969</v>
      </c>
      <c r="D3748" s="0" t="s">
        <v>970</v>
      </c>
      <c r="E3748" s="338" t="n">
        <v>12.58</v>
      </c>
    </row>
    <row r="3749" customFormat="false" ht="15" hidden="false" customHeight="false" outlineLevel="0" collapsed="false">
      <c r="A3749" s="0" t="n">
        <v>6037</v>
      </c>
      <c r="B3749" s="133" t="s">
        <v>4732</v>
      </c>
      <c r="C3749" s="0" t="s">
        <v>969</v>
      </c>
      <c r="D3749" s="0" t="s">
        <v>970</v>
      </c>
      <c r="E3749" s="338" t="n">
        <v>9.17</v>
      </c>
    </row>
    <row r="3750" customFormat="false" ht="15" hidden="false" customHeight="false" outlineLevel="0" collapsed="false">
      <c r="A3750" s="0" t="n">
        <v>11719</v>
      </c>
      <c r="B3750" s="133" t="s">
        <v>4733</v>
      </c>
      <c r="C3750" s="0" t="s">
        <v>969</v>
      </c>
      <c r="D3750" s="0" t="s">
        <v>970</v>
      </c>
      <c r="E3750" s="338" t="n">
        <v>10.2</v>
      </c>
    </row>
    <row r="3751" customFormat="false" ht="15" hidden="false" customHeight="false" outlineLevel="0" collapsed="false">
      <c r="A3751" s="0" t="n">
        <v>6019</v>
      </c>
      <c r="B3751" s="133" t="s">
        <v>4734</v>
      </c>
      <c r="C3751" s="0" t="s">
        <v>969</v>
      </c>
      <c r="D3751" s="0" t="s">
        <v>970</v>
      </c>
      <c r="E3751" s="338" t="n">
        <v>58.29</v>
      </c>
    </row>
    <row r="3752" customFormat="false" ht="15" hidden="false" customHeight="false" outlineLevel="0" collapsed="false">
      <c r="A3752" s="0" t="n">
        <v>6010</v>
      </c>
      <c r="B3752" s="133" t="s">
        <v>4735</v>
      </c>
      <c r="C3752" s="0" t="s">
        <v>969</v>
      </c>
      <c r="D3752" s="0" t="s">
        <v>970</v>
      </c>
      <c r="E3752" s="338" t="n">
        <v>100.29</v>
      </c>
    </row>
    <row r="3753" customFormat="false" ht="15" hidden="false" customHeight="false" outlineLevel="0" collapsed="false">
      <c r="A3753" s="0" t="n">
        <v>6017</v>
      </c>
      <c r="B3753" s="133" t="s">
        <v>4736</v>
      </c>
      <c r="C3753" s="0" t="s">
        <v>969</v>
      </c>
      <c r="D3753" s="0" t="s">
        <v>970</v>
      </c>
      <c r="E3753" s="338" t="n">
        <v>79.44</v>
      </c>
    </row>
    <row r="3754" customFormat="false" ht="15" hidden="false" customHeight="false" outlineLevel="0" collapsed="false">
      <c r="A3754" s="0" t="n">
        <v>6020</v>
      </c>
      <c r="B3754" s="133" t="s">
        <v>4737</v>
      </c>
      <c r="C3754" s="0" t="s">
        <v>969</v>
      </c>
      <c r="D3754" s="0" t="s">
        <v>970</v>
      </c>
      <c r="E3754" s="338" t="n">
        <v>35.01</v>
      </c>
    </row>
    <row r="3755" customFormat="false" ht="15" hidden="false" customHeight="false" outlineLevel="0" collapsed="false">
      <c r="A3755" s="0" t="n">
        <v>6028</v>
      </c>
      <c r="B3755" s="133" t="s">
        <v>4738</v>
      </c>
      <c r="C3755" s="0" t="s">
        <v>969</v>
      </c>
      <c r="D3755" s="0" t="s">
        <v>970</v>
      </c>
      <c r="E3755" s="338" t="n">
        <v>139.69</v>
      </c>
    </row>
    <row r="3756" customFormat="false" ht="15" hidden="false" customHeight="false" outlineLevel="0" collapsed="false">
      <c r="A3756" s="0" t="n">
        <v>6011</v>
      </c>
      <c r="B3756" s="133" t="s">
        <v>4739</v>
      </c>
      <c r="C3756" s="0" t="s">
        <v>969</v>
      </c>
      <c r="D3756" s="0" t="s">
        <v>970</v>
      </c>
      <c r="E3756" s="338" t="n">
        <v>289.72</v>
      </c>
    </row>
    <row r="3757" customFormat="false" ht="15" hidden="false" customHeight="false" outlineLevel="0" collapsed="false">
      <c r="A3757" s="0" t="n">
        <v>6012</v>
      </c>
      <c r="B3757" s="133" t="s">
        <v>4740</v>
      </c>
      <c r="C3757" s="0" t="s">
        <v>969</v>
      </c>
      <c r="D3757" s="0" t="s">
        <v>970</v>
      </c>
      <c r="E3757" s="338" t="n">
        <v>350.75</v>
      </c>
    </row>
    <row r="3758" customFormat="false" ht="15" hidden="false" customHeight="false" outlineLevel="0" collapsed="false">
      <c r="A3758" s="0" t="n">
        <v>6016</v>
      </c>
      <c r="B3758" s="133" t="s">
        <v>4741</v>
      </c>
      <c r="C3758" s="0" t="s">
        <v>969</v>
      </c>
      <c r="D3758" s="0" t="s">
        <v>970</v>
      </c>
      <c r="E3758" s="338" t="n">
        <v>36.93</v>
      </c>
    </row>
    <row r="3759" customFormat="false" ht="15" hidden="false" customHeight="false" outlineLevel="0" collapsed="false">
      <c r="A3759" s="0" t="n">
        <v>6027</v>
      </c>
      <c r="B3759" s="133" t="s">
        <v>4742</v>
      </c>
      <c r="C3759" s="0" t="s">
        <v>969</v>
      </c>
      <c r="D3759" s="0" t="s">
        <v>970</v>
      </c>
      <c r="E3759" s="338" t="n">
        <v>730.84</v>
      </c>
    </row>
    <row r="3760" customFormat="false" ht="15" hidden="false" customHeight="false" outlineLevel="0" collapsed="false">
      <c r="A3760" s="0" t="n">
        <v>6013</v>
      </c>
      <c r="B3760" s="133" t="s">
        <v>4743</v>
      </c>
      <c r="C3760" s="0" t="s">
        <v>969</v>
      </c>
      <c r="D3760" s="0" t="s">
        <v>970</v>
      </c>
      <c r="E3760" s="338" t="n">
        <v>110.28</v>
      </c>
    </row>
    <row r="3761" customFormat="false" ht="15" hidden="false" customHeight="false" outlineLevel="0" collapsed="false">
      <c r="A3761" s="0" t="n">
        <v>6015</v>
      </c>
      <c r="B3761" s="133" t="s">
        <v>4744</v>
      </c>
      <c r="C3761" s="0" t="s">
        <v>969</v>
      </c>
      <c r="D3761" s="0" t="s">
        <v>970</v>
      </c>
      <c r="E3761" s="338" t="n">
        <v>160.37</v>
      </c>
    </row>
    <row r="3762" customFormat="false" ht="15" hidden="false" customHeight="false" outlineLevel="0" collapsed="false">
      <c r="A3762" s="0" t="n">
        <v>6014</v>
      </c>
      <c r="B3762" s="133" t="s">
        <v>4745</v>
      </c>
      <c r="C3762" s="0" t="s">
        <v>969</v>
      </c>
      <c r="D3762" s="0" t="s">
        <v>970</v>
      </c>
      <c r="E3762" s="338" t="n">
        <v>153.33</v>
      </c>
    </row>
    <row r="3763" customFormat="false" ht="15" hidden="false" customHeight="false" outlineLevel="0" collapsed="false">
      <c r="A3763" s="0" t="n">
        <v>6006</v>
      </c>
      <c r="B3763" s="133" t="s">
        <v>4746</v>
      </c>
      <c r="C3763" s="0" t="s">
        <v>969</v>
      </c>
      <c r="D3763" s="0" t="s">
        <v>970</v>
      </c>
      <c r="E3763" s="338" t="n">
        <v>79.86</v>
      </c>
    </row>
    <row r="3764" customFormat="false" ht="15" hidden="false" customHeight="false" outlineLevel="0" collapsed="false">
      <c r="A3764" s="0" t="n">
        <v>6005</v>
      </c>
      <c r="B3764" s="133" t="s">
        <v>4747</v>
      </c>
      <c r="C3764" s="0" t="s">
        <v>969</v>
      </c>
      <c r="D3764" s="0" t="s">
        <v>977</v>
      </c>
      <c r="E3764" s="338" t="n">
        <v>90.09</v>
      </c>
    </row>
    <row r="3765" customFormat="false" ht="15" hidden="false" customHeight="false" outlineLevel="0" collapsed="false">
      <c r="A3765" s="0" t="n">
        <v>11756</v>
      </c>
      <c r="B3765" s="133" t="s">
        <v>4748</v>
      </c>
      <c r="C3765" s="0" t="s">
        <v>969</v>
      </c>
      <c r="D3765" s="0" t="s">
        <v>970</v>
      </c>
      <c r="E3765" s="338" t="n">
        <v>43.02</v>
      </c>
    </row>
    <row r="3766" customFormat="false" ht="15" hidden="false" customHeight="false" outlineLevel="0" collapsed="false">
      <c r="A3766" s="0" t="n">
        <v>10904</v>
      </c>
      <c r="B3766" s="133" t="s">
        <v>4749</v>
      </c>
      <c r="C3766" s="0" t="s">
        <v>969</v>
      </c>
      <c r="D3766" s="0" t="s">
        <v>972</v>
      </c>
      <c r="E3766" s="338" t="n">
        <v>300</v>
      </c>
    </row>
    <row r="3767" customFormat="false" ht="15" hidden="false" customHeight="false" outlineLevel="0" collapsed="false">
      <c r="A3767" s="0" t="n">
        <v>11752</v>
      </c>
      <c r="B3767" s="133" t="s">
        <v>4750</v>
      </c>
      <c r="C3767" s="0" t="s">
        <v>969</v>
      </c>
      <c r="D3767" s="0" t="s">
        <v>970</v>
      </c>
      <c r="E3767" s="338" t="n">
        <v>24.81</v>
      </c>
    </row>
    <row r="3768" customFormat="false" ht="15" hidden="false" customHeight="false" outlineLevel="0" collapsed="false">
      <c r="A3768" s="0" t="n">
        <v>11753</v>
      </c>
      <c r="B3768" s="133" t="s">
        <v>4751</v>
      </c>
      <c r="C3768" s="0" t="s">
        <v>969</v>
      </c>
      <c r="D3768" s="0" t="s">
        <v>970</v>
      </c>
      <c r="E3768" s="338" t="n">
        <v>29.62</v>
      </c>
    </row>
    <row r="3769" customFormat="false" ht="15" hidden="false" customHeight="false" outlineLevel="0" collapsed="false">
      <c r="A3769" s="0" t="n">
        <v>6021</v>
      </c>
      <c r="B3769" s="133" t="s">
        <v>4752</v>
      </c>
      <c r="C3769" s="0" t="s">
        <v>969</v>
      </c>
      <c r="D3769" s="0" t="s">
        <v>970</v>
      </c>
      <c r="E3769" s="338" t="n">
        <v>82.2</v>
      </c>
    </row>
    <row r="3770" customFormat="false" ht="15" hidden="false" customHeight="false" outlineLevel="0" collapsed="false">
      <c r="A3770" s="0" t="n">
        <v>6024</v>
      </c>
      <c r="B3770" s="133" t="s">
        <v>4753</v>
      </c>
      <c r="C3770" s="0" t="s">
        <v>969</v>
      </c>
      <c r="D3770" s="0" t="s">
        <v>970</v>
      </c>
      <c r="E3770" s="338" t="n">
        <v>84.97</v>
      </c>
    </row>
    <row r="3771" customFormat="false" ht="15" hidden="false" customHeight="false" outlineLevel="0" collapsed="false">
      <c r="A3771" s="0" t="n">
        <v>38379</v>
      </c>
      <c r="B3771" s="133" t="s">
        <v>4754</v>
      </c>
      <c r="C3771" s="0" t="s">
        <v>1016</v>
      </c>
      <c r="D3771" s="0" t="s">
        <v>970</v>
      </c>
      <c r="E3771" s="338" t="n">
        <v>55.79</v>
      </c>
    </row>
    <row r="3772" customFormat="false" ht="15" hidden="false" customHeight="false" outlineLevel="0" collapsed="false">
      <c r="A3772" s="0" t="n">
        <v>13897</v>
      </c>
      <c r="B3772" s="133" t="s">
        <v>4755</v>
      </c>
      <c r="C3772" s="0" t="s">
        <v>969</v>
      </c>
      <c r="D3772" s="0" t="s">
        <v>972</v>
      </c>
      <c r="E3772" s="339" t="n">
        <v>6173.11</v>
      </c>
    </row>
    <row r="3773" customFormat="false" ht="15" hidden="false" customHeight="false" outlineLevel="0" collapsed="false">
      <c r="A3773" s="0" t="n">
        <v>10640</v>
      </c>
      <c r="B3773" s="133" t="s">
        <v>4756</v>
      </c>
      <c r="C3773" s="0" t="s">
        <v>969</v>
      </c>
      <c r="D3773" s="0" t="s">
        <v>972</v>
      </c>
      <c r="E3773" s="339" t="n">
        <v>13369.66</v>
      </c>
    </row>
    <row r="3774" customFormat="false" ht="15" hidden="false" customHeight="false" outlineLevel="0" collapsed="false">
      <c r="A3774" s="0" t="n">
        <v>34357</v>
      </c>
      <c r="B3774" s="133" t="s">
        <v>4757</v>
      </c>
      <c r="C3774" s="0" t="s">
        <v>1020</v>
      </c>
      <c r="D3774" s="0" t="s">
        <v>970</v>
      </c>
      <c r="E3774" s="338" t="n">
        <v>4.46</v>
      </c>
    </row>
    <row r="3775" customFormat="false" ht="15" hidden="false" customHeight="false" outlineLevel="0" collapsed="false">
      <c r="A3775" s="0" t="n">
        <v>37329</v>
      </c>
      <c r="B3775" s="133" t="s">
        <v>4758</v>
      </c>
      <c r="C3775" s="0" t="s">
        <v>1020</v>
      </c>
      <c r="D3775" s="0" t="s">
        <v>970</v>
      </c>
      <c r="E3775" s="338" t="n">
        <v>93.99</v>
      </c>
    </row>
    <row r="3776" customFormat="false" ht="15" hidden="false" customHeight="false" outlineLevel="0" collapsed="false">
      <c r="A3776" s="0" t="n">
        <v>2510</v>
      </c>
      <c r="B3776" s="133" t="s">
        <v>4759</v>
      </c>
      <c r="C3776" s="0" t="s">
        <v>969</v>
      </c>
      <c r="D3776" s="0" t="s">
        <v>970</v>
      </c>
      <c r="E3776" s="338" t="n">
        <v>25.96</v>
      </c>
    </row>
    <row r="3777" customFormat="false" ht="15" hidden="false" customHeight="false" outlineLevel="0" collapsed="false">
      <c r="A3777" s="0" t="n">
        <v>12359</v>
      </c>
      <c r="B3777" s="133" t="s">
        <v>4760</v>
      </c>
      <c r="C3777" s="0" t="s">
        <v>969</v>
      </c>
      <c r="D3777" s="0" t="s">
        <v>970</v>
      </c>
      <c r="E3777" s="338" t="n">
        <v>93.57</v>
      </c>
    </row>
    <row r="3778" customFormat="false" ht="15" hidden="false" customHeight="false" outlineLevel="0" collapsed="false">
      <c r="A3778" s="0" t="n">
        <v>7353</v>
      </c>
      <c r="B3778" s="133" t="s">
        <v>4761</v>
      </c>
      <c r="C3778" s="0" t="s">
        <v>1022</v>
      </c>
      <c r="D3778" s="0" t="s">
        <v>970</v>
      </c>
      <c r="E3778" s="338" t="n">
        <v>31.77</v>
      </c>
    </row>
    <row r="3779" customFormat="false" ht="15" hidden="false" customHeight="false" outlineLevel="0" collapsed="false">
      <c r="A3779" s="0" t="n">
        <v>36144</v>
      </c>
      <c r="B3779" s="133" t="s">
        <v>4762</v>
      </c>
      <c r="C3779" s="0" t="s">
        <v>969</v>
      </c>
      <c r="D3779" s="0" t="s">
        <v>970</v>
      </c>
      <c r="E3779" s="338" t="n">
        <v>1.68</v>
      </c>
    </row>
    <row r="3780" customFormat="false" ht="15" hidden="false" customHeight="false" outlineLevel="0" collapsed="false">
      <c r="A3780" s="0" t="n">
        <v>10518</v>
      </c>
      <c r="B3780" s="133" t="s">
        <v>4763</v>
      </c>
      <c r="C3780" s="0" t="s">
        <v>969</v>
      </c>
      <c r="D3780" s="0" t="s">
        <v>972</v>
      </c>
      <c r="E3780" s="338" t="n">
        <v>116.96</v>
      </c>
    </row>
    <row r="3781" customFormat="false" ht="15" hidden="false" customHeight="false" outlineLevel="0" collapsed="false">
      <c r="A3781" s="0" t="n">
        <v>36530</v>
      </c>
      <c r="B3781" s="133" t="s">
        <v>4764</v>
      </c>
      <c r="C3781" s="0" t="s">
        <v>969</v>
      </c>
      <c r="D3781" s="0" t="s">
        <v>972</v>
      </c>
      <c r="E3781" s="339" t="n">
        <v>387219.5</v>
      </c>
    </row>
    <row r="3782" customFormat="false" ht="15" hidden="false" customHeight="false" outlineLevel="0" collapsed="false">
      <c r="A3782" s="0" t="n">
        <v>6046</v>
      </c>
      <c r="B3782" s="133" t="s">
        <v>4765</v>
      </c>
      <c r="C3782" s="0" t="s">
        <v>969</v>
      </c>
      <c r="D3782" s="0" t="s">
        <v>972</v>
      </c>
      <c r="E3782" s="339" t="n">
        <v>420000</v>
      </c>
    </row>
    <row r="3783" customFormat="false" ht="15" hidden="false" customHeight="false" outlineLevel="0" collapsed="false">
      <c r="A3783" s="0" t="n">
        <v>36531</v>
      </c>
      <c r="B3783" s="133" t="s">
        <v>4766</v>
      </c>
      <c r="C3783" s="0" t="s">
        <v>969</v>
      </c>
      <c r="D3783" s="0" t="s">
        <v>972</v>
      </c>
      <c r="E3783" s="339" t="n">
        <v>435365.82</v>
      </c>
    </row>
    <row r="3784" customFormat="false" ht="15" hidden="false" customHeight="false" outlineLevel="0" collapsed="false">
      <c r="A3784" s="0" t="n">
        <v>34684</v>
      </c>
      <c r="B3784" s="133" t="s">
        <v>4767</v>
      </c>
      <c r="C3784" s="0" t="s">
        <v>1378</v>
      </c>
      <c r="D3784" s="0" t="s">
        <v>972</v>
      </c>
      <c r="E3784" s="338" t="n">
        <v>256.62</v>
      </c>
    </row>
    <row r="3785" customFormat="false" ht="15" hidden="false" customHeight="false" outlineLevel="0" collapsed="false">
      <c r="A3785" s="0" t="n">
        <v>34683</v>
      </c>
      <c r="B3785" s="133" t="s">
        <v>4768</v>
      </c>
      <c r="C3785" s="0" t="s">
        <v>1378</v>
      </c>
      <c r="D3785" s="0" t="s">
        <v>972</v>
      </c>
      <c r="E3785" s="338" t="n">
        <v>160.39</v>
      </c>
    </row>
    <row r="3786" customFormat="false" ht="15" hidden="false" customHeight="false" outlineLevel="0" collapsed="false">
      <c r="A3786" s="0" t="n">
        <v>533</v>
      </c>
      <c r="B3786" s="133" t="s">
        <v>4769</v>
      </c>
      <c r="C3786" s="0" t="s">
        <v>1378</v>
      </c>
      <c r="D3786" s="0" t="s">
        <v>970</v>
      </c>
      <c r="E3786" s="338" t="n">
        <v>16.81</v>
      </c>
    </row>
    <row r="3787" customFormat="false" ht="15" hidden="false" customHeight="false" outlineLevel="0" collapsed="false">
      <c r="A3787" s="0" t="n">
        <v>10515</v>
      </c>
      <c r="B3787" s="133" t="s">
        <v>4770</v>
      </c>
      <c r="C3787" s="0" t="s">
        <v>1378</v>
      </c>
      <c r="D3787" s="0" t="s">
        <v>970</v>
      </c>
      <c r="E3787" s="338" t="n">
        <v>31.72</v>
      </c>
    </row>
    <row r="3788" customFormat="false" ht="15" hidden="false" customHeight="false" outlineLevel="0" collapsed="false">
      <c r="A3788" s="0" t="n">
        <v>536</v>
      </c>
      <c r="B3788" s="133" t="s">
        <v>4771</v>
      </c>
      <c r="C3788" s="0" t="s">
        <v>1378</v>
      </c>
      <c r="D3788" s="0" t="s">
        <v>977</v>
      </c>
      <c r="E3788" s="338" t="n">
        <v>22.95</v>
      </c>
    </row>
    <row r="3789" customFormat="false" ht="15" hidden="false" customHeight="false" outlineLevel="0" collapsed="false">
      <c r="A3789" s="0" t="n">
        <v>153</v>
      </c>
      <c r="B3789" s="133" t="s">
        <v>4772</v>
      </c>
      <c r="C3789" s="0" t="s">
        <v>1022</v>
      </c>
      <c r="D3789" s="0" t="s">
        <v>970</v>
      </c>
      <c r="E3789" s="338" t="n">
        <v>98.19</v>
      </c>
    </row>
    <row r="3790" customFormat="false" ht="15" hidden="false" customHeight="false" outlineLevel="0" collapsed="false">
      <c r="A3790" s="0" t="n">
        <v>34682</v>
      </c>
      <c r="B3790" s="133" t="s">
        <v>4773</v>
      </c>
      <c r="C3790" s="0" t="s">
        <v>1378</v>
      </c>
      <c r="D3790" s="0" t="s">
        <v>972</v>
      </c>
      <c r="E3790" s="338" t="n">
        <v>122.65</v>
      </c>
    </row>
    <row r="3791" customFormat="false" ht="15" hidden="false" customHeight="false" outlineLevel="0" collapsed="false">
      <c r="A3791" s="0" t="n">
        <v>20205</v>
      </c>
      <c r="B3791" s="133" t="s">
        <v>4774</v>
      </c>
      <c r="C3791" s="0" t="s">
        <v>1016</v>
      </c>
      <c r="D3791" s="0" t="s">
        <v>970</v>
      </c>
      <c r="E3791" s="338" t="n">
        <v>3.55</v>
      </c>
    </row>
    <row r="3792" customFormat="false" ht="15" hidden="false" customHeight="false" outlineLevel="0" collapsed="false">
      <c r="A3792" s="0" t="n">
        <v>4412</v>
      </c>
      <c r="B3792" s="133" t="s">
        <v>4775</v>
      </c>
      <c r="C3792" s="0" t="s">
        <v>1016</v>
      </c>
      <c r="D3792" s="0" t="s">
        <v>970</v>
      </c>
      <c r="E3792" s="338" t="n">
        <v>2.13</v>
      </c>
    </row>
    <row r="3793" customFormat="false" ht="15" hidden="false" customHeight="false" outlineLevel="0" collapsed="false">
      <c r="A3793" s="0" t="n">
        <v>4408</v>
      </c>
      <c r="B3793" s="133" t="s">
        <v>4776</v>
      </c>
      <c r="C3793" s="0" t="s">
        <v>1016</v>
      </c>
      <c r="D3793" s="0" t="s">
        <v>970</v>
      </c>
      <c r="E3793" s="338" t="n">
        <v>2.65</v>
      </c>
    </row>
    <row r="3794" customFormat="false" ht="15" hidden="false" customHeight="false" outlineLevel="0" collapsed="false">
      <c r="A3794" s="0" t="n">
        <v>36250</v>
      </c>
      <c r="B3794" s="133" t="s">
        <v>4777</v>
      </c>
      <c r="C3794" s="0" t="s">
        <v>1016</v>
      </c>
      <c r="D3794" s="0" t="s">
        <v>970</v>
      </c>
      <c r="E3794" s="338" t="n">
        <v>3.61</v>
      </c>
    </row>
    <row r="3795" customFormat="false" ht="15" hidden="false" customHeight="false" outlineLevel="0" collapsed="false">
      <c r="A3795" s="0" t="n">
        <v>10857</v>
      </c>
      <c r="B3795" s="133" t="s">
        <v>4778</v>
      </c>
      <c r="C3795" s="0" t="s">
        <v>1016</v>
      </c>
      <c r="D3795" s="0" t="s">
        <v>972</v>
      </c>
      <c r="E3795" s="338" t="n">
        <v>13.53</v>
      </c>
    </row>
    <row r="3796" customFormat="false" ht="15" hidden="false" customHeight="false" outlineLevel="0" collapsed="false">
      <c r="A3796" s="0" t="n">
        <v>4803</v>
      </c>
      <c r="B3796" s="133" t="s">
        <v>4779</v>
      </c>
      <c r="C3796" s="0" t="s">
        <v>1016</v>
      </c>
      <c r="D3796" s="0" t="s">
        <v>970</v>
      </c>
      <c r="E3796" s="338" t="n">
        <v>29.56</v>
      </c>
    </row>
    <row r="3797" customFormat="false" ht="15" hidden="false" customHeight="false" outlineLevel="0" collapsed="false">
      <c r="A3797" s="0" t="n">
        <v>6186</v>
      </c>
      <c r="B3797" s="133" t="s">
        <v>4780</v>
      </c>
      <c r="C3797" s="0" t="s">
        <v>1016</v>
      </c>
      <c r="D3797" s="0" t="s">
        <v>970</v>
      </c>
      <c r="E3797" s="338" t="n">
        <v>14.16</v>
      </c>
    </row>
    <row r="3798" customFormat="false" ht="15" hidden="false" customHeight="false" outlineLevel="0" collapsed="false">
      <c r="A3798" s="0" t="n">
        <v>4829</v>
      </c>
      <c r="B3798" s="133" t="s">
        <v>4781</v>
      </c>
      <c r="C3798" s="0" t="s">
        <v>1016</v>
      </c>
      <c r="D3798" s="0" t="s">
        <v>970</v>
      </c>
      <c r="E3798" s="338" t="n">
        <v>50.6</v>
      </c>
    </row>
    <row r="3799" customFormat="false" ht="15" hidden="false" customHeight="false" outlineLevel="0" collapsed="false">
      <c r="A3799" s="0" t="n">
        <v>39829</v>
      </c>
      <c r="B3799" s="133" t="s">
        <v>4782</v>
      </c>
      <c r="C3799" s="0" t="s">
        <v>1016</v>
      </c>
      <c r="D3799" s="0" t="s">
        <v>972</v>
      </c>
      <c r="E3799" s="338" t="n">
        <v>33.6</v>
      </c>
    </row>
    <row r="3800" customFormat="false" ht="15" hidden="false" customHeight="false" outlineLevel="0" collapsed="false">
      <c r="A3800" s="0" t="n">
        <v>20231</v>
      </c>
      <c r="B3800" s="133" t="s">
        <v>4783</v>
      </c>
      <c r="C3800" s="0" t="s">
        <v>1016</v>
      </c>
      <c r="D3800" s="0" t="s">
        <v>970</v>
      </c>
      <c r="E3800" s="338" t="n">
        <v>55.07</v>
      </c>
    </row>
    <row r="3801" customFormat="false" ht="15" hidden="false" customHeight="false" outlineLevel="0" collapsed="false">
      <c r="A3801" s="0" t="n">
        <v>4804</v>
      </c>
      <c r="B3801" s="133" t="s">
        <v>4784</v>
      </c>
      <c r="C3801" s="0" t="s">
        <v>1016</v>
      </c>
      <c r="D3801" s="0" t="s">
        <v>970</v>
      </c>
      <c r="E3801" s="338" t="n">
        <v>22.69</v>
      </c>
    </row>
    <row r="3802" customFormat="false" ht="15" hidden="false" customHeight="false" outlineLevel="0" collapsed="false">
      <c r="A3802" s="0" t="n">
        <v>34680</v>
      </c>
      <c r="B3802" s="133" t="s">
        <v>4785</v>
      </c>
      <c r="C3802" s="0" t="s">
        <v>1016</v>
      </c>
      <c r="D3802" s="0" t="s">
        <v>972</v>
      </c>
      <c r="E3802" s="338" t="n">
        <v>37.73</v>
      </c>
    </row>
    <row r="3803" customFormat="false" ht="15" hidden="false" customHeight="false" outlineLevel="0" collapsed="false">
      <c r="A3803" s="0" t="n">
        <v>11573</v>
      </c>
      <c r="B3803" s="133" t="s">
        <v>4786</v>
      </c>
      <c r="C3803" s="0" t="s">
        <v>969</v>
      </c>
      <c r="D3803" s="0" t="s">
        <v>970</v>
      </c>
      <c r="E3803" s="338" t="n">
        <v>6.18</v>
      </c>
    </row>
    <row r="3804" customFormat="false" ht="15" hidden="false" customHeight="false" outlineLevel="0" collapsed="false">
      <c r="A3804" s="0" t="n">
        <v>38401</v>
      </c>
      <c r="B3804" s="133" t="s">
        <v>4787</v>
      </c>
      <c r="C3804" s="0" t="s">
        <v>969</v>
      </c>
      <c r="D3804" s="0" t="s">
        <v>970</v>
      </c>
      <c r="E3804" s="338" t="n">
        <v>14.98</v>
      </c>
    </row>
    <row r="3805" customFormat="false" ht="15" hidden="false" customHeight="false" outlineLevel="0" collapsed="false">
      <c r="A3805" s="0" t="n">
        <v>11575</v>
      </c>
      <c r="B3805" s="133" t="s">
        <v>4788</v>
      </c>
      <c r="C3805" s="0" t="s">
        <v>969</v>
      </c>
      <c r="D3805" s="0" t="s">
        <v>970</v>
      </c>
      <c r="E3805" s="338" t="n">
        <v>59.66</v>
      </c>
    </row>
    <row r="3806" customFormat="false" ht="15" hidden="false" customHeight="false" outlineLevel="0" collapsed="false">
      <c r="A3806" s="0" t="n">
        <v>38179</v>
      </c>
      <c r="B3806" s="133" t="s">
        <v>4789</v>
      </c>
      <c r="C3806" s="0" t="s">
        <v>969</v>
      </c>
      <c r="D3806" s="0" t="s">
        <v>970</v>
      </c>
      <c r="E3806" s="338" t="n">
        <v>49.33</v>
      </c>
    </row>
    <row r="3807" customFormat="false" ht="15" hidden="false" customHeight="false" outlineLevel="0" collapsed="false">
      <c r="A3807" s="0" t="n">
        <v>20256</v>
      </c>
      <c r="B3807" s="133" t="s">
        <v>4790</v>
      </c>
      <c r="C3807" s="0" t="s">
        <v>969</v>
      </c>
      <c r="D3807" s="0" t="s">
        <v>970</v>
      </c>
      <c r="E3807" s="338" t="n">
        <v>0.24</v>
      </c>
    </row>
    <row r="3808" customFormat="false" ht="15" hidden="false" customHeight="false" outlineLevel="0" collapsed="false">
      <c r="A3808" s="0" t="n">
        <v>14511</v>
      </c>
      <c r="B3808" s="133" t="s">
        <v>4791</v>
      </c>
      <c r="C3808" s="0" t="s">
        <v>969</v>
      </c>
      <c r="D3808" s="0" t="s">
        <v>972</v>
      </c>
      <c r="E3808" s="339" t="n">
        <v>997825.41</v>
      </c>
    </row>
    <row r="3809" customFormat="false" ht="15" hidden="false" customHeight="false" outlineLevel="0" collapsed="false">
      <c r="A3809" s="0" t="n">
        <v>10642</v>
      </c>
      <c r="B3809" s="133" t="s">
        <v>4792</v>
      </c>
      <c r="C3809" s="0" t="s">
        <v>969</v>
      </c>
      <c r="D3809" s="0" t="s">
        <v>972</v>
      </c>
      <c r="E3809" s="339" t="n">
        <v>940000</v>
      </c>
    </row>
    <row r="3810" customFormat="false" ht="15" hidden="false" customHeight="false" outlineLevel="0" collapsed="false">
      <c r="A3810" s="0" t="n">
        <v>14489</v>
      </c>
      <c r="B3810" s="133" t="s">
        <v>4793</v>
      </c>
      <c r="C3810" s="0" t="s">
        <v>969</v>
      </c>
      <c r="D3810" s="0" t="s">
        <v>972</v>
      </c>
      <c r="E3810" s="339" t="n">
        <v>833762.51</v>
      </c>
    </row>
    <row r="3811" customFormat="false" ht="15" hidden="false" customHeight="false" outlineLevel="0" collapsed="false">
      <c r="A3811" s="0" t="n">
        <v>14513</v>
      </c>
      <c r="B3811" s="133" t="s">
        <v>4794</v>
      </c>
      <c r="C3811" s="0" t="s">
        <v>969</v>
      </c>
      <c r="D3811" s="0" t="s">
        <v>972</v>
      </c>
      <c r="E3811" s="339" t="n">
        <v>625341.67</v>
      </c>
    </row>
    <row r="3812" customFormat="false" ht="15" hidden="false" customHeight="false" outlineLevel="0" collapsed="false">
      <c r="A3812" s="0" t="n">
        <v>13600</v>
      </c>
      <c r="B3812" s="133" t="s">
        <v>4795</v>
      </c>
      <c r="C3812" s="0" t="s">
        <v>969</v>
      </c>
      <c r="D3812" s="0" t="s">
        <v>972</v>
      </c>
      <c r="E3812" s="339" t="n">
        <v>806866.86</v>
      </c>
    </row>
    <row r="3813" customFormat="false" ht="15" hidden="false" customHeight="false" outlineLevel="0" collapsed="false">
      <c r="A3813" s="0" t="n">
        <v>10646</v>
      </c>
      <c r="B3813" s="133" t="s">
        <v>4796</v>
      </c>
      <c r="C3813" s="0" t="s">
        <v>969</v>
      </c>
      <c r="D3813" s="0" t="s">
        <v>972</v>
      </c>
      <c r="E3813" s="339" t="n">
        <v>601465.48</v>
      </c>
    </row>
    <row r="3814" customFormat="false" ht="15" hidden="false" customHeight="false" outlineLevel="0" collapsed="false">
      <c r="A3814" s="0" t="n">
        <v>6070</v>
      </c>
      <c r="B3814" s="133" t="s">
        <v>4797</v>
      </c>
      <c r="C3814" s="0" t="s">
        <v>969</v>
      </c>
      <c r="D3814" s="0" t="s">
        <v>972</v>
      </c>
      <c r="E3814" s="339" t="n">
        <v>821828.55</v>
      </c>
    </row>
    <row r="3815" customFormat="false" ht="15" hidden="false" customHeight="false" outlineLevel="0" collapsed="false">
      <c r="A3815" s="0" t="n">
        <v>6069</v>
      </c>
      <c r="B3815" s="133" t="s">
        <v>4798</v>
      </c>
      <c r="C3815" s="0" t="s">
        <v>969</v>
      </c>
      <c r="D3815" s="0" t="s">
        <v>972</v>
      </c>
      <c r="E3815" s="339" t="n">
        <v>181554.32</v>
      </c>
    </row>
    <row r="3816" customFormat="false" ht="15" hidden="false" customHeight="false" outlineLevel="0" collapsed="false">
      <c r="A3816" s="0" t="n">
        <v>14626</v>
      </c>
      <c r="B3816" s="133" t="s">
        <v>4799</v>
      </c>
      <c r="C3816" s="0" t="s">
        <v>969</v>
      </c>
      <c r="D3816" s="0" t="s">
        <v>972</v>
      </c>
      <c r="E3816" s="339" t="n">
        <v>899714.32</v>
      </c>
    </row>
    <row r="3817" customFormat="false" ht="15" hidden="false" customHeight="false" outlineLevel="0" collapsed="false">
      <c r="A3817" s="0" t="n">
        <v>6067</v>
      </c>
      <c r="B3817" s="133" t="s">
        <v>4800</v>
      </c>
      <c r="C3817" s="0" t="s">
        <v>969</v>
      </c>
      <c r="D3817" s="0" t="s">
        <v>972</v>
      </c>
      <c r="E3817" s="339" t="n">
        <v>738571.44</v>
      </c>
    </row>
    <row r="3818" customFormat="false" ht="15" hidden="false" customHeight="false" outlineLevel="0" collapsed="false">
      <c r="A3818" s="0" t="n">
        <v>38393</v>
      </c>
      <c r="B3818" s="133" t="s">
        <v>4801</v>
      </c>
      <c r="C3818" s="0" t="s">
        <v>969</v>
      </c>
      <c r="D3818" s="0" t="s">
        <v>977</v>
      </c>
      <c r="E3818" s="338" t="n">
        <v>15</v>
      </c>
    </row>
    <row r="3819" customFormat="false" ht="15" hidden="false" customHeight="false" outlineLevel="0" collapsed="false">
      <c r="A3819" s="0" t="n">
        <v>38390</v>
      </c>
      <c r="B3819" s="133" t="s">
        <v>4802</v>
      </c>
      <c r="C3819" s="0" t="s">
        <v>969</v>
      </c>
      <c r="D3819" s="0" t="s">
        <v>970</v>
      </c>
      <c r="E3819" s="338" t="n">
        <v>33.27</v>
      </c>
    </row>
    <row r="3820" customFormat="false" ht="15" hidden="false" customHeight="false" outlineLevel="0" collapsed="false">
      <c r="A3820" s="0" t="n">
        <v>36532</v>
      </c>
      <c r="B3820" s="133" t="s">
        <v>4803</v>
      </c>
      <c r="C3820" s="0" t="s">
        <v>969</v>
      </c>
      <c r="D3820" s="0" t="s">
        <v>972</v>
      </c>
      <c r="E3820" s="339" t="n">
        <v>26431.48</v>
      </c>
    </row>
    <row r="3821" customFormat="false" ht="15" hidden="false" customHeight="false" outlineLevel="0" collapsed="false">
      <c r="A3821" s="0" t="n">
        <v>11578</v>
      </c>
      <c r="B3821" s="133" t="s">
        <v>4804</v>
      </c>
      <c r="C3821" s="0" t="s">
        <v>969</v>
      </c>
      <c r="D3821" s="0" t="s">
        <v>970</v>
      </c>
      <c r="E3821" s="338" t="n">
        <v>12.88</v>
      </c>
    </row>
    <row r="3822" customFormat="false" ht="15" hidden="false" customHeight="false" outlineLevel="0" collapsed="false">
      <c r="A3822" s="0" t="n">
        <v>11577</v>
      </c>
      <c r="B3822" s="133" t="s">
        <v>4805</v>
      </c>
      <c r="C3822" s="0" t="s">
        <v>969</v>
      </c>
      <c r="D3822" s="0" t="s">
        <v>970</v>
      </c>
      <c r="E3822" s="338" t="n">
        <v>12.29</v>
      </c>
    </row>
    <row r="3823" customFormat="false" ht="15" hidden="false" customHeight="false" outlineLevel="0" collapsed="false">
      <c r="A3823" s="0" t="n">
        <v>42432</v>
      </c>
      <c r="B3823" s="133" t="s">
        <v>4806</v>
      </c>
      <c r="C3823" s="0" t="s">
        <v>969</v>
      </c>
      <c r="D3823" s="0" t="s">
        <v>972</v>
      </c>
      <c r="E3823" s="339" t="n">
        <v>2424.64</v>
      </c>
    </row>
    <row r="3824" customFormat="false" ht="15" hidden="false" customHeight="false" outlineLevel="0" collapsed="false">
      <c r="A3824" s="0" t="n">
        <v>42437</v>
      </c>
      <c r="B3824" s="133" t="s">
        <v>4807</v>
      </c>
      <c r="C3824" s="0" t="s">
        <v>969</v>
      </c>
      <c r="D3824" s="0" t="s">
        <v>972</v>
      </c>
      <c r="E3824" s="339" t="n">
        <v>1843.37</v>
      </c>
    </row>
    <row r="3825" customFormat="false" ht="15" hidden="false" customHeight="false" outlineLevel="0" collapsed="false">
      <c r="A3825" s="0" t="n">
        <v>1116</v>
      </c>
      <c r="B3825" s="133" t="s">
        <v>4808</v>
      </c>
      <c r="C3825" s="0" t="s">
        <v>1016</v>
      </c>
      <c r="D3825" s="0" t="s">
        <v>972</v>
      </c>
      <c r="E3825" s="338" t="n">
        <v>19.56</v>
      </c>
    </row>
    <row r="3826" customFormat="false" ht="15" hidden="false" customHeight="false" outlineLevel="0" collapsed="false">
      <c r="A3826" s="0" t="n">
        <v>1115</v>
      </c>
      <c r="B3826" s="133" t="s">
        <v>4809</v>
      </c>
      <c r="C3826" s="0" t="s">
        <v>1016</v>
      </c>
      <c r="D3826" s="0" t="s">
        <v>972</v>
      </c>
      <c r="E3826" s="338" t="n">
        <v>23.44</v>
      </c>
    </row>
    <row r="3827" customFormat="false" ht="15" hidden="false" customHeight="false" outlineLevel="0" collapsed="false">
      <c r="A3827" s="0" t="n">
        <v>1113</v>
      </c>
      <c r="B3827" s="133" t="s">
        <v>4810</v>
      </c>
      <c r="C3827" s="0" t="s">
        <v>1016</v>
      </c>
      <c r="D3827" s="0" t="s">
        <v>972</v>
      </c>
      <c r="E3827" s="338" t="n">
        <v>27.4</v>
      </c>
    </row>
    <row r="3828" customFormat="false" ht="15" hidden="false" customHeight="false" outlineLevel="0" collapsed="false">
      <c r="A3828" s="0" t="n">
        <v>1114</v>
      </c>
      <c r="B3828" s="133" t="s">
        <v>4811</v>
      </c>
      <c r="C3828" s="0" t="s">
        <v>1016</v>
      </c>
      <c r="D3828" s="0" t="s">
        <v>972</v>
      </c>
      <c r="E3828" s="338" t="n">
        <v>32.64</v>
      </c>
    </row>
    <row r="3829" customFormat="false" ht="15" hidden="false" customHeight="false" outlineLevel="0" collapsed="false">
      <c r="A3829" s="0" t="n">
        <v>40873</v>
      </c>
      <c r="B3829" s="133" t="s">
        <v>4812</v>
      </c>
      <c r="C3829" s="0" t="s">
        <v>1016</v>
      </c>
      <c r="D3829" s="0" t="s">
        <v>972</v>
      </c>
      <c r="E3829" s="338" t="n">
        <v>25.54</v>
      </c>
    </row>
    <row r="3830" customFormat="false" ht="15" hidden="false" customHeight="false" outlineLevel="0" collapsed="false">
      <c r="A3830" s="0" t="n">
        <v>20214</v>
      </c>
      <c r="B3830" s="133" t="s">
        <v>4813</v>
      </c>
      <c r="C3830" s="0" t="s">
        <v>969</v>
      </c>
      <c r="D3830" s="0" t="s">
        <v>970</v>
      </c>
      <c r="E3830" s="338" t="n">
        <v>57.32</v>
      </c>
    </row>
    <row r="3831" customFormat="false" ht="15" hidden="false" customHeight="false" outlineLevel="0" collapsed="false">
      <c r="A3831" s="0" t="n">
        <v>7237</v>
      </c>
      <c r="B3831" s="133" t="s">
        <v>4814</v>
      </c>
      <c r="C3831" s="0" t="s">
        <v>969</v>
      </c>
      <c r="D3831" s="0" t="s">
        <v>970</v>
      </c>
      <c r="E3831" s="338" t="n">
        <v>56.12</v>
      </c>
    </row>
    <row r="3832" customFormat="false" ht="15" hidden="false" customHeight="false" outlineLevel="0" collapsed="false">
      <c r="A3832" s="0" t="n">
        <v>11757</v>
      </c>
      <c r="B3832" s="133" t="s">
        <v>4815</v>
      </c>
      <c r="C3832" s="0" t="s">
        <v>969</v>
      </c>
      <c r="D3832" s="0" t="s">
        <v>977</v>
      </c>
      <c r="E3832" s="338" t="n">
        <v>22.6</v>
      </c>
    </row>
    <row r="3833" customFormat="false" ht="15" hidden="false" customHeight="false" outlineLevel="0" collapsed="false">
      <c r="A3833" s="0" t="n">
        <v>11758</v>
      </c>
      <c r="B3833" s="133" t="s">
        <v>4816</v>
      </c>
      <c r="C3833" s="0" t="s">
        <v>969</v>
      </c>
      <c r="D3833" s="0" t="s">
        <v>977</v>
      </c>
      <c r="E3833" s="338" t="n">
        <v>84.59</v>
      </c>
    </row>
    <row r="3834" customFormat="false" ht="15" hidden="false" customHeight="false" outlineLevel="0" collapsed="false">
      <c r="A3834" s="0" t="n">
        <v>37526</v>
      </c>
      <c r="B3834" s="133" t="s">
        <v>4817</v>
      </c>
      <c r="C3834" s="0" t="s">
        <v>969</v>
      </c>
      <c r="D3834" s="0" t="s">
        <v>970</v>
      </c>
      <c r="E3834" s="338" t="n">
        <v>4.44</v>
      </c>
    </row>
    <row r="3835" customFormat="false" ht="15" hidden="false" customHeight="false" outlineLevel="0" collapsed="false">
      <c r="A3835" s="0" t="n">
        <v>6076</v>
      </c>
      <c r="B3835" s="133" t="s">
        <v>4818</v>
      </c>
      <c r="C3835" s="0" t="s">
        <v>1118</v>
      </c>
      <c r="D3835" s="0" t="s">
        <v>972</v>
      </c>
      <c r="E3835" s="338" t="n">
        <v>65</v>
      </c>
    </row>
    <row r="3836" customFormat="false" ht="15" hidden="false" customHeight="false" outlineLevel="0" collapsed="false">
      <c r="A3836" s="0" t="n">
        <v>13109</v>
      </c>
      <c r="B3836" s="133" t="s">
        <v>4819</v>
      </c>
      <c r="C3836" s="0" t="s">
        <v>969</v>
      </c>
      <c r="D3836" s="0" t="s">
        <v>972</v>
      </c>
      <c r="E3836" s="338" t="n">
        <v>270.93</v>
      </c>
    </row>
    <row r="3837" customFormat="false" ht="15" hidden="false" customHeight="false" outlineLevel="0" collapsed="false">
      <c r="A3837" s="0" t="n">
        <v>13110</v>
      </c>
      <c r="B3837" s="133" t="s">
        <v>4820</v>
      </c>
      <c r="C3837" s="0" t="s">
        <v>969</v>
      </c>
      <c r="D3837" s="0" t="s">
        <v>972</v>
      </c>
      <c r="E3837" s="338" t="n">
        <v>356.56</v>
      </c>
    </row>
    <row r="3838" customFormat="false" ht="15" hidden="false" customHeight="false" outlineLevel="0" collapsed="false">
      <c r="A3838" s="0" t="n">
        <v>7581</v>
      </c>
      <c r="B3838" s="133" t="s">
        <v>4821</v>
      </c>
      <c r="C3838" s="0" t="s">
        <v>969</v>
      </c>
      <c r="D3838" s="0" t="s">
        <v>970</v>
      </c>
      <c r="E3838" s="338" t="n">
        <v>5.67</v>
      </c>
    </row>
    <row r="3839" customFormat="false" ht="15" hidden="false" customHeight="false" outlineLevel="0" collapsed="false">
      <c r="A3839" s="0" t="n">
        <v>4509</v>
      </c>
      <c r="B3839" s="133" t="s">
        <v>4822</v>
      </c>
      <c r="C3839" s="0" t="s">
        <v>1016</v>
      </c>
      <c r="D3839" s="0" t="s">
        <v>970</v>
      </c>
      <c r="E3839" s="338" t="n">
        <v>4.59</v>
      </c>
    </row>
    <row r="3840" customFormat="false" ht="15" hidden="false" customHeight="false" outlineLevel="0" collapsed="false">
      <c r="A3840" s="0" t="n">
        <v>4512</v>
      </c>
      <c r="B3840" s="133" t="s">
        <v>4823</v>
      </c>
      <c r="C3840" s="0" t="s">
        <v>1016</v>
      </c>
      <c r="D3840" s="0" t="s">
        <v>970</v>
      </c>
      <c r="E3840" s="338" t="n">
        <v>2.19</v>
      </c>
    </row>
    <row r="3841" customFormat="false" ht="15" hidden="false" customHeight="false" outlineLevel="0" collapsed="false">
      <c r="A3841" s="0" t="n">
        <v>4517</v>
      </c>
      <c r="B3841" s="133" t="s">
        <v>4824</v>
      </c>
      <c r="C3841" s="0" t="s">
        <v>1016</v>
      </c>
      <c r="D3841" s="0" t="s">
        <v>970</v>
      </c>
      <c r="E3841" s="338" t="n">
        <v>3.16</v>
      </c>
    </row>
    <row r="3842" customFormat="false" ht="15" hidden="false" customHeight="false" outlineLevel="0" collapsed="false">
      <c r="A3842" s="0" t="n">
        <v>20206</v>
      </c>
      <c r="B3842" s="133" t="s">
        <v>4825</v>
      </c>
      <c r="C3842" s="0" t="s">
        <v>1016</v>
      </c>
      <c r="D3842" s="0" t="s">
        <v>970</v>
      </c>
      <c r="E3842" s="338" t="n">
        <v>9.59</v>
      </c>
    </row>
    <row r="3843" customFormat="false" ht="15" hidden="false" customHeight="false" outlineLevel="0" collapsed="false">
      <c r="A3843" s="0" t="n">
        <v>4460</v>
      </c>
      <c r="B3843" s="133" t="s">
        <v>4826</v>
      </c>
      <c r="C3843" s="0" t="s">
        <v>1016</v>
      </c>
      <c r="D3843" s="0" t="s">
        <v>970</v>
      </c>
      <c r="E3843" s="338" t="n">
        <v>9.84</v>
      </c>
    </row>
    <row r="3844" customFormat="false" ht="15" hidden="false" customHeight="false" outlineLevel="0" collapsed="false">
      <c r="A3844" s="0" t="n">
        <v>4415</v>
      </c>
      <c r="B3844" s="133" t="s">
        <v>4827</v>
      </c>
      <c r="C3844" s="0" t="s">
        <v>1016</v>
      </c>
      <c r="D3844" s="0" t="s">
        <v>970</v>
      </c>
      <c r="E3844" s="338" t="n">
        <v>5.27</v>
      </c>
    </row>
    <row r="3845" customFormat="false" ht="15" hidden="false" customHeight="false" outlineLevel="0" collapsed="false">
      <c r="A3845" s="0" t="n">
        <v>4417</v>
      </c>
      <c r="B3845" s="133" t="s">
        <v>4828</v>
      </c>
      <c r="C3845" s="0" t="s">
        <v>1016</v>
      </c>
      <c r="D3845" s="0" t="s">
        <v>970</v>
      </c>
      <c r="E3845" s="338" t="n">
        <v>7.59</v>
      </c>
    </row>
    <row r="3846" customFormat="false" ht="15" hidden="false" customHeight="false" outlineLevel="0" collapsed="false">
      <c r="A3846" s="0" t="n">
        <v>37373</v>
      </c>
      <c r="B3846" s="133" t="s">
        <v>4829</v>
      </c>
      <c r="C3846" s="0" t="s">
        <v>1120</v>
      </c>
      <c r="D3846" s="0" t="s">
        <v>977</v>
      </c>
      <c r="E3846" s="338" t="n">
        <v>0.04</v>
      </c>
    </row>
    <row r="3847" customFormat="false" ht="15" hidden="false" customHeight="false" outlineLevel="0" collapsed="false">
      <c r="A3847" s="0" t="n">
        <v>40864</v>
      </c>
      <c r="B3847" s="133" t="s">
        <v>4830</v>
      </c>
      <c r="C3847" s="0" t="s">
        <v>1122</v>
      </c>
      <c r="D3847" s="0" t="s">
        <v>977</v>
      </c>
      <c r="E3847" s="338" t="n">
        <v>7.31</v>
      </c>
    </row>
    <row r="3848" customFormat="false" ht="15" hidden="false" customHeight="false" outlineLevel="0" collapsed="false">
      <c r="A3848" s="0" t="n">
        <v>4734</v>
      </c>
      <c r="B3848" s="133" t="s">
        <v>4831</v>
      </c>
      <c r="C3848" s="0" t="s">
        <v>1118</v>
      </c>
      <c r="D3848" s="0" t="s">
        <v>970</v>
      </c>
      <c r="E3848" s="338" t="n">
        <v>342.44</v>
      </c>
    </row>
    <row r="3849" customFormat="false" ht="15" hidden="false" customHeight="false" outlineLevel="0" collapsed="false">
      <c r="A3849" s="0" t="n">
        <v>6085</v>
      </c>
      <c r="B3849" s="133" t="s">
        <v>4832</v>
      </c>
      <c r="C3849" s="0" t="s">
        <v>1022</v>
      </c>
      <c r="D3849" s="0" t="s">
        <v>977</v>
      </c>
      <c r="E3849" s="338" t="n">
        <v>11.64</v>
      </c>
    </row>
    <row r="3850" customFormat="false" ht="15" hidden="false" customHeight="false" outlineLevel="0" collapsed="false">
      <c r="A3850" s="0" t="n">
        <v>38396</v>
      </c>
      <c r="B3850" s="133" t="s">
        <v>4833</v>
      </c>
      <c r="C3850" s="0" t="s">
        <v>969</v>
      </c>
      <c r="D3850" s="0" t="s">
        <v>970</v>
      </c>
      <c r="E3850" s="338" t="n">
        <v>518.04</v>
      </c>
    </row>
    <row r="3851" customFormat="false" ht="15" hidden="false" customHeight="false" outlineLevel="0" collapsed="false">
      <c r="A3851" s="0" t="n">
        <v>11622</v>
      </c>
      <c r="B3851" s="133" t="s">
        <v>4834</v>
      </c>
      <c r="C3851" s="0" t="s">
        <v>1020</v>
      </c>
      <c r="D3851" s="0" t="s">
        <v>970</v>
      </c>
      <c r="E3851" s="338" t="n">
        <v>73.99</v>
      </c>
    </row>
    <row r="3852" customFormat="false" ht="15" hidden="false" customHeight="false" outlineLevel="0" collapsed="false">
      <c r="A3852" s="0" t="n">
        <v>43143</v>
      </c>
      <c r="B3852" s="133" t="s">
        <v>4835</v>
      </c>
      <c r="C3852" s="0" t="s">
        <v>1022</v>
      </c>
      <c r="D3852" s="0" t="s">
        <v>970</v>
      </c>
      <c r="E3852" s="338" t="n">
        <v>27.94</v>
      </c>
    </row>
    <row r="3853" customFormat="false" ht="15" hidden="false" customHeight="false" outlineLevel="0" collapsed="false">
      <c r="A3853" s="0" t="n">
        <v>7317</v>
      </c>
      <c r="B3853" s="133" t="s">
        <v>4836</v>
      </c>
      <c r="C3853" s="0" t="s">
        <v>1020</v>
      </c>
      <c r="D3853" s="0" t="s">
        <v>970</v>
      </c>
      <c r="E3853" s="338" t="n">
        <v>46.24</v>
      </c>
    </row>
    <row r="3854" customFormat="false" ht="15" hidden="false" customHeight="false" outlineLevel="0" collapsed="false">
      <c r="A3854" s="0" t="n">
        <v>142</v>
      </c>
      <c r="B3854" s="133" t="s">
        <v>4837</v>
      </c>
      <c r="C3854" s="0" t="s">
        <v>4838</v>
      </c>
      <c r="D3854" s="0" t="s">
        <v>970</v>
      </c>
      <c r="E3854" s="338" t="n">
        <v>34.91</v>
      </c>
    </row>
    <row r="3855" customFormat="false" ht="15" hidden="false" customHeight="false" outlineLevel="0" collapsed="false">
      <c r="A3855" s="0" t="n">
        <v>43142</v>
      </c>
      <c r="B3855" s="133" t="s">
        <v>4839</v>
      </c>
      <c r="C3855" s="0" t="s">
        <v>1022</v>
      </c>
      <c r="D3855" s="0" t="s">
        <v>970</v>
      </c>
      <c r="E3855" s="338" t="n">
        <v>158.59</v>
      </c>
    </row>
    <row r="3856" customFormat="false" ht="15" hidden="false" customHeight="false" outlineLevel="0" collapsed="false">
      <c r="A3856" s="0" t="n">
        <v>38123</v>
      </c>
      <c r="B3856" s="133" t="s">
        <v>4840</v>
      </c>
      <c r="C3856" s="0" t="s">
        <v>1020</v>
      </c>
      <c r="D3856" s="0" t="s">
        <v>970</v>
      </c>
      <c r="E3856" s="338" t="n">
        <v>73.59</v>
      </c>
    </row>
    <row r="3857" customFormat="false" ht="15" hidden="false" customHeight="false" outlineLevel="0" collapsed="false">
      <c r="A3857" s="0" t="n">
        <v>42699</v>
      </c>
      <c r="B3857" s="133" t="s">
        <v>4841</v>
      </c>
      <c r="C3857" s="0" t="s">
        <v>969</v>
      </c>
      <c r="D3857" s="0" t="s">
        <v>970</v>
      </c>
      <c r="E3857" s="338" t="n">
        <v>28.85</v>
      </c>
    </row>
    <row r="3858" customFormat="false" ht="15" hidden="false" customHeight="false" outlineLevel="0" collapsed="false">
      <c r="A3858" s="0" t="n">
        <v>37743</v>
      </c>
      <c r="B3858" s="133" t="s">
        <v>4842</v>
      </c>
      <c r="C3858" s="0" t="s">
        <v>969</v>
      </c>
      <c r="D3858" s="0" t="s">
        <v>972</v>
      </c>
      <c r="E3858" s="339" t="n">
        <v>213383.28</v>
      </c>
    </row>
    <row r="3859" customFormat="false" ht="15" hidden="false" customHeight="false" outlineLevel="0" collapsed="false">
      <c r="A3859" s="0" t="n">
        <v>37744</v>
      </c>
      <c r="B3859" s="133" t="s">
        <v>4843</v>
      </c>
      <c r="C3859" s="0" t="s">
        <v>969</v>
      </c>
      <c r="D3859" s="0" t="s">
        <v>972</v>
      </c>
      <c r="E3859" s="339" t="n">
        <v>250898.6</v>
      </c>
    </row>
    <row r="3860" customFormat="false" ht="15" hidden="false" customHeight="false" outlineLevel="0" collapsed="false">
      <c r="A3860" s="0" t="n">
        <v>37741</v>
      </c>
      <c r="B3860" s="133" t="s">
        <v>4844</v>
      </c>
      <c r="C3860" s="0" t="s">
        <v>969</v>
      </c>
      <c r="D3860" s="0" t="s">
        <v>972</v>
      </c>
      <c r="E3860" s="339" t="n">
        <v>194028.25</v>
      </c>
    </row>
    <row r="3861" customFormat="false" ht="15" hidden="false" customHeight="false" outlineLevel="0" collapsed="false">
      <c r="A3861" s="0" t="n">
        <v>39396</v>
      </c>
      <c r="B3861" s="133" t="s">
        <v>4845</v>
      </c>
      <c r="C3861" s="0" t="s">
        <v>969</v>
      </c>
      <c r="D3861" s="0" t="s">
        <v>970</v>
      </c>
      <c r="E3861" s="338" t="n">
        <v>50.84</v>
      </c>
    </row>
    <row r="3862" customFormat="false" ht="15" hidden="false" customHeight="false" outlineLevel="0" collapsed="false">
      <c r="A3862" s="0" t="n">
        <v>39392</v>
      </c>
      <c r="B3862" s="133" t="s">
        <v>4846</v>
      </c>
      <c r="C3862" s="0" t="s">
        <v>969</v>
      </c>
      <c r="D3862" s="0" t="s">
        <v>970</v>
      </c>
      <c r="E3862" s="338" t="n">
        <v>57.35</v>
      </c>
    </row>
    <row r="3863" customFormat="false" ht="15" hidden="false" customHeight="false" outlineLevel="0" collapsed="false">
      <c r="A3863" s="0" t="n">
        <v>39393</v>
      </c>
      <c r="B3863" s="133" t="s">
        <v>4847</v>
      </c>
      <c r="C3863" s="0" t="s">
        <v>969</v>
      </c>
      <c r="D3863" s="0" t="s">
        <v>970</v>
      </c>
      <c r="E3863" s="338" t="n">
        <v>35.47</v>
      </c>
    </row>
    <row r="3864" customFormat="false" ht="15" hidden="false" customHeight="false" outlineLevel="0" collapsed="false">
      <c r="A3864" s="0" t="n">
        <v>39394</v>
      </c>
      <c r="B3864" s="133" t="s">
        <v>4848</v>
      </c>
      <c r="C3864" s="0" t="s">
        <v>969</v>
      </c>
      <c r="D3864" s="0" t="s">
        <v>970</v>
      </c>
      <c r="E3864" s="338" t="n">
        <v>39.92</v>
      </c>
    </row>
    <row r="3865" customFormat="false" ht="15" hidden="false" customHeight="false" outlineLevel="0" collapsed="false">
      <c r="A3865" s="0" t="n">
        <v>39395</v>
      </c>
      <c r="B3865" s="133" t="s">
        <v>4849</v>
      </c>
      <c r="C3865" s="0" t="s">
        <v>969</v>
      </c>
      <c r="D3865" s="0" t="s">
        <v>970</v>
      </c>
      <c r="E3865" s="338" t="n">
        <v>37.12</v>
      </c>
    </row>
    <row r="3866" customFormat="false" ht="15" hidden="false" customHeight="false" outlineLevel="0" collapsed="false">
      <c r="A3866" s="0" t="n">
        <v>14618</v>
      </c>
      <c r="B3866" s="133" t="s">
        <v>4850</v>
      </c>
      <c r="C3866" s="0" t="s">
        <v>969</v>
      </c>
      <c r="D3866" s="0" t="s">
        <v>970</v>
      </c>
      <c r="E3866" s="339" t="n">
        <v>1248.92</v>
      </c>
    </row>
    <row r="3867" customFormat="false" ht="15" hidden="false" customHeight="false" outlineLevel="0" collapsed="false">
      <c r="A3867" s="0" t="n">
        <v>40269</v>
      </c>
      <c r="B3867" s="133" t="s">
        <v>4851</v>
      </c>
      <c r="C3867" s="0" t="s">
        <v>969</v>
      </c>
      <c r="D3867" s="0" t="s">
        <v>970</v>
      </c>
      <c r="E3867" s="339" t="n">
        <v>5031.82</v>
      </c>
    </row>
    <row r="3868" customFormat="false" ht="15" hidden="false" customHeight="false" outlineLevel="0" collapsed="false">
      <c r="A3868" s="0" t="n">
        <v>6110</v>
      </c>
      <c r="B3868" s="133" t="s">
        <v>4852</v>
      </c>
      <c r="C3868" s="0" t="s">
        <v>1120</v>
      </c>
      <c r="D3868" s="0" t="s">
        <v>970</v>
      </c>
      <c r="E3868" s="338" t="n">
        <v>18.58</v>
      </c>
    </row>
    <row r="3869" customFormat="false" ht="15" hidden="false" customHeight="false" outlineLevel="0" collapsed="false">
      <c r="A3869" s="0" t="n">
        <v>40910</v>
      </c>
      <c r="B3869" s="133" t="s">
        <v>4853</v>
      </c>
      <c r="C3869" s="0" t="s">
        <v>1122</v>
      </c>
      <c r="D3869" s="0" t="s">
        <v>970</v>
      </c>
      <c r="E3869" s="339" t="n">
        <v>3269.67</v>
      </c>
    </row>
    <row r="3870" customFormat="false" ht="15" hidden="false" customHeight="false" outlineLevel="0" collapsed="false">
      <c r="A3870" s="0" t="n">
        <v>6111</v>
      </c>
      <c r="B3870" s="133" t="s">
        <v>4854</v>
      </c>
      <c r="C3870" s="0" t="s">
        <v>1120</v>
      </c>
      <c r="D3870" s="0" t="s">
        <v>977</v>
      </c>
      <c r="E3870" s="338" t="n">
        <v>11.11</v>
      </c>
    </row>
    <row r="3871" customFormat="false" ht="15" hidden="false" customHeight="false" outlineLevel="0" collapsed="false">
      <c r="A3871" s="0" t="n">
        <v>41084</v>
      </c>
      <c r="B3871" s="133" t="s">
        <v>4855</v>
      </c>
      <c r="C3871" s="0" t="s">
        <v>1122</v>
      </c>
      <c r="D3871" s="0" t="s">
        <v>970</v>
      </c>
      <c r="E3871" s="339" t="n">
        <v>1956.04</v>
      </c>
    </row>
    <row r="3872" customFormat="false" ht="15" hidden="false" customHeight="false" outlineLevel="0" collapsed="false">
      <c r="A3872" s="0" t="n">
        <v>44535</v>
      </c>
      <c r="B3872" s="133" t="s">
        <v>4856</v>
      </c>
      <c r="C3872" s="0" t="s">
        <v>1118</v>
      </c>
      <c r="D3872" s="0" t="s">
        <v>970</v>
      </c>
      <c r="E3872" s="338" t="n">
        <v>58.09</v>
      </c>
    </row>
    <row r="3873" customFormat="false" ht="15" hidden="false" customHeight="false" outlineLevel="0" collapsed="false">
      <c r="A3873" s="0" t="n">
        <v>44945</v>
      </c>
      <c r="B3873" s="133" t="s">
        <v>4857</v>
      </c>
      <c r="C3873" s="0" t="s">
        <v>969</v>
      </c>
      <c r="D3873" s="0" t="s">
        <v>977</v>
      </c>
      <c r="E3873" s="338" t="n">
        <v>8.18</v>
      </c>
    </row>
    <row r="3874" customFormat="false" ht="15" hidden="false" customHeight="false" outlineLevel="0" collapsed="false">
      <c r="A3874" s="0" t="n">
        <v>38637</v>
      </c>
      <c r="B3874" s="133" t="s">
        <v>4858</v>
      </c>
      <c r="C3874" s="0" t="s">
        <v>969</v>
      </c>
      <c r="D3874" s="0" t="s">
        <v>970</v>
      </c>
      <c r="E3874" s="338" t="n">
        <v>233.69</v>
      </c>
    </row>
    <row r="3875" customFormat="false" ht="15" hidden="false" customHeight="false" outlineLevel="0" collapsed="false">
      <c r="A3875" s="0" t="n">
        <v>6150</v>
      </c>
      <c r="B3875" s="133" t="s">
        <v>4859</v>
      </c>
      <c r="C3875" s="0" t="s">
        <v>969</v>
      </c>
      <c r="D3875" s="0" t="s">
        <v>970</v>
      </c>
      <c r="E3875" s="338" t="n">
        <v>236.55</v>
      </c>
    </row>
    <row r="3876" customFormat="false" ht="15" hidden="false" customHeight="false" outlineLevel="0" collapsed="false">
      <c r="A3876" s="0" t="n">
        <v>6136</v>
      </c>
      <c r="B3876" s="133" t="s">
        <v>4860</v>
      </c>
      <c r="C3876" s="0" t="s">
        <v>969</v>
      </c>
      <c r="D3876" s="0" t="s">
        <v>977</v>
      </c>
      <c r="E3876" s="338" t="n">
        <v>185.94</v>
      </c>
    </row>
    <row r="3877" customFormat="false" ht="15" hidden="false" customHeight="false" outlineLevel="0" collapsed="false">
      <c r="A3877" s="0" t="n">
        <v>38638</v>
      </c>
      <c r="B3877" s="133" t="s">
        <v>4861</v>
      </c>
      <c r="C3877" s="0" t="s">
        <v>969</v>
      </c>
      <c r="D3877" s="0" t="s">
        <v>970</v>
      </c>
      <c r="E3877" s="338" t="n">
        <v>196.92</v>
      </c>
    </row>
    <row r="3878" customFormat="false" ht="15" hidden="false" customHeight="false" outlineLevel="0" collapsed="false">
      <c r="A3878" s="0" t="n">
        <v>20262</v>
      </c>
      <c r="B3878" s="133" t="s">
        <v>4862</v>
      </c>
      <c r="C3878" s="0" t="s">
        <v>969</v>
      </c>
      <c r="D3878" s="0" t="s">
        <v>970</v>
      </c>
      <c r="E3878" s="338" t="n">
        <v>14.98</v>
      </c>
    </row>
    <row r="3879" customFormat="false" ht="15" hidden="false" customHeight="false" outlineLevel="0" collapsed="false">
      <c r="A3879" s="0" t="n">
        <v>6145</v>
      </c>
      <c r="B3879" s="133" t="s">
        <v>4863</v>
      </c>
      <c r="C3879" s="0" t="s">
        <v>969</v>
      </c>
      <c r="D3879" s="0" t="s">
        <v>970</v>
      </c>
      <c r="E3879" s="338" t="n">
        <v>16.55</v>
      </c>
    </row>
    <row r="3880" customFormat="false" ht="15" hidden="false" customHeight="false" outlineLevel="0" collapsed="false">
      <c r="A3880" s="0" t="n">
        <v>6149</v>
      </c>
      <c r="B3880" s="133" t="s">
        <v>4864</v>
      </c>
      <c r="C3880" s="0" t="s">
        <v>969</v>
      </c>
      <c r="D3880" s="0" t="s">
        <v>970</v>
      </c>
      <c r="E3880" s="338" t="n">
        <v>10.94</v>
      </c>
    </row>
    <row r="3881" customFormat="false" ht="15" hidden="false" customHeight="false" outlineLevel="0" collapsed="false">
      <c r="A3881" s="0" t="n">
        <v>6146</v>
      </c>
      <c r="B3881" s="133" t="s">
        <v>4865</v>
      </c>
      <c r="C3881" s="0" t="s">
        <v>969</v>
      </c>
      <c r="D3881" s="0" t="s">
        <v>970</v>
      </c>
      <c r="E3881" s="338" t="n">
        <v>15.72</v>
      </c>
    </row>
    <row r="3882" customFormat="false" ht="15" hidden="false" customHeight="false" outlineLevel="0" collapsed="false">
      <c r="A3882" s="0" t="n">
        <v>44536</v>
      </c>
      <c r="B3882" s="133" t="s">
        <v>4866</v>
      </c>
      <c r="C3882" s="0" t="s">
        <v>1020</v>
      </c>
      <c r="D3882" s="0" t="s">
        <v>970</v>
      </c>
      <c r="E3882" s="338" t="n">
        <v>2.93</v>
      </c>
    </row>
    <row r="3883" customFormat="false" ht="15" hidden="false" customHeight="false" outlineLevel="0" collapsed="false">
      <c r="A3883" s="0" t="n">
        <v>39961</v>
      </c>
      <c r="B3883" s="133" t="s">
        <v>4867</v>
      </c>
      <c r="C3883" s="0" t="s">
        <v>969</v>
      </c>
      <c r="D3883" s="0" t="s">
        <v>970</v>
      </c>
      <c r="E3883" s="338" t="n">
        <v>23.07</v>
      </c>
    </row>
    <row r="3884" customFormat="false" ht="15" hidden="false" customHeight="false" outlineLevel="0" collapsed="false">
      <c r="A3884" s="0" t="n">
        <v>42433</v>
      </c>
      <c r="B3884" s="133" t="s">
        <v>4868</v>
      </c>
      <c r="C3884" s="0" t="s">
        <v>969</v>
      </c>
      <c r="D3884" s="0" t="s">
        <v>972</v>
      </c>
      <c r="E3884" s="339" t="n">
        <v>4789.18</v>
      </c>
    </row>
    <row r="3885" customFormat="false" ht="15" hidden="false" customHeight="false" outlineLevel="0" collapsed="false">
      <c r="A3885" s="0" t="n">
        <v>42434</v>
      </c>
      <c r="B3885" s="133" t="s">
        <v>4869</v>
      </c>
      <c r="C3885" s="0" t="s">
        <v>969</v>
      </c>
      <c r="D3885" s="0" t="s">
        <v>972</v>
      </c>
      <c r="E3885" s="339" t="n">
        <v>5175.4</v>
      </c>
    </row>
    <row r="3886" customFormat="false" ht="15" hidden="false" customHeight="false" outlineLevel="0" collapsed="false">
      <c r="A3886" s="0" t="n">
        <v>42435</v>
      </c>
      <c r="B3886" s="133" t="s">
        <v>4870</v>
      </c>
      <c r="C3886" s="0" t="s">
        <v>969</v>
      </c>
      <c r="D3886" s="0" t="s">
        <v>972</v>
      </c>
      <c r="E3886" s="339" t="n">
        <v>2580.78</v>
      </c>
    </row>
    <row r="3887" customFormat="false" ht="15" hidden="false" customHeight="false" outlineLevel="0" collapsed="false">
      <c r="A3887" s="0" t="n">
        <v>38061</v>
      </c>
      <c r="B3887" s="133" t="s">
        <v>4871</v>
      </c>
      <c r="C3887" s="0" t="s">
        <v>969</v>
      </c>
      <c r="D3887" s="0" t="s">
        <v>970</v>
      </c>
      <c r="E3887" s="338" t="n">
        <v>47.57</v>
      </c>
    </row>
    <row r="3888" customFormat="false" ht="15" hidden="false" customHeight="false" outlineLevel="0" collapsed="false">
      <c r="A3888" s="0" t="n">
        <v>20250</v>
      </c>
      <c r="B3888" s="133" t="s">
        <v>4872</v>
      </c>
      <c r="C3888" s="0" t="s">
        <v>1020</v>
      </c>
      <c r="D3888" s="0" t="s">
        <v>977</v>
      </c>
      <c r="E3888" s="338" t="n">
        <v>20</v>
      </c>
    </row>
    <row r="3889" customFormat="false" ht="15" hidden="false" customHeight="false" outlineLevel="0" collapsed="false">
      <c r="A3889" s="0" t="n">
        <v>13388</v>
      </c>
      <c r="B3889" s="133" t="s">
        <v>4873</v>
      </c>
      <c r="C3889" s="0" t="s">
        <v>1020</v>
      </c>
      <c r="D3889" s="0" t="s">
        <v>970</v>
      </c>
      <c r="E3889" s="338" t="n">
        <v>138.69</v>
      </c>
    </row>
    <row r="3890" customFormat="false" ht="15" hidden="false" customHeight="false" outlineLevel="0" collapsed="false">
      <c r="A3890" s="0" t="n">
        <v>39914</v>
      </c>
      <c r="B3890" s="133" t="s">
        <v>4874</v>
      </c>
      <c r="C3890" s="0" t="s">
        <v>1020</v>
      </c>
      <c r="D3890" s="0" t="s">
        <v>972</v>
      </c>
      <c r="E3890" s="338" t="n">
        <v>237.46</v>
      </c>
    </row>
    <row r="3891" customFormat="false" ht="15" hidden="false" customHeight="false" outlineLevel="0" collapsed="false">
      <c r="A3891" s="0" t="n">
        <v>12732</v>
      </c>
      <c r="B3891" s="133" t="s">
        <v>4875</v>
      </c>
      <c r="C3891" s="0" t="s">
        <v>969</v>
      </c>
      <c r="D3891" s="0" t="s">
        <v>972</v>
      </c>
      <c r="E3891" s="338" t="n">
        <v>273.99</v>
      </c>
    </row>
    <row r="3892" customFormat="false" ht="15" hidden="false" customHeight="false" outlineLevel="0" collapsed="false">
      <c r="A3892" s="0" t="n">
        <v>6160</v>
      </c>
      <c r="B3892" s="133" t="s">
        <v>4876</v>
      </c>
      <c r="C3892" s="0" t="s">
        <v>1120</v>
      </c>
      <c r="D3892" s="0" t="s">
        <v>977</v>
      </c>
      <c r="E3892" s="338" t="n">
        <v>18.58</v>
      </c>
    </row>
    <row r="3893" customFormat="false" ht="15" hidden="false" customHeight="false" outlineLevel="0" collapsed="false">
      <c r="A3893" s="0" t="n">
        <v>41087</v>
      </c>
      <c r="B3893" s="133" t="s">
        <v>4877</v>
      </c>
      <c r="C3893" s="0" t="s">
        <v>1122</v>
      </c>
      <c r="D3893" s="0" t="s">
        <v>970</v>
      </c>
      <c r="E3893" s="339" t="n">
        <v>3269.67</v>
      </c>
    </row>
    <row r="3894" customFormat="false" ht="15" hidden="false" customHeight="false" outlineLevel="0" collapsed="false">
      <c r="A3894" s="0" t="n">
        <v>6166</v>
      </c>
      <c r="B3894" s="133" t="s">
        <v>4878</v>
      </c>
      <c r="C3894" s="0" t="s">
        <v>1120</v>
      </c>
      <c r="D3894" s="0" t="s">
        <v>970</v>
      </c>
      <c r="E3894" s="338" t="n">
        <v>21.83</v>
      </c>
    </row>
    <row r="3895" customFormat="false" ht="15" hidden="false" customHeight="false" outlineLevel="0" collapsed="false">
      <c r="A3895" s="0" t="n">
        <v>41088</v>
      </c>
      <c r="B3895" s="133" t="s">
        <v>4879</v>
      </c>
      <c r="C3895" s="0" t="s">
        <v>1122</v>
      </c>
      <c r="D3895" s="0" t="s">
        <v>970</v>
      </c>
      <c r="E3895" s="339" t="n">
        <v>3842.27</v>
      </c>
    </row>
    <row r="3896" customFormat="false" ht="15" hidden="false" customHeight="false" outlineLevel="0" collapsed="false">
      <c r="A3896" s="0" t="n">
        <v>20232</v>
      </c>
      <c r="B3896" s="133" t="s">
        <v>4880</v>
      </c>
      <c r="C3896" s="0" t="s">
        <v>1016</v>
      </c>
      <c r="D3896" s="0" t="s">
        <v>970</v>
      </c>
      <c r="E3896" s="338" t="n">
        <v>77.95</v>
      </c>
    </row>
    <row r="3897" customFormat="false" ht="15" hidden="false" customHeight="false" outlineLevel="0" collapsed="false">
      <c r="A3897" s="0" t="n">
        <v>10856</v>
      </c>
      <c r="B3897" s="133" t="s">
        <v>4881</v>
      </c>
      <c r="C3897" s="0" t="s">
        <v>1016</v>
      </c>
      <c r="D3897" s="0" t="s">
        <v>972</v>
      </c>
      <c r="E3897" s="338" t="n">
        <v>103.78</v>
      </c>
    </row>
    <row r="3898" customFormat="false" ht="15" hidden="false" customHeight="false" outlineLevel="0" collapsed="false">
      <c r="A3898" s="0" t="n">
        <v>4828</v>
      </c>
      <c r="B3898" s="133" t="s">
        <v>4882</v>
      </c>
      <c r="C3898" s="0" t="s">
        <v>1016</v>
      </c>
      <c r="D3898" s="0" t="s">
        <v>970</v>
      </c>
      <c r="E3898" s="338" t="n">
        <v>75.53</v>
      </c>
    </row>
    <row r="3899" customFormat="false" ht="15" hidden="false" customHeight="false" outlineLevel="0" collapsed="false">
      <c r="A3899" s="0" t="n">
        <v>20249</v>
      </c>
      <c r="B3899" s="133" t="s">
        <v>4883</v>
      </c>
      <c r="C3899" s="0" t="s">
        <v>1016</v>
      </c>
      <c r="D3899" s="0" t="s">
        <v>970</v>
      </c>
      <c r="E3899" s="338" t="n">
        <v>41.36</v>
      </c>
    </row>
    <row r="3900" customFormat="false" ht="15" hidden="false" customHeight="false" outlineLevel="0" collapsed="false">
      <c r="A3900" s="0" t="n">
        <v>11609</v>
      </c>
      <c r="B3900" s="133" t="s">
        <v>4884</v>
      </c>
      <c r="C3900" s="0" t="s">
        <v>1022</v>
      </c>
      <c r="D3900" s="0" t="s">
        <v>970</v>
      </c>
      <c r="E3900" s="338" t="n">
        <v>12.29</v>
      </c>
    </row>
    <row r="3901" customFormat="false" ht="15" hidden="false" customHeight="false" outlineLevel="0" collapsed="false">
      <c r="A3901" s="0" t="n">
        <v>20083</v>
      </c>
      <c r="B3901" s="133" t="s">
        <v>4885</v>
      </c>
      <c r="C3901" s="0" t="s">
        <v>969</v>
      </c>
      <c r="D3901" s="0" t="s">
        <v>970</v>
      </c>
      <c r="E3901" s="338" t="n">
        <v>72.35</v>
      </c>
    </row>
    <row r="3902" customFormat="false" ht="15" hidden="false" customHeight="false" outlineLevel="0" collapsed="false">
      <c r="A3902" s="0" t="n">
        <v>10691</v>
      </c>
      <c r="B3902" s="133" t="s">
        <v>4886</v>
      </c>
      <c r="C3902" s="0" t="s">
        <v>1022</v>
      </c>
      <c r="D3902" s="0" t="s">
        <v>972</v>
      </c>
      <c r="E3902" s="338" t="n">
        <v>104.07</v>
      </c>
    </row>
    <row r="3903" customFormat="false" ht="15" hidden="false" customHeight="false" outlineLevel="0" collapsed="false">
      <c r="A3903" s="0" t="n">
        <v>12295</v>
      </c>
      <c r="B3903" s="133" t="s">
        <v>4887</v>
      </c>
      <c r="C3903" s="0" t="s">
        <v>969</v>
      </c>
      <c r="D3903" s="0" t="s">
        <v>970</v>
      </c>
      <c r="E3903" s="338" t="n">
        <v>2.07</v>
      </c>
    </row>
    <row r="3904" customFormat="false" ht="15" hidden="false" customHeight="false" outlineLevel="0" collapsed="false">
      <c r="A3904" s="0" t="n">
        <v>12296</v>
      </c>
      <c r="B3904" s="133" t="s">
        <v>4888</v>
      </c>
      <c r="C3904" s="0" t="s">
        <v>969</v>
      </c>
      <c r="D3904" s="0" t="s">
        <v>970</v>
      </c>
      <c r="E3904" s="338" t="n">
        <v>2.68</v>
      </c>
    </row>
    <row r="3905" customFormat="false" ht="15" hidden="false" customHeight="false" outlineLevel="0" collapsed="false">
      <c r="A3905" s="0" t="n">
        <v>12294</v>
      </c>
      <c r="B3905" s="133" t="s">
        <v>4889</v>
      </c>
      <c r="C3905" s="0" t="s">
        <v>969</v>
      </c>
      <c r="D3905" s="0" t="s">
        <v>970</v>
      </c>
      <c r="E3905" s="338" t="n">
        <v>6.44</v>
      </c>
    </row>
    <row r="3906" customFormat="false" ht="15" hidden="false" customHeight="false" outlineLevel="0" collapsed="false">
      <c r="A3906" s="0" t="n">
        <v>14543</v>
      </c>
      <c r="B3906" s="133" t="s">
        <v>4890</v>
      </c>
      <c r="C3906" s="0" t="s">
        <v>969</v>
      </c>
      <c r="D3906" s="0" t="s">
        <v>970</v>
      </c>
      <c r="E3906" s="338" t="n">
        <v>4.6</v>
      </c>
    </row>
    <row r="3907" customFormat="false" ht="15" hidden="false" customHeight="false" outlineLevel="0" collapsed="false">
      <c r="A3907" s="0" t="n">
        <v>13329</v>
      </c>
      <c r="B3907" s="133" t="s">
        <v>4891</v>
      </c>
      <c r="C3907" s="0" t="s">
        <v>969</v>
      </c>
      <c r="D3907" s="0" t="s">
        <v>977</v>
      </c>
      <c r="E3907" s="338" t="n">
        <v>2.7</v>
      </c>
    </row>
    <row r="3908" customFormat="false" ht="15" hidden="false" customHeight="false" outlineLevel="0" collapsed="false">
      <c r="A3908" s="0" t="n">
        <v>21047</v>
      </c>
      <c r="B3908" s="133" t="s">
        <v>4892</v>
      </c>
      <c r="C3908" s="0" t="s">
        <v>969</v>
      </c>
      <c r="D3908" s="0" t="s">
        <v>972</v>
      </c>
      <c r="E3908" s="338" t="n">
        <v>35.19</v>
      </c>
    </row>
    <row r="3909" customFormat="false" ht="15" hidden="false" customHeight="false" outlineLevel="0" collapsed="false">
      <c r="A3909" s="0" t="n">
        <v>21042</v>
      </c>
      <c r="B3909" s="133" t="s">
        <v>4893</v>
      </c>
      <c r="C3909" s="0" t="s">
        <v>969</v>
      </c>
      <c r="D3909" s="0" t="s">
        <v>972</v>
      </c>
      <c r="E3909" s="338" t="n">
        <v>27.12</v>
      </c>
    </row>
    <row r="3910" customFormat="false" ht="15" hidden="false" customHeight="false" outlineLevel="0" collapsed="false">
      <c r="A3910" s="0" t="n">
        <v>21043</v>
      </c>
      <c r="B3910" s="133" t="s">
        <v>4894</v>
      </c>
      <c r="C3910" s="0" t="s">
        <v>969</v>
      </c>
      <c r="D3910" s="0" t="s">
        <v>972</v>
      </c>
      <c r="E3910" s="338" t="n">
        <v>34.26</v>
      </c>
    </row>
    <row r="3911" customFormat="false" ht="15" hidden="false" customHeight="false" outlineLevel="0" collapsed="false">
      <c r="A3911" s="0" t="n">
        <v>21044</v>
      </c>
      <c r="B3911" s="133" t="s">
        <v>4895</v>
      </c>
      <c r="C3911" s="0" t="s">
        <v>969</v>
      </c>
      <c r="D3911" s="0" t="s">
        <v>972</v>
      </c>
      <c r="E3911" s="338" t="n">
        <v>23.87</v>
      </c>
    </row>
    <row r="3912" customFormat="false" ht="15" hidden="false" customHeight="false" outlineLevel="0" collapsed="false">
      <c r="A3912" s="0" t="n">
        <v>21045</v>
      </c>
      <c r="B3912" s="133" t="s">
        <v>4896</v>
      </c>
      <c r="C3912" s="0" t="s">
        <v>969</v>
      </c>
      <c r="D3912" s="0" t="s">
        <v>972</v>
      </c>
      <c r="E3912" s="338" t="n">
        <v>32.69</v>
      </c>
    </row>
    <row r="3913" customFormat="false" ht="15" hidden="false" customHeight="false" outlineLevel="0" collapsed="false">
      <c r="A3913" s="0" t="n">
        <v>21041</v>
      </c>
      <c r="B3913" s="133" t="s">
        <v>4897</v>
      </c>
      <c r="C3913" s="0" t="s">
        <v>969</v>
      </c>
      <c r="D3913" s="0" t="s">
        <v>972</v>
      </c>
      <c r="E3913" s="338" t="n">
        <v>28.2</v>
      </c>
    </row>
    <row r="3914" customFormat="false" ht="15" hidden="false" customHeight="false" outlineLevel="0" collapsed="false">
      <c r="A3914" s="0" t="n">
        <v>21040</v>
      </c>
      <c r="B3914" s="133" t="s">
        <v>4898</v>
      </c>
      <c r="C3914" s="0" t="s">
        <v>969</v>
      </c>
      <c r="D3914" s="0" t="s">
        <v>972</v>
      </c>
      <c r="E3914" s="338" t="n">
        <v>23.36</v>
      </c>
    </row>
    <row r="3915" customFormat="false" ht="15" hidden="false" customHeight="false" outlineLevel="0" collapsed="false">
      <c r="A3915" s="0" t="n">
        <v>14149</v>
      </c>
      <c r="B3915" s="133" t="s">
        <v>4899</v>
      </c>
      <c r="C3915" s="0" t="s">
        <v>3042</v>
      </c>
      <c r="D3915" s="0" t="s">
        <v>972</v>
      </c>
      <c r="E3915" s="338" t="n">
        <v>190.4</v>
      </c>
    </row>
    <row r="3916" customFormat="false" ht="15" hidden="false" customHeight="false" outlineLevel="0" collapsed="false">
      <c r="A3916" s="0" t="n">
        <v>38099</v>
      </c>
      <c r="B3916" s="133" t="s">
        <v>4900</v>
      </c>
      <c r="C3916" s="0" t="s">
        <v>969</v>
      </c>
      <c r="D3916" s="0" t="s">
        <v>970</v>
      </c>
      <c r="E3916" s="338" t="n">
        <v>1.32</v>
      </c>
    </row>
    <row r="3917" customFormat="false" ht="15" hidden="false" customHeight="false" outlineLevel="0" collapsed="false">
      <c r="A3917" s="0" t="n">
        <v>38100</v>
      </c>
      <c r="B3917" s="133" t="s">
        <v>4901</v>
      </c>
      <c r="C3917" s="0" t="s">
        <v>969</v>
      </c>
      <c r="D3917" s="0" t="s">
        <v>970</v>
      </c>
      <c r="E3917" s="338" t="n">
        <v>2.16</v>
      </c>
    </row>
    <row r="3918" customFormat="false" ht="15" hidden="false" customHeight="false" outlineLevel="0" collapsed="false">
      <c r="A3918" s="0" t="n">
        <v>7576</v>
      </c>
      <c r="B3918" s="133" t="s">
        <v>4902</v>
      </c>
      <c r="C3918" s="0" t="s">
        <v>969</v>
      </c>
      <c r="D3918" s="0" t="s">
        <v>970</v>
      </c>
      <c r="E3918" s="338" t="n">
        <v>232.77</v>
      </c>
    </row>
    <row r="3919" customFormat="false" ht="15" hidden="false" customHeight="false" outlineLevel="0" collapsed="false">
      <c r="A3919" s="0" t="n">
        <v>3384</v>
      </c>
      <c r="B3919" s="133" t="s">
        <v>4903</v>
      </c>
      <c r="C3919" s="0" t="s">
        <v>969</v>
      </c>
      <c r="D3919" s="0" t="s">
        <v>970</v>
      </c>
      <c r="E3919" s="338" t="n">
        <v>9.19</v>
      </c>
    </row>
    <row r="3920" customFormat="false" ht="15" hidden="false" customHeight="false" outlineLevel="0" collapsed="false">
      <c r="A3920" s="0" t="n">
        <v>7572</v>
      </c>
      <c r="B3920" s="133" t="s">
        <v>4904</v>
      </c>
      <c r="C3920" s="0" t="s">
        <v>969</v>
      </c>
      <c r="D3920" s="0" t="s">
        <v>970</v>
      </c>
      <c r="E3920" s="338" t="n">
        <v>7.77</v>
      </c>
    </row>
    <row r="3921" customFormat="false" ht="15" hidden="false" customHeight="false" outlineLevel="0" collapsed="false">
      <c r="A3921" s="0" t="n">
        <v>3396</v>
      </c>
      <c r="B3921" s="133" t="s">
        <v>4905</v>
      </c>
      <c r="C3921" s="0" t="s">
        <v>969</v>
      </c>
      <c r="D3921" s="0" t="s">
        <v>970</v>
      </c>
      <c r="E3921" s="338" t="n">
        <v>5.26</v>
      </c>
    </row>
    <row r="3922" customFormat="false" ht="15" hidden="false" customHeight="false" outlineLevel="0" collapsed="false">
      <c r="A3922" s="0" t="n">
        <v>37590</v>
      </c>
      <c r="B3922" s="133" t="s">
        <v>4906</v>
      </c>
      <c r="C3922" s="0" t="s">
        <v>969</v>
      </c>
      <c r="D3922" s="0" t="s">
        <v>972</v>
      </c>
      <c r="E3922" s="338" t="n">
        <v>15.46</v>
      </c>
    </row>
    <row r="3923" customFormat="false" ht="15" hidden="false" customHeight="false" outlineLevel="0" collapsed="false">
      <c r="A3923" s="0" t="n">
        <v>37591</v>
      </c>
      <c r="B3923" s="133" t="s">
        <v>4907</v>
      </c>
      <c r="C3923" s="0" t="s">
        <v>969</v>
      </c>
      <c r="D3923" s="0" t="s">
        <v>972</v>
      </c>
      <c r="E3923" s="338" t="n">
        <v>18.58</v>
      </c>
    </row>
    <row r="3924" customFormat="false" ht="15" hidden="false" customHeight="false" outlineLevel="0" collapsed="false">
      <c r="A3924" s="0" t="n">
        <v>12626</v>
      </c>
      <c r="B3924" s="133" t="s">
        <v>4908</v>
      </c>
      <c r="C3924" s="0" t="s">
        <v>969</v>
      </c>
      <c r="D3924" s="0" t="s">
        <v>970</v>
      </c>
      <c r="E3924" s="338" t="n">
        <v>36.5</v>
      </c>
    </row>
    <row r="3925" customFormat="false" ht="15" hidden="false" customHeight="false" outlineLevel="0" collapsed="false">
      <c r="A3925" s="0" t="n">
        <v>11033</v>
      </c>
      <c r="B3925" s="133" t="s">
        <v>4909</v>
      </c>
      <c r="C3925" s="0" t="s">
        <v>969</v>
      </c>
      <c r="D3925" s="0" t="s">
        <v>970</v>
      </c>
      <c r="E3925" s="338" t="n">
        <v>9.95</v>
      </c>
    </row>
    <row r="3926" customFormat="false" ht="15" hidden="false" customHeight="false" outlineLevel="0" collapsed="false">
      <c r="A3926" s="0" t="n">
        <v>390</v>
      </c>
      <c r="B3926" s="133" t="s">
        <v>4910</v>
      </c>
      <c r="C3926" s="0" t="s">
        <v>969</v>
      </c>
      <c r="D3926" s="0" t="s">
        <v>970</v>
      </c>
      <c r="E3926" s="338" t="n">
        <v>9.51</v>
      </c>
    </row>
    <row r="3927" customFormat="false" ht="15" hidden="false" customHeight="false" outlineLevel="0" collapsed="false">
      <c r="A3927" s="0" t="n">
        <v>42436</v>
      </c>
      <c r="B3927" s="133" t="s">
        <v>4911</v>
      </c>
      <c r="C3927" s="0" t="s">
        <v>969</v>
      </c>
      <c r="D3927" s="0" t="s">
        <v>972</v>
      </c>
      <c r="E3927" s="339" t="n">
        <v>2701.34</v>
      </c>
    </row>
    <row r="3928" customFormat="false" ht="15" hidden="false" customHeight="false" outlineLevel="0" collapsed="false">
      <c r="A3928" s="0" t="n">
        <v>6194</v>
      </c>
      <c r="B3928" s="133" t="s">
        <v>4912</v>
      </c>
      <c r="C3928" s="0" t="s">
        <v>1016</v>
      </c>
      <c r="D3928" s="0" t="s">
        <v>970</v>
      </c>
      <c r="E3928" s="338" t="n">
        <v>6.45</v>
      </c>
    </row>
    <row r="3929" customFormat="false" ht="15" hidden="false" customHeight="false" outlineLevel="0" collapsed="false">
      <c r="A3929" s="0" t="n">
        <v>10567</v>
      </c>
      <c r="B3929" s="133" t="s">
        <v>4913</v>
      </c>
      <c r="C3929" s="0" t="s">
        <v>1016</v>
      </c>
      <c r="D3929" s="0" t="s">
        <v>970</v>
      </c>
      <c r="E3929" s="338" t="n">
        <v>10.22</v>
      </c>
    </row>
    <row r="3930" customFormat="false" ht="15" hidden="false" customHeight="false" outlineLevel="0" collapsed="false">
      <c r="A3930" s="0" t="n">
        <v>6212</v>
      </c>
      <c r="B3930" s="133" t="s">
        <v>4914</v>
      </c>
      <c r="C3930" s="0" t="s">
        <v>1016</v>
      </c>
      <c r="D3930" s="0" t="s">
        <v>977</v>
      </c>
      <c r="E3930" s="338" t="n">
        <v>15</v>
      </c>
    </row>
    <row r="3931" customFormat="false" ht="15" hidden="false" customHeight="false" outlineLevel="0" collapsed="false">
      <c r="A3931" s="0" t="n">
        <v>3993</v>
      </c>
      <c r="B3931" s="133" t="s">
        <v>4915</v>
      </c>
      <c r="C3931" s="0" t="s">
        <v>1378</v>
      </c>
      <c r="D3931" s="0" t="s">
        <v>970</v>
      </c>
      <c r="E3931" s="338" t="n">
        <v>127.42</v>
      </c>
    </row>
    <row r="3932" customFormat="false" ht="15" hidden="false" customHeight="false" outlineLevel="0" collapsed="false">
      <c r="A3932" s="0" t="n">
        <v>3990</v>
      </c>
      <c r="B3932" s="133" t="s">
        <v>4916</v>
      </c>
      <c r="C3932" s="0" t="s">
        <v>1016</v>
      </c>
      <c r="D3932" s="0" t="s">
        <v>970</v>
      </c>
      <c r="E3932" s="338" t="n">
        <v>23.97</v>
      </c>
    </row>
    <row r="3933" customFormat="false" ht="15" hidden="false" customHeight="false" outlineLevel="0" collapsed="false">
      <c r="A3933" s="0" t="n">
        <v>3992</v>
      </c>
      <c r="B3933" s="133" t="s">
        <v>4917</v>
      </c>
      <c r="C3933" s="0" t="s">
        <v>1016</v>
      </c>
      <c r="D3933" s="0" t="s">
        <v>970</v>
      </c>
      <c r="E3933" s="338" t="n">
        <v>32.37</v>
      </c>
    </row>
    <row r="3934" customFormat="false" ht="15" hidden="false" customHeight="false" outlineLevel="0" collapsed="false">
      <c r="A3934" s="0" t="n">
        <v>6178</v>
      </c>
      <c r="B3934" s="133" t="s">
        <v>4918</v>
      </c>
      <c r="C3934" s="0" t="s">
        <v>1378</v>
      </c>
      <c r="D3934" s="0" t="s">
        <v>970</v>
      </c>
      <c r="E3934" s="338" t="n">
        <v>236.27</v>
      </c>
    </row>
    <row r="3935" customFormat="false" ht="15" hidden="false" customHeight="false" outlineLevel="0" collapsed="false">
      <c r="A3935" s="0" t="n">
        <v>6180</v>
      </c>
      <c r="B3935" s="133" t="s">
        <v>4919</v>
      </c>
      <c r="C3935" s="0" t="s">
        <v>1378</v>
      </c>
      <c r="D3935" s="0" t="s">
        <v>977</v>
      </c>
      <c r="E3935" s="338" t="n">
        <v>255</v>
      </c>
    </row>
    <row r="3936" customFormat="false" ht="15" hidden="false" customHeight="false" outlineLevel="0" collapsed="false">
      <c r="A3936" s="0" t="n">
        <v>6182</v>
      </c>
      <c r="B3936" s="133" t="s">
        <v>4920</v>
      </c>
      <c r="C3936" s="0" t="s">
        <v>1378</v>
      </c>
      <c r="D3936" s="0" t="s">
        <v>970</v>
      </c>
      <c r="E3936" s="338" t="n">
        <v>316.52</v>
      </c>
    </row>
    <row r="3937" customFormat="false" ht="15" hidden="false" customHeight="false" outlineLevel="0" collapsed="false">
      <c r="A3937" s="0" t="n">
        <v>43614</v>
      </c>
      <c r="B3937" s="133" t="s">
        <v>4921</v>
      </c>
      <c r="C3937" s="0" t="s">
        <v>1016</v>
      </c>
      <c r="D3937" s="0" t="s">
        <v>970</v>
      </c>
      <c r="E3937" s="338" t="n">
        <v>16.19</v>
      </c>
    </row>
    <row r="3938" customFormat="false" ht="15" hidden="false" customHeight="false" outlineLevel="0" collapsed="false">
      <c r="A3938" s="0" t="n">
        <v>6193</v>
      </c>
      <c r="B3938" s="133" t="s">
        <v>4922</v>
      </c>
      <c r="C3938" s="0" t="s">
        <v>1016</v>
      </c>
      <c r="D3938" s="0" t="s">
        <v>970</v>
      </c>
      <c r="E3938" s="338" t="n">
        <v>19.71</v>
      </c>
    </row>
    <row r="3939" customFormat="false" ht="15" hidden="false" customHeight="false" outlineLevel="0" collapsed="false">
      <c r="A3939" s="0" t="n">
        <v>6189</v>
      </c>
      <c r="B3939" s="133" t="s">
        <v>4923</v>
      </c>
      <c r="C3939" s="0" t="s">
        <v>1016</v>
      </c>
      <c r="D3939" s="0" t="s">
        <v>970</v>
      </c>
      <c r="E3939" s="338" t="n">
        <v>28.77</v>
      </c>
    </row>
    <row r="3940" customFormat="false" ht="15" hidden="false" customHeight="false" outlineLevel="0" collapsed="false">
      <c r="A3940" s="0" t="n">
        <v>6214</v>
      </c>
      <c r="B3940" s="133" t="s">
        <v>4924</v>
      </c>
      <c r="C3940" s="0" t="s">
        <v>1378</v>
      </c>
      <c r="D3940" s="0" t="s">
        <v>970</v>
      </c>
      <c r="E3940" s="338" t="n">
        <v>148</v>
      </c>
    </row>
    <row r="3941" customFormat="false" ht="15" hidden="false" customHeight="false" outlineLevel="0" collapsed="false">
      <c r="A3941" s="0" t="n">
        <v>36153</v>
      </c>
      <c r="B3941" s="133" t="s">
        <v>4925</v>
      </c>
      <c r="C3941" s="0" t="s">
        <v>969</v>
      </c>
      <c r="D3941" s="0" t="s">
        <v>970</v>
      </c>
      <c r="E3941" s="338" t="n">
        <v>200.62</v>
      </c>
    </row>
    <row r="3942" customFormat="false" ht="15" hidden="false" customHeight="false" outlineLevel="0" collapsed="false">
      <c r="A3942" s="0" t="n">
        <v>10740</v>
      </c>
      <c r="B3942" s="133" t="s">
        <v>4926</v>
      </c>
      <c r="C3942" s="0" t="s">
        <v>969</v>
      </c>
      <c r="D3942" s="0" t="s">
        <v>970</v>
      </c>
      <c r="E3942" s="339" t="n">
        <v>11087</v>
      </c>
    </row>
    <row r="3943" customFormat="false" ht="15" hidden="false" customHeight="false" outlineLevel="0" collapsed="false">
      <c r="A3943" s="0" t="n">
        <v>13914</v>
      </c>
      <c r="B3943" s="133" t="s">
        <v>4927</v>
      </c>
      <c r="C3943" s="0" t="s">
        <v>969</v>
      </c>
      <c r="D3943" s="0" t="s">
        <v>970</v>
      </c>
      <c r="E3943" s="338" t="n">
        <v>802.19</v>
      </c>
    </row>
    <row r="3944" customFormat="false" ht="15" hidden="false" customHeight="false" outlineLevel="0" collapsed="false">
      <c r="A3944" s="0" t="n">
        <v>10742</v>
      </c>
      <c r="B3944" s="133" t="s">
        <v>4928</v>
      </c>
      <c r="C3944" s="0" t="s">
        <v>969</v>
      </c>
      <c r="D3944" s="0" t="s">
        <v>977</v>
      </c>
      <c r="E3944" s="339" t="n">
        <v>1170</v>
      </c>
    </row>
    <row r="3945" customFormat="false" ht="15" hidden="false" customHeight="false" outlineLevel="0" collapsed="false">
      <c r="A3945" s="0" t="n">
        <v>38465</v>
      </c>
      <c r="B3945" s="133" t="s">
        <v>4929</v>
      </c>
      <c r="C3945" s="0" t="s">
        <v>969</v>
      </c>
      <c r="D3945" s="0" t="s">
        <v>970</v>
      </c>
      <c r="E3945" s="338" t="n">
        <v>31.28</v>
      </c>
    </row>
    <row r="3946" customFormat="false" ht="15" hidden="false" customHeight="false" outlineLevel="0" collapsed="false">
      <c r="A3946" s="0" t="n">
        <v>7543</v>
      </c>
      <c r="B3946" s="133" t="s">
        <v>4930</v>
      </c>
      <c r="C3946" s="0" t="s">
        <v>969</v>
      </c>
      <c r="D3946" s="0" t="s">
        <v>970</v>
      </c>
      <c r="E3946" s="338" t="n">
        <v>3.27</v>
      </c>
    </row>
    <row r="3947" customFormat="false" ht="15" hidden="false" customHeight="false" outlineLevel="0" collapsed="false">
      <c r="A3947" s="0" t="n">
        <v>43427</v>
      </c>
      <c r="B3947" s="133" t="s">
        <v>4931</v>
      </c>
      <c r="C3947" s="0" t="s">
        <v>969</v>
      </c>
      <c r="D3947" s="0" t="s">
        <v>970</v>
      </c>
      <c r="E3947" s="339" t="n">
        <v>1823.63</v>
      </c>
    </row>
    <row r="3948" customFormat="false" ht="15" hidden="false" customHeight="false" outlineLevel="0" collapsed="false">
      <c r="A3948" s="0" t="n">
        <v>41613</v>
      </c>
      <c r="B3948" s="133" t="s">
        <v>4932</v>
      </c>
      <c r="C3948" s="0" t="s">
        <v>969</v>
      </c>
      <c r="D3948" s="0" t="s">
        <v>970</v>
      </c>
      <c r="E3948" s="338" t="n">
        <v>117.22</v>
      </c>
    </row>
    <row r="3949" customFormat="false" ht="15" hidden="false" customHeight="false" outlineLevel="0" collapsed="false">
      <c r="A3949" s="0" t="n">
        <v>41614</v>
      </c>
      <c r="B3949" s="133" t="s">
        <v>4933</v>
      </c>
      <c r="C3949" s="0" t="s">
        <v>969</v>
      </c>
      <c r="D3949" s="0" t="s">
        <v>970</v>
      </c>
      <c r="E3949" s="338" t="n">
        <v>149.36</v>
      </c>
    </row>
    <row r="3950" customFormat="false" ht="15" hidden="false" customHeight="false" outlineLevel="0" collapsed="false">
      <c r="A3950" s="0" t="n">
        <v>41615</v>
      </c>
      <c r="B3950" s="133" t="s">
        <v>4934</v>
      </c>
      <c r="C3950" s="0" t="s">
        <v>969</v>
      </c>
      <c r="D3950" s="0" t="s">
        <v>970</v>
      </c>
      <c r="E3950" s="338" t="n">
        <v>230.86</v>
      </c>
    </row>
    <row r="3951" customFormat="false" ht="15" hidden="false" customHeight="false" outlineLevel="0" collapsed="false">
      <c r="A3951" s="0" t="n">
        <v>41616</v>
      </c>
      <c r="B3951" s="133" t="s">
        <v>4935</v>
      </c>
      <c r="C3951" s="0" t="s">
        <v>969</v>
      </c>
      <c r="D3951" s="0" t="s">
        <v>970</v>
      </c>
      <c r="E3951" s="338" t="n">
        <v>344.94</v>
      </c>
    </row>
    <row r="3952" customFormat="false" ht="15" hidden="false" customHeight="false" outlineLevel="0" collapsed="false">
      <c r="A3952" s="0" t="n">
        <v>41617</v>
      </c>
      <c r="B3952" s="133" t="s">
        <v>4936</v>
      </c>
      <c r="C3952" s="0" t="s">
        <v>969</v>
      </c>
      <c r="D3952" s="0" t="s">
        <v>970</v>
      </c>
      <c r="E3952" s="338" t="n">
        <v>685.87</v>
      </c>
    </row>
    <row r="3953" customFormat="false" ht="15" hidden="false" customHeight="false" outlineLevel="0" collapsed="false">
      <c r="A3953" s="0" t="n">
        <v>41618</v>
      </c>
      <c r="B3953" s="133" t="s">
        <v>4937</v>
      </c>
      <c r="C3953" s="0" t="s">
        <v>969</v>
      </c>
      <c r="D3953" s="0" t="s">
        <v>970</v>
      </c>
      <c r="E3953" s="339" t="n">
        <v>1262.64</v>
      </c>
    </row>
    <row r="3954" customFormat="false" ht="15" hidden="false" customHeight="false" outlineLevel="0" collapsed="false">
      <c r="A3954" s="0" t="n">
        <v>43428</v>
      </c>
      <c r="B3954" s="133" t="s">
        <v>4938</v>
      </c>
      <c r="C3954" s="0" t="s">
        <v>969</v>
      </c>
      <c r="D3954" s="0" t="s">
        <v>970</v>
      </c>
      <c r="E3954" s="339" t="n">
        <v>2217.85</v>
      </c>
    </row>
    <row r="3955" customFormat="false" ht="15" hidden="false" customHeight="false" outlineLevel="0" collapsed="false">
      <c r="A3955" s="0" t="n">
        <v>41619</v>
      </c>
      <c r="B3955" s="133" t="s">
        <v>4939</v>
      </c>
      <c r="C3955" s="0" t="s">
        <v>969</v>
      </c>
      <c r="D3955" s="0" t="s">
        <v>970</v>
      </c>
      <c r="E3955" s="338" t="n">
        <v>143.69</v>
      </c>
    </row>
    <row r="3956" customFormat="false" ht="15" hidden="false" customHeight="false" outlineLevel="0" collapsed="false">
      <c r="A3956" s="0" t="n">
        <v>41620</v>
      </c>
      <c r="B3956" s="133" t="s">
        <v>4940</v>
      </c>
      <c r="C3956" s="0" t="s">
        <v>969</v>
      </c>
      <c r="D3956" s="0" t="s">
        <v>970</v>
      </c>
      <c r="E3956" s="338" t="n">
        <v>181.51</v>
      </c>
    </row>
    <row r="3957" customFormat="false" ht="15" hidden="false" customHeight="false" outlineLevel="0" collapsed="false">
      <c r="A3957" s="0" t="n">
        <v>41622</v>
      </c>
      <c r="B3957" s="133" t="s">
        <v>4941</v>
      </c>
      <c r="C3957" s="0" t="s">
        <v>969</v>
      </c>
      <c r="D3957" s="0" t="s">
        <v>970</v>
      </c>
      <c r="E3957" s="338" t="n">
        <v>314.81</v>
      </c>
    </row>
    <row r="3958" customFormat="false" ht="15" hidden="false" customHeight="false" outlineLevel="0" collapsed="false">
      <c r="A3958" s="0" t="n">
        <v>41623</v>
      </c>
      <c r="B3958" s="133" t="s">
        <v>4942</v>
      </c>
      <c r="C3958" s="0" t="s">
        <v>969</v>
      </c>
      <c r="D3958" s="0" t="s">
        <v>970</v>
      </c>
      <c r="E3958" s="338" t="n">
        <v>484.03</v>
      </c>
    </row>
    <row r="3959" customFormat="false" ht="15" hidden="false" customHeight="false" outlineLevel="0" collapsed="false">
      <c r="A3959" s="0" t="n">
        <v>41624</v>
      </c>
      <c r="B3959" s="133" t="s">
        <v>4943</v>
      </c>
      <c r="C3959" s="0" t="s">
        <v>969</v>
      </c>
      <c r="D3959" s="0" t="s">
        <v>970</v>
      </c>
      <c r="E3959" s="338" t="n">
        <v>907.56</v>
      </c>
    </row>
    <row r="3960" customFormat="false" ht="15" hidden="false" customHeight="false" outlineLevel="0" collapsed="false">
      <c r="A3960" s="0" t="n">
        <v>41625</v>
      </c>
      <c r="B3960" s="133" t="s">
        <v>4944</v>
      </c>
      <c r="C3960" s="0" t="s">
        <v>969</v>
      </c>
      <c r="D3960" s="0" t="s">
        <v>970</v>
      </c>
      <c r="E3960" s="339" t="n">
        <v>1396.32</v>
      </c>
    </row>
    <row r="3961" customFormat="false" ht="15" hidden="false" customHeight="false" outlineLevel="0" collapsed="false">
      <c r="A3961" s="0" t="n">
        <v>39352</v>
      </c>
      <c r="B3961" s="133" t="s">
        <v>4945</v>
      </c>
      <c r="C3961" s="0" t="s">
        <v>969</v>
      </c>
      <c r="D3961" s="0" t="s">
        <v>970</v>
      </c>
      <c r="E3961" s="338" t="n">
        <v>2.02</v>
      </c>
    </row>
    <row r="3962" customFormat="false" ht="15" hidden="false" customHeight="false" outlineLevel="0" collapsed="false">
      <c r="A3962" s="0" t="n">
        <v>39346</v>
      </c>
      <c r="B3962" s="133" t="s">
        <v>4946</v>
      </c>
      <c r="C3962" s="0" t="s">
        <v>969</v>
      </c>
      <c r="D3962" s="0" t="s">
        <v>970</v>
      </c>
      <c r="E3962" s="338" t="n">
        <v>2.02</v>
      </c>
    </row>
    <row r="3963" customFormat="false" ht="15" hidden="false" customHeight="false" outlineLevel="0" collapsed="false">
      <c r="A3963" s="0" t="n">
        <v>39350</v>
      </c>
      <c r="B3963" s="133" t="s">
        <v>4947</v>
      </c>
      <c r="C3963" s="0" t="s">
        <v>969</v>
      </c>
      <c r="D3963" s="0" t="s">
        <v>970</v>
      </c>
      <c r="E3963" s="338" t="n">
        <v>2.17</v>
      </c>
    </row>
    <row r="3964" customFormat="false" ht="15" hidden="false" customHeight="false" outlineLevel="0" collapsed="false">
      <c r="A3964" s="0" t="n">
        <v>39351</v>
      </c>
      <c r="B3964" s="133" t="s">
        <v>4948</v>
      </c>
      <c r="C3964" s="0" t="s">
        <v>969</v>
      </c>
      <c r="D3964" s="0" t="s">
        <v>970</v>
      </c>
      <c r="E3964" s="338" t="n">
        <v>2.51</v>
      </c>
    </row>
    <row r="3965" customFormat="false" ht="15" hidden="false" customHeight="false" outlineLevel="0" collapsed="false">
      <c r="A3965" s="0" t="n">
        <v>38837</v>
      </c>
      <c r="B3965" s="133" t="s">
        <v>4949</v>
      </c>
      <c r="C3965" s="0" t="s">
        <v>969</v>
      </c>
      <c r="D3965" s="0" t="s">
        <v>972</v>
      </c>
      <c r="E3965" s="338" t="n">
        <v>7.53</v>
      </c>
    </row>
    <row r="3966" customFormat="false" ht="15" hidden="false" customHeight="false" outlineLevel="0" collapsed="false">
      <c r="A3966" s="0" t="n">
        <v>38836</v>
      </c>
      <c r="B3966" s="133" t="s">
        <v>4950</v>
      </c>
      <c r="C3966" s="0" t="s">
        <v>969</v>
      </c>
      <c r="D3966" s="0" t="s">
        <v>972</v>
      </c>
      <c r="E3966" s="338" t="n">
        <v>5.26</v>
      </c>
    </row>
    <row r="3967" customFormat="false" ht="15" hidden="false" customHeight="false" outlineLevel="0" collapsed="false">
      <c r="A3967" s="0" t="n">
        <v>2666</v>
      </c>
      <c r="B3967" s="133" t="s">
        <v>4951</v>
      </c>
      <c r="C3967" s="0" t="s">
        <v>969</v>
      </c>
      <c r="D3967" s="0" t="s">
        <v>970</v>
      </c>
      <c r="E3967" s="338" t="n">
        <v>5.24</v>
      </c>
    </row>
    <row r="3968" customFormat="false" ht="15" hidden="false" customHeight="false" outlineLevel="0" collapsed="false">
      <c r="A3968" s="0" t="n">
        <v>2668</v>
      </c>
      <c r="B3968" s="133" t="s">
        <v>4952</v>
      </c>
      <c r="C3968" s="0" t="s">
        <v>969</v>
      </c>
      <c r="D3968" s="0" t="s">
        <v>970</v>
      </c>
      <c r="E3968" s="338" t="n">
        <v>5.98</v>
      </c>
    </row>
    <row r="3969" customFormat="false" ht="15" hidden="false" customHeight="false" outlineLevel="0" collapsed="false">
      <c r="A3969" s="0" t="n">
        <v>2664</v>
      </c>
      <c r="B3969" s="133" t="s">
        <v>4953</v>
      </c>
      <c r="C3969" s="0" t="s">
        <v>969</v>
      </c>
      <c r="D3969" s="0" t="s">
        <v>970</v>
      </c>
      <c r="E3969" s="338" t="n">
        <v>8.82</v>
      </c>
    </row>
    <row r="3970" customFormat="false" ht="15" hidden="false" customHeight="false" outlineLevel="0" collapsed="false">
      <c r="A3970" s="0" t="n">
        <v>2662</v>
      </c>
      <c r="B3970" s="133" t="s">
        <v>4954</v>
      </c>
      <c r="C3970" s="0" t="s">
        <v>969</v>
      </c>
      <c r="D3970" s="0" t="s">
        <v>970</v>
      </c>
      <c r="E3970" s="338" t="n">
        <v>10.82</v>
      </c>
    </row>
    <row r="3971" customFormat="false" ht="15" hidden="false" customHeight="false" outlineLevel="0" collapsed="false">
      <c r="A3971" s="0" t="n">
        <v>20964</v>
      </c>
      <c r="B3971" s="133" t="s">
        <v>4955</v>
      </c>
      <c r="C3971" s="0" t="s">
        <v>969</v>
      </c>
      <c r="D3971" s="0" t="s">
        <v>972</v>
      </c>
      <c r="E3971" s="338" t="n">
        <v>117.14</v>
      </c>
    </row>
    <row r="3972" customFormat="false" ht="15" hidden="false" customHeight="false" outlineLevel="0" collapsed="false">
      <c r="A3972" s="0" t="n">
        <v>10905</v>
      </c>
      <c r="B3972" s="133" t="s">
        <v>4956</v>
      </c>
      <c r="C3972" s="0" t="s">
        <v>969</v>
      </c>
      <c r="D3972" s="0" t="s">
        <v>972</v>
      </c>
      <c r="E3972" s="338" t="n">
        <v>157.14</v>
      </c>
    </row>
    <row r="3973" customFormat="false" ht="15" hidden="false" customHeight="false" outlineLevel="0" collapsed="false">
      <c r="A3973" s="0" t="n">
        <v>11289</v>
      </c>
      <c r="B3973" s="133" t="s">
        <v>4957</v>
      </c>
      <c r="C3973" s="0" t="s">
        <v>969</v>
      </c>
      <c r="D3973" s="0" t="s">
        <v>972</v>
      </c>
      <c r="E3973" s="338" t="n">
        <v>99.23</v>
      </c>
    </row>
    <row r="3974" customFormat="false" ht="15" hidden="false" customHeight="false" outlineLevel="0" collapsed="false">
      <c r="A3974" s="0" t="n">
        <v>11241</v>
      </c>
      <c r="B3974" s="133" t="s">
        <v>4958</v>
      </c>
      <c r="C3974" s="0" t="s">
        <v>969</v>
      </c>
      <c r="D3974" s="0" t="s">
        <v>972</v>
      </c>
      <c r="E3974" s="338" t="n">
        <v>248.09</v>
      </c>
    </row>
    <row r="3975" customFormat="false" ht="15" hidden="false" customHeight="false" outlineLevel="0" collapsed="false">
      <c r="A3975" s="0" t="n">
        <v>11301</v>
      </c>
      <c r="B3975" s="133" t="s">
        <v>4959</v>
      </c>
      <c r="C3975" s="0" t="s">
        <v>969</v>
      </c>
      <c r="D3975" s="0" t="s">
        <v>972</v>
      </c>
      <c r="E3975" s="338" t="n">
        <v>629.09</v>
      </c>
    </row>
    <row r="3976" customFormat="false" ht="15" hidden="false" customHeight="false" outlineLevel="0" collapsed="false">
      <c r="A3976" s="0" t="n">
        <v>21090</v>
      </c>
      <c r="B3976" s="133" t="s">
        <v>4960</v>
      </c>
      <c r="C3976" s="0" t="s">
        <v>969</v>
      </c>
      <c r="D3976" s="0" t="s">
        <v>972</v>
      </c>
      <c r="E3976" s="338" t="n">
        <v>770.86</v>
      </c>
    </row>
    <row r="3977" customFormat="false" ht="15" hidden="false" customHeight="false" outlineLevel="0" collapsed="false">
      <c r="A3977" s="0" t="n">
        <v>11315</v>
      </c>
      <c r="B3977" s="133" t="s">
        <v>4961</v>
      </c>
      <c r="C3977" s="0" t="s">
        <v>969</v>
      </c>
      <c r="D3977" s="0" t="s">
        <v>972</v>
      </c>
      <c r="E3977" s="338" t="n">
        <v>150.62</v>
      </c>
    </row>
    <row r="3978" customFormat="false" ht="15" hidden="false" customHeight="false" outlineLevel="0" collapsed="false">
      <c r="A3978" s="0" t="n">
        <v>21071</v>
      </c>
      <c r="B3978" s="133" t="s">
        <v>4962</v>
      </c>
      <c r="C3978" s="0" t="s">
        <v>969</v>
      </c>
      <c r="D3978" s="0" t="s">
        <v>972</v>
      </c>
      <c r="E3978" s="338" t="n">
        <v>230.37</v>
      </c>
    </row>
    <row r="3979" customFormat="false" ht="15" hidden="false" customHeight="false" outlineLevel="0" collapsed="false">
      <c r="A3979" s="0" t="n">
        <v>14112</v>
      </c>
      <c r="B3979" s="133" t="s">
        <v>4963</v>
      </c>
      <c r="C3979" s="0" t="s">
        <v>969</v>
      </c>
      <c r="D3979" s="0" t="s">
        <v>972</v>
      </c>
      <c r="E3979" s="338" t="n">
        <v>321.63</v>
      </c>
    </row>
    <row r="3980" customFormat="false" ht="15" hidden="false" customHeight="false" outlineLevel="0" collapsed="false">
      <c r="A3980" s="0" t="n">
        <v>11316</v>
      </c>
      <c r="B3980" s="133" t="s">
        <v>4964</v>
      </c>
      <c r="C3980" s="0" t="s">
        <v>969</v>
      </c>
      <c r="D3980" s="0" t="s">
        <v>972</v>
      </c>
      <c r="E3980" s="338" t="n">
        <v>496.18</v>
      </c>
    </row>
    <row r="3981" customFormat="false" ht="15" hidden="false" customHeight="false" outlineLevel="0" collapsed="false">
      <c r="A3981" s="0" t="n">
        <v>6243</v>
      </c>
      <c r="B3981" s="133" t="s">
        <v>4965</v>
      </c>
      <c r="C3981" s="0" t="s">
        <v>969</v>
      </c>
      <c r="D3981" s="0" t="s">
        <v>972</v>
      </c>
      <c r="E3981" s="338" t="n">
        <v>571.5</v>
      </c>
    </row>
    <row r="3982" customFormat="false" ht="15" hidden="false" customHeight="false" outlineLevel="0" collapsed="false">
      <c r="A3982" s="0" t="n">
        <v>6240</v>
      </c>
      <c r="B3982" s="133" t="s">
        <v>4966</v>
      </c>
      <c r="C3982" s="0" t="s">
        <v>969</v>
      </c>
      <c r="D3982" s="0" t="s">
        <v>972</v>
      </c>
      <c r="E3982" s="338" t="n">
        <v>756.68</v>
      </c>
    </row>
    <row r="3983" customFormat="false" ht="15" hidden="false" customHeight="false" outlineLevel="0" collapsed="false">
      <c r="A3983" s="0" t="n">
        <v>11296</v>
      </c>
      <c r="B3983" s="133" t="s">
        <v>4967</v>
      </c>
      <c r="C3983" s="0" t="s">
        <v>969</v>
      </c>
      <c r="D3983" s="0" t="s">
        <v>972</v>
      </c>
      <c r="E3983" s="339" t="n">
        <v>2410.93</v>
      </c>
    </row>
    <row r="3984" customFormat="false" ht="15" hidden="false" customHeight="false" outlineLevel="0" collapsed="false">
      <c r="A3984" s="0" t="n">
        <v>11299</v>
      </c>
      <c r="B3984" s="133" t="s">
        <v>4968</v>
      </c>
      <c r="C3984" s="0" t="s">
        <v>969</v>
      </c>
      <c r="D3984" s="0" t="s">
        <v>972</v>
      </c>
      <c r="E3984" s="338" t="n">
        <v>816.04</v>
      </c>
    </row>
    <row r="3985" customFormat="false" ht="15" hidden="false" customHeight="false" outlineLevel="0" collapsed="false">
      <c r="A3985" s="0" t="n">
        <v>11688</v>
      </c>
      <c r="B3985" s="133" t="s">
        <v>4969</v>
      </c>
      <c r="C3985" s="0" t="s">
        <v>969</v>
      </c>
      <c r="D3985" s="0" t="s">
        <v>970</v>
      </c>
      <c r="E3985" s="338" t="n">
        <v>432.94</v>
      </c>
    </row>
    <row r="3986" customFormat="false" ht="15" hidden="false" customHeight="false" outlineLevel="0" collapsed="false">
      <c r="A3986" s="0" t="n">
        <v>37736</v>
      </c>
      <c r="B3986" s="133" t="s">
        <v>4970</v>
      </c>
      <c r="C3986" s="0" t="s">
        <v>969</v>
      </c>
      <c r="D3986" s="0" t="s">
        <v>972</v>
      </c>
      <c r="E3986" s="339" t="n">
        <v>82950</v>
      </c>
    </row>
    <row r="3987" customFormat="false" ht="15" hidden="false" customHeight="false" outlineLevel="0" collapsed="false">
      <c r="A3987" s="0" t="n">
        <v>37739</v>
      </c>
      <c r="B3987" s="133" t="s">
        <v>4971</v>
      </c>
      <c r="C3987" s="0" t="s">
        <v>969</v>
      </c>
      <c r="D3987" s="0" t="s">
        <v>972</v>
      </c>
      <c r="E3987" s="339" t="n">
        <v>102092.3</v>
      </c>
    </row>
    <row r="3988" customFormat="false" ht="15" hidden="false" customHeight="false" outlineLevel="0" collapsed="false">
      <c r="A3988" s="0" t="n">
        <v>37740</v>
      </c>
      <c r="B3988" s="133" t="s">
        <v>4972</v>
      </c>
      <c r="C3988" s="0" t="s">
        <v>969</v>
      </c>
      <c r="D3988" s="0" t="s">
        <v>972</v>
      </c>
      <c r="E3988" s="339" t="n">
        <v>58259.19</v>
      </c>
    </row>
    <row r="3989" customFormat="false" ht="15" hidden="false" customHeight="false" outlineLevel="0" collapsed="false">
      <c r="A3989" s="0" t="n">
        <v>37738</v>
      </c>
      <c r="B3989" s="133" t="s">
        <v>4973</v>
      </c>
      <c r="C3989" s="0" t="s">
        <v>969</v>
      </c>
      <c r="D3989" s="0" t="s">
        <v>972</v>
      </c>
      <c r="E3989" s="339" t="n">
        <v>69217.47</v>
      </c>
    </row>
    <row r="3990" customFormat="false" ht="15" hidden="false" customHeight="false" outlineLevel="0" collapsed="false">
      <c r="A3990" s="0" t="n">
        <v>37737</v>
      </c>
      <c r="B3990" s="133" t="s">
        <v>4974</v>
      </c>
      <c r="C3990" s="0" t="s">
        <v>969</v>
      </c>
      <c r="D3990" s="0" t="s">
        <v>972</v>
      </c>
      <c r="E3990" s="339" t="n">
        <v>55068.81</v>
      </c>
    </row>
    <row r="3991" customFormat="false" ht="15" hidden="false" customHeight="false" outlineLevel="0" collapsed="false">
      <c r="A3991" s="0" t="n">
        <v>25014</v>
      </c>
      <c r="B3991" s="133" t="s">
        <v>4975</v>
      </c>
      <c r="C3991" s="0" t="s">
        <v>969</v>
      </c>
      <c r="D3991" s="0" t="s">
        <v>972</v>
      </c>
      <c r="E3991" s="339" t="n">
        <v>115339.33</v>
      </c>
    </row>
    <row r="3992" customFormat="false" ht="15" hidden="false" customHeight="false" outlineLevel="0" collapsed="false">
      <c r="A3992" s="0" t="n">
        <v>25013</v>
      </c>
      <c r="B3992" s="133" t="s">
        <v>4976</v>
      </c>
      <c r="C3992" s="0" t="s">
        <v>969</v>
      </c>
      <c r="D3992" s="0" t="s">
        <v>972</v>
      </c>
      <c r="E3992" s="339" t="n">
        <v>120887.83</v>
      </c>
    </row>
    <row r="3993" customFormat="false" ht="15" hidden="false" customHeight="false" outlineLevel="0" collapsed="false">
      <c r="A3993" s="0" t="n">
        <v>14405</v>
      </c>
      <c r="B3993" s="133" t="s">
        <v>4977</v>
      </c>
      <c r="C3993" s="0" t="s">
        <v>969</v>
      </c>
      <c r="D3993" s="0" t="s">
        <v>972</v>
      </c>
      <c r="E3993" s="339" t="n">
        <v>141902.75</v>
      </c>
    </row>
    <row r="3994" customFormat="false" ht="15" hidden="false" customHeight="false" outlineLevel="0" collapsed="false">
      <c r="A3994" s="0" t="n">
        <v>20271</v>
      </c>
      <c r="B3994" s="133" t="s">
        <v>4978</v>
      </c>
      <c r="C3994" s="0" t="s">
        <v>969</v>
      </c>
      <c r="D3994" s="0" t="s">
        <v>970</v>
      </c>
      <c r="E3994" s="338" t="n">
        <v>547.81</v>
      </c>
    </row>
    <row r="3995" customFormat="false" ht="15" hidden="false" customHeight="false" outlineLevel="0" collapsed="false">
      <c r="A3995" s="0" t="n">
        <v>10423</v>
      </c>
      <c r="B3995" s="133" t="s">
        <v>4979</v>
      </c>
      <c r="C3995" s="0" t="s">
        <v>969</v>
      </c>
      <c r="D3995" s="0" t="s">
        <v>970</v>
      </c>
      <c r="E3995" s="338" t="n">
        <v>402.22</v>
      </c>
    </row>
    <row r="3996" customFormat="false" ht="15" hidden="false" customHeight="false" outlineLevel="0" collapsed="false">
      <c r="A3996" s="0" t="n">
        <v>36790</v>
      </c>
      <c r="B3996" s="133" t="s">
        <v>4980</v>
      </c>
      <c r="C3996" s="0" t="s">
        <v>969</v>
      </c>
      <c r="D3996" s="0" t="s">
        <v>970</v>
      </c>
      <c r="E3996" s="338" t="n">
        <v>334.34</v>
      </c>
    </row>
    <row r="3997" customFormat="false" ht="15" hidden="false" customHeight="false" outlineLevel="0" collapsed="false">
      <c r="A3997" s="0" t="n">
        <v>37589</v>
      </c>
      <c r="B3997" s="133" t="s">
        <v>4981</v>
      </c>
      <c r="C3997" s="0" t="s">
        <v>969</v>
      </c>
      <c r="D3997" s="0" t="s">
        <v>970</v>
      </c>
      <c r="E3997" s="338" t="n">
        <v>409.65</v>
      </c>
    </row>
    <row r="3998" customFormat="false" ht="15" hidden="false" customHeight="false" outlineLevel="0" collapsed="false">
      <c r="A3998" s="0" t="n">
        <v>11690</v>
      </c>
      <c r="B3998" s="133" t="s">
        <v>4982</v>
      </c>
      <c r="C3998" s="0" t="s">
        <v>969</v>
      </c>
      <c r="D3998" s="0" t="s">
        <v>970</v>
      </c>
      <c r="E3998" s="338" t="n">
        <v>217.61</v>
      </c>
    </row>
    <row r="3999" customFormat="false" ht="15" hidden="false" customHeight="false" outlineLevel="0" collapsed="false">
      <c r="A3999" s="0" t="n">
        <v>20234</v>
      </c>
      <c r="B3999" s="133" t="s">
        <v>4983</v>
      </c>
      <c r="C3999" s="0" t="s">
        <v>969</v>
      </c>
      <c r="D3999" s="0" t="s">
        <v>970</v>
      </c>
      <c r="E3999" s="338" t="n">
        <v>275.4</v>
      </c>
    </row>
    <row r="4000" customFormat="false" ht="15" hidden="false" customHeight="false" outlineLevel="0" collapsed="false">
      <c r="A4000" s="0" t="n">
        <v>4763</v>
      </c>
      <c r="B4000" s="133" t="s">
        <v>4984</v>
      </c>
      <c r="C4000" s="0" t="s">
        <v>1120</v>
      </c>
      <c r="D4000" s="0" t="s">
        <v>970</v>
      </c>
      <c r="E4000" s="338" t="n">
        <v>18.58</v>
      </c>
    </row>
    <row r="4001" customFormat="false" ht="15" hidden="false" customHeight="false" outlineLevel="0" collapsed="false">
      <c r="A4001" s="0" t="n">
        <v>41070</v>
      </c>
      <c r="B4001" s="133" t="s">
        <v>4985</v>
      </c>
      <c r="C4001" s="0" t="s">
        <v>1122</v>
      </c>
      <c r="D4001" s="0" t="s">
        <v>970</v>
      </c>
      <c r="E4001" s="339" t="n">
        <v>3269.67</v>
      </c>
    </row>
    <row r="4002" customFormat="false" ht="15" hidden="false" customHeight="false" outlineLevel="0" collapsed="false">
      <c r="A4002" s="0" t="n">
        <v>44480</v>
      </c>
      <c r="B4002" s="133" t="s">
        <v>4986</v>
      </c>
      <c r="C4002" s="0" t="s">
        <v>1118</v>
      </c>
      <c r="D4002" s="0" t="s">
        <v>970</v>
      </c>
      <c r="E4002" s="338" t="n">
        <v>17.4</v>
      </c>
    </row>
    <row r="4003" customFormat="false" ht="15" hidden="false" customHeight="false" outlineLevel="0" collapsed="false">
      <c r="A4003" s="0" t="n">
        <v>11457</v>
      </c>
      <c r="B4003" s="133" t="s">
        <v>4987</v>
      </c>
      <c r="C4003" s="0" t="s">
        <v>969</v>
      </c>
      <c r="D4003" s="0" t="s">
        <v>970</v>
      </c>
      <c r="E4003" s="338" t="n">
        <v>48.77</v>
      </c>
    </row>
    <row r="4004" customFormat="false" ht="15" hidden="false" customHeight="false" outlineLevel="0" collapsed="false">
      <c r="A4004" s="0" t="n">
        <v>44073</v>
      </c>
      <c r="B4004" s="133" t="s">
        <v>4988</v>
      </c>
      <c r="C4004" s="0" t="s">
        <v>1016</v>
      </c>
      <c r="D4004" s="0" t="s">
        <v>970</v>
      </c>
      <c r="E4004" s="338" t="n">
        <v>0.74</v>
      </c>
    </row>
    <row r="4005" customFormat="false" ht="15" hidden="false" customHeight="false" outlineLevel="0" collapsed="false">
      <c r="A4005" s="0" t="n">
        <v>44253</v>
      </c>
      <c r="B4005" s="133" t="s">
        <v>4989</v>
      </c>
      <c r="C4005" s="0" t="s">
        <v>969</v>
      </c>
      <c r="D4005" s="0" t="s">
        <v>970</v>
      </c>
      <c r="E4005" s="338" t="n">
        <v>240.92</v>
      </c>
    </row>
    <row r="4006" customFormat="false" ht="15" hidden="false" customHeight="false" outlineLevel="0" collapsed="false">
      <c r="A4006" s="0" t="n">
        <v>21121</v>
      </c>
      <c r="B4006" s="133" t="s">
        <v>4990</v>
      </c>
      <c r="C4006" s="0" t="s">
        <v>969</v>
      </c>
      <c r="D4006" s="0" t="s">
        <v>970</v>
      </c>
      <c r="E4006" s="338" t="n">
        <v>3.45</v>
      </c>
    </row>
    <row r="4007" customFormat="false" ht="15" hidden="false" customHeight="false" outlineLevel="0" collapsed="false">
      <c r="A4007" s="0" t="n">
        <v>38010</v>
      </c>
      <c r="B4007" s="133" t="s">
        <v>4991</v>
      </c>
      <c r="C4007" s="0" t="s">
        <v>969</v>
      </c>
      <c r="D4007" s="0" t="s">
        <v>970</v>
      </c>
      <c r="E4007" s="338" t="n">
        <v>4.3</v>
      </c>
    </row>
    <row r="4008" customFormat="false" ht="15" hidden="false" customHeight="false" outlineLevel="0" collapsed="false">
      <c r="A4008" s="0" t="n">
        <v>38011</v>
      </c>
      <c r="B4008" s="133" t="s">
        <v>4992</v>
      </c>
      <c r="C4008" s="0" t="s">
        <v>969</v>
      </c>
      <c r="D4008" s="0" t="s">
        <v>970</v>
      </c>
      <c r="E4008" s="338" t="n">
        <v>8.62</v>
      </c>
    </row>
    <row r="4009" customFormat="false" ht="15" hidden="false" customHeight="false" outlineLevel="0" collapsed="false">
      <c r="A4009" s="0" t="n">
        <v>38012</v>
      </c>
      <c r="B4009" s="133" t="s">
        <v>4993</v>
      </c>
      <c r="C4009" s="0" t="s">
        <v>969</v>
      </c>
      <c r="D4009" s="0" t="s">
        <v>970</v>
      </c>
      <c r="E4009" s="338" t="n">
        <v>32.89</v>
      </c>
    </row>
    <row r="4010" customFormat="false" ht="15" hidden="false" customHeight="false" outlineLevel="0" collapsed="false">
      <c r="A4010" s="0" t="n">
        <v>38013</v>
      </c>
      <c r="B4010" s="133" t="s">
        <v>4994</v>
      </c>
      <c r="C4010" s="0" t="s">
        <v>969</v>
      </c>
      <c r="D4010" s="0" t="s">
        <v>970</v>
      </c>
      <c r="E4010" s="338" t="n">
        <v>42.25</v>
      </c>
    </row>
    <row r="4011" customFormat="false" ht="15" hidden="false" customHeight="false" outlineLevel="0" collapsed="false">
      <c r="A4011" s="0" t="n">
        <v>38014</v>
      </c>
      <c r="B4011" s="133" t="s">
        <v>4995</v>
      </c>
      <c r="C4011" s="0" t="s">
        <v>969</v>
      </c>
      <c r="D4011" s="0" t="s">
        <v>970</v>
      </c>
      <c r="E4011" s="338" t="n">
        <v>70.56</v>
      </c>
    </row>
    <row r="4012" customFormat="false" ht="15" hidden="false" customHeight="false" outlineLevel="0" collapsed="false">
      <c r="A4012" s="0" t="n">
        <v>38015</v>
      </c>
      <c r="B4012" s="133" t="s">
        <v>4996</v>
      </c>
      <c r="C4012" s="0" t="s">
        <v>969</v>
      </c>
      <c r="D4012" s="0" t="s">
        <v>970</v>
      </c>
      <c r="E4012" s="338" t="n">
        <v>165.87</v>
      </c>
    </row>
    <row r="4013" customFormat="false" ht="15" hidden="false" customHeight="false" outlineLevel="0" collapsed="false">
      <c r="A4013" s="0" t="n">
        <v>38016</v>
      </c>
      <c r="B4013" s="133" t="s">
        <v>4997</v>
      </c>
      <c r="C4013" s="0" t="s">
        <v>969</v>
      </c>
      <c r="D4013" s="0" t="s">
        <v>970</v>
      </c>
      <c r="E4013" s="338" t="n">
        <v>192.89</v>
      </c>
    </row>
    <row r="4014" customFormat="false" ht="15" hidden="false" customHeight="false" outlineLevel="0" collapsed="false">
      <c r="A4014" s="0" t="n">
        <v>12741</v>
      </c>
      <c r="B4014" s="133" t="s">
        <v>4998</v>
      </c>
      <c r="C4014" s="0" t="s">
        <v>969</v>
      </c>
      <c r="D4014" s="0" t="s">
        <v>972</v>
      </c>
      <c r="E4014" s="339" t="n">
        <v>1315.65</v>
      </c>
    </row>
    <row r="4015" customFormat="false" ht="15" hidden="false" customHeight="false" outlineLevel="0" collapsed="false">
      <c r="A4015" s="0" t="n">
        <v>12733</v>
      </c>
      <c r="B4015" s="133" t="s">
        <v>4999</v>
      </c>
      <c r="C4015" s="0" t="s">
        <v>969</v>
      </c>
      <c r="D4015" s="0" t="s">
        <v>972</v>
      </c>
      <c r="E4015" s="338" t="n">
        <v>6.62</v>
      </c>
    </row>
    <row r="4016" customFormat="false" ht="15" hidden="false" customHeight="false" outlineLevel="0" collapsed="false">
      <c r="A4016" s="0" t="n">
        <v>12734</v>
      </c>
      <c r="B4016" s="133" t="s">
        <v>5000</v>
      </c>
      <c r="C4016" s="0" t="s">
        <v>969</v>
      </c>
      <c r="D4016" s="0" t="s">
        <v>972</v>
      </c>
      <c r="E4016" s="338" t="n">
        <v>14.11</v>
      </c>
    </row>
    <row r="4017" customFormat="false" ht="15" hidden="false" customHeight="false" outlineLevel="0" collapsed="false">
      <c r="A4017" s="0" t="n">
        <v>12735</v>
      </c>
      <c r="B4017" s="133" t="s">
        <v>5001</v>
      </c>
      <c r="C4017" s="0" t="s">
        <v>969</v>
      </c>
      <c r="D4017" s="0" t="s">
        <v>972</v>
      </c>
      <c r="E4017" s="338" t="n">
        <v>23.21</v>
      </c>
    </row>
    <row r="4018" customFormat="false" ht="15" hidden="false" customHeight="false" outlineLevel="0" collapsed="false">
      <c r="A4018" s="0" t="n">
        <v>12736</v>
      </c>
      <c r="B4018" s="133" t="s">
        <v>5002</v>
      </c>
      <c r="C4018" s="0" t="s">
        <v>969</v>
      </c>
      <c r="D4018" s="0" t="s">
        <v>972</v>
      </c>
      <c r="E4018" s="338" t="n">
        <v>53.06</v>
      </c>
    </row>
    <row r="4019" customFormat="false" ht="15" hidden="false" customHeight="false" outlineLevel="0" collapsed="false">
      <c r="A4019" s="0" t="n">
        <v>12737</v>
      </c>
      <c r="B4019" s="133" t="s">
        <v>5003</v>
      </c>
      <c r="C4019" s="0" t="s">
        <v>969</v>
      </c>
      <c r="D4019" s="0" t="s">
        <v>972</v>
      </c>
      <c r="E4019" s="338" t="n">
        <v>68.36</v>
      </c>
    </row>
    <row r="4020" customFormat="false" ht="15" hidden="false" customHeight="false" outlineLevel="0" collapsed="false">
      <c r="A4020" s="0" t="n">
        <v>12738</v>
      </c>
      <c r="B4020" s="133" t="s">
        <v>5004</v>
      </c>
      <c r="C4020" s="0" t="s">
        <v>969</v>
      </c>
      <c r="D4020" s="0" t="s">
        <v>972</v>
      </c>
      <c r="E4020" s="338" t="n">
        <v>135.11</v>
      </c>
    </row>
    <row r="4021" customFormat="false" ht="15" hidden="false" customHeight="false" outlineLevel="0" collapsed="false">
      <c r="A4021" s="0" t="n">
        <v>12739</v>
      </c>
      <c r="B4021" s="133" t="s">
        <v>5005</v>
      </c>
      <c r="C4021" s="0" t="s">
        <v>969</v>
      </c>
      <c r="D4021" s="0" t="s">
        <v>972</v>
      </c>
      <c r="E4021" s="338" t="n">
        <v>384.6</v>
      </c>
    </row>
    <row r="4022" customFormat="false" ht="15" hidden="false" customHeight="false" outlineLevel="0" collapsed="false">
      <c r="A4022" s="0" t="n">
        <v>12740</v>
      </c>
      <c r="B4022" s="133" t="s">
        <v>5006</v>
      </c>
      <c r="C4022" s="0" t="s">
        <v>969</v>
      </c>
      <c r="D4022" s="0" t="s">
        <v>972</v>
      </c>
      <c r="E4022" s="338" t="n">
        <v>601.73</v>
      </c>
    </row>
    <row r="4023" customFormat="false" ht="15" hidden="false" customHeight="false" outlineLevel="0" collapsed="false">
      <c r="A4023" s="0" t="n">
        <v>6297</v>
      </c>
      <c r="B4023" s="133" t="s">
        <v>5007</v>
      </c>
      <c r="C4023" s="0" t="s">
        <v>969</v>
      </c>
      <c r="D4023" s="0" t="s">
        <v>972</v>
      </c>
      <c r="E4023" s="338" t="n">
        <v>46.75</v>
      </c>
    </row>
    <row r="4024" customFormat="false" ht="15" hidden="false" customHeight="false" outlineLevel="0" collapsed="false">
      <c r="A4024" s="0" t="n">
        <v>6296</v>
      </c>
      <c r="B4024" s="133" t="s">
        <v>5008</v>
      </c>
      <c r="C4024" s="0" t="s">
        <v>969</v>
      </c>
      <c r="D4024" s="0" t="s">
        <v>972</v>
      </c>
      <c r="E4024" s="338" t="n">
        <v>36.9</v>
      </c>
    </row>
    <row r="4025" customFormat="false" ht="15" hidden="false" customHeight="false" outlineLevel="0" collapsed="false">
      <c r="A4025" s="0" t="n">
        <v>6294</v>
      </c>
      <c r="B4025" s="133" t="s">
        <v>5009</v>
      </c>
      <c r="C4025" s="0" t="s">
        <v>969</v>
      </c>
      <c r="D4025" s="0" t="s">
        <v>972</v>
      </c>
      <c r="E4025" s="338" t="n">
        <v>10.52</v>
      </c>
    </row>
    <row r="4026" customFormat="false" ht="15" hidden="false" customHeight="false" outlineLevel="0" collapsed="false">
      <c r="A4026" s="0" t="n">
        <v>6323</v>
      </c>
      <c r="B4026" s="133" t="s">
        <v>5010</v>
      </c>
      <c r="C4026" s="0" t="s">
        <v>969</v>
      </c>
      <c r="D4026" s="0" t="s">
        <v>972</v>
      </c>
      <c r="E4026" s="338" t="n">
        <v>24.11</v>
      </c>
    </row>
    <row r="4027" customFormat="false" ht="15" hidden="false" customHeight="false" outlineLevel="0" collapsed="false">
      <c r="A4027" s="0" t="n">
        <v>6299</v>
      </c>
      <c r="B4027" s="133" t="s">
        <v>5011</v>
      </c>
      <c r="C4027" s="0" t="s">
        <v>969</v>
      </c>
      <c r="D4027" s="0" t="s">
        <v>972</v>
      </c>
      <c r="E4027" s="338" t="n">
        <v>140.62</v>
      </c>
    </row>
    <row r="4028" customFormat="false" ht="15" hidden="false" customHeight="false" outlineLevel="0" collapsed="false">
      <c r="A4028" s="0" t="n">
        <v>6298</v>
      </c>
      <c r="B4028" s="133" t="s">
        <v>5012</v>
      </c>
      <c r="C4028" s="0" t="s">
        <v>969</v>
      </c>
      <c r="D4028" s="0" t="s">
        <v>972</v>
      </c>
      <c r="E4028" s="338" t="n">
        <v>74.06</v>
      </c>
    </row>
    <row r="4029" customFormat="false" ht="15" hidden="false" customHeight="false" outlineLevel="0" collapsed="false">
      <c r="A4029" s="0" t="n">
        <v>6295</v>
      </c>
      <c r="B4029" s="133" t="s">
        <v>5013</v>
      </c>
      <c r="C4029" s="0" t="s">
        <v>969</v>
      </c>
      <c r="D4029" s="0" t="s">
        <v>972</v>
      </c>
      <c r="E4029" s="338" t="n">
        <v>14.98</v>
      </c>
    </row>
    <row r="4030" customFormat="false" ht="15" hidden="false" customHeight="false" outlineLevel="0" collapsed="false">
      <c r="A4030" s="0" t="n">
        <v>6322</v>
      </c>
      <c r="B4030" s="133" t="s">
        <v>5014</v>
      </c>
      <c r="C4030" s="0" t="s">
        <v>969</v>
      </c>
      <c r="D4030" s="0" t="s">
        <v>972</v>
      </c>
      <c r="E4030" s="338" t="n">
        <v>188.34</v>
      </c>
    </row>
    <row r="4031" customFormat="false" ht="15" hidden="false" customHeight="false" outlineLevel="0" collapsed="false">
      <c r="A4031" s="0" t="n">
        <v>6300</v>
      </c>
      <c r="B4031" s="133" t="s">
        <v>5015</v>
      </c>
      <c r="C4031" s="0" t="s">
        <v>969</v>
      </c>
      <c r="D4031" s="0" t="s">
        <v>972</v>
      </c>
      <c r="E4031" s="338" t="n">
        <v>347.23</v>
      </c>
    </row>
    <row r="4032" customFormat="false" ht="15" hidden="false" customHeight="false" outlineLevel="0" collapsed="false">
      <c r="A4032" s="0" t="n">
        <v>6321</v>
      </c>
      <c r="B4032" s="133" t="s">
        <v>5016</v>
      </c>
      <c r="C4032" s="0" t="s">
        <v>969</v>
      </c>
      <c r="D4032" s="0" t="s">
        <v>972</v>
      </c>
      <c r="E4032" s="338" t="n">
        <v>495.99</v>
      </c>
    </row>
    <row r="4033" customFormat="false" ht="15" hidden="false" customHeight="false" outlineLevel="0" collapsed="false">
      <c r="A4033" s="0" t="n">
        <v>6301</v>
      </c>
      <c r="B4033" s="133" t="s">
        <v>5017</v>
      </c>
      <c r="C4033" s="0" t="s">
        <v>969</v>
      </c>
      <c r="D4033" s="0" t="s">
        <v>972</v>
      </c>
      <c r="E4033" s="339" t="n">
        <v>1162.55</v>
      </c>
    </row>
    <row r="4034" customFormat="false" ht="15" hidden="false" customHeight="false" outlineLevel="0" collapsed="false">
      <c r="A4034" s="0" t="n">
        <v>7105</v>
      </c>
      <c r="B4034" s="133" t="s">
        <v>5018</v>
      </c>
      <c r="C4034" s="0" t="s">
        <v>969</v>
      </c>
      <c r="D4034" s="0" t="s">
        <v>970</v>
      </c>
      <c r="E4034" s="338" t="n">
        <v>36.68</v>
      </c>
    </row>
    <row r="4035" customFormat="false" ht="15" hidden="false" customHeight="false" outlineLevel="0" collapsed="false">
      <c r="A4035" s="0" t="n">
        <v>20183</v>
      </c>
      <c r="B4035" s="133" t="s">
        <v>5019</v>
      </c>
      <c r="C4035" s="0" t="s">
        <v>969</v>
      </c>
      <c r="D4035" s="0" t="s">
        <v>970</v>
      </c>
      <c r="E4035" s="338" t="n">
        <v>45.19</v>
      </c>
    </row>
    <row r="4036" customFormat="false" ht="15" hidden="false" customHeight="false" outlineLevel="0" collapsed="false">
      <c r="A4036" s="0" t="n">
        <v>38448</v>
      </c>
      <c r="B4036" s="133" t="s">
        <v>5020</v>
      </c>
      <c r="C4036" s="0" t="s">
        <v>969</v>
      </c>
      <c r="D4036" s="0" t="s">
        <v>970</v>
      </c>
      <c r="E4036" s="338" t="n">
        <v>205.05</v>
      </c>
    </row>
    <row r="4037" customFormat="false" ht="15" hidden="false" customHeight="false" outlineLevel="0" collapsed="false">
      <c r="A4037" s="0" t="n">
        <v>20182</v>
      </c>
      <c r="B4037" s="133" t="s">
        <v>5021</v>
      </c>
      <c r="C4037" s="0" t="s">
        <v>969</v>
      </c>
      <c r="D4037" s="0" t="s">
        <v>970</v>
      </c>
      <c r="E4037" s="338" t="n">
        <v>26.27</v>
      </c>
    </row>
    <row r="4038" customFormat="false" ht="15" hidden="false" customHeight="false" outlineLevel="0" collapsed="false">
      <c r="A4038" s="0" t="n">
        <v>7119</v>
      </c>
      <c r="B4038" s="133" t="s">
        <v>5022</v>
      </c>
      <c r="C4038" s="0" t="s">
        <v>969</v>
      </c>
      <c r="D4038" s="0" t="s">
        <v>970</v>
      </c>
      <c r="E4038" s="338" t="n">
        <v>14.26</v>
      </c>
    </row>
    <row r="4039" customFormat="false" ht="15" hidden="false" customHeight="false" outlineLevel="0" collapsed="false">
      <c r="A4039" s="0" t="n">
        <v>7126</v>
      </c>
      <c r="B4039" s="133" t="s">
        <v>5023</v>
      </c>
      <c r="C4039" s="0" t="s">
        <v>969</v>
      </c>
      <c r="D4039" s="0" t="s">
        <v>970</v>
      </c>
      <c r="E4039" s="338" t="n">
        <v>29.09</v>
      </c>
    </row>
    <row r="4040" customFormat="false" ht="15" hidden="false" customHeight="false" outlineLevel="0" collapsed="false">
      <c r="A4040" s="0" t="n">
        <v>7120</v>
      </c>
      <c r="B4040" s="133" t="s">
        <v>5024</v>
      </c>
      <c r="C4040" s="0" t="s">
        <v>969</v>
      </c>
      <c r="D4040" s="0" t="s">
        <v>970</v>
      </c>
      <c r="E4040" s="338" t="n">
        <v>10.93</v>
      </c>
    </row>
    <row r="4041" customFormat="false" ht="15" hidden="false" customHeight="false" outlineLevel="0" collapsed="false">
      <c r="A4041" s="0" t="n">
        <v>6319</v>
      </c>
      <c r="B4041" s="133" t="s">
        <v>5025</v>
      </c>
      <c r="C4041" s="0" t="s">
        <v>969</v>
      </c>
      <c r="D4041" s="0" t="s">
        <v>972</v>
      </c>
      <c r="E4041" s="338" t="n">
        <v>54.93</v>
      </c>
    </row>
    <row r="4042" customFormat="false" ht="15" hidden="false" customHeight="false" outlineLevel="0" collapsed="false">
      <c r="A4042" s="0" t="n">
        <v>6304</v>
      </c>
      <c r="B4042" s="133" t="s">
        <v>5026</v>
      </c>
      <c r="C4042" s="0" t="s">
        <v>969</v>
      </c>
      <c r="D4042" s="0" t="s">
        <v>972</v>
      </c>
      <c r="E4042" s="338" t="n">
        <v>54.93</v>
      </c>
    </row>
    <row r="4043" customFormat="false" ht="15" hidden="false" customHeight="false" outlineLevel="0" collapsed="false">
      <c r="A4043" s="0" t="n">
        <v>21116</v>
      </c>
      <c r="B4043" s="133" t="s">
        <v>5027</v>
      </c>
      <c r="C4043" s="0" t="s">
        <v>969</v>
      </c>
      <c r="D4043" s="0" t="s">
        <v>972</v>
      </c>
      <c r="E4043" s="338" t="n">
        <v>41.59</v>
      </c>
    </row>
    <row r="4044" customFormat="false" ht="15" hidden="false" customHeight="false" outlineLevel="0" collapsed="false">
      <c r="A4044" s="0" t="n">
        <v>6320</v>
      </c>
      <c r="B4044" s="133" t="s">
        <v>5028</v>
      </c>
      <c r="C4044" s="0" t="s">
        <v>969</v>
      </c>
      <c r="D4044" s="0" t="s">
        <v>972</v>
      </c>
      <c r="E4044" s="338" t="n">
        <v>28.29</v>
      </c>
    </row>
    <row r="4045" customFormat="false" ht="15" hidden="false" customHeight="false" outlineLevel="0" collapsed="false">
      <c r="A4045" s="0" t="n">
        <v>6303</v>
      </c>
      <c r="B4045" s="133" t="s">
        <v>5029</v>
      </c>
      <c r="C4045" s="0" t="s">
        <v>969</v>
      </c>
      <c r="D4045" s="0" t="s">
        <v>972</v>
      </c>
      <c r="E4045" s="338" t="n">
        <v>28.29</v>
      </c>
    </row>
    <row r="4046" customFormat="false" ht="15" hidden="false" customHeight="false" outlineLevel="0" collapsed="false">
      <c r="A4046" s="0" t="n">
        <v>6308</v>
      </c>
      <c r="B4046" s="133" t="s">
        <v>5030</v>
      </c>
      <c r="C4046" s="0" t="s">
        <v>969</v>
      </c>
      <c r="D4046" s="0" t="s">
        <v>972</v>
      </c>
      <c r="E4046" s="338" t="n">
        <v>151.99</v>
      </c>
    </row>
    <row r="4047" customFormat="false" ht="15" hidden="false" customHeight="false" outlineLevel="0" collapsed="false">
      <c r="A4047" s="0" t="n">
        <v>6317</v>
      </c>
      <c r="B4047" s="133" t="s">
        <v>5031</v>
      </c>
      <c r="C4047" s="0" t="s">
        <v>969</v>
      </c>
      <c r="D4047" s="0" t="s">
        <v>972</v>
      </c>
      <c r="E4047" s="338" t="n">
        <v>151.99</v>
      </c>
    </row>
    <row r="4048" customFormat="false" ht="15" hidden="false" customHeight="false" outlineLevel="0" collapsed="false">
      <c r="A4048" s="0" t="n">
        <v>6307</v>
      </c>
      <c r="B4048" s="133" t="s">
        <v>5032</v>
      </c>
      <c r="C4048" s="0" t="s">
        <v>969</v>
      </c>
      <c r="D4048" s="0" t="s">
        <v>972</v>
      </c>
      <c r="E4048" s="338" t="n">
        <v>151.99</v>
      </c>
    </row>
    <row r="4049" customFormat="false" ht="15" hidden="false" customHeight="false" outlineLevel="0" collapsed="false">
      <c r="A4049" s="0" t="n">
        <v>6309</v>
      </c>
      <c r="B4049" s="133" t="s">
        <v>5033</v>
      </c>
      <c r="C4049" s="0" t="s">
        <v>969</v>
      </c>
      <c r="D4049" s="0" t="s">
        <v>972</v>
      </c>
      <c r="E4049" s="338" t="n">
        <v>156.4</v>
      </c>
    </row>
    <row r="4050" customFormat="false" ht="15" hidden="false" customHeight="false" outlineLevel="0" collapsed="false">
      <c r="A4050" s="0" t="n">
        <v>6318</v>
      </c>
      <c r="B4050" s="133" t="s">
        <v>5034</v>
      </c>
      <c r="C4050" s="0" t="s">
        <v>969</v>
      </c>
      <c r="D4050" s="0" t="s">
        <v>972</v>
      </c>
      <c r="E4050" s="338" t="n">
        <v>81.98</v>
      </c>
    </row>
    <row r="4051" customFormat="false" ht="15" hidden="false" customHeight="false" outlineLevel="0" collapsed="false">
      <c r="A4051" s="0" t="n">
        <v>6306</v>
      </c>
      <c r="B4051" s="133" t="s">
        <v>5035</v>
      </c>
      <c r="C4051" s="0" t="s">
        <v>969</v>
      </c>
      <c r="D4051" s="0" t="s">
        <v>972</v>
      </c>
      <c r="E4051" s="338" t="n">
        <v>81.98</v>
      </c>
    </row>
    <row r="4052" customFormat="false" ht="15" hidden="false" customHeight="false" outlineLevel="0" collapsed="false">
      <c r="A4052" s="0" t="n">
        <v>6305</v>
      </c>
      <c r="B4052" s="133" t="s">
        <v>5036</v>
      </c>
      <c r="C4052" s="0" t="s">
        <v>969</v>
      </c>
      <c r="D4052" s="0" t="s">
        <v>972</v>
      </c>
      <c r="E4052" s="338" t="n">
        <v>81.98</v>
      </c>
    </row>
    <row r="4053" customFormat="false" ht="15" hidden="false" customHeight="false" outlineLevel="0" collapsed="false">
      <c r="A4053" s="0" t="n">
        <v>6302</v>
      </c>
      <c r="B4053" s="133" t="s">
        <v>5037</v>
      </c>
      <c r="C4053" s="0" t="s">
        <v>969</v>
      </c>
      <c r="D4053" s="0" t="s">
        <v>972</v>
      </c>
      <c r="E4053" s="338" t="n">
        <v>17.39</v>
      </c>
    </row>
    <row r="4054" customFormat="false" ht="15" hidden="false" customHeight="false" outlineLevel="0" collapsed="false">
      <c r="A4054" s="0" t="n">
        <v>6312</v>
      </c>
      <c r="B4054" s="133" t="s">
        <v>5038</v>
      </c>
      <c r="C4054" s="0" t="s">
        <v>969</v>
      </c>
      <c r="D4054" s="0" t="s">
        <v>972</v>
      </c>
      <c r="E4054" s="338" t="n">
        <v>218.62</v>
      </c>
    </row>
    <row r="4055" customFormat="false" ht="15" hidden="false" customHeight="false" outlineLevel="0" collapsed="false">
      <c r="A4055" s="0" t="n">
        <v>6311</v>
      </c>
      <c r="B4055" s="133" t="s">
        <v>5039</v>
      </c>
      <c r="C4055" s="0" t="s">
        <v>969</v>
      </c>
      <c r="D4055" s="0" t="s">
        <v>972</v>
      </c>
      <c r="E4055" s="338" t="n">
        <v>218.62</v>
      </c>
    </row>
    <row r="4056" customFormat="false" ht="15" hidden="false" customHeight="false" outlineLevel="0" collapsed="false">
      <c r="A4056" s="0" t="n">
        <v>6310</v>
      </c>
      <c r="B4056" s="133" t="s">
        <v>5040</v>
      </c>
      <c r="C4056" s="0" t="s">
        <v>969</v>
      </c>
      <c r="D4056" s="0" t="s">
        <v>972</v>
      </c>
      <c r="E4056" s="338" t="n">
        <v>218.62</v>
      </c>
    </row>
    <row r="4057" customFormat="false" ht="15" hidden="false" customHeight="false" outlineLevel="0" collapsed="false">
      <c r="A4057" s="0" t="n">
        <v>6314</v>
      </c>
      <c r="B4057" s="133" t="s">
        <v>5041</v>
      </c>
      <c r="C4057" s="0" t="s">
        <v>969</v>
      </c>
      <c r="D4057" s="0" t="s">
        <v>972</v>
      </c>
      <c r="E4057" s="338" t="n">
        <v>218.62</v>
      </c>
    </row>
    <row r="4058" customFormat="false" ht="15" hidden="false" customHeight="false" outlineLevel="0" collapsed="false">
      <c r="A4058" s="0" t="n">
        <v>6313</v>
      </c>
      <c r="B4058" s="133" t="s">
        <v>5042</v>
      </c>
      <c r="C4058" s="0" t="s">
        <v>969</v>
      </c>
      <c r="D4058" s="0" t="s">
        <v>972</v>
      </c>
      <c r="E4058" s="338" t="n">
        <v>218.62</v>
      </c>
    </row>
    <row r="4059" customFormat="false" ht="15" hidden="false" customHeight="false" outlineLevel="0" collapsed="false">
      <c r="A4059" s="0" t="n">
        <v>6315</v>
      </c>
      <c r="B4059" s="133" t="s">
        <v>5043</v>
      </c>
      <c r="C4059" s="0" t="s">
        <v>969</v>
      </c>
      <c r="D4059" s="0" t="s">
        <v>972</v>
      </c>
      <c r="E4059" s="338" t="n">
        <v>413.94</v>
      </c>
    </row>
    <row r="4060" customFormat="false" ht="15" hidden="false" customHeight="false" outlineLevel="0" collapsed="false">
      <c r="A4060" s="0" t="n">
        <v>6316</v>
      </c>
      <c r="B4060" s="133" t="s">
        <v>5044</v>
      </c>
      <c r="C4060" s="0" t="s">
        <v>969</v>
      </c>
      <c r="D4060" s="0" t="s">
        <v>972</v>
      </c>
      <c r="E4060" s="338" t="n">
        <v>413.94</v>
      </c>
    </row>
    <row r="4061" customFormat="false" ht="15" hidden="false" customHeight="false" outlineLevel="0" collapsed="false">
      <c r="A4061" s="0" t="n">
        <v>39324</v>
      </c>
      <c r="B4061" s="133" t="s">
        <v>5045</v>
      </c>
      <c r="C4061" s="0" t="s">
        <v>969</v>
      </c>
      <c r="D4061" s="0" t="s">
        <v>970</v>
      </c>
      <c r="E4061" s="338" t="n">
        <v>4.5</v>
      </c>
    </row>
    <row r="4062" customFormat="false" ht="15" hidden="false" customHeight="false" outlineLevel="0" collapsed="false">
      <c r="A4062" s="0" t="n">
        <v>39325</v>
      </c>
      <c r="B4062" s="133" t="s">
        <v>5046</v>
      </c>
      <c r="C4062" s="0" t="s">
        <v>969</v>
      </c>
      <c r="D4062" s="0" t="s">
        <v>970</v>
      </c>
      <c r="E4062" s="338" t="n">
        <v>6.78</v>
      </c>
    </row>
    <row r="4063" customFormat="false" ht="15" hidden="false" customHeight="false" outlineLevel="0" collapsed="false">
      <c r="A4063" s="0" t="n">
        <v>39326</v>
      </c>
      <c r="B4063" s="133" t="s">
        <v>5047</v>
      </c>
      <c r="C4063" s="0" t="s">
        <v>969</v>
      </c>
      <c r="D4063" s="0" t="s">
        <v>970</v>
      </c>
      <c r="E4063" s="338" t="n">
        <v>24.32</v>
      </c>
    </row>
    <row r="4064" customFormat="false" ht="15" hidden="false" customHeight="false" outlineLevel="0" collapsed="false">
      <c r="A4064" s="0" t="n">
        <v>39327</v>
      </c>
      <c r="B4064" s="133" t="s">
        <v>5048</v>
      </c>
      <c r="C4064" s="0" t="s">
        <v>969</v>
      </c>
      <c r="D4064" s="0" t="s">
        <v>970</v>
      </c>
      <c r="E4064" s="338" t="n">
        <v>36.69</v>
      </c>
    </row>
    <row r="4065" customFormat="false" ht="15" hidden="false" customHeight="false" outlineLevel="0" collapsed="false">
      <c r="A4065" s="0" t="n">
        <v>11378</v>
      </c>
      <c r="B4065" s="133" t="s">
        <v>5049</v>
      </c>
      <c r="C4065" s="0" t="s">
        <v>969</v>
      </c>
      <c r="D4065" s="0" t="s">
        <v>972</v>
      </c>
      <c r="E4065" s="338" t="n">
        <v>77.37</v>
      </c>
    </row>
    <row r="4066" customFormat="false" ht="15" hidden="false" customHeight="false" outlineLevel="0" collapsed="false">
      <c r="A4066" s="0" t="n">
        <v>11379</v>
      </c>
      <c r="B4066" s="133" t="s">
        <v>5050</v>
      </c>
      <c r="C4066" s="0" t="s">
        <v>969</v>
      </c>
      <c r="D4066" s="0" t="s">
        <v>972</v>
      </c>
      <c r="E4066" s="338" t="n">
        <v>65.38</v>
      </c>
    </row>
    <row r="4067" customFormat="false" ht="15" hidden="false" customHeight="false" outlineLevel="0" collapsed="false">
      <c r="A4067" s="0" t="n">
        <v>11493</v>
      </c>
      <c r="B4067" s="133" t="s">
        <v>5051</v>
      </c>
      <c r="C4067" s="0" t="s">
        <v>969</v>
      </c>
      <c r="D4067" s="0" t="s">
        <v>972</v>
      </c>
      <c r="E4067" s="338" t="n">
        <v>37.71</v>
      </c>
    </row>
    <row r="4068" customFormat="false" ht="15" hidden="false" customHeight="false" outlineLevel="0" collapsed="false">
      <c r="A4068" s="0" t="n">
        <v>7106</v>
      </c>
      <c r="B4068" s="133" t="s">
        <v>5052</v>
      </c>
      <c r="C4068" s="0" t="s">
        <v>969</v>
      </c>
      <c r="D4068" s="0" t="s">
        <v>970</v>
      </c>
      <c r="E4068" s="338" t="n">
        <v>180</v>
      </c>
    </row>
    <row r="4069" customFormat="false" ht="15" hidden="false" customHeight="false" outlineLevel="0" collapsed="false">
      <c r="A4069" s="0" t="n">
        <v>7104</v>
      </c>
      <c r="B4069" s="133" t="s">
        <v>5053</v>
      </c>
      <c r="C4069" s="0" t="s">
        <v>969</v>
      </c>
      <c r="D4069" s="0" t="s">
        <v>970</v>
      </c>
      <c r="E4069" s="338" t="n">
        <v>4.85</v>
      </c>
    </row>
    <row r="4070" customFormat="false" ht="15" hidden="false" customHeight="false" outlineLevel="0" collapsed="false">
      <c r="A4070" s="0" t="n">
        <v>7136</v>
      </c>
      <c r="B4070" s="133" t="s">
        <v>5054</v>
      </c>
      <c r="C4070" s="0" t="s">
        <v>969</v>
      </c>
      <c r="D4070" s="0" t="s">
        <v>970</v>
      </c>
      <c r="E4070" s="338" t="n">
        <v>8.45</v>
      </c>
    </row>
    <row r="4071" customFormat="false" ht="15" hidden="false" customHeight="false" outlineLevel="0" collapsed="false">
      <c r="A4071" s="0" t="n">
        <v>7128</v>
      </c>
      <c r="B4071" s="133" t="s">
        <v>5055</v>
      </c>
      <c r="C4071" s="0" t="s">
        <v>969</v>
      </c>
      <c r="D4071" s="0" t="s">
        <v>970</v>
      </c>
      <c r="E4071" s="338" t="n">
        <v>10.96</v>
      </c>
    </row>
    <row r="4072" customFormat="false" ht="15" hidden="false" customHeight="false" outlineLevel="0" collapsed="false">
      <c r="A4072" s="0" t="n">
        <v>7108</v>
      </c>
      <c r="B4072" s="133" t="s">
        <v>5056</v>
      </c>
      <c r="C4072" s="0" t="s">
        <v>969</v>
      </c>
      <c r="D4072" s="0" t="s">
        <v>970</v>
      </c>
      <c r="E4072" s="338" t="n">
        <v>10.93</v>
      </c>
    </row>
    <row r="4073" customFormat="false" ht="15" hidden="false" customHeight="false" outlineLevel="0" collapsed="false">
      <c r="A4073" s="0" t="n">
        <v>7129</v>
      </c>
      <c r="B4073" s="133" t="s">
        <v>5057</v>
      </c>
      <c r="C4073" s="0" t="s">
        <v>969</v>
      </c>
      <c r="D4073" s="0" t="s">
        <v>970</v>
      </c>
      <c r="E4073" s="338" t="n">
        <v>12.87</v>
      </c>
    </row>
    <row r="4074" customFormat="false" ht="15" hidden="false" customHeight="false" outlineLevel="0" collapsed="false">
      <c r="A4074" s="0" t="n">
        <v>7130</v>
      </c>
      <c r="B4074" s="133" t="s">
        <v>5058</v>
      </c>
      <c r="C4074" s="0" t="s">
        <v>969</v>
      </c>
      <c r="D4074" s="0" t="s">
        <v>970</v>
      </c>
      <c r="E4074" s="338" t="n">
        <v>18.7</v>
      </c>
    </row>
    <row r="4075" customFormat="false" ht="15" hidden="false" customHeight="false" outlineLevel="0" collapsed="false">
      <c r="A4075" s="0" t="n">
        <v>7131</v>
      </c>
      <c r="B4075" s="133" t="s">
        <v>5059</v>
      </c>
      <c r="C4075" s="0" t="s">
        <v>969</v>
      </c>
      <c r="D4075" s="0" t="s">
        <v>970</v>
      </c>
      <c r="E4075" s="338" t="n">
        <v>22.87</v>
      </c>
    </row>
    <row r="4076" customFormat="false" ht="15" hidden="false" customHeight="false" outlineLevel="0" collapsed="false">
      <c r="A4076" s="0" t="n">
        <v>7132</v>
      </c>
      <c r="B4076" s="133" t="s">
        <v>5060</v>
      </c>
      <c r="C4076" s="0" t="s">
        <v>969</v>
      </c>
      <c r="D4076" s="0" t="s">
        <v>970</v>
      </c>
      <c r="E4076" s="338" t="n">
        <v>53.84</v>
      </c>
    </row>
    <row r="4077" customFormat="false" ht="15" hidden="false" customHeight="false" outlineLevel="0" collapsed="false">
      <c r="A4077" s="0" t="n">
        <v>7133</v>
      </c>
      <c r="B4077" s="133" t="s">
        <v>5061</v>
      </c>
      <c r="C4077" s="0" t="s">
        <v>969</v>
      </c>
      <c r="D4077" s="0" t="s">
        <v>970</v>
      </c>
      <c r="E4077" s="338" t="n">
        <v>124.42</v>
      </c>
    </row>
    <row r="4078" customFormat="false" ht="15" hidden="false" customHeight="false" outlineLevel="0" collapsed="false">
      <c r="A4078" s="0" t="n">
        <v>37420</v>
      </c>
      <c r="B4078" s="133" t="s">
        <v>5062</v>
      </c>
      <c r="C4078" s="0" t="s">
        <v>969</v>
      </c>
      <c r="D4078" s="0" t="s">
        <v>972</v>
      </c>
      <c r="E4078" s="338" t="n">
        <v>40.33</v>
      </c>
    </row>
    <row r="4079" customFormat="false" ht="15" hidden="false" customHeight="false" outlineLevel="0" collapsed="false">
      <c r="A4079" s="0" t="n">
        <v>37421</v>
      </c>
      <c r="B4079" s="133" t="s">
        <v>5063</v>
      </c>
      <c r="C4079" s="0" t="s">
        <v>969</v>
      </c>
      <c r="D4079" s="0" t="s">
        <v>972</v>
      </c>
      <c r="E4079" s="338" t="n">
        <v>55.12</v>
      </c>
    </row>
    <row r="4080" customFormat="false" ht="15" hidden="false" customHeight="false" outlineLevel="0" collapsed="false">
      <c r="A4080" s="0" t="n">
        <v>37422</v>
      </c>
      <c r="B4080" s="133" t="s">
        <v>5064</v>
      </c>
      <c r="C4080" s="0" t="s">
        <v>969</v>
      </c>
      <c r="D4080" s="0" t="s">
        <v>972</v>
      </c>
      <c r="E4080" s="338" t="n">
        <v>51.59</v>
      </c>
    </row>
    <row r="4081" customFormat="false" ht="15" hidden="false" customHeight="false" outlineLevel="0" collapsed="false">
      <c r="A4081" s="0" t="n">
        <v>37443</v>
      </c>
      <c r="B4081" s="133" t="s">
        <v>5065</v>
      </c>
      <c r="C4081" s="0" t="s">
        <v>969</v>
      </c>
      <c r="D4081" s="0" t="s">
        <v>972</v>
      </c>
      <c r="E4081" s="338" t="n">
        <v>191.41</v>
      </c>
    </row>
    <row r="4082" customFormat="false" ht="15" hidden="false" customHeight="false" outlineLevel="0" collapsed="false">
      <c r="A4082" s="0" t="n">
        <v>37444</v>
      </c>
      <c r="B4082" s="133" t="s">
        <v>5066</v>
      </c>
      <c r="C4082" s="0" t="s">
        <v>969</v>
      </c>
      <c r="D4082" s="0" t="s">
        <v>972</v>
      </c>
      <c r="E4082" s="338" t="n">
        <v>194.65</v>
      </c>
    </row>
    <row r="4083" customFormat="false" ht="15" hidden="false" customHeight="false" outlineLevel="0" collapsed="false">
      <c r="A4083" s="0" t="n">
        <v>37445</v>
      </c>
      <c r="B4083" s="133" t="s">
        <v>5067</v>
      </c>
      <c r="C4083" s="0" t="s">
        <v>969</v>
      </c>
      <c r="D4083" s="0" t="s">
        <v>972</v>
      </c>
      <c r="E4083" s="338" t="n">
        <v>295.04</v>
      </c>
    </row>
    <row r="4084" customFormat="false" ht="15" hidden="false" customHeight="false" outlineLevel="0" collapsed="false">
      <c r="A4084" s="0" t="n">
        <v>37446</v>
      </c>
      <c r="B4084" s="133" t="s">
        <v>5068</v>
      </c>
      <c r="C4084" s="0" t="s">
        <v>969</v>
      </c>
      <c r="D4084" s="0" t="s">
        <v>972</v>
      </c>
      <c r="E4084" s="338" t="n">
        <v>321.64</v>
      </c>
    </row>
    <row r="4085" customFormat="false" ht="15" hidden="false" customHeight="false" outlineLevel="0" collapsed="false">
      <c r="A4085" s="0" t="n">
        <v>37447</v>
      </c>
      <c r="B4085" s="133" t="s">
        <v>5069</v>
      </c>
      <c r="C4085" s="0" t="s">
        <v>969</v>
      </c>
      <c r="D4085" s="0" t="s">
        <v>972</v>
      </c>
      <c r="E4085" s="338" t="n">
        <v>326.68</v>
      </c>
    </row>
    <row r="4086" customFormat="false" ht="15" hidden="false" customHeight="false" outlineLevel="0" collapsed="false">
      <c r="A4086" s="0" t="n">
        <v>37448</v>
      </c>
      <c r="B4086" s="133" t="s">
        <v>5070</v>
      </c>
      <c r="C4086" s="0" t="s">
        <v>969</v>
      </c>
      <c r="D4086" s="0" t="s">
        <v>972</v>
      </c>
      <c r="E4086" s="338" t="n">
        <v>448.09</v>
      </c>
    </row>
    <row r="4087" customFormat="false" ht="15" hidden="false" customHeight="false" outlineLevel="0" collapsed="false">
      <c r="A4087" s="0" t="n">
        <v>37440</v>
      </c>
      <c r="B4087" s="133" t="s">
        <v>5071</v>
      </c>
      <c r="C4087" s="0" t="s">
        <v>969</v>
      </c>
      <c r="D4087" s="0" t="s">
        <v>972</v>
      </c>
      <c r="E4087" s="338" t="n">
        <v>151.92</v>
      </c>
    </row>
    <row r="4088" customFormat="false" ht="15" hidden="false" customHeight="false" outlineLevel="0" collapsed="false">
      <c r="A4088" s="0" t="n">
        <v>37441</v>
      </c>
      <c r="B4088" s="133" t="s">
        <v>5072</v>
      </c>
      <c r="C4088" s="0" t="s">
        <v>969</v>
      </c>
      <c r="D4088" s="0" t="s">
        <v>972</v>
      </c>
      <c r="E4088" s="338" t="n">
        <v>151.92</v>
      </c>
    </row>
    <row r="4089" customFormat="false" ht="15" hidden="false" customHeight="false" outlineLevel="0" collapsed="false">
      <c r="A4089" s="0" t="n">
        <v>37442</v>
      </c>
      <c r="B4089" s="133" t="s">
        <v>5073</v>
      </c>
      <c r="C4089" s="0" t="s">
        <v>969</v>
      </c>
      <c r="D4089" s="0" t="s">
        <v>972</v>
      </c>
      <c r="E4089" s="338" t="n">
        <v>182.98</v>
      </c>
    </row>
    <row r="4090" customFormat="false" ht="15" hidden="false" customHeight="false" outlineLevel="0" collapsed="false">
      <c r="A4090" s="0" t="n">
        <v>38017</v>
      </c>
      <c r="B4090" s="133" t="s">
        <v>5074</v>
      </c>
      <c r="C4090" s="0" t="s">
        <v>969</v>
      </c>
      <c r="D4090" s="0" t="s">
        <v>970</v>
      </c>
      <c r="E4090" s="338" t="n">
        <v>9.19</v>
      </c>
    </row>
    <row r="4091" customFormat="false" ht="15" hidden="false" customHeight="false" outlineLevel="0" collapsed="false">
      <c r="A4091" s="0" t="n">
        <v>38018</v>
      </c>
      <c r="B4091" s="133" t="s">
        <v>5075</v>
      </c>
      <c r="C4091" s="0" t="s">
        <v>969</v>
      </c>
      <c r="D4091" s="0" t="s">
        <v>970</v>
      </c>
      <c r="E4091" s="338" t="n">
        <v>10.34</v>
      </c>
    </row>
    <row r="4092" customFormat="false" ht="15" hidden="false" customHeight="false" outlineLevel="0" collapsed="false">
      <c r="A4092" s="0" t="n">
        <v>39895</v>
      </c>
      <c r="B4092" s="133" t="s">
        <v>5076</v>
      </c>
      <c r="C4092" s="0" t="s">
        <v>969</v>
      </c>
      <c r="D4092" s="0" t="s">
        <v>972</v>
      </c>
      <c r="E4092" s="338" t="n">
        <v>47.79</v>
      </c>
    </row>
    <row r="4093" customFormat="false" ht="15" hidden="false" customHeight="false" outlineLevel="0" collapsed="false">
      <c r="A4093" s="0" t="n">
        <v>39896</v>
      </c>
      <c r="B4093" s="133" t="s">
        <v>5077</v>
      </c>
      <c r="C4093" s="0" t="s">
        <v>969</v>
      </c>
      <c r="D4093" s="0" t="s">
        <v>972</v>
      </c>
      <c r="E4093" s="338" t="n">
        <v>70.05</v>
      </c>
    </row>
    <row r="4094" customFormat="false" ht="15" hidden="false" customHeight="false" outlineLevel="0" collapsed="false">
      <c r="A4094" s="0" t="n">
        <v>38873</v>
      </c>
      <c r="B4094" s="133" t="s">
        <v>5078</v>
      </c>
      <c r="C4094" s="0" t="s">
        <v>969</v>
      </c>
      <c r="D4094" s="0" t="s">
        <v>972</v>
      </c>
      <c r="E4094" s="338" t="n">
        <v>14.35</v>
      </c>
    </row>
    <row r="4095" customFormat="false" ht="15" hidden="false" customHeight="false" outlineLevel="0" collapsed="false">
      <c r="A4095" s="0" t="n">
        <v>38874</v>
      </c>
      <c r="B4095" s="133" t="s">
        <v>5079</v>
      </c>
      <c r="C4095" s="0" t="s">
        <v>969</v>
      </c>
      <c r="D4095" s="0" t="s">
        <v>972</v>
      </c>
      <c r="E4095" s="338" t="n">
        <v>18.17</v>
      </c>
    </row>
    <row r="4096" customFormat="false" ht="15" hidden="false" customHeight="false" outlineLevel="0" collapsed="false">
      <c r="A4096" s="0" t="n">
        <v>38875</v>
      </c>
      <c r="B4096" s="133" t="s">
        <v>5080</v>
      </c>
      <c r="C4096" s="0" t="s">
        <v>969</v>
      </c>
      <c r="D4096" s="0" t="s">
        <v>972</v>
      </c>
      <c r="E4096" s="338" t="n">
        <v>28.8</v>
      </c>
    </row>
    <row r="4097" customFormat="false" ht="15" hidden="false" customHeight="false" outlineLevel="0" collapsed="false">
      <c r="A4097" s="0" t="n">
        <v>38876</v>
      </c>
      <c r="B4097" s="133" t="s">
        <v>5081</v>
      </c>
      <c r="C4097" s="0" t="s">
        <v>969</v>
      </c>
      <c r="D4097" s="0" t="s">
        <v>972</v>
      </c>
      <c r="E4097" s="338" t="n">
        <v>38.7</v>
      </c>
    </row>
    <row r="4098" customFormat="false" ht="15" hidden="false" customHeight="false" outlineLevel="0" collapsed="false">
      <c r="A4098" s="0" t="n">
        <v>39000</v>
      </c>
      <c r="B4098" s="133" t="s">
        <v>5082</v>
      </c>
      <c r="C4098" s="0" t="s">
        <v>969</v>
      </c>
      <c r="D4098" s="0" t="s">
        <v>972</v>
      </c>
      <c r="E4098" s="338" t="n">
        <v>29.79</v>
      </c>
    </row>
    <row r="4099" customFormat="false" ht="15" hidden="false" customHeight="false" outlineLevel="0" collapsed="false">
      <c r="A4099" s="0" t="n">
        <v>38674</v>
      </c>
      <c r="B4099" s="133" t="s">
        <v>5083</v>
      </c>
      <c r="C4099" s="0" t="s">
        <v>969</v>
      </c>
      <c r="D4099" s="0" t="s">
        <v>970</v>
      </c>
      <c r="E4099" s="338" t="n">
        <v>30.94</v>
      </c>
    </row>
    <row r="4100" customFormat="false" ht="15" hidden="false" customHeight="false" outlineLevel="0" collapsed="false">
      <c r="A4100" s="0" t="n">
        <v>38019</v>
      </c>
      <c r="B4100" s="133" t="s">
        <v>5084</v>
      </c>
      <c r="C4100" s="0" t="s">
        <v>969</v>
      </c>
      <c r="D4100" s="0" t="s">
        <v>970</v>
      </c>
      <c r="E4100" s="338" t="n">
        <v>6.54</v>
      </c>
    </row>
    <row r="4101" customFormat="false" ht="15" hidden="false" customHeight="false" outlineLevel="0" collapsed="false">
      <c r="A4101" s="0" t="n">
        <v>38020</v>
      </c>
      <c r="B4101" s="133" t="s">
        <v>5085</v>
      </c>
      <c r="C4101" s="0" t="s">
        <v>969</v>
      </c>
      <c r="D4101" s="0" t="s">
        <v>970</v>
      </c>
      <c r="E4101" s="338" t="n">
        <v>8.06</v>
      </c>
    </row>
    <row r="4102" customFormat="false" ht="15" hidden="false" customHeight="false" outlineLevel="0" collapsed="false">
      <c r="A4102" s="0" t="n">
        <v>38454</v>
      </c>
      <c r="B4102" s="133" t="s">
        <v>5086</v>
      </c>
      <c r="C4102" s="0" t="s">
        <v>969</v>
      </c>
      <c r="D4102" s="0" t="s">
        <v>972</v>
      </c>
      <c r="E4102" s="338" t="n">
        <v>11.17</v>
      </c>
    </row>
    <row r="4103" customFormat="false" ht="15" hidden="false" customHeight="false" outlineLevel="0" collapsed="false">
      <c r="A4103" s="0" t="n">
        <v>38455</v>
      </c>
      <c r="B4103" s="133" t="s">
        <v>5087</v>
      </c>
      <c r="C4103" s="0" t="s">
        <v>969</v>
      </c>
      <c r="D4103" s="0" t="s">
        <v>972</v>
      </c>
      <c r="E4103" s="338" t="n">
        <v>14.95</v>
      </c>
    </row>
    <row r="4104" customFormat="false" ht="15" hidden="false" customHeight="false" outlineLevel="0" collapsed="false">
      <c r="A4104" s="0" t="n">
        <v>38462</v>
      </c>
      <c r="B4104" s="133" t="s">
        <v>5088</v>
      </c>
      <c r="C4104" s="0" t="s">
        <v>969</v>
      </c>
      <c r="D4104" s="0" t="s">
        <v>972</v>
      </c>
      <c r="E4104" s="338" t="n">
        <v>241.08</v>
      </c>
    </row>
    <row r="4105" customFormat="false" ht="15" hidden="false" customHeight="false" outlineLevel="0" collapsed="false">
      <c r="A4105" s="0" t="n">
        <v>36362</v>
      </c>
      <c r="B4105" s="133" t="s">
        <v>5089</v>
      </c>
      <c r="C4105" s="0" t="s">
        <v>969</v>
      </c>
      <c r="D4105" s="0" t="s">
        <v>972</v>
      </c>
      <c r="E4105" s="338" t="n">
        <v>3.33</v>
      </c>
    </row>
    <row r="4106" customFormat="false" ht="15" hidden="false" customHeight="false" outlineLevel="0" collapsed="false">
      <c r="A4106" s="0" t="n">
        <v>36298</v>
      </c>
      <c r="B4106" s="133" t="s">
        <v>5090</v>
      </c>
      <c r="C4106" s="0" t="s">
        <v>969</v>
      </c>
      <c r="D4106" s="0" t="s">
        <v>972</v>
      </c>
      <c r="E4106" s="338" t="n">
        <v>2.86</v>
      </c>
    </row>
    <row r="4107" customFormat="false" ht="15" hidden="false" customHeight="false" outlineLevel="0" collapsed="false">
      <c r="A4107" s="0" t="n">
        <v>38456</v>
      </c>
      <c r="B4107" s="133" t="s">
        <v>5091</v>
      </c>
      <c r="C4107" s="0" t="s">
        <v>969</v>
      </c>
      <c r="D4107" s="0" t="s">
        <v>972</v>
      </c>
      <c r="E4107" s="338" t="n">
        <v>7.13</v>
      </c>
    </row>
    <row r="4108" customFormat="false" ht="15" hidden="false" customHeight="false" outlineLevel="0" collapsed="false">
      <c r="A4108" s="0" t="n">
        <v>38457</v>
      </c>
      <c r="B4108" s="133" t="s">
        <v>5092</v>
      </c>
      <c r="C4108" s="0" t="s">
        <v>969</v>
      </c>
      <c r="D4108" s="0" t="s">
        <v>972</v>
      </c>
      <c r="E4108" s="338" t="n">
        <v>12.99</v>
      </c>
    </row>
    <row r="4109" customFormat="false" ht="15" hidden="false" customHeight="false" outlineLevel="0" collapsed="false">
      <c r="A4109" s="0" t="n">
        <v>38458</v>
      </c>
      <c r="B4109" s="133" t="s">
        <v>5093</v>
      </c>
      <c r="C4109" s="0" t="s">
        <v>969</v>
      </c>
      <c r="D4109" s="0" t="s">
        <v>972</v>
      </c>
      <c r="E4109" s="338" t="n">
        <v>25.02</v>
      </c>
    </row>
    <row r="4110" customFormat="false" ht="15" hidden="false" customHeight="false" outlineLevel="0" collapsed="false">
      <c r="A4110" s="0" t="n">
        <v>38459</v>
      </c>
      <c r="B4110" s="133" t="s">
        <v>5094</v>
      </c>
      <c r="C4110" s="0" t="s">
        <v>969</v>
      </c>
      <c r="D4110" s="0" t="s">
        <v>972</v>
      </c>
      <c r="E4110" s="338" t="n">
        <v>39.34</v>
      </c>
    </row>
    <row r="4111" customFormat="false" ht="15" hidden="false" customHeight="false" outlineLevel="0" collapsed="false">
      <c r="A4111" s="0" t="n">
        <v>38460</v>
      </c>
      <c r="B4111" s="133" t="s">
        <v>5095</v>
      </c>
      <c r="C4111" s="0" t="s">
        <v>969</v>
      </c>
      <c r="D4111" s="0" t="s">
        <v>972</v>
      </c>
      <c r="E4111" s="338" t="n">
        <v>84.39</v>
      </c>
    </row>
    <row r="4112" customFormat="false" ht="15" hidden="false" customHeight="false" outlineLevel="0" collapsed="false">
      <c r="A4112" s="0" t="n">
        <v>38461</v>
      </c>
      <c r="B4112" s="133" t="s">
        <v>5096</v>
      </c>
      <c r="C4112" s="0" t="s">
        <v>969</v>
      </c>
      <c r="D4112" s="0" t="s">
        <v>972</v>
      </c>
      <c r="E4112" s="338" t="n">
        <v>113.25</v>
      </c>
    </row>
    <row r="4113" customFormat="false" ht="15" hidden="false" customHeight="false" outlineLevel="0" collapsed="false">
      <c r="A4113" s="0" t="n">
        <v>7094</v>
      </c>
      <c r="B4113" s="133" t="s">
        <v>5097</v>
      </c>
      <c r="C4113" s="0" t="s">
        <v>969</v>
      </c>
      <c r="D4113" s="0" t="s">
        <v>970</v>
      </c>
      <c r="E4113" s="338" t="n">
        <v>15.84</v>
      </c>
    </row>
    <row r="4114" customFormat="false" ht="15" hidden="false" customHeight="false" outlineLevel="0" collapsed="false">
      <c r="A4114" s="0" t="n">
        <v>7116</v>
      </c>
      <c r="B4114" s="133" t="s">
        <v>5098</v>
      </c>
      <c r="C4114" s="0" t="s">
        <v>969</v>
      </c>
      <c r="D4114" s="0" t="s">
        <v>970</v>
      </c>
      <c r="E4114" s="338" t="n">
        <v>3.29</v>
      </c>
    </row>
    <row r="4115" customFormat="false" ht="15" hidden="false" customHeight="false" outlineLevel="0" collapsed="false">
      <c r="A4115" s="0" t="n">
        <v>7118</v>
      </c>
      <c r="B4115" s="133" t="s">
        <v>5099</v>
      </c>
      <c r="C4115" s="0" t="s">
        <v>969</v>
      </c>
      <c r="D4115" s="0" t="s">
        <v>970</v>
      </c>
      <c r="E4115" s="338" t="n">
        <v>32.57</v>
      </c>
    </row>
    <row r="4116" customFormat="false" ht="15" hidden="false" customHeight="false" outlineLevel="0" collapsed="false">
      <c r="A4116" s="0" t="n">
        <v>7098</v>
      </c>
      <c r="B4116" s="133" t="s">
        <v>5100</v>
      </c>
      <c r="C4116" s="0" t="s">
        <v>969</v>
      </c>
      <c r="D4116" s="0" t="s">
        <v>970</v>
      </c>
      <c r="E4116" s="338" t="n">
        <v>4.84</v>
      </c>
    </row>
    <row r="4117" customFormat="false" ht="15" hidden="false" customHeight="false" outlineLevel="0" collapsed="false">
      <c r="A4117" s="0" t="n">
        <v>7110</v>
      </c>
      <c r="B4117" s="133" t="s">
        <v>5101</v>
      </c>
      <c r="C4117" s="0" t="s">
        <v>969</v>
      </c>
      <c r="D4117" s="0" t="s">
        <v>970</v>
      </c>
      <c r="E4117" s="338" t="n">
        <v>61.93</v>
      </c>
    </row>
    <row r="4118" customFormat="false" ht="15" hidden="false" customHeight="false" outlineLevel="0" collapsed="false">
      <c r="A4118" s="0" t="n">
        <v>7123</v>
      </c>
      <c r="B4118" s="133" t="s">
        <v>5102</v>
      </c>
      <c r="C4118" s="0" t="s">
        <v>969</v>
      </c>
      <c r="D4118" s="0" t="s">
        <v>970</v>
      </c>
      <c r="E4118" s="338" t="n">
        <v>5.86</v>
      </c>
    </row>
    <row r="4119" customFormat="false" ht="15" hidden="false" customHeight="false" outlineLevel="0" collapsed="false">
      <c r="A4119" s="0" t="n">
        <v>7121</v>
      </c>
      <c r="B4119" s="133" t="s">
        <v>5103</v>
      </c>
      <c r="C4119" s="0" t="s">
        <v>969</v>
      </c>
      <c r="D4119" s="0" t="s">
        <v>970</v>
      </c>
      <c r="E4119" s="338" t="n">
        <v>11.58</v>
      </c>
    </row>
    <row r="4120" customFormat="false" ht="15" hidden="false" customHeight="false" outlineLevel="0" collapsed="false">
      <c r="A4120" s="0" t="n">
        <v>7137</v>
      </c>
      <c r="B4120" s="133" t="s">
        <v>5104</v>
      </c>
      <c r="C4120" s="0" t="s">
        <v>969</v>
      </c>
      <c r="D4120" s="0" t="s">
        <v>970</v>
      </c>
      <c r="E4120" s="338" t="n">
        <v>12.65</v>
      </c>
    </row>
    <row r="4121" customFormat="false" ht="15" hidden="false" customHeight="false" outlineLevel="0" collapsed="false">
      <c r="A4121" s="0" t="n">
        <v>7122</v>
      </c>
      <c r="B4121" s="133" t="s">
        <v>5105</v>
      </c>
      <c r="C4121" s="0" t="s">
        <v>969</v>
      </c>
      <c r="D4121" s="0" t="s">
        <v>970</v>
      </c>
      <c r="E4121" s="338" t="n">
        <v>13.92</v>
      </c>
    </row>
    <row r="4122" customFormat="false" ht="15" hidden="false" customHeight="false" outlineLevel="0" collapsed="false">
      <c r="A4122" s="0" t="n">
        <v>7114</v>
      </c>
      <c r="B4122" s="133" t="s">
        <v>5106</v>
      </c>
      <c r="C4122" s="0" t="s">
        <v>969</v>
      </c>
      <c r="D4122" s="0" t="s">
        <v>970</v>
      </c>
      <c r="E4122" s="338" t="n">
        <v>16.19</v>
      </c>
    </row>
    <row r="4123" customFormat="false" ht="15" hidden="false" customHeight="false" outlineLevel="0" collapsed="false">
      <c r="A4123" s="0" t="n">
        <v>7109</v>
      </c>
      <c r="B4123" s="133" t="s">
        <v>5107</v>
      </c>
      <c r="C4123" s="0" t="s">
        <v>969</v>
      </c>
      <c r="D4123" s="0" t="s">
        <v>970</v>
      </c>
      <c r="E4123" s="338" t="n">
        <v>3.21</v>
      </c>
    </row>
    <row r="4124" customFormat="false" ht="15" hidden="false" customHeight="false" outlineLevel="0" collapsed="false">
      <c r="A4124" s="0" t="n">
        <v>7135</v>
      </c>
      <c r="B4124" s="133" t="s">
        <v>5108</v>
      </c>
      <c r="C4124" s="0" t="s">
        <v>969</v>
      </c>
      <c r="D4124" s="0" t="s">
        <v>970</v>
      </c>
      <c r="E4124" s="338" t="n">
        <v>6.57</v>
      </c>
    </row>
    <row r="4125" customFormat="false" ht="15" hidden="false" customHeight="false" outlineLevel="0" collapsed="false">
      <c r="A4125" s="0" t="n">
        <v>37947</v>
      </c>
      <c r="B4125" s="133" t="s">
        <v>5109</v>
      </c>
      <c r="C4125" s="0" t="s">
        <v>969</v>
      </c>
      <c r="D4125" s="0" t="s">
        <v>970</v>
      </c>
      <c r="E4125" s="338" t="n">
        <v>5.34</v>
      </c>
    </row>
    <row r="4126" customFormat="false" ht="15" hidden="false" customHeight="false" outlineLevel="0" collapsed="false">
      <c r="A4126" s="0" t="n">
        <v>7103</v>
      </c>
      <c r="B4126" s="133" t="s">
        <v>5110</v>
      </c>
      <c r="C4126" s="0" t="s">
        <v>969</v>
      </c>
      <c r="D4126" s="0" t="s">
        <v>970</v>
      </c>
      <c r="E4126" s="338" t="n">
        <v>17.41</v>
      </c>
    </row>
    <row r="4127" customFormat="false" ht="15" hidden="false" customHeight="false" outlineLevel="0" collapsed="false">
      <c r="A4127" s="0" t="n">
        <v>40419</v>
      </c>
      <c r="B4127" s="133" t="s">
        <v>5111</v>
      </c>
      <c r="C4127" s="0" t="s">
        <v>969</v>
      </c>
      <c r="D4127" s="0" t="s">
        <v>972</v>
      </c>
      <c r="E4127" s="338" t="n">
        <v>36.95</v>
      </c>
    </row>
    <row r="4128" customFormat="false" ht="15" hidden="false" customHeight="false" outlineLevel="0" collapsed="false">
      <c r="A4128" s="0" t="n">
        <v>40420</v>
      </c>
      <c r="B4128" s="133" t="s">
        <v>5112</v>
      </c>
      <c r="C4128" s="0" t="s">
        <v>969</v>
      </c>
      <c r="D4128" s="0" t="s">
        <v>972</v>
      </c>
      <c r="E4128" s="338" t="n">
        <v>53.91</v>
      </c>
    </row>
    <row r="4129" customFormat="false" ht="15" hidden="false" customHeight="false" outlineLevel="0" collapsed="false">
      <c r="A4129" s="0" t="n">
        <v>40421</v>
      </c>
      <c r="B4129" s="133" t="s">
        <v>5113</v>
      </c>
      <c r="C4129" s="0" t="s">
        <v>969</v>
      </c>
      <c r="D4129" s="0" t="s">
        <v>972</v>
      </c>
      <c r="E4129" s="338" t="n">
        <v>57.39</v>
      </c>
    </row>
    <row r="4130" customFormat="false" ht="15" hidden="false" customHeight="false" outlineLevel="0" collapsed="false">
      <c r="A4130" s="0" t="n">
        <v>38905</v>
      </c>
      <c r="B4130" s="133" t="s">
        <v>5114</v>
      </c>
      <c r="C4130" s="0" t="s">
        <v>969</v>
      </c>
      <c r="D4130" s="0" t="s">
        <v>972</v>
      </c>
      <c r="E4130" s="338" t="n">
        <v>18.57</v>
      </c>
    </row>
    <row r="4131" customFormat="false" ht="15" hidden="false" customHeight="false" outlineLevel="0" collapsed="false">
      <c r="A4131" s="0" t="n">
        <v>38907</v>
      </c>
      <c r="B4131" s="133" t="s">
        <v>5115</v>
      </c>
      <c r="C4131" s="0" t="s">
        <v>969</v>
      </c>
      <c r="D4131" s="0" t="s">
        <v>972</v>
      </c>
      <c r="E4131" s="338" t="n">
        <v>17.9</v>
      </c>
    </row>
    <row r="4132" customFormat="false" ht="15" hidden="false" customHeight="false" outlineLevel="0" collapsed="false">
      <c r="A4132" s="0" t="n">
        <v>38910</v>
      </c>
      <c r="B4132" s="133" t="s">
        <v>5116</v>
      </c>
      <c r="C4132" s="0" t="s">
        <v>969</v>
      </c>
      <c r="D4132" s="0" t="s">
        <v>972</v>
      </c>
      <c r="E4132" s="338" t="n">
        <v>20.94</v>
      </c>
    </row>
    <row r="4133" customFormat="false" ht="15" hidden="false" customHeight="false" outlineLevel="0" collapsed="false">
      <c r="A4133" s="0" t="n">
        <v>11655</v>
      </c>
      <c r="B4133" s="133" t="s">
        <v>5117</v>
      </c>
      <c r="C4133" s="0" t="s">
        <v>969</v>
      </c>
      <c r="D4133" s="0" t="s">
        <v>970</v>
      </c>
      <c r="E4133" s="338" t="n">
        <v>15.2</v>
      </c>
    </row>
    <row r="4134" customFormat="false" ht="15" hidden="false" customHeight="false" outlineLevel="0" collapsed="false">
      <c r="A4134" s="0" t="n">
        <v>11656</v>
      </c>
      <c r="B4134" s="133" t="s">
        <v>5118</v>
      </c>
      <c r="C4134" s="0" t="s">
        <v>969</v>
      </c>
      <c r="D4134" s="0" t="s">
        <v>970</v>
      </c>
      <c r="E4134" s="338" t="n">
        <v>17.45</v>
      </c>
    </row>
    <row r="4135" customFormat="false" ht="15" hidden="false" customHeight="false" outlineLevel="0" collapsed="false">
      <c r="A4135" s="0" t="n">
        <v>7091</v>
      </c>
      <c r="B4135" s="133" t="s">
        <v>5119</v>
      </c>
      <c r="C4135" s="0" t="s">
        <v>969</v>
      </c>
      <c r="D4135" s="0" t="s">
        <v>970</v>
      </c>
      <c r="E4135" s="338" t="n">
        <v>14.29</v>
      </c>
    </row>
    <row r="4136" customFormat="false" ht="15" hidden="false" customHeight="false" outlineLevel="0" collapsed="false">
      <c r="A4136" s="0" t="n">
        <v>37948</v>
      </c>
      <c r="B4136" s="133" t="s">
        <v>5120</v>
      </c>
      <c r="C4136" s="0" t="s">
        <v>969</v>
      </c>
      <c r="D4136" s="0" t="s">
        <v>970</v>
      </c>
      <c r="E4136" s="338" t="n">
        <v>3.31</v>
      </c>
    </row>
    <row r="4137" customFormat="false" ht="15" hidden="false" customHeight="false" outlineLevel="0" collapsed="false">
      <c r="A4137" s="0" t="n">
        <v>7097</v>
      </c>
      <c r="B4137" s="133" t="s">
        <v>5121</v>
      </c>
      <c r="C4137" s="0" t="s">
        <v>969</v>
      </c>
      <c r="D4137" s="0" t="s">
        <v>970</v>
      </c>
      <c r="E4137" s="338" t="n">
        <v>6.71</v>
      </c>
    </row>
    <row r="4138" customFormat="false" ht="15" hidden="false" customHeight="false" outlineLevel="0" collapsed="false">
      <c r="A4138" s="0" t="n">
        <v>11658</v>
      </c>
      <c r="B4138" s="133" t="s">
        <v>5122</v>
      </c>
      <c r="C4138" s="0" t="s">
        <v>969</v>
      </c>
      <c r="D4138" s="0" t="s">
        <v>970</v>
      </c>
      <c r="E4138" s="338" t="n">
        <v>14.84</v>
      </c>
    </row>
    <row r="4139" customFormat="false" ht="15" hidden="false" customHeight="false" outlineLevel="0" collapsed="false">
      <c r="A4139" s="0" t="n">
        <v>7146</v>
      </c>
      <c r="B4139" s="133" t="s">
        <v>5123</v>
      </c>
      <c r="C4139" s="0" t="s">
        <v>969</v>
      </c>
      <c r="D4139" s="0" t="s">
        <v>970</v>
      </c>
      <c r="E4139" s="338" t="n">
        <v>211.96</v>
      </c>
    </row>
    <row r="4140" customFormat="false" ht="15" hidden="false" customHeight="false" outlineLevel="0" collapsed="false">
      <c r="A4140" s="0" t="n">
        <v>7138</v>
      </c>
      <c r="B4140" s="133" t="s">
        <v>5124</v>
      </c>
      <c r="C4140" s="0" t="s">
        <v>969</v>
      </c>
      <c r="D4140" s="0" t="s">
        <v>970</v>
      </c>
      <c r="E4140" s="338" t="n">
        <v>1.34</v>
      </c>
    </row>
    <row r="4141" customFormat="false" ht="15" hidden="false" customHeight="false" outlineLevel="0" collapsed="false">
      <c r="A4141" s="0" t="n">
        <v>7139</v>
      </c>
      <c r="B4141" s="133" t="s">
        <v>5125</v>
      </c>
      <c r="C4141" s="0" t="s">
        <v>969</v>
      </c>
      <c r="D4141" s="0" t="s">
        <v>970</v>
      </c>
      <c r="E4141" s="338" t="n">
        <v>1.52</v>
      </c>
    </row>
    <row r="4142" customFormat="false" ht="15" hidden="false" customHeight="false" outlineLevel="0" collapsed="false">
      <c r="A4142" s="0" t="n">
        <v>7140</v>
      </c>
      <c r="B4142" s="133" t="s">
        <v>5126</v>
      </c>
      <c r="C4142" s="0" t="s">
        <v>969</v>
      </c>
      <c r="D4142" s="0" t="s">
        <v>970</v>
      </c>
      <c r="E4142" s="338" t="n">
        <v>4.77</v>
      </c>
    </row>
    <row r="4143" customFormat="false" ht="15" hidden="false" customHeight="false" outlineLevel="0" collapsed="false">
      <c r="A4143" s="0" t="n">
        <v>7141</v>
      </c>
      <c r="B4143" s="133" t="s">
        <v>5127</v>
      </c>
      <c r="C4143" s="0" t="s">
        <v>969</v>
      </c>
      <c r="D4143" s="0" t="s">
        <v>970</v>
      </c>
      <c r="E4143" s="338" t="n">
        <v>11.66</v>
      </c>
    </row>
    <row r="4144" customFormat="false" ht="15" hidden="false" customHeight="false" outlineLevel="0" collapsed="false">
      <c r="A4144" s="0" t="n">
        <v>7143</v>
      </c>
      <c r="B4144" s="133" t="s">
        <v>5128</v>
      </c>
      <c r="C4144" s="0" t="s">
        <v>969</v>
      </c>
      <c r="D4144" s="0" t="s">
        <v>970</v>
      </c>
      <c r="E4144" s="338" t="n">
        <v>39.13</v>
      </c>
    </row>
    <row r="4145" customFormat="false" ht="15" hidden="false" customHeight="false" outlineLevel="0" collapsed="false">
      <c r="A4145" s="0" t="n">
        <v>7144</v>
      </c>
      <c r="B4145" s="133" t="s">
        <v>5129</v>
      </c>
      <c r="C4145" s="0" t="s">
        <v>969</v>
      </c>
      <c r="D4145" s="0" t="s">
        <v>970</v>
      </c>
      <c r="E4145" s="338" t="n">
        <v>72.6</v>
      </c>
    </row>
    <row r="4146" customFormat="false" ht="15" hidden="false" customHeight="false" outlineLevel="0" collapsed="false">
      <c r="A4146" s="0" t="n">
        <v>7145</v>
      </c>
      <c r="B4146" s="133" t="s">
        <v>5130</v>
      </c>
      <c r="C4146" s="0" t="s">
        <v>969</v>
      </c>
      <c r="D4146" s="0" t="s">
        <v>970</v>
      </c>
      <c r="E4146" s="338" t="n">
        <v>98.71</v>
      </c>
    </row>
    <row r="4147" customFormat="false" ht="15" hidden="false" customHeight="false" outlineLevel="0" collapsed="false">
      <c r="A4147" s="0" t="n">
        <v>7142</v>
      </c>
      <c r="B4147" s="133" t="s">
        <v>5131</v>
      </c>
      <c r="C4147" s="0" t="s">
        <v>969</v>
      </c>
      <c r="D4147" s="0" t="s">
        <v>970</v>
      </c>
      <c r="E4147" s="338" t="n">
        <v>12.19</v>
      </c>
    </row>
    <row r="4148" customFormat="false" ht="15" hidden="false" customHeight="false" outlineLevel="0" collapsed="false">
      <c r="A4148" s="0" t="n">
        <v>3593</v>
      </c>
      <c r="B4148" s="133" t="s">
        <v>5132</v>
      </c>
      <c r="C4148" s="0" t="s">
        <v>969</v>
      </c>
      <c r="D4148" s="0" t="s">
        <v>972</v>
      </c>
      <c r="E4148" s="338" t="n">
        <v>101.47</v>
      </c>
    </row>
    <row r="4149" customFormat="false" ht="15" hidden="false" customHeight="false" outlineLevel="0" collapsed="false">
      <c r="A4149" s="0" t="n">
        <v>3588</v>
      </c>
      <c r="B4149" s="133" t="s">
        <v>5133</v>
      </c>
      <c r="C4149" s="0" t="s">
        <v>969</v>
      </c>
      <c r="D4149" s="0" t="s">
        <v>972</v>
      </c>
      <c r="E4149" s="338" t="n">
        <v>78.21</v>
      </c>
    </row>
    <row r="4150" customFormat="false" ht="15" hidden="false" customHeight="false" outlineLevel="0" collapsed="false">
      <c r="A4150" s="0" t="n">
        <v>3585</v>
      </c>
      <c r="B4150" s="133" t="s">
        <v>5134</v>
      </c>
      <c r="C4150" s="0" t="s">
        <v>969</v>
      </c>
      <c r="D4150" s="0" t="s">
        <v>972</v>
      </c>
      <c r="E4150" s="338" t="n">
        <v>24.16</v>
      </c>
    </row>
    <row r="4151" customFormat="false" ht="15" hidden="false" customHeight="false" outlineLevel="0" collapsed="false">
      <c r="A4151" s="0" t="n">
        <v>3587</v>
      </c>
      <c r="B4151" s="133" t="s">
        <v>5135</v>
      </c>
      <c r="C4151" s="0" t="s">
        <v>969</v>
      </c>
      <c r="D4151" s="0" t="s">
        <v>972</v>
      </c>
      <c r="E4151" s="338" t="n">
        <v>48.53</v>
      </c>
    </row>
    <row r="4152" customFormat="false" ht="15" hidden="false" customHeight="false" outlineLevel="0" collapsed="false">
      <c r="A4152" s="0" t="n">
        <v>3590</v>
      </c>
      <c r="B4152" s="133" t="s">
        <v>5136</v>
      </c>
      <c r="C4152" s="0" t="s">
        <v>969</v>
      </c>
      <c r="D4152" s="0" t="s">
        <v>972</v>
      </c>
      <c r="E4152" s="338" t="n">
        <v>288.11</v>
      </c>
    </row>
    <row r="4153" customFormat="false" ht="15" hidden="false" customHeight="false" outlineLevel="0" collapsed="false">
      <c r="A4153" s="0" t="n">
        <v>3589</v>
      </c>
      <c r="B4153" s="133" t="s">
        <v>5137</v>
      </c>
      <c r="C4153" s="0" t="s">
        <v>969</v>
      </c>
      <c r="D4153" s="0" t="s">
        <v>972</v>
      </c>
      <c r="E4153" s="338" t="n">
        <v>154.64</v>
      </c>
    </row>
    <row r="4154" customFormat="false" ht="15" hidden="false" customHeight="false" outlineLevel="0" collapsed="false">
      <c r="A4154" s="0" t="n">
        <v>3586</v>
      </c>
      <c r="B4154" s="133" t="s">
        <v>5138</v>
      </c>
      <c r="C4154" s="0" t="s">
        <v>969</v>
      </c>
      <c r="D4154" s="0" t="s">
        <v>972</v>
      </c>
      <c r="E4154" s="338" t="n">
        <v>31.64</v>
      </c>
    </row>
    <row r="4155" customFormat="false" ht="15" hidden="false" customHeight="false" outlineLevel="0" collapsed="false">
      <c r="A4155" s="0" t="n">
        <v>3592</v>
      </c>
      <c r="B4155" s="133" t="s">
        <v>5139</v>
      </c>
      <c r="C4155" s="0" t="s">
        <v>969</v>
      </c>
      <c r="D4155" s="0" t="s">
        <v>972</v>
      </c>
      <c r="E4155" s="338" t="n">
        <v>455.41</v>
      </c>
    </row>
    <row r="4156" customFormat="false" ht="15" hidden="false" customHeight="false" outlineLevel="0" collapsed="false">
      <c r="A4156" s="0" t="n">
        <v>3591</v>
      </c>
      <c r="B4156" s="133" t="s">
        <v>5140</v>
      </c>
      <c r="C4156" s="0" t="s">
        <v>969</v>
      </c>
      <c r="D4156" s="0" t="s">
        <v>972</v>
      </c>
      <c r="E4156" s="338" t="n">
        <v>730.05</v>
      </c>
    </row>
    <row r="4157" customFormat="false" ht="15" hidden="false" customHeight="false" outlineLevel="0" collapsed="false">
      <c r="A4157" s="0" t="n">
        <v>40396</v>
      </c>
      <c r="B4157" s="133" t="s">
        <v>5141</v>
      </c>
      <c r="C4157" s="0" t="s">
        <v>969</v>
      </c>
      <c r="D4157" s="0" t="s">
        <v>972</v>
      </c>
      <c r="E4157" s="338" t="n">
        <v>142.06</v>
      </c>
    </row>
    <row r="4158" customFormat="false" ht="15" hidden="false" customHeight="false" outlineLevel="0" collapsed="false">
      <c r="A4158" s="0" t="n">
        <v>40395</v>
      </c>
      <c r="B4158" s="133" t="s">
        <v>5142</v>
      </c>
      <c r="C4158" s="0" t="s">
        <v>969</v>
      </c>
      <c r="D4158" s="0" t="s">
        <v>972</v>
      </c>
      <c r="E4158" s="338" t="n">
        <v>109.02</v>
      </c>
    </row>
    <row r="4159" customFormat="false" ht="15" hidden="false" customHeight="false" outlineLevel="0" collapsed="false">
      <c r="A4159" s="0" t="n">
        <v>40392</v>
      </c>
      <c r="B4159" s="133" t="s">
        <v>5143</v>
      </c>
      <c r="C4159" s="0" t="s">
        <v>969</v>
      </c>
      <c r="D4159" s="0" t="s">
        <v>972</v>
      </c>
      <c r="E4159" s="338" t="n">
        <v>35.08</v>
      </c>
    </row>
    <row r="4160" customFormat="false" ht="15" hidden="false" customHeight="false" outlineLevel="0" collapsed="false">
      <c r="A4160" s="0" t="n">
        <v>40394</v>
      </c>
      <c r="B4160" s="133" t="s">
        <v>5144</v>
      </c>
      <c r="C4160" s="0" t="s">
        <v>969</v>
      </c>
      <c r="D4160" s="0" t="s">
        <v>972</v>
      </c>
      <c r="E4160" s="338" t="n">
        <v>70.98</v>
      </c>
    </row>
    <row r="4161" customFormat="false" ht="15" hidden="false" customHeight="false" outlineLevel="0" collapsed="false">
      <c r="A4161" s="0" t="n">
        <v>40398</v>
      </c>
      <c r="B4161" s="133" t="s">
        <v>5145</v>
      </c>
      <c r="C4161" s="0" t="s">
        <v>969</v>
      </c>
      <c r="D4161" s="0" t="s">
        <v>972</v>
      </c>
      <c r="E4161" s="338" t="n">
        <v>455.76</v>
      </c>
    </row>
    <row r="4162" customFormat="false" ht="15" hidden="false" customHeight="false" outlineLevel="0" collapsed="false">
      <c r="A4162" s="0" t="n">
        <v>40397</v>
      </c>
      <c r="B4162" s="133" t="s">
        <v>5146</v>
      </c>
      <c r="C4162" s="0" t="s">
        <v>969</v>
      </c>
      <c r="D4162" s="0" t="s">
        <v>972</v>
      </c>
      <c r="E4162" s="338" t="n">
        <v>233.4</v>
      </c>
    </row>
    <row r="4163" customFormat="false" ht="15" hidden="false" customHeight="false" outlineLevel="0" collapsed="false">
      <c r="A4163" s="0" t="n">
        <v>40393</v>
      </c>
      <c r="B4163" s="133" t="s">
        <v>5147</v>
      </c>
      <c r="C4163" s="0" t="s">
        <v>969</v>
      </c>
      <c r="D4163" s="0" t="s">
        <v>972</v>
      </c>
      <c r="E4163" s="338" t="n">
        <v>45.18</v>
      </c>
    </row>
    <row r="4164" customFormat="false" ht="15" hidden="false" customHeight="false" outlineLevel="0" collapsed="false">
      <c r="A4164" s="0" t="n">
        <v>40399</v>
      </c>
      <c r="B4164" s="133" t="s">
        <v>5148</v>
      </c>
      <c r="C4164" s="0" t="s">
        <v>969</v>
      </c>
      <c r="D4164" s="0" t="s">
        <v>972</v>
      </c>
      <c r="E4164" s="338" t="n">
        <v>745.61</v>
      </c>
    </row>
    <row r="4165" customFormat="false" ht="15" hidden="false" customHeight="false" outlineLevel="0" collapsed="false">
      <c r="A4165" s="0" t="n">
        <v>39322</v>
      </c>
      <c r="B4165" s="133" t="s">
        <v>5149</v>
      </c>
      <c r="C4165" s="0" t="s">
        <v>969</v>
      </c>
      <c r="D4165" s="0" t="s">
        <v>972</v>
      </c>
      <c r="E4165" s="338" t="n">
        <v>8.83</v>
      </c>
    </row>
    <row r="4166" customFormat="false" ht="15" hidden="false" customHeight="false" outlineLevel="0" collapsed="false">
      <c r="A4166" s="0" t="n">
        <v>39289</v>
      </c>
      <c r="B4166" s="133" t="s">
        <v>5150</v>
      </c>
      <c r="C4166" s="0" t="s">
        <v>969</v>
      </c>
      <c r="D4166" s="0" t="s">
        <v>972</v>
      </c>
      <c r="E4166" s="338" t="n">
        <v>16.46</v>
      </c>
    </row>
    <row r="4167" customFormat="false" ht="15" hidden="false" customHeight="false" outlineLevel="0" collapsed="false">
      <c r="A4167" s="0" t="n">
        <v>39290</v>
      </c>
      <c r="B4167" s="133" t="s">
        <v>5151</v>
      </c>
      <c r="C4167" s="0" t="s">
        <v>969</v>
      </c>
      <c r="D4167" s="0" t="s">
        <v>972</v>
      </c>
      <c r="E4167" s="338" t="n">
        <v>27.8</v>
      </c>
    </row>
    <row r="4168" customFormat="false" ht="15" hidden="false" customHeight="false" outlineLevel="0" collapsed="false">
      <c r="A4168" s="0" t="n">
        <v>39291</v>
      </c>
      <c r="B4168" s="133" t="s">
        <v>5152</v>
      </c>
      <c r="C4168" s="0" t="s">
        <v>969</v>
      </c>
      <c r="D4168" s="0" t="s">
        <v>972</v>
      </c>
      <c r="E4168" s="338" t="n">
        <v>30.74</v>
      </c>
    </row>
    <row r="4169" customFormat="false" ht="15" hidden="false" customHeight="false" outlineLevel="0" collapsed="false">
      <c r="A4169" s="0" t="n">
        <v>41892</v>
      </c>
      <c r="B4169" s="133" t="s">
        <v>5153</v>
      </c>
      <c r="C4169" s="0" t="s">
        <v>969</v>
      </c>
      <c r="D4169" s="0" t="s">
        <v>972</v>
      </c>
      <c r="E4169" s="338" t="n">
        <v>97.36</v>
      </c>
    </row>
    <row r="4170" customFormat="false" ht="15" hidden="false" customHeight="false" outlineLevel="0" collapsed="false">
      <c r="A4170" s="0" t="n">
        <v>7048</v>
      </c>
      <c r="B4170" s="133" t="s">
        <v>5154</v>
      </c>
      <c r="C4170" s="0" t="s">
        <v>969</v>
      </c>
      <c r="D4170" s="0" t="s">
        <v>972</v>
      </c>
      <c r="E4170" s="338" t="n">
        <v>21.01</v>
      </c>
    </row>
    <row r="4171" customFormat="false" ht="15" hidden="false" customHeight="false" outlineLevel="0" collapsed="false">
      <c r="A4171" s="0" t="n">
        <v>7088</v>
      </c>
      <c r="B4171" s="133" t="s">
        <v>5155</v>
      </c>
      <c r="C4171" s="0" t="s">
        <v>969</v>
      </c>
      <c r="D4171" s="0" t="s">
        <v>972</v>
      </c>
      <c r="E4171" s="338" t="n">
        <v>45.95</v>
      </c>
    </row>
    <row r="4172" customFormat="false" ht="15" hidden="false" customHeight="false" outlineLevel="0" collapsed="false">
      <c r="A4172" s="0" t="n">
        <v>20179</v>
      </c>
      <c r="B4172" s="133" t="s">
        <v>5156</v>
      </c>
      <c r="C4172" s="0" t="s">
        <v>969</v>
      </c>
      <c r="D4172" s="0" t="s">
        <v>970</v>
      </c>
      <c r="E4172" s="338" t="n">
        <v>39.12</v>
      </c>
    </row>
    <row r="4173" customFormat="false" ht="15" hidden="false" customHeight="false" outlineLevel="0" collapsed="false">
      <c r="A4173" s="0" t="n">
        <v>20178</v>
      </c>
      <c r="B4173" s="133" t="s">
        <v>5157</v>
      </c>
      <c r="C4173" s="0" t="s">
        <v>969</v>
      </c>
      <c r="D4173" s="0" t="s">
        <v>970</v>
      </c>
      <c r="E4173" s="338" t="n">
        <v>46.89</v>
      </c>
    </row>
    <row r="4174" customFormat="false" ht="15" hidden="false" customHeight="false" outlineLevel="0" collapsed="false">
      <c r="A4174" s="0" t="n">
        <v>20180</v>
      </c>
      <c r="B4174" s="133" t="s">
        <v>5158</v>
      </c>
      <c r="C4174" s="0" t="s">
        <v>969</v>
      </c>
      <c r="D4174" s="0" t="s">
        <v>970</v>
      </c>
      <c r="E4174" s="338" t="n">
        <v>77.39</v>
      </c>
    </row>
    <row r="4175" customFormat="false" ht="15" hidden="false" customHeight="false" outlineLevel="0" collapsed="false">
      <c r="A4175" s="0" t="n">
        <v>20181</v>
      </c>
      <c r="B4175" s="133" t="s">
        <v>5159</v>
      </c>
      <c r="C4175" s="0" t="s">
        <v>969</v>
      </c>
      <c r="D4175" s="0" t="s">
        <v>970</v>
      </c>
      <c r="E4175" s="338" t="n">
        <v>103.62</v>
      </c>
    </row>
    <row r="4176" customFormat="false" ht="15" hidden="false" customHeight="false" outlineLevel="0" collapsed="false">
      <c r="A4176" s="0" t="n">
        <v>20177</v>
      </c>
      <c r="B4176" s="133" t="s">
        <v>5160</v>
      </c>
      <c r="C4176" s="0" t="s">
        <v>969</v>
      </c>
      <c r="D4176" s="0" t="s">
        <v>970</v>
      </c>
      <c r="E4176" s="338" t="n">
        <v>25.63</v>
      </c>
    </row>
    <row r="4177" customFormat="false" ht="15" hidden="false" customHeight="false" outlineLevel="0" collapsed="false">
      <c r="A4177" s="0" t="n">
        <v>7070</v>
      </c>
      <c r="B4177" s="133" t="s">
        <v>5161</v>
      </c>
      <c r="C4177" s="0" t="s">
        <v>969</v>
      </c>
      <c r="D4177" s="0" t="s">
        <v>970</v>
      </c>
      <c r="E4177" s="338" t="n">
        <v>183.92</v>
      </c>
    </row>
    <row r="4178" customFormat="false" ht="15" hidden="false" customHeight="false" outlineLevel="0" collapsed="false">
      <c r="A4178" s="0" t="n">
        <v>40945</v>
      </c>
      <c r="B4178" s="133" t="s">
        <v>5162</v>
      </c>
      <c r="C4178" s="0" t="s">
        <v>1120</v>
      </c>
      <c r="D4178" s="0" t="s">
        <v>970</v>
      </c>
      <c r="E4178" s="338" t="n">
        <v>14.67</v>
      </c>
    </row>
    <row r="4179" customFormat="false" ht="15" hidden="false" customHeight="false" outlineLevel="0" collapsed="false">
      <c r="A4179" s="0" t="n">
        <v>40946</v>
      </c>
      <c r="B4179" s="133" t="s">
        <v>5163</v>
      </c>
      <c r="C4179" s="0" t="s">
        <v>1122</v>
      </c>
      <c r="D4179" s="0" t="s">
        <v>970</v>
      </c>
      <c r="E4179" s="339" t="n">
        <v>2583.45</v>
      </c>
    </row>
    <row r="4180" customFormat="false" ht="15" hidden="false" customHeight="false" outlineLevel="0" collapsed="false">
      <c r="A4180" s="0" t="n">
        <v>7153</v>
      </c>
      <c r="B4180" s="133" t="s">
        <v>5164</v>
      </c>
      <c r="C4180" s="0" t="s">
        <v>1120</v>
      </c>
      <c r="D4180" s="0" t="s">
        <v>970</v>
      </c>
      <c r="E4180" s="338" t="n">
        <v>23.86</v>
      </c>
    </row>
    <row r="4181" customFormat="false" ht="15" hidden="false" customHeight="false" outlineLevel="0" collapsed="false">
      <c r="A4181" s="0" t="n">
        <v>41089</v>
      </c>
      <c r="B4181" s="133" t="s">
        <v>5165</v>
      </c>
      <c r="C4181" s="0" t="s">
        <v>1122</v>
      </c>
      <c r="D4181" s="0" t="s">
        <v>970</v>
      </c>
      <c r="E4181" s="339" t="n">
        <v>4200.61</v>
      </c>
    </row>
    <row r="4182" customFormat="false" ht="15" hidden="false" customHeight="false" outlineLevel="0" collapsed="false">
      <c r="A4182" s="0" t="n">
        <v>40943</v>
      </c>
      <c r="B4182" s="133" t="s">
        <v>5166</v>
      </c>
      <c r="C4182" s="0" t="s">
        <v>1120</v>
      </c>
      <c r="D4182" s="0" t="s">
        <v>970</v>
      </c>
      <c r="E4182" s="338" t="n">
        <v>24.88</v>
      </c>
    </row>
    <row r="4183" customFormat="false" ht="15" hidden="false" customHeight="false" outlineLevel="0" collapsed="false">
      <c r="A4183" s="0" t="n">
        <v>40944</v>
      </c>
      <c r="B4183" s="133" t="s">
        <v>5167</v>
      </c>
      <c r="C4183" s="0" t="s">
        <v>1122</v>
      </c>
      <c r="D4183" s="0" t="s">
        <v>970</v>
      </c>
      <c r="E4183" s="339" t="n">
        <v>4379.14</v>
      </c>
    </row>
    <row r="4184" customFormat="false" ht="15" hidden="false" customHeight="false" outlineLevel="0" collapsed="false">
      <c r="A4184" s="0" t="n">
        <v>6175</v>
      </c>
      <c r="B4184" s="133" t="s">
        <v>5168</v>
      </c>
      <c r="C4184" s="0" t="s">
        <v>1120</v>
      </c>
      <c r="D4184" s="0" t="s">
        <v>970</v>
      </c>
      <c r="E4184" s="338" t="n">
        <v>56.35</v>
      </c>
    </row>
    <row r="4185" customFormat="false" ht="15" hidden="false" customHeight="false" outlineLevel="0" collapsed="false">
      <c r="A4185" s="0" t="n">
        <v>41092</v>
      </c>
      <c r="B4185" s="133" t="s">
        <v>5169</v>
      </c>
      <c r="C4185" s="0" t="s">
        <v>1122</v>
      </c>
      <c r="D4185" s="0" t="s">
        <v>970</v>
      </c>
      <c r="E4185" s="339" t="n">
        <v>9920.41</v>
      </c>
    </row>
    <row r="4186" customFormat="false" ht="15" hidden="false" customHeight="false" outlineLevel="0" collapsed="false">
      <c r="A4186" s="0" t="n">
        <v>37712</v>
      </c>
      <c r="B4186" s="133" t="s">
        <v>5170</v>
      </c>
      <c r="C4186" s="0" t="s">
        <v>1378</v>
      </c>
      <c r="D4186" s="0" t="s">
        <v>970</v>
      </c>
      <c r="E4186" s="338" t="n">
        <v>73.31</v>
      </c>
    </row>
    <row r="4187" customFormat="false" ht="15" hidden="false" customHeight="false" outlineLevel="0" collapsed="false">
      <c r="A4187" s="0" t="n">
        <v>34547</v>
      </c>
      <c r="B4187" s="133" t="s">
        <v>5171</v>
      </c>
      <c r="C4187" s="0" t="s">
        <v>1016</v>
      </c>
      <c r="D4187" s="0" t="s">
        <v>970</v>
      </c>
      <c r="E4187" s="338" t="n">
        <v>3.1</v>
      </c>
    </row>
    <row r="4188" customFormat="false" ht="15" hidden="false" customHeight="false" outlineLevel="0" collapsed="false">
      <c r="A4188" s="0" t="n">
        <v>34548</v>
      </c>
      <c r="B4188" s="133" t="s">
        <v>5172</v>
      </c>
      <c r="C4188" s="0" t="s">
        <v>1016</v>
      </c>
      <c r="D4188" s="0" t="s">
        <v>970</v>
      </c>
      <c r="E4188" s="338" t="n">
        <v>5.09</v>
      </c>
    </row>
    <row r="4189" customFormat="false" ht="15" hidden="false" customHeight="false" outlineLevel="0" collapsed="false">
      <c r="A4189" s="0" t="n">
        <v>34558</v>
      </c>
      <c r="B4189" s="133" t="s">
        <v>5173</v>
      </c>
      <c r="C4189" s="0" t="s">
        <v>1016</v>
      </c>
      <c r="D4189" s="0" t="s">
        <v>970</v>
      </c>
      <c r="E4189" s="338" t="n">
        <v>2.52</v>
      </c>
    </row>
    <row r="4190" customFormat="false" ht="15" hidden="false" customHeight="false" outlineLevel="0" collapsed="false">
      <c r="A4190" s="0" t="n">
        <v>34550</v>
      </c>
      <c r="B4190" s="133" t="s">
        <v>5174</v>
      </c>
      <c r="C4190" s="0" t="s">
        <v>1016</v>
      </c>
      <c r="D4190" s="0" t="s">
        <v>970</v>
      </c>
      <c r="E4190" s="338" t="n">
        <v>1.34</v>
      </c>
    </row>
    <row r="4191" customFormat="false" ht="15" hidden="false" customHeight="false" outlineLevel="0" collapsed="false">
      <c r="A4191" s="0" t="n">
        <v>34557</v>
      </c>
      <c r="B4191" s="133" t="s">
        <v>5175</v>
      </c>
      <c r="C4191" s="0" t="s">
        <v>1016</v>
      </c>
      <c r="D4191" s="0" t="s">
        <v>970</v>
      </c>
      <c r="E4191" s="338" t="n">
        <v>1.96</v>
      </c>
    </row>
    <row r="4192" customFormat="false" ht="15" hidden="false" customHeight="false" outlineLevel="0" collapsed="false">
      <c r="A4192" s="0" t="n">
        <v>37411</v>
      </c>
      <c r="B4192" s="133" t="s">
        <v>5176</v>
      </c>
      <c r="C4192" s="0" t="s">
        <v>1378</v>
      </c>
      <c r="D4192" s="0" t="s">
        <v>970</v>
      </c>
      <c r="E4192" s="338" t="n">
        <v>14.37</v>
      </c>
    </row>
    <row r="4193" customFormat="false" ht="15" hidden="false" customHeight="false" outlineLevel="0" collapsed="false">
      <c r="A4193" s="0" t="n">
        <v>39508</v>
      </c>
      <c r="B4193" s="133" t="s">
        <v>5177</v>
      </c>
      <c r="C4193" s="0" t="s">
        <v>1378</v>
      </c>
      <c r="D4193" s="0" t="s">
        <v>970</v>
      </c>
      <c r="E4193" s="338" t="n">
        <v>8.07</v>
      </c>
    </row>
    <row r="4194" customFormat="false" ht="15" hidden="false" customHeight="false" outlineLevel="0" collapsed="false">
      <c r="A4194" s="0" t="n">
        <v>39507</v>
      </c>
      <c r="B4194" s="133" t="s">
        <v>5178</v>
      </c>
      <c r="C4194" s="0" t="s">
        <v>1378</v>
      </c>
      <c r="D4194" s="0" t="s">
        <v>970</v>
      </c>
      <c r="E4194" s="338" t="n">
        <v>12.04</v>
      </c>
    </row>
    <row r="4195" customFormat="false" ht="15" hidden="false" customHeight="false" outlineLevel="0" collapsed="false">
      <c r="A4195" s="0" t="n">
        <v>7155</v>
      </c>
      <c r="B4195" s="133" t="s">
        <v>5179</v>
      </c>
      <c r="C4195" s="0" t="s">
        <v>1378</v>
      </c>
      <c r="D4195" s="0" t="s">
        <v>970</v>
      </c>
      <c r="E4195" s="338" t="n">
        <v>15.46</v>
      </c>
    </row>
    <row r="4196" customFormat="false" ht="15" hidden="false" customHeight="false" outlineLevel="0" collapsed="false">
      <c r="A4196" s="0" t="n">
        <v>42406</v>
      </c>
      <c r="B4196" s="133" t="s">
        <v>5180</v>
      </c>
      <c r="C4196" s="0" t="s">
        <v>1378</v>
      </c>
      <c r="D4196" s="0" t="s">
        <v>970</v>
      </c>
      <c r="E4196" s="338" t="n">
        <v>17.72</v>
      </c>
    </row>
    <row r="4197" customFormat="false" ht="15" hidden="false" customHeight="false" outlineLevel="0" collapsed="false">
      <c r="A4197" s="0" t="n">
        <v>7156</v>
      </c>
      <c r="B4197" s="133" t="s">
        <v>5181</v>
      </c>
      <c r="C4197" s="0" t="s">
        <v>1378</v>
      </c>
      <c r="D4197" s="0" t="s">
        <v>977</v>
      </c>
      <c r="E4197" s="338" t="n">
        <v>22.18</v>
      </c>
    </row>
    <row r="4198" customFormat="false" ht="15" hidden="false" customHeight="false" outlineLevel="0" collapsed="false">
      <c r="A4198" s="0" t="n">
        <v>43127</v>
      </c>
      <c r="B4198" s="133" t="s">
        <v>5182</v>
      </c>
      <c r="C4198" s="0" t="s">
        <v>1378</v>
      </c>
      <c r="D4198" s="0" t="s">
        <v>970</v>
      </c>
      <c r="E4198" s="338" t="n">
        <v>31.74</v>
      </c>
    </row>
    <row r="4199" customFormat="false" ht="15" hidden="false" customHeight="false" outlineLevel="0" collapsed="false">
      <c r="A4199" s="0" t="n">
        <v>10917</v>
      </c>
      <c r="B4199" s="133" t="s">
        <v>5183</v>
      </c>
      <c r="C4199" s="0" t="s">
        <v>1378</v>
      </c>
      <c r="D4199" s="0" t="s">
        <v>970</v>
      </c>
      <c r="E4199" s="338" t="n">
        <v>6.7</v>
      </c>
    </row>
    <row r="4200" customFormat="false" ht="15" hidden="false" customHeight="false" outlineLevel="0" collapsed="false">
      <c r="A4200" s="0" t="n">
        <v>21141</v>
      </c>
      <c r="B4200" s="133" t="s">
        <v>5184</v>
      </c>
      <c r="C4200" s="0" t="s">
        <v>1378</v>
      </c>
      <c r="D4200" s="0" t="s">
        <v>970</v>
      </c>
      <c r="E4200" s="338" t="n">
        <v>10.37</v>
      </c>
    </row>
    <row r="4201" customFormat="false" ht="15" hidden="false" customHeight="false" outlineLevel="0" collapsed="false">
      <c r="A4201" s="0" t="n">
        <v>39509</v>
      </c>
      <c r="B4201" s="133" t="s">
        <v>5185</v>
      </c>
      <c r="C4201" s="0" t="s">
        <v>1378</v>
      </c>
      <c r="D4201" s="0" t="s">
        <v>970</v>
      </c>
      <c r="E4201" s="338" t="n">
        <v>9.98</v>
      </c>
    </row>
    <row r="4202" customFormat="false" ht="15" hidden="false" customHeight="false" outlineLevel="0" collapsed="false">
      <c r="A4202" s="0" t="n">
        <v>44529</v>
      </c>
      <c r="B4202" s="133" t="s">
        <v>5186</v>
      </c>
      <c r="C4202" s="0" t="s">
        <v>1378</v>
      </c>
      <c r="D4202" s="0" t="s">
        <v>970</v>
      </c>
      <c r="E4202" s="338" t="n">
        <v>17.96</v>
      </c>
    </row>
    <row r="4203" customFormat="false" ht="15" hidden="false" customHeight="false" outlineLevel="0" collapsed="false">
      <c r="A4203" s="0" t="n">
        <v>7167</v>
      </c>
      <c r="B4203" s="133" t="s">
        <v>5187</v>
      </c>
      <c r="C4203" s="0" t="s">
        <v>1378</v>
      </c>
      <c r="D4203" s="0" t="s">
        <v>970</v>
      </c>
      <c r="E4203" s="338" t="n">
        <v>26.87</v>
      </c>
    </row>
    <row r="4204" customFormat="false" ht="15" hidden="false" customHeight="false" outlineLevel="0" collapsed="false">
      <c r="A4204" s="0" t="n">
        <v>10928</v>
      </c>
      <c r="B4204" s="133" t="s">
        <v>5188</v>
      </c>
      <c r="C4204" s="0" t="s">
        <v>1378</v>
      </c>
      <c r="D4204" s="0" t="s">
        <v>970</v>
      </c>
      <c r="E4204" s="338" t="n">
        <v>15.44</v>
      </c>
    </row>
    <row r="4205" customFormat="false" ht="15" hidden="false" customHeight="false" outlineLevel="0" collapsed="false">
      <c r="A4205" s="0" t="n">
        <v>10933</v>
      </c>
      <c r="B4205" s="133" t="s">
        <v>5189</v>
      </c>
      <c r="C4205" s="0" t="s">
        <v>1378</v>
      </c>
      <c r="D4205" s="0" t="s">
        <v>970</v>
      </c>
      <c r="E4205" s="338" t="n">
        <v>23.29</v>
      </c>
    </row>
    <row r="4206" customFormat="false" ht="15" hidden="false" customHeight="false" outlineLevel="0" collapsed="false">
      <c r="A4206" s="0" t="n">
        <v>7158</v>
      </c>
      <c r="B4206" s="133" t="s">
        <v>5190</v>
      </c>
      <c r="C4206" s="0" t="s">
        <v>1378</v>
      </c>
      <c r="D4206" s="0" t="s">
        <v>977</v>
      </c>
      <c r="E4206" s="338" t="n">
        <v>39.5</v>
      </c>
    </row>
    <row r="4207" customFormat="false" ht="15" hidden="false" customHeight="false" outlineLevel="0" collapsed="false">
      <c r="A4207" s="0" t="n">
        <v>10927</v>
      </c>
      <c r="B4207" s="133" t="s">
        <v>5191</v>
      </c>
      <c r="C4207" s="0" t="s">
        <v>1378</v>
      </c>
      <c r="D4207" s="0" t="s">
        <v>970</v>
      </c>
      <c r="E4207" s="338" t="n">
        <v>25.26</v>
      </c>
    </row>
    <row r="4208" customFormat="false" ht="15" hidden="false" customHeight="false" outlineLevel="0" collapsed="false">
      <c r="A4208" s="0" t="n">
        <v>7162</v>
      </c>
      <c r="B4208" s="133" t="s">
        <v>5192</v>
      </c>
      <c r="C4208" s="0" t="s">
        <v>1378</v>
      </c>
      <c r="D4208" s="0" t="s">
        <v>970</v>
      </c>
      <c r="E4208" s="338" t="n">
        <v>61.81</v>
      </c>
    </row>
    <row r="4209" customFormat="false" ht="15" hidden="false" customHeight="false" outlineLevel="0" collapsed="false">
      <c r="A4209" s="0" t="n">
        <v>10932</v>
      </c>
      <c r="B4209" s="133" t="s">
        <v>5193</v>
      </c>
      <c r="C4209" s="0" t="s">
        <v>1378</v>
      </c>
      <c r="D4209" s="0" t="s">
        <v>970</v>
      </c>
      <c r="E4209" s="338" t="n">
        <v>107.51</v>
      </c>
    </row>
    <row r="4210" customFormat="false" ht="15" hidden="false" customHeight="false" outlineLevel="0" collapsed="false">
      <c r="A4210" s="0" t="n">
        <v>10937</v>
      </c>
      <c r="B4210" s="133" t="s">
        <v>5194</v>
      </c>
      <c r="C4210" s="0" t="s">
        <v>1378</v>
      </c>
      <c r="D4210" s="0" t="s">
        <v>970</v>
      </c>
      <c r="E4210" s="338" t="n">
        <v>27.63</v>
      </c>
    </row>
    <row r="4211" customFormat="false" ht="15" hidden="false" customHeight="false" outlineLevel="0" collapsed="false">
      <c r="A4211" s="0" t="n">
        <v>10935</v>
      </c>
      <c r="B4211" s="133" t="s">
        <v>5195</v>
      </c>
      <c r="C4211" s="0" t="s">
        <v>1378</v>
      </c>
      <c r="D4211" s="0" t="s">
        <v>970</v>
      </c>
      <c r="E4211" s="338" t="n">
        <v>47.93</v>
      </c>
    </row>
    <row r="4212" customFormat="false" ht="15" hidden="false" customHeight="false" outlineLevel="0" collapsed="false">
      <c r="A4212" s="0" t="n">
        <v>10931</v>
      </c>
      <c r="B4212" s="133" t="s">
        <v>5196</v>
      </c>
      <c r="C4212" s="0" t="s">
        <v>1378</v>
      </c>
      <c r="D4212" s="0" t="s">
        <v>970</v>
      </c>
      <c r="E4212" s="338" t="n">
        <v>13.48</v>
      </c>
    </row>
    <row r="4213" customFormat="false" ht="15" hidden="false" customHeight="false" outlineLevel="0" collapsed="false">
      <c r="A4213" s="0" t="n">
        <v>7164</v>
      </c>
      <c r="B4213" s="133" t="s">
        <v>5197</v>
      </c>
      <c r="C4213" s="0" t="s">
        <v>1378</v>
      </c>
      <c r="D4213" s="0" t="s">
        <v>970</v>
      </c>
      <c r="E4213" s="338" t="n">
        <v>44.61</v>
      </c>
    </row>
    <row r="4214" customFormat="false" ht="15" hidden="false" customHeight="false" outlineLevel="0" collapsed="false">
      <c r="A4214" s="0" t="n">
        <v>36887</v>
      </c>
      <c r="B4214" s="133" t="s">
        <v>5198</v>
      </c>
      <c r="C4214" s="0" t="s">
        <v>1378</v>
      </c>
      <c r="D4214" s="0" t="s">
        <v>970</v>
      </c>
      <c r="E4214" s="338" t="n">
        <v>8.78</v>
      </c>
    </row>
    <row r="4215" customFormat="false" ht="15" hidden="false" customHeight="false" outlineLevel="0" collapsed="false">
      <c r="A4215" s="0" t="n">
        <v>34630</v>
      </c>
      <c r="B4215" s="133" t="s">
        <v>5199</v>
      </c>
      <c r="C4215" s="0" t="s">
        <v>969</v>
      </c>
      <c r="D4215" s="0" t="s">
        <v>970</v>
      </c>
      <c r="E4215" s="339" t="n">
        <v>1191.55</v>
      </c>
    </row>
    <row r="4216" customFormat="false" ht="15" hidden="false" customHeight="false" outlineLevel="0" collapsed="false">
      <c r="A4216" s="0" t="n">
        <v>7161</v>
      </c>
      <c r="B4216" s="133" t="s">
        <v>5200</v>
      </c>
      <c r="C4216" s="0" t="s">
        <v>1378</v>
      </c>
      <c r="D4216" s="0" t="s">
        <v>970</v>
      </c>
      <c r="E4216" s="338" t="n">
        <v>5.55</v>
      </c>
    </row>
    <row r="4217" customFormat="false" ht="15" hidden="false" customHeight="false" outlineLevel="0" collapsed="false">
      <c r="A4217" s="0" t="n">
        <v>7170</v>
      </c>
      <c r="B4217" s="133" t="s">
        <v>5201</v>
      </c>
      <c r="C4217" s="0" t="s">
        <v>1378</v>
      </c>
      <c r="D4217" s="0" t="s">
        <v>970</v>
      </c>
      <c r="E4217" s="338" t="n">
        <v>2.12</v>
      </c>
    </row>
    <row r="4218" customFormat="false" ht="15" hidden="false" customHeight="false" outlineLevel="0" collapsed="false">
      <c r="A4218" s="0" t="n">
        <v>37524</v>
      </c>
      <c r="B4218" s="133" t="s">
        <v>5202</v>
      </c>
      <c r="C4218" s="0" t="s">
        <v>1016</v>
      </c>
      <c r="D4218" s="0" t="s">
        <v>977</v>
      </c>
      <c r="E4218" s="338" t="n">
        <v>1.94</v>
      </c>
    </row>
    <row r="4219" customFormat="false" ht="15" hidden="false" customHeight="false" outlineLevel="0" collapsed="false">
      <c r="A4219" s="0" t="n">
        <v>37525</v>
      </c>
      <c r="B4219" s="133" t="s">
        <v>5203</v>
      </c>
      <c r="C4219" s="0" t="s">
        <v>1016</v>
      </c>
      <c r="D4219" s="0" t="s">
        <v>970</v>
      </c>
      <c r="E4219" s="338" t="n">
        <v>2.65</v>
      </c>
    </row>
    <row r="4220" customFormat="false" ht="15" hidden="false" customHeight="false" outlineLevel="0" collapsed="false">
      <c r="A4220" s="0" t="n">
        <v>36789</v>
      </c>
      <c r="B4220" s="133" t="s">
        <v>5204</v>
      </c>
      <c r="C4220" s="0" t="s">
        <v>969</v>
      </c>
      <c r="D4220" s="0" t="s">
        <v>970</v>
      </c>
      <c r="E4220" s="338" t="n">
        <v>2.47</v>
      </c>
    </row>
    <row r="4221" customFormat="false" ht="15" hidden="false" customHeight="false" outlineLevel="0" collapsed="false">
      <c r="A4221" s="0" t="n">
        <v>7173</v>
      </c>
      <c r="B4221" s="133" t="s">
        <v>5205</v>
      </c>
      <c r="C4221" s="0" t="s">
        <v>4248</v>
      </c>
      <c r="D4221" s="0" t="s">
        <v>977</v>
      </c>
      <c r="E4221" s="339" t="n">
        <v>1600</v>
      </c>
    </row>
    <row r="4222" customFormat="false" ht="15" hidden="false" customHeight="false" outlineLevel="0" collapsed="false">
      <c r="A4222" s="0" t="n">
        <v>7175</v>
      </c>
      <c r="B4222" s="133" t="s">
        <v>5206</v>
      </c>
      <c r="C4222" s="0" t="s">
        <v>969</v>
      </c>
      <c r="D4222" s="0" t="s">
        <v>970</v>
      </c>
      <c r="E4222" s="338" t="n">
        <v>1.81</v>
      </c>
    </row>
    <row r="4223" customFormat="false" ht="15" hidden="false" customHeight="false" outlineLevel="0" collapsed="false">
      <c r="A4223" s="0" t="n">
        <v>40741</v>
      </c>
      <c r="B4223" s="133" t="s">
        <v>5207</v>
      </c>
      <c r="C4223" s="0" t="s">
        <v>969</v>
      </c>
      <c r="D4223" s="0" t="s">
        <v>970</v>
      </c>
      <c r="E4223" s="338" t="n">
        <v>3.11</v>
      </c>
    </row>
    <row r="4224" customFormat="false" ht="15" hidden="false" customHeight="false" outlineLevel="0" collapsed="false">
      <c r="A4224" s="0" t="n">
        <v>7184</v>
      </c>
      <c r="B4224" s="133" t="s">
        <v>5208</v>
      </c>
      <c r="C4224" s="0" t="s">
        <v>1378</v>
      </c>
      <c r="D4224" s="0" t="s">
        <v>972</v>
      </c>
      <c r="E4224" s="338" t="n">
        <v>52.54</v>
      </c>
    </row>
    <row r="4225" customFormat="false" ht="15" hidden="false" customHeight="false" outlineLevel="0" collapsed="false">
      <c r="A4225" s="0" t="n">
        <v>34458</v>
      </c>
      <c r="B4225" s="133" t="s">
        <v>5209</v>
      </c>
      <c r="C4225" s="0" t="s">
        <v>969</v>
      </c>
      <c r="D4225" s="0" t="s">
        <v>970</v>
      </c>
      <c r="E4225" s="338" t="n">
        <v>156.55</v>
      </c>
    </row>
    <row r="4226" customFormat="false" ht="15" hidden="false" customHeight="false" outlineLevel="0" collapsed="false">
      <c r="A4226" s="0" t="n">
        <v>34464</v>
      </c>
      <c r="B4226" s="133" t="s">
        <v>5210</v>
      </c>
      <c r="C4226" s="0" t="s">
        <v>969</v>
      </c>
      <c r="D4226" s="0" t="s">
        <v>970</v>
      </c>
      <c r="E4226" s="338" t="n">
        <v>233.03</v>
      </c>
    </row>
    <row r="4227" customFormat="false" ht="15" hidden="false" customHeight="false" outlineLevel="0" collapsed="false">
      <c r="A4227" s="0" t="n">
        <v>34468</v>
      </c>
      <c r="B4227" s="133" t="s">
        <v>5211</v>
      </c>
      <c r="C4227" s="0" t="s">
        <v>969</v>
      </c>
      <c r="D4227" s="0" t="s">
        <v>970</v>
      </c>
      <c r="E4227" s="338" t="n">
        <v>293.79</v>
      </c>
    </row>
    <row r="4228" customFormat="false" ht="15" hidden="false" customHeight="false" outlineLevel="0" collapsed="false">
      <c r="A4228" s="0" t="n">
        <v>34473</v>
      </c>
      <c r="B4228" s="133" t="s">
        <v>5212</v>
      </c>
      <c r="C4228" s="0" t="s">
        <v>969</v>
      </c>
      <c r="D4228" s="0" t="s">
        <v>970</v>
      </c>
      <c r="E4228" s="338" t="n">
        <v>178.22</v>
      </c>
    </row>
    <row r="4229" customFormat="false" ht="15" hidden="false" customHeight="false" outlineLevel="0" collapsed="false">
      <c r="A4229" s="0" t="n">
        <v>34480</v>
      </c>
      <c r="B4229" s="133" t="s">
        <v>5213</v>
      </c>
      <c r="C4229" s="0" t="s">
        <v>969</v>
      </c>
      <c r="D4229" s="0" t="s">
        <v>970</v>
      </c>
      <c r="E4229" s="338" t="n">
        <v>329.36</v>
      </c>
    </row>
    <row r="4230" customFormat="false" ht="15" hidden="false" customHeight="false" outlineLevel="0" collapsed="false">
      <c r="A4230" s="0" t="n">
        <v>34486</v>
      </c>
      <c r="B4230" s="133" t="s">
        <v>5214</v>
      </c>
      <c r="C4230" s="0" t="s">
        <v>969</v>
      </c>
      <c r="D4230" s="0" t="s">
        <v>970</v>
      </c>
      <c r="E4230" s="338" t="n">
        <v>389.95</v>
      </c>
    </row>
    <row r="4231" customFormat="false" ht="15" hidden="false" customHeight="false" outlineLevel="0" collapsed="false">
      <c r="A4231" s="0" t="n">
        <v>7190</v>
      </c>
      <c r="B4231" s="133" t="s">
        <v>5215</v>
      </c>
      <c r="C4231" s="0" t="s">
        <v>969</v>
      </c>
      <c r="D4231" s="0" t="s">
        <v>970</v>
      </c>
      <c r="E4231" s="338" t="n">
        <v>13.02</v>
      </c>
    </row>
    <row r="4232" customFormat="false" ht="15" hidden="false" customHeight="false" outlineLevel="0" collapsed="false">
      <c r="A4232" s="0" t="n">
        <v>34417</v>
      </c>
      <c r="B4232" s="133" t="s">
        <v>5216</v>
      </c>
      <c r="C4232" s="0" t="s">
        <v>969</v>
      </c>
      <c r="D4232" s="0" t="s">
        <v>970</v>
      </c>
      <c r="E4232" s="338" t="n">
        <v>20.83</v>
      </c>
    </row>
    <row r="4233" customFormat="false" ht="15" hidden="false" customHeight="false" outlineLevel="0" collapsed="false">
      <c r="A4233" s="0" t="n">
        <v>7213</v>
      </c>
      <c r="B4233" s="133" t="s">
        <v>5217</v>
      </c>
      <c r="C4233" s="0" t="s">
        <v>1378</v>
      </c>
      <c r="D4233" s="0" t="s">
        <v>970</v>
      </c>
      <c r="E4233" s="338" t="n">
        <v>19.11</v>
      </c>
    </row>
    <row r="4234" customFormat="false" ht="15" hidden="false" customHeight="false" outlineLevel="0" collapsed="false">
      <c r="A4234" s="0" t="n">
        <v>7195</v>
      </c>
      <c r="B4234" s="133" t="s">
        <v>5218</v>
      </c>
      <c r="C4234" s="0" t="s">
        <v>969</v>
      </c>
      <c r="D4234" s="0" t="s">
        <v>970</v>
      </c>
      <c r="E4234" s="338" t="n">
        <v>56.1</v>
      </c>
    </row>
    <row r="4235" customFormat="false" ht="15" hidden="false" customHeight="false" outlineLevel="0" collapsed="false">
      <c r="A4235" s="0" t="n">
        <v>7186</v>
      </c>
      <c r="B4235" s="133" t="s">
        <v>5219</v>
      </c>
      <c r="C4235" s="0" t="s">
        <v>969</v>
      </c>
      <c r="D4235" s="0" t="s">
        <v>977</v>
      </c>
      <c r="E4235" s="338" t="n">
        <v>61.11</v>
      </c>
    </row>
    <row r="4236" customFormat="false" ht="15" hidden="false" customHeight="false" outlineLevel="0" collapsed="false">
      <c r="A4236" s="0" t="n">
        <v>7194</v>
      </c>
      <c r="B4236" s="133" t="s">
        <v>5220</v>
      </c>
      <c r="C4236" s="0" t="s">
        <v>1378</v>
      </c>
      <c r="D4236" s="0" t="s">
        <v>970</v>
      </c>
      <c r="E4236" s="338" t="n">
        <v>28.17</v>
      </c>
    </row>
    <row r="4237" customFormat="false" ht="15" hidden="false" customHeight="false" outlineLevel="0" collapsed="false">
      <c r="A4237" s="0" t="n">
        <v>7197</v>
      </c>
      <c r="B4237" s="133" t="s">
        <v>5221</v>
      </c>
      <c r="C4237" s="0" t="s">
        <v>969</v>
      </c>
      <c r="D4237" s="0" t="s">
        <v>970</v>
      </c>
      <c r="E4237" s="338" t="n">
        <v>118.92</v>
      </c>
    </row>
    <row r="4238" customFormat="false" ht="15" hidden="false" customHeight="false" outlineLevel="0" collapsed="false">
      <c r="A4238" s="0" t="n">
        <v>7192</v>
      </c>
      <c r="B4238" s="133" t="s">
        <v>5222</v>
      </c>
      <c r="C4238" s="0" t="s">
        <v>969</v>
      </c>
      <c r="D4238" s="0" t="s">
        <v>970</v>
      </c>
      <c r="E4238" s="338" t="n">
        <v>106.54</v>
      </c>
    </row>
    <row r="4239" customFormat="false" ht="15" hidden="false" customHeight="false" outlineLevel="0" collapsed="false">
      <c r="A4239" s="0" t="n">
        <v>7193</v>
      </c>
      <c r="B4239" s="133" t="s">
        <v>5223</v>
      </c>
      <c r="C4239" s="0" t="s">
        <v>969</v>
      </c>
      <c r="D4239" s="0" t="s">
        <v>970</v>
      </c>
      <c r="E4239" s="338" t="n">
        <v>119.95</v>
      </c>
    </row>
    <row r="4240" customFormat="false" ht="15" hidden="false" customHeight="false" outlineLevel="0" collapsed="false">
      <c r="A4240" s="0" t="n">
        <v>7189</v>
      </c>
      <c r="B4240" s="133" t="s">
        <v>5224</v>
      </c>
      <c r="C4240" s="0" t="s">
        <v>969</v>
      </c>
      <c r="D4240" s="0" t="s">
        <v>970</v>
      </c>
      <c r="E4240" s="338" t="n">
        <v>139.4</v>
      </c>
    </row>
    <row r="4241" customFormat="false" ht="15" hidden="false" customHeight="false" outlineLevel="0" collapsed="false">
      <c r="A4241" s="0" t="n">
        <v>34402</v>
      </c>
      <c r="B4241" s="133" t="s">
        <v>5225</v>
      </c>
      <c r="C4241" s="0" t="s">
        <v>969</v>
      </c>
      <c r="D4241" s="0" t="s">
        <v>970</v>
      </c>
      <c r="E4241" s="338" t="n">
        <v>196.8</v>
      </c>
    </row>
    <row r="4242" customFormat="false" ht="15" hidden="false" customHeight="false" outlineLevel="0" collapsed="false">
      <c r="A4242" s="0" t="n">
        <v>7245</v>
      </c>
      <c r="B4242" s="133" t="s">
        <v>5226</v>
      </c>
      <c r="C4242" s="0" t="s">
        <v>969</v>
      </c>
      <c r="D4242" s="0" t="s">
        <v>970</v>
      </c>
      <c r="E4242" s="338" t="n">
        <v>69.61</v>
      </c>
    </row>
    <row r="4243" customFormat="false" ht="15" hidden="false" customHeight="false" outlineLevel="0" collapsed="false">
      <c r="A4243" s="0" t="n">
        <v>34425</v>
      </c>
      <c r="B4243" s="133" t="s">
        <v>5227</v>
      </c>
      <c r="C4243" s="0" t="s">
        <v>969</v>
      </c>
      <c r="D4243" s="0" t="s">
        <v>970</v>
      </c>
      <c r="E4243" s="338" t="n">
        <v>126.42</v>
      </c>
    </row>
    <row r="4244" customFormat="false" ht="15" hidden="false" customHeight="false" outlineLevel="0" collapsed="false">
      <c r="A4244" s="0" t="n">
        <v>7223</v>
      </c>
      <c r="B4244" s="133" t="s">
        <v>5228</v>
      </c>
      <c r="C4244" s="0" t="s">
        <v>969</v>
      </c>
      <c r="D4244" s="0" t="s">
        <v>970</v>
      </c>
      <c r="E4244" s="338" t="n">
        <v>140.88</v>
      </c>
    </row>
    <row r="4245" customFormat="false" ht="15" hidden="false" customHeight="false" outlineLevel="0" collapsed="false">
      <c r="A4245" s="0" t="n">
        <v>7234</v>
      </c>
      <c r="B4245" s="133" t="s">
        <v>5229</v>
      </c>
      <c r="C4245" s="0" t="s">
        <v>969</v>
      </c>
      <c r="D4245" s="0" t="s">
        <v>970</v>
      </c>
      <c r="E4245" s="338" t="n">
        <v>212.59</v>
      </c>
    </row>
    <row r="4246" customFormat="false" ht="15" hidden="false" customHeight="false" outlineLevel="0" collapsed="false">
      <c r="A4246" s="0" t="n">
        <v>7224</v>
      </c>
      <c r="B4246" s="133" t="s">
        <v>5230</v>
      </c>
      <c r="C4246" s="0" t="s">
        <v>969</v>
      </c>
      <c r="D4246" s="0" t="s">
        <v>970</v>
      </c>
      <c r="E4246" s="338" t="n">
        <v>258.99</v>
      </c>
    </row>
    <row r="4247" customFormat="false" ht="15" hidden="false" customHeight="false" outlineLevel="0" collapsed="false">
      <c r="A4247" s="0" t="n">
        <v>7225</v>
      </c>
      <c r="B4247" s="133" t="s">
        <v>5231</v>
      </c>
      <c r="C4247" s="0" t="s">
        <v>969</v>
      </c>
      <c r="D4247" s="0" t="s">
        <v>970</v>
      </c>
      <c r="E4247" s="338" t="n">
        <v>277.71</v>
      </c>
    </row>
    <row r="4248" customFormat="false" ht="15" hidden="false" customHeight="false" outlineLevel="0" collapsed="false">
      <c r="A4248" s="0" t="n">
        <v>7226</v>
      </c>
      <c r="B4248" s="133" t="s">
        <v>5232</v>
      </c>
      <c r="C4248" s="0" t="s">
        <v>969</v>
      </c>
      <c r="D4248" s="0" t="s">
        <v>970</v>
      </c>
      <c r="E4248" s="338" t="n">
        <v>296.36</v>
      </c>
    </row>
    <row r="4249" customFormat="false" ht="15" hidden="false" customHeight="false" outlineLevel="0" collapsed="false">
      <c r="A4249" s="0" t="n">
        <v>7227</v>
      </c>
      <c r="B4249" s="133" t="s">
        <v>5233</v>
      </c>
      <c r="C4249" s="0" t="s">
        <v>969</v>
      </c>
      <c r="D4249" s="0" t="s">
        <v>970</v>
      </c>
      <c r="E4249" s="338" t="n">
        <v>337.33</v>
      </c>
    </row>
    <row r="4250" customFormat="false" ht="15" hidden="false" customHeight="false" outlineLevel="0" collapsed="false">
      <c r="A4250" s="0" t="n">
        <v>7212</v>
      </c>
      <c r="B4250" s="133" t="s">
        <v>5234</v>
      </c>
      <c r="C4250" s="0" t="s">
        <v>969</v>
      </c>
      <c r="D4250" s="0" t="s">
        <v>970</v>
      </c>
      <c r="E4250" s="338" t="n">
        <v>370.64</v>
      </c>
    </row>
    <row r="4251" customFormat="false" ht="15" hidden="false" customHeight="false" outlineLevel="0" collapsed="false">
      <c r="A4251" s="0" t="n">
        <v>7229</v>
      </c>
      <c r="B4251" s="133" t="s">
        <v>5235</v>
      </c>
      <c r="C4251" s="0" t="s">
        <v>969</v>
      </c>
      <c r="D4251" s="0" t="s">
        <v>970</v>
      </c>
      <c r="E4251" s="338" t="n">
        <v>234.94</v>
      </c>
    </row>
    <row r="4252" customFormat="false" ht="15" hidden="false" customHeight="false" outlineLevel="0" collapsed="false">
      <c r="A4252" s="0" t="n">
        <v>7230</v>
      </c>
      <c r="B4252" s="133" t="s">
        <v>5236</v>
      </c>
      <c r="C4252" s="0" t="s">
        <v>969</v>
      </c>
      <c r="D4252" s="0" t="s">
        <v>970</v>
      </c>
      <c r="E4252" s="338" t="n">
        <v>391.13</v>
      </c>
    </row>
    <row r="4253" customFormat="false" ht="15" hidden="false" customHeight="false" outlineLevel="0" collapsed="false">
      <c r="A4253" s="0" t="n">
        <v>7231</v>
      </c>
      <c r="B4253" s="133" t="s">
        <v>5237</v>
      </c>
      <c r="C4253" s="0" t="s">
        <v>969</v>
      </c>
      <c r="D4253" s="0" t="s">
        <v>970</v>
      </c>
      <c r="E4253" s="338" t="n">
        <v>554.85</v>
      </c>
    </row>
    <row r="4254" customFormat="false" ht="15" hidden="false" customHeight="false" outlineLevel="0" collapsed="false">
      <c r="A4254" s="0" t="n">
        <v>7220</v>
      </c>
      <c r="B4254" s="133" t="s">
        <v>5238</v>
      </c>
      <c r="C4254" s="0" t="s">
        <v>969</v>
      </c>
      <c r="D4254" s="0" t="s">
        <v>970</v>
      </c>
      <c r="E4254" s="338" t="n">
        <v>684.9</v>
      </c>
    </row>
    <row r="4255" customFormat="false" ht="15" hidden="false" customHeight="false" outlineLevel="0" collapsed="false">
      <c r="A4255" s="0" t="n">
        <v>34447</v>
      </c>
      <c r="B4255" s="133" t="s">
        <v>5239</v>
      </c>
      <c r="C4255" s="0" t="s">
        <v>969</v>
      </c>
      <c r="D4255" s="0" t="s">
        <v>970</v>
      </c>
      <c r="E4255" s="338" t="n">
        <v>765.82</v>
      </c>
    </row>
    <row r="4256" customFormat="false" ht="15" hidden="false" customHeight="false" outlineLevel="0" collapsed="false">
      <c r="A4256" s="0" t="n">
        <v>7233</v>
      </c>
      <c r="B4256" s="133" t="s">
        <v>5240</v>
      </c>
      <c r="C4256" s="0" t="s">
        <v>969</v>
      </c>
      <c r="D4256" s="0" t="s">
        <v>970</v>
      </c>
      <c r="E4256" s="338" t="n">
        <v>878.52</v>
      </c>
    </row>
    <row r="4257" customFormat="false" ht="15" hidden="false" customHeight="false" outlineLevel="0" collapsed="false">
      <c r="A4257" s="0" t="n">
        <v>40740</v>
      </c>
      <c r="B4257" s="133" t="s">
        <v>5241</v>
      </c>
      <c r="C4257" s="0" t="s">
        <v>1378</v>
      </c>
      <c r="D4257" s="0" t="s">
        <v>970</v>
      </c>
      <c r="E4257" s="338" t="n">
        <v>160.75</v>
      </c>
    </row>
    <row r="4258" customFormat="false" ht="15" hidden="false" customHeight="false" outlineLevel="0" collapsed="false">
      <c r="A4258" s="0" t="n">
        <v>25007</v>
      </c>
      <c r="B4258" s="133" t="s">
        <v>5242</v>
      </c>
      <c r="C4258" s="0" t="s">
        <v>1378</v>
      </c>
      <c r="D4258" s="0" t="s">
        <v>977</v>
      </c>
      <c r="E4258" s="338" t="n">
        <v>46</v>
      </c>
    </row>
    <row r="4259" customFormat="false" ht="15" hidden="false" customHeight="false" outlineLevel="0" collapsed="false">
      <c r="A4259" s="0" t="n">
        <v>43071</v>
      </c>
      <c r="B4259" s="133" t="s">
        <v>5243</v>
      </c>
      <c r="C4259" s="0" t="s">
        <v>1378</v>
      </c>
      <c r="D4259" s="0" t="s">
        <v>970</v>
      </c>
      <c r="E4259" s="338" t="n">
        <v>181.01</v>
      </c>
    </row>
    <row r="4260" customFormat="false" ht="15" hidden="false" customHeight="false" outlineLevel="0" collapsed="false">
      <c r="A4260" s="0" t="n">
        <v>39520</v>
      </c>
      <c r="B4260" s="133" t="s">
        <v>5244</v>
      </c>
      <c r="C4260" s="0" t="s">
        <v>1378</v>
      </c>
      <c r="D4260" s="0" t="s">
        <v>970</v>
      </c>
      <c r="E4260" s="338" t="n">
        <v>147.68</v>
      </c>
    </row>
    <row r="4261" customFormat="false" ht="15" hidden="false" customHeight="false" outlineLevel="0" collapsed="false">
      <c r="A4261" s="0" t="n">
        <v>39521</v>
      </c>
      <c r="B4261" s="133" t="s">
        <v>5245</v>
      </c>
      <c r="C4261" s="0" t="s">
        <v>1378</v>
      </c>
      <c r="D4261" s="0" t="s">
        <v>970</v>
      </c>
      <c r="E4261" s="338" t="n">
        <v>152.5</v>
      </c>
    </row>
    <row r="4262" customFormat="false" ht="15" hidden="false" customHeight="false" outlineLevel="0" collapsed="false">
      <c r="A4262" s="0" t="n">
        <v>39522</v>
      </c>
      <c r="B4262" s="133" t="s">
        <v>5246</v>
      </c>
      <c r="C4262" s="0" t="s">
        <v>1378</v>
      </c>
      <c r="D4262" s="0" t="s">
        <v>970</v>
      </c>
      <c r="E4262" s="338" t="n">
        <v>157.47</v>
      </c>
    </row>
    <row r="4263" customFormat="false" ht="15" hidden="false" customHeight="false" outlineLevel="0" collapsed="false">
      <c r="A4263" s="0" t="n">
        <v>7243</v>
      </c>
      <c r="B4263" s="133" t="s">
        <v>5247</v>
      </c>
      <c r="C4263" s="0" t="s">
        <v>1378</v>
      </c>
      <c r="D4263" s="0" t="s">
        <v>970</v>
      </c>
      <c r="E4263" s="338" t="n">
        <v>48.07</v>
      </c>
    </row>
    <row r="4264" customFormat="false" ht="15" hidden="false" customHeight="false" outlineLevel="0" collapsed="false">
      <c r="A4264" s="0" t="n">
        <v>11067</v>
      </c>
      <c r="B4264" s="133" t="s">
        <v>5248</v>
      </c>
      <c r="C4264" s="0" t="s">
        <v>969</v>
      </c>
      <c r="D4264" s="0" t="s">
        <v>972</v>
      </c>
      <c r="E4264" s="338" t="n">
        <v>327.2</v>
      </c>
    </row>
    <row r="4265" customFormat="false" ht="15" hidden="false" customHeight="false" outlineLevel="0" collapsed="false">
      <c r="A4265" s="0" t="n">
        <v>11068</v>
      </c>
      <c r="B4265" s="133" t="s">
        <v>5249</v>
      </c>
      <c r="C4265" s="0" t="s">
        <v>969</v>
      </c>
      <c r="D4265" s="0" t="s">
        <v>972</v>
      </c>
      <c r="E4265" s="338" t="n">
        <v>413.36</v>
      </c>
    </row>
    <row r="4266" customFormat="false" ht="15" hidden="false" customHeight="false" outlineLevel="0" collapsed="false">
      <c r="A4266" s="0" t="n">
        <v>7246</v>
      </c>
      <c r="B4266" s="133" t="s">
        <v>5250</v>
      </c>
      <c r="C4266" s="0" t="s">
        <v>969</v>
      </c>
      <c r="D4266" s="0" t="s">
        <v>970</v>
      </c>
      <c r="E4266" s="338" t="n">
        <v>76.87</v>
      </c>
    </row>
    <row r="4267" customFormat="false" ht="15" hidden="false" customHeight="false" outlineLevel="0" collapsed="false">
      <c r="A4267" s="0" t="n">
        <v>41097</v>
      </c>
      <c r="B4267" s="133" t="s">
        <v>5251</v>
      </c>
      <c r="C4267" s="0" t="s">
        <v>1122</v>
      </c>
      <c r="D4267" s="0" t="s">
        <v>970</v>
      </c>
      <c r="E4267" s="339" t="n">
        <v>3230.79</v>
      </c>
    </row>
    <row r="4268" customFormat="false" ht="15" hidden="false" customHeight="false" outlineLevel="0" collapsed="false">
      <c r="A4268" s="0" t="n">
        <v>12869</v>
      </c>
      <c r="B4268" s="133" t="s">
        <v>5252</v>
      </c>
      <c r="C4268" s="0" t="s">
        <v>1120</v>
      </c>
      <c r="D4268" s="0" t="s">
        <v>970</v>
      </c>
      <c r="E4268" s="338" t="n">
        <v>18.34</v>
      </c>
    </row>
    <row r="4269" customFormat="false" ht="15" hidden="false" customHeight="false" outlineLevel="0" collapsed="false">
      <c r="A4269" s="0" t="n">
        <v>1574</v>
      </c>
      <c r="B4269" s="133" t="s">
        <v>5253</v>
      </c>
      <c r="C4269" s="0" t="s">
        <v>969</v>
      </c>
      <c r="D4269" s="0" t="s">
        <v>970</v>
      </c>
      <c r="E4269" s="338" t="n">
        <v>1.61</v>
      </c>
    </row>
    <row r="4270" customFormat="false" ht="15" hidden="false" customHeight="false" outlineLevel="0" collapsed="false">
      <c r="A4270" s="0" t="n">
        <v>1581</v>
      </c>
      <c r="B4270" s="133" t="s">
        <v>5254</v>
      </c>
      <c r="C4270" s="0" t="s">
        <v>969</v>
      </c>
      <c r="D4270" s="0" t="s">
        <v>970</v>
      </c>
      <c r="E4270" s="338" t="n">
        <v>11.19</v>
      </c>
    </row>
    <row r="4271" customFormat="false" ht="15" hidden="false" customHeight="false" outlineLevel="0" collapsed="false">
      <c r="A4271" s="0" t="n">
        <v>1575</v>
      </c>
      <c r="B4271" s="133" t="s">
        <v>5255</v>
      </c>
      <c r="C4271" s="0" t="s">
        <v>969</v>
      </c>
      <c r="D4271" s="0" t="s">
        <v>970</v>
      </c>
      <c r="E4271" s="338" t="n">
        <v>1.91</v>
      </c>
    </row>
    <row r="4272" customFormat="false" ht="15" hidden="false" customHeight="false" outlineLevel="0" collapsed="false">
      <c r="A4272" s="0" t="n">
        <v>1570</v>
      </c>
      <c r="B4272" s="133" t="s">
        <v>5256</v>
      </c>
      <c r="C4272" s="0" t="s">
        <v>969</v>
      </c>
      <c r="D4272" s="0" t="s">
        <v>970</v>
      </c>
      <c r="E4272" s="338" t="n">
        <v>0.96</v>
      </c>
    </row>
    <row r="4273" customFormat="false" ht="15" hidden="false" customHeight="false" outlineLevel="0" collapsed="false">
      <c r="A4273" s="0" t="n">
        <v>1576</v>
      </c>
      <c r="B4273" s="133" t="s">
        <v>5257</v>
      </c>
      <c r="C4273" s="0" t="s">
        <v>969</v>
      </c>
      <c r="D4273" s="0" t="s">
        <v>970</v>
      </c>
      <c r="E4273" s="338" t="n">
        <v>2.65</v>
      </c>
    </row>
    <row r="4274" customFormat="false" ht="15" hidden="false" customHeight="false" outlineLevel="0" collapsed="false">
      <c r="A4274" s="0" t="n">
        <v>1577</v>
      </c>
      <c r="B4274" s="133" t="s">
        <v>5258</v>
      </c>
      <c r="C4274" s="0" t="s">
        <v>969</v>
      </c>
      <c r="D4274" s="0" t="s">
        <v>970</v>
      </c>
      <c r="E4274" s="338" t="n">
        <v>2.99</v>
      </c>
    </row>
    <row r="4275" customFormat="false" ht="15" hidden="false" customHeight="false" outlineLevel="0" collapsed="false">
      <c r="A4275" s="0" t="n">
        <v>1571</v>
      </c>
      <c r="B4275" s="133" t="s">
        <v>5259</v>
      </c>
      <c r="C4275" s="0" t="s">
        <v>969</v>
      </c>
      <c r="D4275" s="0" t="s">
        <v>970</v>
      </c>
      <c r="E4275" s="338" t="n">
        <v>1.25</v>
      </c>
    </row>
    <row r="4276" customFormat="false" ht="15" hidden="false" customHeight="false" outlineLevel="0" collapsed="false">
      <c r="A4276" s="0" t="n">
        <v>1578</v>
      </c>
      <c r="B4276" s="133" t="s">
        <v>5260</v>
      </c>
      <c r="C4276" s="0" t="s">
        <v>969</v>
      </c>
      <c r="D4276" s="0" t="s">
        <v>970</v>
      </c>
      <c r="E4276" s="338" t="n">
        <v>5.18</v>
      </c>
    </row>
    <row r="4277" customFormat="false" ht="15" hidden="false" customHeight="false" outlineLevel="0" collapsed="false">
      <c r="A4277" s="0" t="n">
        <v>1573</v>
      </c>
      <c r="B4277" s="133" t="s">
        <v>5261</v>
      </c>
      <c r="C4277" s="0" t="s">
        <v>969</v>
      </c>
      <c r="D4277" s="0" t="s">
        <v>970</v>
      </c>
      <c r="E4277" s="338" t="n">
        <v>1.49</v>
      </c>
    </row>
    <row r="4278" customFormat="false" ht="15" hidden="false" customHeight="false" outlineLevel="0" collapsed="false">
      <c r="A4278" s="0" t="n">
        <v>1579</v>
      </c>
      <c r="B4278" s="133" t="s">
        <v>5262</v>
      </c>
      <c r="C4278" s="0" t="s">
        <v>969</v>
      </c>
      <c r="D4278" s="0" t="s">
        <v>970</v>
      </c>
      <c r="E4278" s="338" t="n">
        <v>6.46</v>
      </c>
    </row>
    <row r="4279" customFormat="false" ht="15" hidden="false" customHeight="false" outlineLevel="0" collapsed="false">
      <c r="A4279" s="0" t="n">
        <v>1580</v>
      </c>
      <c r="B4279" s="133" t="s">
        <v>5263</v>
      </c>
      <c r="C4279" s="0" t="s">
        <v>969</v>
      </c>
      <c r="D4279" s="0" t="s">
        <v>970</v>
      </c>
      <c r="E4279" s="338" t="n">
        <v>7.96</v>
      </c>
    </row>
    <row r="4280" customFormat="false" ht="15" hidden="false" customHeight="false" outlineLevel="0" collapsed="false">
      <c r="A4280" s="0" t="n">
        <v>39321</v>
      </c>
      <c r="B4280" s="133" t="s">
        <v>5264</v>
      </c>
      <c r="C4280" s="0" t="s">
        <v>969</v>
      </c>
      <c r="D4280" s="0" t="s">
        <v>970</v>
      </c>
      <c r="E4280" s="338" t="n">
        <v>19.6</v>
      </c>
    </row>
    <row r="4281" customFormat="false" ht="15" hidden="false" customHeight="false" outlineLevel="0" collapsed="false">
      <c r="A4281" s="0" t="n">
        <v>39319</v>
      </c>
      <c r="B4281" s="133" t="s">
        <v>5265</v>
      </c>
      <c r="C4281" s="0" t="s">
        <v>969</v>
      </c>
      <c r="D4281" s="0" t="s">
        <v>970</v>
      </c>
      <c r="E4281" s="338" t="n">
        <v>8.15</v>
      </c>
    </row>
    <row r="4282" customFormat="false" ht="15" hidden="false" customHeight="false" outlineLevel="0" collapsed="false">
      <c r="A4282" s="0" t="n">
        <v>39320</v>
      </c>
      <c r="B4282" s="133" t="s">
        <v>5266</v>
      </c>
      <c r="C4282" s="0" t="s">
        <v>969</v>
      </c>
      <c r="D4282" s="0" t="s">
        <v>970</v>
      </c>
      <c r="E4282" s="338" t="n">
        <v>15.68</v>
      </c>
    </row>
    <row r="4283" customFormat="false" ht="15" hidden="false" customHeight="false" outlineLevel="0" collapsed="false">
      <c r="A4283" s="0" t="n">
        <v>1591</v>
      </c>
      <c r="B4283" s="133" t="s">
        <v>5267</v>
      </c>
      <c r="C4283" s="0" t="s">
        <v>969</v>
      </c>
      <c r="D4283" s="0" t="s">
        <v>970</v>
      </c>
      <c r="E4283" s="338" t="n">
        <v>24.67</v>
      </c>
    </row>
    <row r="4284" customFormat="false" ht="15" hidden="false" customHeight="false" outlineLevel="0" collapsed="false">
      <c r="A4284" s="0" t="n">
        <v>1547</v>
      </c>
      <c r="B4284" s="133" t="s">
        <v>5268</v>
      </c>
      <c r="C4284" s="0" t="s">
        <v>969</v>
      </c>
      <c r="D4284" s="0" t="s">
        <v>970</v>
      </c>
      <c r="E4284" s="338" t="n">
        <v>129.29</v>
      </c>
    </row>
    <row r="4285" customFormat="false" ht="15" hidden="false" customHeight="false" outlineLevel="0" collapsed="false">
      <c r="A4285" s="0" t="n">
        <v>38196</v>
      </c>
      <c r="B4285" s="133" t="s">
        <v>5269</v>
      </c>
      <c r="C4285" s="0" t="s">
        <v>969</v>
      </c>
      <c r="D4285" s="0" t="s">
        <v>970</v>
      </c>
      <c r="E4285" s="338" t="n">
        <v>25.18</v>
      </c>
    </row>
    <row r="4286" customFormat="false" ht="15" hidden="false" customHeight="false" outlineLevel="0" collapsed="false">
      <c r="A4286" s="0" t="n">
        <v>1543</v>
      </c>
      <c r="B4286" s="133" t="s">
        <v>5270</v>
      </c>
      <c r="C4286" s="0" t="s">
        <v>969</v>
      </c>
      <c r="D4286" s="0" t="s">
        <v>970</v>
      </c>
      <c r="E4286" s="338" t="n">
        <v>26.76</v>
      </c>
    </row>
    <row r="4287" customFormat="false" ht="15" hidden="false" customHeight="false" outlineLevel="0" collapsed="false">
      <c r="A4287" s="0" t="n">
        <v>1585</v>
      </c>
      <c r="B4287" s="133" t="s">
        <v>5271</v>
      </c>
      <c r="C4287" s="0" t="s">
        <v>969</v>
      </c>
      <c r="D4287" s="0" t="s">
        <v>970</v>
      </c>
      <c r="E4287" s="338" t="n">
        <v>5.18</v>
      </c>
    </row>
    <row r="4288" customFormat="false" ht="15" hidden="false" customHeight="false" outlineLevel="0" collapsed="false">
      <c r="A4288" s="0" t="n">
        <v>1593</v>
      </c>
      <c r="B4288" s="133" t="s">
        <v>5272</v>
      </c>
      <c r="C4288" s="0" t="s">
        <v>969</v>
      </c>
      <c r="D4288" s="0" t="s">
        <v>970</v>
      </c>
      <c r="E4288" s="338" t="n">
        <v>27.52</v>
      </c>
    </row>
    <row r="4289" customFormat="false" ht="15" hidden="false" customHeight="false" outlineLevel="0" collapsed="false">
      <c r="A4289" s="0" t="n">
        <v>11838</v>
      </c>
      <c r="B4289" s="133" t="s">
        <v>5273</v>
      </c>
      <c r="C4289" s="0" t="s">
        <v>969</v>
      </c>
      <c r="D4289" s="0" t="s">
        <v>970</v>
      </c>
      <c r="E4289" s="338" t="n">
        <v>36.31</v>
      </c>
    </row>
    <row r="4290" customFormat="false" ht="15" hidden="false" customHeight="false" outlineLevel="0" collapsed="false">
      <c r="A4290" s="0" t="n">
        <v>1594</v>
      </c>
      <c r="B4290" s="133" t="s">
        <v>5274</v>
      </c>
      <c r="C4290" s="0" t="s">
        <v>969</v>
      </c>
      <c r="D4290" s="0" t="s">
        <v>970</v>
      </c>
      <c r="E4290" s="338" t="n">
        <v>36.71</v>
      </c>
    </row>
    <row r="4291" customFormat="false" ht="15" hidden="false" customHeight="false" outlineLevel="0" collapsed="false">
      <c r="A4291" s="0" t="n">
        <v>1586</v>
      </c>
      <c r="B4291" s="133" t="s">
        <v>5275</v>
      </c>
      <c r="C4291" s="0" t="s">
        <v>969</v>
      </c>
      <c r="D4291" s="0" t="s">
        <v>970</v>
      </c>
      <c r="E4291" s="338" t="n">
        <v>6.56</v>
      </c>
    </row>
    <row r="4292" customFormat="false" ht="15" hidden="false" customHeight="false" outlineLevel="0" collapsed="false">
      <c r="A4292" s="0" t="n">
        <v>11839</v>
      </c>
      <c r="B4292" s="133" t="s">
        <v>5276</v>
      </c>
      <c r="C4292" s="0" t="s">
        <v>969</v>
      </c>
      <c r="D4292" s="0" t="s">
        <v>970</v>
      </c>
      <c r="E4292" s="338" t="n">
        <v>52.83</v>
      </c>
    </row>
    <row r="4293" customFormat="false" ht="15" hidden="false" customHeight="false" outlineLevel="0" collapsed="false">
      <c r="A4293" s="0" t="n">
        <v>1587</v>
      </c>
      <c r="B4293" s="133" t="s">
        <v>5277</v>
      </c>
      <c r="C4293" s="0" t="s">
        <v>969</v>
      </c>
      <c r="D4293" s="0" t="s">
        <v>970</v>
      </c>
      <c r="E4293" s="338" t="n">
        <v>6.68</v>
      </c>
    </row>
    <row r="4294" customFormat="false" ht="15" hidden="false" customHeight="false" outlineLevel="0" collapsed="false">
      <c r="A4294" s="0" t="n">
        <v>1545</v>
      </c>
      <c r="B4294" s="133" t="s">
        <v>5278</v>
      </c>
      <c r="C4294" s="0" t="s">
        <v>969</v>
      </c>
      <c r="D4294" s="0" t="s">
        <v>970</v>
      </c>
      <c r="E4294" s="338" t="n">
        <v>63.4</v>
      </c>
    </row>
    <row r="4295" customFormat="false" ht="15" hidden="false" customHeight="false" outlineLevel="0" collapsed="false">
      <c r="A4295" s="0" t="n">
        <v>1588</v>
      </c>
      <c r="B4295" s="133" t="s">
        <v>5279</v>
      </c>
      <c r="C4295" s="0" t="s">
        <v>969</v>
      </c>
      <c r="D4295" s="0" t="s">
        <v>970</v>
      </c>
      <c r="E4295" s="338" t="n">
        <v>9.16</v>
      </c>
    </row>
    <row r="4296" customFormat="false" ht="15" hidden="false" customHeight="false" outlineLevel="0" collapsed="false">
      <c r="A4296" s="0" t="n">
        <v>1535</v>
      </c>
      <c r="B4296" s="133" t="s">
        <v>5280</v>
      </c>
      <c r="C4296" s="0" t="s">
        <v>969</v>
      </c>
      <c r="D4296" s="0" t="s">
        <v>970</v>
      </c>
      <c r="E4296" s="338" t="n">
        <v>5.28</v>
      </c>
    </row>
    <row r="4297" customFormat="false" ht="15" hidden="false" customHeight="false" outlineLevel="0" collapsed="false">
      <c r="A4297" s="0" t="n">
        <v>1589</v>
      </c>
      <c r="B4297" s="133" t="s">
        <v>5281</v>
      </c>
      <c r="C4297" s="0" t="s">
        <v>969</v>
      </c>
      <c r="D4297" s="0" t="s">
        <v>970</v>
      </c>
      <c r="E4297" s="338" t="n">
        <v>9.45</v>
      </c>
    </row>
    <row r="4298" customFormat="false" ht="15" hidden="false" customHeight="false" outlineLevel="0" collapsed="false">
      <c r="A4298" s="0" t="n">
        <v>1546</v>
      </c>
      <c r="B4298" s="133" t="s">
        <v>5282</v>
      </c>
      <c r="C4298" s="0" t="s">
        <v>969</v>
      </c>
      <c r="D4298" s="0" t="s">
        <v>970</v>
      </c>
      <c r="E4298" s="338" t="n">
        <v>106.99</v>
      </c>
    </row>
    <row r="4299" customFormat="false" ht="15" hidden="false" customHeight="false" outlineLevel="0" collapsed="false">
      <c r="A4299" s="0" t="n">
        <v>1590</v>
      </c>
      <c r="B4299" s="133" t="s">
        <v>5283</v>
      </c>
      <c r="C4299" s="0" t="s">
        <v>969</v>
      </c>
      <c r="D4299" s="0" t="s">
        <v>970</v>
      </c>
      <c r="E4299" s="338" t="n">
        <v>16.64</v>
      </c>
    </row>
    <row r="4300" customFormat="false" ht="15" hidden="false" customHeight="false" outlineLevel="0" collapsed="false">
      <c r="A4300" s="0" t="n">
        <v>1542</v>
      </c>
      <c r="B4300" s="133" t="s">
        <v>5284</v>
      </c>
      <c r="C4300" s="0" t="s">
        <v>969</v>
      </c>
      <c r="D4300" s="0" t="s">
        <v>970</v>
      </c>
      <c r="E4300" s="338" t="n">
        <v>22.04</v>
      </c>
    </row>
    <row r="4301" customFormat="false" ht="15" hidden="false" customHeight="false" outlineLevel="0" collapsed="false">
      <c r="A4301" s="0" t="n">
        <v>38415</v>
      </c>
      <c r="B4301" s="133" t="s">
        <v>5285</v>
      </c>
      <c r="C4301" s="0" t="s">
        <v>969</v>
      </c>
      <c r="D4301" s="0" t="s">
        <v>970</v>
      </c>
      <c r="E4301" s="338" t="n">
        <v>926.13</v>
      </c>
    </row>
    <row r="4302" customFormat="false" ht="15" hidden="false" customHeight="false" outlineLevel="0" collapsed="false">
      <c r="A4302" s="0" t="n">
        <v>38414</v>
      </c>
      <c r="B4302" s="133" t="s">
        <v>5286</v>
      </c>
      <c r="C4302" s="0" t="s">
        <v>969</v>
      </c>
      <c r="D4302" s="0" t="s">
        <v>970</v>
      </c>
      <c r="E4302" s="339" t="n">
        <v>1299.83</v>
      </c>
    </row>
    <row r="4303" customFormat="false" ht="15" hidden="false" customHeight="false" outlineLevel="0" collapsed="false">
      <c r="A4303" s="0" t="n">
        <v>38128</v>
      </c>
      <c r="B4303" s="133" t="s">
        <v>5287</v>
      </c>
      <c r="C4303" s="0" t="s">
        <v>1020</v>
      </c>
      <c r="D4303" s="0" t="s">
        <v>977</v>
      </c>
      <c r="E4303" s="338" t="n">
        <v>1</v>
      </c>
    </row>
    <row r="4304" customFormat="false" ht="15" hidden="false" customHeight="false" outlineLevel="0" collapsed="false">
      <c r="A4304" s="0" t="n">
        <v>7253</v>
      </c>
      <c r="B4304" s="133" t="s">
        <v>5288</v>
      </c>
      <c r="C4304" s="0" t="s">
        <v>1118</v>
      </c>
      <c r="D4304" s="0" t="s">
        <v>970</v>
      </c>
      <c r="E4304" s="338" t="n">
        <v>214.28</v>
      </c>
    </row>
    <row r="4305" customFormat="false" ht="15" hidden="false" customHeight="false" outlineLevel="0" collapsed="false">
      <c r="A4305" s="0" t="n">
        <v>4806</v>
      </c>
      <c r="B4305" s="133" t="s">
        <v>5289</v>
      </c>
      <c r="C4305" s="0" t="s">
        <v>1016</v>
      </c>
      <c r="D4305" s="0" t="s">
        <v>970</v>
      </c>
      <c r="E4305" s="338" t="n">
        <v>17.16</v>
      </c>
    </row>
    <row r="4306" customFormat="false" ht="15" hidden="false" customHeight="false" outlineLevel="0" collapsed="false">
      <c r="A4306" s="0" t="n">
        <v>34401</v>
      </c>
      <c r="B4306" s="133" t="s">
        <v>5290</v>
      </c>
      <c r="C4306" s="0" t="s">
        <v>969</v>
      </c>
      <c r="D4306" s="0" t="s">
        <v>970</v>
      </c>
      <c r="E4306" s="338" t="n">
        <v>2.1</v>
      </c>
    </row>
    <row r="4307" customFormat="false" ht="15" hidden="false" customHeight="false" outlineLevel="0" collapsed="false">
      <c r="A4307" s="0" t="n">
        <v>7260</v>
      </c>
      <c r="B4307" s="133" t="s">
        <v>5291</v>
      </c>
      <c r="C4307" s="0" t="s">
        <v>969</v>
      </c>
      <c r="D4307" s="0" t="s">
        <v>970</v>
      </c>
      <c r="E4307" s="338" t="n">
        <v>1.86</v>
      </c>
    </row>
    <row r="4308" customFormat="false" ht="15" hidden="false" customHeight="false" outlineLevel="0" collapsed="false">
      <c r="A4308" s="0" t="n">
        <v>7256</v>
      </c>
      <c r="B4308" s="133" t="s">
        <v>5292</v>
      </c>
      <c r="C4308" s="0" t="s">
        <v>969</v>
      </c>
      <c r="D4308" s="0" t="s">
        <v>970</v>
      </c>
      <c r="E4308" s="338" t="n">
        <v>1.84</v>
      </c>
    </row>
    <row r="4309" customFormat="false" ht="15" hidden="false" customHeight="false" outlineLevel="0" collapsed="false">
      <c r="A4309" s="0" t="n">
        <v>7258</v>
      </c>
      <c r="B4309" s="133" t="s">
        <v>5293</v>
      </c>
      <c r="C4309" s="0" t="s">
        <v>969</v>
      </c>
      <c r="D4309" s="0" t="s">
        <v>970</v>
      </c>
      <c r="E4309" s="338" t="n">
        <v>0.75</v>
      </c>
    </row>
    <row r="4310" customFormat="false" ht="15" hidden="false" customHeight="false" outlineLevel="0" collapsed="false">
      <c r="A4310" s="0" t="n">
        <v>34400</v>
      </c>
      <c r="B4310" s="133" t="s">
        <v>5294</v>
      </c>
      <c r="C4310" s="0" t="s">
        <v>969</v>
      </c>
      <c r="D4310" s="0" t="s">
        <v>970</v>
      </c>
      <c r="E4310" s="338" t="n">
        <v>3.23</v>
      </c>
    </row>
    <row r="4311" customFormat="false" ht="15" hidden="false" customHeight="false" outlineLevel="0" collapsed="false">
      <c r="A4311" s="0" t="n">
        <v>10617</v>
      </c>
      <c r="B4311" s="133" t="s">
        <v>5295</v>
      </c>
      <c r="C4311" s="0" t="s">
        <v>969</v>
      </c>
      <c r="D4311" s="0" t="s">
        <v>970</v>
      </c>
      <c r="E4311" s="338" t="n">
        <v>6.18</v>
      </c>
    </row>
    <row r="4312" customFormat="false" ht="15" hidden="false" customHeight="false" outlineLevel="0" collapsed="false">
      <c r="A4312" s="0" t="n">
        <v>44261</v>
      </c>
      <c r="B4312" s="133" t="s">
        <v>5296</v>
      </c>
      <c r="C4312" s="0" t="s">
        <v>969</v>
      </c>
      <c r="D4312" s="0" t="s">
        <v>970</v>
      </c>
      <c r="E4312" s="338" t="n">
        <v>130.22</v>
      </c>
    </row>
    <row r="4313" customFormat="false" ht="15" hidden="false" customHeight="false" outlineLevel="0" collapsed="false">
      <c r="A4313" s="0" t="n">
        <v>7274</v>
      </c>
      <c r="B4313" s="133" t="s">
        <v>5297</v>
      </c>
      <c r="C4313" s="0" t="s">
        <v>969</v>
      </c>
      <c r="D4313" s="0" t="s">
        <v>970</v>
      </c>
      <c r="E4313" s="338" t="n">
        <v>63.04</v>
      </c>
    </row>
    <row r="4314" customFormat="false" ht="15" hidden="false" customHeight="false" outlineLevel="0" collapsed="false">
      <c r="A4314" s="0" t="n">
        <v>44326</v>
      </c>
      <c r="B4314" s="133" t="s">
        <v>5298</v>
      </c>
      <c r="C4314" s="0" t="s">
        <v>969</v>
      </c>
      <c r="D4314" s="0" t="s">
        <v>970</v>
      </c>
      <c r="E4314" s="339" t="n">
        <v>1361.62</v>
      </c>
    </row>
    <row r="4315" customFormat="false" ht="15" hidden="false" customHeight="false" outlineLevel="0" collapsed="false">
      <c r="A4315" s="0" t="n">
        <v>154</v>
      </c>
      <c r="B4315" s="133" t="s">
        <v>5299</v>
      </c>
      <c r="C4315" s="0" t="s">
        <v>1022</v>
      </c>
      <c r="D4315" s="0" t="s">
        <v>970</v>
      </c>
      <c r="E4315" s="338" t="n">
        <v>73.81</v>
      </c>
    </row>
    <row r="4316" customFormat="false" ht="15" hidden="false" customHeight="false" outlineLevel="0" collapsed="false">
      <c r="A4316" s="0" t="n">
        <v>38121</v>
      </c>
      <c r="B4316" s="133" t="s">
        <v>5300</v>
      </c>
      <c r="C4316" s="0" t="s">
        <v>1022</v>
      </c>
      <c r="D4316" s="0" t="s">
        <v>970</v>
      </c>
      <c r="E4316" s="338" t="n">
        <v>21.49</v>
      </c>
    </row>
    <row r="4317" customFormat="false" ht="15" hidden="false" customHeight="false" outlineLevel="0" collapsed="false">
      <c r="A4317" s="0" t="n">
        <v>43776</v>
      </c>
      <c r="B4317" s="133" t="s">
        <v>5301</v>
      </c>
      <c r="C4317" s="0" t="s">
        <v>1022</v>
      </c>
      <c r="D4317" s="0" t="s">
        <v>970</v>
      </c>
      <c r="E4317" s="338" t="n">
        <v>24.75</v>
      </c>
    </row>
    <row r="4318" customFormat="false" ht="15" hidden="false" customHeight="false" outlineLevel="0" collapsed="false">
      <c r="A4318" s="0" t="n">
        <v>7343</v>
      </c>
      <c r="B4318" s="133" t="s">
        <v>5302</v>
      </c>
      <c r="C4318" s="0" t="s">
        <v>1022</v>
      </c>
      <c r="D4318" s="0" t="s">
        <v>970</v>
      </c>
      <c r="E4318" s="338" t="n">
        <v>19.01</v>
      </c>
    </row>
    <row r="4319" customFormat="false" ht="15" hidden="false" customHeight="false" outlineLevel="0" collapsed="false">
      <c r="A4319" s="0" t="n">
        <v>7348</v>
      </c>
      <c r="B4319" s="133" t="s">
        <v>5303</v>
      </c>
      <c r="C4319" s="0" t="s">
        <v>1022</v>
      </c>
      <c r="D4319" s="0" t="s">
        <v>970</v>
      </c>
      <c r="E4319" s="338" t="n">
        <v>19.23</v>
      </c>
    </row>
    <row r="4320" customFormat="false" ht="15" hidden="false" customHeight="false" outlineLevel="0" collapsed="false">
      <c r="A4320" s="0" t="n">
        <v>7313</v>
      </c>
      <c r="B4320" s="133" t="s">
        <v>5304</v>
      </c>
      <c r="C4320" s="0" t="s">
        <v>1022</v>
      </c>
      <c r="D4320" s="0" t="s">
        <v>970</v>
      </c>
      <c r="E4320" s="338" t="n">
        <v>24.42</v>
      </c>
    </row>
    <row r="4321" customFormat="false" ht="15" hidden="false" customHeight="false" outlineLevel="0" collapsed="false">
      <c r="A4321" s="0" t="n">
        <v>7319</v>
      </c>
      <c r="B4321" s="133" t="s">
        <v>5305</v>
      </c>
      <c r="C4321" s="0" t="s">
        <v>1022</v>
      </c>
      <c r="D4321" s="0" t="s">
        <v>970</v>
      </c>
      <c r="E4321" s="338" t="n">
        <v>13.97</v>
      </c>
    </row>
    <row r="4322" customFormat="false" ht="15" hidden="false" customHeight="false" outlineLevel="0" collapsed="false">
      <c r="A4322" s="0" t="n">
        <v>7314</v>
      </c>
      <c r="B4322" s="133" t="s">
        <v>5306</v>
      </c>
      <c r="C4322" s="0" t="s">
        <v>1022</v>
      </c>
      <c r="D4322" s="0" t="s">
        <v>970</v>
      </c>
      <c r="E4322" s="338" t="n">
        <v>85.11</v>
      </c>
    </row>
    <row r="4323" customFormat="false" ht="15" hidden="false" customHeight="false" outlineLevel="0" collapsed="false">
      <c r="A4323" s="0" t="n">
        <v>7304</v>
      </c>
      <c r="B4323" s="133" t="s">
        <v>5307</v>
      </c>
      <c r="C4323" s="0" t="s">
        <v>1022</v>
      </c>
      <c r="D4323" s="0" t="s">
        <v>970</v>
      </c>
      <c r="E4323" s="338" t="n">
        <v>73.36</v>
      </c>
    </row>
    <row r="4324" customFormat="false" ht="15" hidden="false" customHeight="false" outlineLevel="0" collapsed="false">
      <c r="A4324" s="0" t="n">
        <v>43649</v>
      </c>
      <c r="B4324" s="133" t="s">
        <v>5308</v>
      </c>
      <c r="C4324" s="0" t="s">
        <v>1022</v>
      </c>
      <c r="D4324" s="0" t="s">
        <v>970</v>
      </c>
      <c r="E4324" s="338" t="n">
        <v>37.94</v>
      </c>
    </row>
    <row r="4325" customFormat="false" ht="15" hidden="false" customHeight="false" outlineLevel="0" collapsed="false">
      <c r="A4325" s="0" t="n">
        <v>43650</v>
      </c>
      <c r="B4325" s="133" t="s">
        <v>5309</v>
      </c>
      <c r="C4325" s="0" t="s">
        <v>1022</v>
      </c>
      <c r="D4325" s="0" t="s">
        <v>970</v>
      </c>
      <c r="E4325" s="338" t="n">
        <v>35.85</v>
      </c>
    </row>
    <row r="4326" customFormat="false" ht="15" hidden="false" customHeight="false" outlineLevel="0" collapsed="false">
      <c r="A4326" s="0" t="n">
        <v>7311</v>
      </c>
      <c r="B4326" s="133" t="s">
        <v>5310</v>
      </c>
      <c r="C4326" s="0" t="s">
        <v>1022</v>
      </c>
      <c r="D4326" s="0" t="s">
        <v>970</v>
      </c>
      <c r="E4326" s="338" t="n">
        <v>36.73</v>
      </c>
    </row>
    <row r="4327" customFormat="false" ht="15" hidden="false" customHeight="false" outlineLevel="0" collapsed="false">
      <c r="A4327" s="0" t="n">
        <v>7292</v>
      </c>
      <c r="B4327" s="133" t="s">
        <v>5311</v>
      </c>
      <c r="C4327" s="0" t="s">
        <v>1022</v>
      </c>
      <c r="D4327" s="0" t="s">
        <v>977</v>
      </c>
      <c r="E4327" s="338" t="n">
        <v>35.56</v>
      </c>
    </row>
    <row r="4328" customFormat="false" ht="15" hidden="false" customHeight="false" outlineLevel="0" collapsed="false">
      <c r="A4328" s="0" t="n">
        <v>7293</v>
      </c>
      <c r="B4328" s="133" t="s">
        <v>5312</v>
      </c>
      <c r="C4328" s="0" t="s">
        <v>1022</v>
      </c>
      <c r="D4328" s="0" t="s">
        <v>970</v>
      </c>
      <c r="E4328" s="338" t="n">
        <v>39.34</v>
      </c>
    </row>
    <row r="4329" customFormat="false" ht="15" hidden="false" customHeight="false" outlineLevel="0" collapsed="false">
      <c r="A4329" s="0" t="n">
        <v>7306</v>
      </c>
      <c r="B4329" s="133" t="s">
        <v>5313</v>
      </c>
      <c r="C4329" s="0" t="s">
        <v>1022</v>
      </c>
      <c r="D4329" s="0" t="s">
        <v>970</v>
      </c>
      <c r="E4329" s="338" t="n">
        <v>43.41</v>
      </c>
    </row>
    <row r="4330" customFormat="false" ht="15" hidden="false" customHeight="false" outlineLevel="0" collapsed="false">
      <c r="A4330" s="0" t="n">
        <v>7288</v>
      </c>
      <c r="B4330" s="133" t="s">
        <v>5314</v>
      </c>
      <c r="C4330" s="0" t="s">
        <v>1022</v>
      </c>
      <c r="D4330" s="0" t="s">
        <v>970</v>
      </c>
      <c r="E4330" s="338" t="n">
        <v>36.05</v>
      </c>
    </row>
    <row r="4331" customFormat="false" ht="15" hidden="false" customHeight="false" outlineLevel="0" collapsed="false">
      <c r="A4331" s="0" t="n">
        <v>43625</v>
      </c>
      <c r="B4331" s="133" t="s">
        <v>5315</v>
      </c>
      <c r="C4331" s="0" t="s">
        <v>1022</v>
      </c>
      <c r="D4331" s="0" t="s">
        <v>970</v>
      </c>
      <c r="E4331" s="338" t="n">
        <v>29.11</v>
      </c>
    </row>
    <row r="4332" customFormat="false" ht="15" hidden="false" customHeight="false" outlineLevel="0" collapsed="false">
      <c r="A4332" s="0" t="n">
        <v>43647</v>
      </c>
      <c r="B4332" s="133" t="s">
        <v>5316</v>
      </c>
      <c r="C4332" s="0" t="s">
        <v>1022</v>
      </c>
      <c r="D4332" s="0" t="s">
        <v>970</v>
      </c>
      <c r="E4332" s="338" t="n">
        <v>26.44</v>
      </c>
    </row>
    <row r="4333" customFormat="false" ht="15" hidden="false" customHeight="false" outlineLevel="0" collapsed="false">
      <c r="A4333" s="0" t="n">
        <v>43648</v>
      </c>
      <c r="B4333" s="133" t="s">
        <v>5317</v>
      </c>
      <c r="C4333" s="0" t="s">
        <v>1022</v>
      </c>
      <c r="D4333" s="0" t="s">
        <v>970</v>
      </c>
      <c r="E4333" s="338" t="n">
        <v>25.51</v>
      </c>
    </row>
    <row r="4334" customFormat="false" ht="15" hidden="false" customHeight="false" outlineLevel="0" collapsed="false">
      <c r="A4334" s="0" t="n">
        <v>35693</v>
      </c>
      <c r="B4334" s="133" t="s">
        <v>5318</v>
      </c>
      <c r="C4334" s="0" t="s">
        <v>1022</v>
      </c>
      <c r="D4334" s="0" t="s">
        <v>970</v>
      </c>
      <c r="E4334" s="338" t="n">
        <v>11.96</v>
      </c>
    </row>
    <row r="4335" customFormat="false" ht="15" hidden="false" customHeight="false" outlineLevel="0" collapsed="false">
      <c r="A4335" s="0" t="n">
        <v>7356</v>
      </c>
      <c r="B4335" s="133" t="s">
        <v>5319</v>
      </c>
      <c r="C4335" s="0" t="s">
        <v>1022</v>
      </c>
      <c r="D4335" s="0" t="s">
        <v>977</v>
      </c>
      <c r="E4335" s="338" t="n">
        <v>28.67</v>
      </c>
    </row>
    <row r="4336" customFormat="false" ht="15" hidden="false" customHeight="false" outlineLevel="0" collapsed="false">
      <c r="A4336" s="0" t="n">
        <v>35692</v>
      </c>
      <c r="B4336" s="133" t="s">
        <v>5320</v>
      </c>
      <c r="C4336" s="0" t="s">
        <v>1022</v>
      </c>
      <c r="D4336" s="0" t="s">
        <v>970</v>
      </c>
      <c r="E4336" s="338" t="n">
        <v>18.76</v>
      </c>
    </row>
    <row r="4337" customFormat="false" ht="15" hidden="false" customHeight="false" outlineLevel="0" collapsed="false">
      <c r="A4337" s="0" t="n">
        <v>43624</v>
      </c>
      <c r="B4337" s="133" t="s">
        <v>5321</v>
      </c>
      <c r="C4337" s="0" t="s">
        <v>1022</v>
      </c>
      <c r="D4337" s="0" t="s">
        <v>970</v>
      </c>
      <c r="E4337" s="338" t="n">
        <v>34.94</v>
      </c>
    </row>
    <row r="4338" customFormat="false" ht="15" hidden="false" customHeight="false" outlineLevel="0" collapsed="false">
      <c r="A4338" s="0" t="n">
        <v>7342</v>
      </c>
      <c r="B4338" s="133" t="s">
        <v>5322</v>
      </c>
      <c r="C4338" s="0" t="s">
        <v>1020</v>
      </c>
      <c r="D4338" s="0" t="s">
        <v>970</v>
      </c>
      <c r="E4338" s="338" t="n">
        <v>2.68</v>
      </c>
    </row>
    <row r="4339" customFormat="false" ht="15" hidden="false" customHeight="false" outlineLevel="0" collapsed="false">
      <c r="A4339" s="0" t="n">
        <v>7350</v>
      </c>
      <c r="B4339" s="133" t="s">
        <v>5323</v>
      </c>
      <c r="C4339" s="0" t="s">
        <v>1022</v>
      </c>
      <c r="D4339" s="0" t="s">
        <v>970</v>
      </c>
      <c r="E4339" s="338" t="n">
        <v>41.38</v>
      </c>
    </row>
    <row r="4340" customFormat="false" ht="15" hidden="false" customHeight="false" outlineLevel="0" collapsed="false">
      <c r="A4340" s="0" t="n">
        <v>39574</v>
      </c>
      <c r="B4340" s="133" t="s">
        <v>5324</v>
      </c>
      <c r="C4340" s="0" t="s">
        <v>969</v>
      </c>
      <c r="D4340" s="0" t="s">
        <v>970</v>
      </c>
      <c r="E4340" s="338" t="n">
        <v>4.15</v>
      </c>
    </row>
    <row r="4341" customFormat="false" ht="15" hidden="false" customHeight="false" outlineLevel="0" collapsed="false">
      <c r="A4341" s="0" t="n">
        <v>11060</v>
      </c>
      <c r="B4341" s="133" t="s">
        <v>5325</v>
      </c>
      <c r="C4341" s="0" t="s">
        <v>969</v>
      </c>
      <c r="D4341" s="0" t="s">
        <v>970</v>
      </c>
      <c r="E4341" s="338" t="n">
        <v>58.96</v>
      </c>
    </row>
    <row r="4342" customFormat="false" ht="15" hidden="false" customHeight="false" outlineLevel="0" collapsed="false">
      <c r="A4342" s="0" t="n">
        <v>37401</v>
      </c>
      <c r="B4342" s="133" t="s">
        <v>5326</v>
      </c>
      <c r="C4342" s="0" t="s">
        <v>969</v>
      </c>
      <c r="D4342" s="0" t="s">
        <v>970</v>
      </c>
      <c r="E4342" s="338" t="n">
        <v>88.07</v>
      </c>
    </row>
    <row r="4343" customFormat="false" ht="15" hidden="false" customHeight="false" outlineLevel="0" collapsed="false">
      <c r="A4343" s="0" t="n">
        <v>7525</v>
      </c>
      <c r="B4343" s="133" t="s">
        <v>5327</v>
      </c>
      <c r="C4343" s="0" t="s">
        <v>969</v>
      </c>
      <c r="D4343" s="0" t="s">
        <v>970</v>
      </c>
      <c r="E4343" s="338" t="n">
        <v>39.49</v>
      </c>
    </row>
    <row r="4344" customFormat="false" ht="15" hidden="false" customHeight="false" outlineLevel="0" collapsed="false">
      <c r="A4344" s="0" t="n">
        <v>7524</v>
      </c>
      <c r="B4344" s="133" t="s">
        <v>5328</v>
      </c>
      <c r="C4344" s="0" t="s">
        <v>969</v>
      </c>
      <c r="D4344" s="0" t="s">
        <v>970</v>
      </c>
      <c r="E4344" s="338" t="n">
        <v>37.21</v>
      </c>
    </row>
    <row r="4345" customFormat="false" ht="15" hidden="false" customHeight="false" outlineLevel="0" collapsed="false">
      <c r="A4345" s="0" t="n">
        <v>38105</v>
      </c>
      <c r="B4345" s="133" t="s">
        <v>5329</v>
      </c>
      <c r="C4345" s="0" t="s">
        <v>969</v>
      </c>
      <c r="D4345" s="0" t="s">
        <v>970</v>
      </c>
      <c r="E4345" s="338" t="n">
        <v>9.56</v>
      </c>
    </row>
    <row r="4346" customFormat="false" ht="15" hidden="false" customHeight="false" outlineLevel="0" collapsed="false">
      <c r="A4346" s="0" t="n">
        <v>38084</v>
      </c>
      <c r="B4346" s="133" t="s">
        <v>5330</v>
      </c>
      <c r="C4346" s="0" t="s">
        <v>969</v>
      </c>
      <c r="D4346" s="0" t="s">
        <v>970</v>
      </c>
      <c r="E4346" s="338" t="n">
        <v>13.57</v>
      </c>
    </row>
    <row r="4347" customFormat="false" ht="15" hidden="false" customHeight="false" outlineLevel="0" collapsed="false">
      <c r="A4347" s="0" t="n">
        <v>38103</v>
      </c>
      <c r="B4347" s="133" t="s">
        <v>5331</v>
      </c>
      <c r="C4347" s="0" t="s">
        <v>969</v>
      </c>
      <c r="D4347" s="0" t="s">
        <v>970</v>
      </c>
      <c r="E4347" s="338" t="n">
        <v>14.35</v>
      </c>
    </row>
    <row r="4348" customFormat="false" ht="15" hidden="false" customHeight="false" outlineLevel="0" collapsed="false">
      <c r="A4348" s="0" t="n">
        <v>38082</v>
      </c>
      <c r="B4348" s="133" t="s">
        <v>5332</v>
      </c>
      <c r="C4348" s="0" t="s">
        <v>969</v>
      </c>
      <c r="D4348" s="0" t="s">
        <v>970</v>
      </c>
      <c r="E4348" s="338" t="n">
        <v>17.68</v>
      </c>
    </row>
    <row r="4349" customFormat="false" ht="15" hidden="false" customHeight="false" outlineLevel="0" collapsed="false">
      <c r="A4349" s="0" t="n">
        <v>38104</v>
      </c>
      <c r="B4349" s="133" t="s">
        <v>5333</v>
      </c>
      <c r="C4349" s="0" t="s">
        <v>969</v>
      </c>
      <c r="D4349" s="0" t="s">
        <v>970</v>
      </c>
      <c r="E4349" s="338" t="n">
        <v>28.1</v>
      </c>
    </row>
    <row r="4350" customFormat="false" ht="15" hidden="false" customHeight="false" outlineLevel="0" collapsed="false">
      <c r="A4350" s="0" t="n">
        <v>38083</v>
      </c>
      <c r="B4350" s="133" t="s">
        <v>5334</v>
      </c>
      <c r="C4350" s="0" t="s">
        <v>969</v>
      </c>
      <c r="D4350" s="0" t="s">
        <v>970</v>
      </c>
      <c r="E4350" s="338" t="n">
        <v>31.19</v>
      </c>
    </row>
    <row r="4351" customFormat="false" ht="15" hidden="false" customHeight="false" outlineLevel="0" collapsed="false">
      <c r="A4351" s="0" t="n">
        <v>38101</v>
      </c>
      <c r="B4351" s="133" t="s">
        <v>5335</v>
      </c>
      <c r="C4351" s="0" t="s">
        <v>969</v>
      </c>
      <c r="D4351" s="0" t="s">
        <v>970</v>
      </c>
      <c r="E4351" s="338" t="n">
        <v>6.82</v>
      </c>
    </row>
    <row r="4352" customFormat="false" ht="15" hidden="false" customHeight="false" outlineLevel="0" collapsed="false">
      <c r="A4352" s="0" t="n">
        <v>7528</v>
      </c>
      <c r="B4352" s="133" t="s">
        <v>5336</v>
      </c>
      <c r="C4352" s="0" t="s">
        <v>969</v>
      </c>
      <c r="D4352" s="0" t="s">
        <v>977</v>
      </c>
      <c r="E4352" s="338" t="n">
        <v>8.02</v>
      </c>
    </row>
    <row r="4353" customFormat="false" ht="15" hidden="false" customHeight="false" outlineLevel="0" collapsed="false">
      <c r="A4353" s="0" t="n">
        <v>12147</v>
      </c>
      <c r="B4353" s="133" t="s">
        <v>5337</v>
      </c>
      <c r="C4353" s="0" t="s">
        <v>969</v>
      </c>
      <c r="D4353" s="0" t="s">
        <v>970</v>
      </c>
      <c r="E4353" s="338" t="n">
        <v>12.23</v>
      </c>
    </row>
    <row r="4354" customFormat="false" ht="15" hidden="false" customHeight="false" outlineLevel="0" collapsed="false">
      <c r="A4354" s="0" t="n">
        <v>38075</v>
      </c>
      <c r="B4354" s="133" t="s">
        <v>5338</v>
      </c>
      <c r="C4354" s="0" t="s">
        <v>969</v>
      </c>
      <c r="D4354" s="0" t="s">
        <v>970</v>
      </c>
      <c r="E4354" s="338" t="n">
        <v>13.89</v>
      </c>
    </row>
    <row r="4355" customFormat="false" ht="15" hidden="false" customHeight="false" outlineLevel="0" collapsed="false">
      <c r="A4355" s="0" t="n">
        <v>38102</v>
      </c>
      <c r="B4355" s="133" t="s">
        <v>5339</v>
      </c>
      <c r="C4355" s="0" t="s">
        <v>969</v>
      </c>
      <c r="D4355" s="0" t="s">
        <v>970</v>
      </c>
      <c r="E4355" s="338" t="n">
        <v>8.73</v>
      </c>
    </row>
    <row r="4356" customFormat="false" ht="15" hidden="false" customHeight="false" outlineLevel="0" collapsed="false">
      <c r="A4356" s="0" t="n">
        <v>38076</v>
      </c>
      <c r="B4356" s="133" t="s">
        <v>5340</v>
      </c>
      <c r="C4356" s="0" t="s">
        <v>969</v>
      </c>
      <c r="D4356" s="0" t="s">
        <v>970</v>
      </c>
      <c r="E4356" s="338" t="n">
        <v>15.57</v>
      </c>
    </row>
    <row r="4357" customFormat="false" ht="15" hidden="false" customHeight="false" outlineLevel="0" collapsed="false">
      <c r="A4357" s="0" t="n">
        <v>7592</v>
      </c>
      <c r="B4357" s="133" t="s">
        <v>5341</v>
      </c>
      <c r="C4357" s="0" t="s">
        <v>1120</v>
      </c>
      <c r="D4357" s="0" t="s">
        <v>977</v>
      </c>
      <c r="E4357" s="338" t="n">
        <v>18.58</v>
      </c>
    </row>
    <row r="4358" customFormat="false" ht="15" hidden="false" customHeight="false" outlineLevel="0" collapsed="false">
      <c r="A4358" s="0" t="n">
        <v>40820</v>
      </c>
      <c r="B4358" s="133" t="s">
        <v>5342</v>
      </c>
      <c r="C4358" s="0" t="s">
        <v>1122</v>
      </c>
      <c r="D4358" s="0" t="s">
        <v>970</v>
      </c>
      <c r="E4358" s="339" t="n">
        <v>3269.67</v>
      </c>
    </row>
    <row r="4359" customFormat="false" ht="15" hidden="false" customHeight="false" outlineLevel="0" collapsed="false">
      <c r="A4359" s="0" t="n">
        <v>11826</v>
      </c>
      <c r="B4359" s="133" t="s">
        <v>5343</v>
      </c>
      <c r="C4359" s="0" t="s">
        <v>969</v>
      </c>
      <c r="D4359" s="0" t="s">
        <v>970</v>
      </c>
      <c r="E4359" s="338" t="n">
        <v>122.42</v>
      </c>
    </row>
    <row r="4360" customFormat="false" ht="15" hidden="false" customHeight="false" outlineLevel="0" collapsed="false">
      <c r="A4360" s="0" t="n">
        <v>7606</v>
      </c>
      <c r="B4360" s="133" t="s">
        <v>5344</v>
      </c>
      <c r="C4360" s="0" t="s">
        <v>969</v>
      </c>
      <c r="D4360" s="0" t="s">
        <v>970</v>
      </c>
      <c r="E4360" s="338" t="n">
        <v>147.23</v>
      </c>
    </row>
    <row r="4361" customFormat="false" ht="15" hidden="false" customHeight="false" outlineLevel="0" collapsed="false">
      <c r="A4361" s="0" t="n">
        <v>11763</v>
      </c>
      <c r="B4361" s="133" t="s">
        <v>5345</v>
      </c>
      <c r="C4361" s="0" t="s">
        <v>969</v>
      </c>
      <c r="D4361" s="0" t="s">
        <v>970</v>
      </c>
      <c r="E4361" s="338" t="n">
        <v>321.5</v>
      </c>
    </row>
    <row r="4362" customFormat="false" ht="15" hidden="false" customHeight="false" outlineLevel="0" collapsed="false">
      <c r="A4362" s="0" t="n">
        <v>11764</v>
      </c>
      <c r="B4362" s="133" t="s">
        <v>5346</v>
      </c>
      <c r="C4362" s="0" t="s">
        <v>969</v>
      </c>
      <c r="D4362" s="0" t="s">
        <v>970</v>
      </c>
      <c r="E4362" s="338" t="n">
        <v>263.78</v>
      </c>
    </row>
    <row r="4363" customFormat="false" ht="15" hidden="false" customHeight="false" outlineLevel="0" collapsed="false">
      <c r="A4363" s="0" t="n">
        <v>11829</v>
      </c>
      <c r="B4363" s="133" t="s">
        <v>5347</v>
      </c>
      <c r="C4363" s="0" t="s">
        <v>969</v>
      </c>
      <c r="D4363" s="0" t="s">
        <v>970</v>
      </c>
      <c r="E4363" s="338" t="n">
        <v>63.75</v>
      </c>
    </row>
    <row r="4364" customFormat="false" ht="15" hidden="false" customHeight="false" outlineLevel="0" collapsed="false">
      <c r="A4364" s="0" t="n">
        <v>11830</v>
      </c>
      <c r="B4364" s="133" t="s">
        <v>5348</v>
      </c>
      <c r="C4364" s="0" t="s">
        <v>969</v>
      </c>
      <c r="D4364" s="0" t="s">
        <v>970</v>
      </c>
      <c r="E4364" s="338" t="n">
        <v>68.84</v>
      </c>
    </row>
    <row r="4365" customFormat="false" ht="15" hidden="false" customHeight="false" outlineLevel="0" collapsed="false">
      <c r="A4365" s="0" t="n">
        <v>11825</v>
      </c>
      <c r="B4365" s="133" t="s">
        <v>5349</v>
      </c>
      <c r="C4365" s="0" t="s">
        <v>969</v>
      </c>
      <c r="D4365" s="0" t="s">
        <v>970</v>
      </c>
      <c r="E4365" s="338" t="n">
        <v>154.88</v>
      </c>
    </row>
    <row r="4366" customFormat="false" ht="15" hidden="false" customHeight="false" outlineLevel="0" collapsed="false">
      <c r="A4366" s="0" t="n">
        <v>11767</v>
      </c>
      <c r="B4366" s="133" t="s">
        <v>5350</v>
      </c>
      <c r="C4366" s="0" t="s">
        <v>969</v>
      </c>
      <c r="D4366" s="0" t="s">
        <v>970</v>
      </c>
      <c r="E4366" s="338" t="n">
        <v>412.5</v>
      </c>
    </row>
    <row r="4367" customFormat="false" ht="15" hidden="false" customHeight="false" outlineLevel="0" collapsed="false">
      <c r="A4367" s="0" t="n">
        <v>11766</v>
      </c>
      <c r="B4367" s="133" t="s">
        <v>5351</v>
      </c>
      <c r="C4367" s="0" t="s">
        <v>969</v>
      </c>
      <c r="D4367" s="0" t="s">
        <v>970</v>
      </c>
      <c r="E4367" s="338" t="n">
        <v>96.16</v>
      </c>
    </row>
    <row r="4368" customFormat="false" ht="15" hidden="false" customHeight="false" outlineLevel="0" collapsed="false">
      <c r="A4368" s="0" t="n">
        <v>11765</v>
      </c>
      <c r="B4368" s="133" t="s">
        <v>5352</v>
      </c>
      <c r="C4368" s="0" t="s">
        <v>969</v>
      </c>
      <c r="D4368" s="0" t="s">
        <v>970</v>
      </c>
      <c r="E4368" s="338" t="n">
        <v>175.8</v>
      </c>
    </row>
    <row r="4369" customFormat="false" ht="15" hidden="false" customHeight="false" outlineLevel="0" collapsed="false">
      <c r="A4369" s="0" t="n">
        <v>11824</v>
      </c>
      <c r="B4369" s="133" t="s">
        <v>5353</v>
      </c>
      <c r="C4369" s="0" t="s">
        <v>969</v>
      </c>
      <c r="D4369" s="0" t="s">
        <v>970</v>
      </c>
      <c r="E4369" s="338" t="n">
        <v>113.1</v>
      </c>
    </row>
    <row r="4370" customFormat="false" ht="15" hidden="false" customHeight="false" outlineLevel="0" collapsed="false">
      <c r="A4370" s="0" t="n">
        <v>44045</v>
      </c>
      <c r="B4370" s="133" t="s">
        <v>5354</v>
      </c>
      <c r="C4370" s="0" t="s">
        <v>969</v>
      </c>
      <c r="D4370" s="0" t="s">
        <v>970</v>
      </c>
      <c r="E4370" s="338" t="n">
        <v>439.82</v>
      </c>
    </row>
    <row r="4371" customFormat="false" ht="15" hidden="false" customHeight="false" outlineLevel="0" collapsed="false">
      <c r="A4371" s="0" t="n">
        <v>39702</v>
      </c>
      <c r="B4371" s="133" t="s">
        <v>5355</v>
      </c>
      <c r="C4371" s="0" t="s">
        <v>969</v>
      </c>
      <c r="D4371" s="0" t="s">
        <v>970</v>
      </c>
      <c r="E4371" s="339" t="n">
        <v>2921.04</v>
      </c>
    </row>
    <row r="4372" customFormat="false" ht="15" hidden="false" customHeight="false" outlineLevel="0" collapsed="false">
      <c r="A4372" s="0" t="n">
        <v>13415</v>
      </c>
      <c r="B4372" s="133" t="s">
        <v>5356</v>
      </c>
      <c r="C4372" s="0" t="s">
        <v>969</v>
      </c>
      <c r="D4372" s="0" t="s">
        <v>977</v>
      </c>
      <c r="E4372" s="338" t="n">
        <v>95.9</v>
      </c>
    </row>
    <row r="4373" customFormat="false" ht="15" hidden="false" customHeight="false" outlineLevel="0" collapsed="false">
      <c r="A4373" s="0" t="n">
        <v>7602</v>
      </c>
      <c r="B4373" s="133" t="s">
        <v>5357</v>
      </c>
      <c r="C4373" s="0" t="s">
        <v>969</v>
      </c>
      <c r="D4373" s="0" t="s">
        <v>970</v>
      </c>
      <c r="E4373" s="338" t="n">
        <v>61.2</v>
      </c>
    </row>
    <row r="4374" customFormat="false" ht="15" hidden="false" customHeight="false" outlineLevel="0" collapsed="false">
      <c r="A4374" s="0" t="n">
        <v>7603</v>
      </c>
      <c r="B4374" s="133" t="s">
        <v>5358</v>
      </c>
      <c r="C4374" s="0" t="s">
        <v>969</v>
      </c>
      <c r="D4374" s="0" t="s">
        <v>970</v>
      </c>
      <c r="E4374" s="338" t="n">
        <v>51.92</v>
      </c>
    </row>
    <row r="4375" customFormat="false" ht="15" hidden="false" customHeight="false" outlineLevel="0" collapsed="false">
      <c r="A4375" s="0" t="n">
        <v>11777</v>
      </c>
      <c r="B4375" s="133" t="s">
        <v>5359</v>
      </c>
      <c r="C4375" s="0" t="s">
        <v>969</v>
      </c>
      <c r="D4375" s="0" t="s">
        <v>970</v>
      </c>
      <c r="E4375" s="338" t="n">
        <v>162.63</v>
      </c>
    </row>
    <row r="4376" customFormat="false" ht="15" hidden="false" customHeight="false" outlineLevel="0" collapsed="false">
      <c r="A4376" s="0" t="n">
        <v>13417</v>
      </c>
      <c r="B4376" s="133" t="s">
        <v>5360</v>
      </c>
      <c r="C4376" s="0" t="s">
        <v>969</v>
      </c>
      <c r="D4376" s="0" t="s">
        <v>970</v>
      </c>
      <c r="E4376" s="338" t="n">
        <v>124.9</v>
      </c>
    </row>
    <row r="4377" customFormat="false" ht="15" hidden="false" customHeight="false" outlineLevel="0" collapsed="false">
      <c r="A4377" s="0" t="n">
        <v>36791</v>
      </c>
      <c r="B4377" s="133" t="s">
        <v>5361</v>
      </c>
      <c r="C4377" s="0" t="s">
        <v>969</v>
      </c>
      <c r="D4377" s="0" t="s">
        <v>970</v>
      </c>
      <c r="E4377" s="338" t="n">
        <v>187.46</v>
      </c>
    </row>
    <row r="4378" customFormat="false" ht="15" hidden="false" customHeight="false" outlineLevel="0" collapsed="false">
      <c r="A4378" s="0" t="n">
        <v>36795</v>
      </c>
      <c r="B4378" s="133" t="s">
        <v>5362</v>
      </c>
      <c r="C4378" s="0" t="s">
        <v>969</v>
      </c>
      <c r="D4378" s="0" t="s">
        <v>970</v>
      </c>
      <c r="E4378" s="339" t="n">
        <v>2370.16</v>
      </c>
    </row>
    <row r="4379" customFormat="false" ht="15" hidden="false" customHeight="false" outlineLevel="0" collapsed="false">
      <c r="A4379" s="0" t="n">
        <v>36796</v>
      </c>
      <c r="B4379" s="133" t="s">
        <v>5363</v>
      </c>
      <c r="C4379" s="0" t="s">
        <v>969</v>
      </c>
      <c r="D4379" s="0" t="s">
        <v>970</v>
      </c>
      <c r="E4379" s="338" t="n">
        <v>196.96</v>
      </c>
    </row>
    <row r="4380" customFormat="false" ht="15" hidden="false" customHeight="false" outlineLevel="0" collapsed="false">
      <c r="A4380" s="0" t="n">
        <v>36792</v>
      </c>
      <c r="B4380" s="133" t="s">
        <v>5364</v>
      </c>
      <c r="C4380" s="0" t="s">
        <v>969</v>
      </c>
      <c r="D4380" s="0" t="s">
        <v>970</v>
      </c>
      <c r="E4380" s="338" t="n">
        <v>249.49</v>
      </c>
    </row>
    <row r="4381" customFormat="false" ht="15" hidden="false" customHeight="false" outlineLevel="0" collapsed="false">
      <c r="A4381" s="0" t="n">
        <v>11773</v>
      </c>
      <c r="B4381" s="133" t="s">
        <v>5365</v>
      </c>
      <c r="C4381" s="0" t="s">
        <v>969</v>
      </c>
      <c r="D4381" s="0" t="s">
        <v>970</v>
      </c>
      <c r="E4381" s="338" t="n">
        <v>166.08</v>
      </c>
    </row>
    <row r="4382" customFormat="false" ht="15" hidden="false" customHeight="false" outlineLevel="0" collapsed="false">
      <c r="A4382" s="0" t="n">
        <v>11762</v>
      </c>
      <c r="B4382" s="133" t="s">
        <v>5366</v>
      </c>
      <c r="C4382" s="0" t="s">
        <v>969</v>
      </c>
      <c r="D4382" s="0" t="s">
        <v>970</v>
      </c>
      <c r="E4382" s="338" t="n">
        <v>78.78</v>
      </c>
    </row>
    <row r="4383" customFormat="false" ht="15" hidden="false" customHeight="false" outlineLevel="0" collapsed="false">
      <c r="A4383" s="0" t="n">
        <v>7604</v>
      </c>
      <c r="B4383" s="133" t="s">
        <v>5367</v>
      </c>
      <c r="C4383" s="0" t="s">
        <v>969</v>
      </c>
      <c r="D4383" s="0" t="s">
        <v>970</v>
      </c>
      <c r="E4383" s="338" t="n">
        <v>66.7</v>
      </c>
    </row>
    <row r="4384" customFormat="false" ht="15" hidden="false" customHeight="false" outlineLevel="0" collapsed="false">
      <c r="A4384" s="0" t="n">
        <v>13984</v>
      </c>
      <c r="B4384" s="133" t="s">
        <v>5368</v>
      </c>
      <c r="C4384" s="0" t="s">
        <v>969</v>
      </c>
      <c r="D4384" s="0" t="s">
        <v>970</v>
      </c>
      <c r="E4384" s="338" t="n">
        <v>96.94</v>
      </c>
    </row>
    <row r="4385" customFormat="false" ht="15" hidden="false" customHeight="false" outlineLevel="0" collapsed="false">
      <c r="A4385" s="0" t="n">
        <v>11772</v>
      </c>
      <c r="B4385" s="133" t="s">
        <v>5369</v>
      </c>
      <c r="C4385" s="0" t="s">
        <v>969</v>
      </c>
      <c r="D4385" s="0" t="s">
        <v>970</v>
      </c>
      <c r="E4385" s="338" t="n">
        <v>166.61</v>
      </c>
    </row>
    <row r="4386" customFormat="false" ht="15" hidden="false" customHeight="false" outlineLevel="0" collapsed="false">
      <c r="A4386" s="0" t="n">
        <v>13983</v>
      </c>
      <c r="B4386" s="133" t="s">
        <v>5370</v>
      </c>
      <c r="C4386" s="0" t="s">
        <v>969</v>
      </c>
      <c r="D4386" s="0" t="s">
        <v>970</v>
      </c>
      <c r="E4386" s="338" t="n">
        <v>126.17</v>
      </c>
    </row>
    <row r="4387" customFormat="false" ht="15" hidden="false" customHeight="false" outlineLevel="0" collapsed="false">
      <c r="A4387" s="0" t="n">
        <v>13416</v>
      </c>
      <c r="B4387" s="133" t="s">
        <v>5371</v>
      </c>
      <c r="C4387" s="0" t="s">
        <v>969</v>
      </c>
      <c r="D4387" s="0" t="s">
        <v>970</v>
      </c>
      <c r="E4387" s="338" t="n">
        <v>112.07</v>
      </c>
    </row>
    <row r="4388" customFormat="false" ht="15" hidden="false" customHeight="false" outlineLevel="0" collapsed="false">
      <c r="A4388" s="0" t="n">
        <v>40329</v>
      </c>
      <c r="B4388" s="133" t="s">
        <v>5372</v>
      </c>
      <c r="C4388" s="0" t="s">
        <v>969</v>
      </c>
      <c r="D4388" s="0" t="s">
        <v>977</v>
      </c>
      <c r="E4388" s="338" t="n">
        <v>39.95</v>
      </c>
    </row>
    <row r="4389" customFormat="false" ht="15" hidden="false" customHeight="false" outlineLevel="0" collapsed="false">
      <c r="A4389" s="0" t="n">
        <v>11823</v>
      </c>
      <c r="B4389" s="133" t="s">
        <v>5373</v>
      </c>
      <c r="C4389" s="0" t="s">
        <v>969</v>
      </c>
      <c r="D4389" s="0" t="s">
        <v>970</v>
      </c>
      <c r="E4389" s="338" t="n">
        <v>16.83</v>
      </c>
    </row>
    <row r="4390" customFormat="false" ht="15" hidden="false" customHeight="false" outlineLevel="0" collapsed="false">
      <c r="A4390" s="0" t="n">
        <v>11822</v>
      </c>
      <c r="B4390" s="133" t="s">
        <v>5374</v>
      </c>
      <c r="C4390" s="0" t="s">
        <v>969</v>
      </c>
      <c r="D4390" s="0" t="s">
        <v>970</v>
      </c>
      <c r="E4390" s="338" t="n">
        <v>26.01</v>
      </c>
    </row>
    <row r="4391" customFormat="false" ht="15" hidden="false" customHeight="false" outlineLevel="0" collapsed="false">
      <c r="A4391" s="0" t="n">
        <v>11831</v>
      </c>
      <c r="B4391" s="133" t="s">
        <v>5375</v>
      </c>
      <c r="C4391" s="0" t="s">
        <v>969</v>
      </c>
      <c r="D4391" s="0" t="s">
        <v>970</v>
      </c>
      <c r="E4391" s="338" t="n">
        <v>15.65</v>
      </c>
    </row>
    <row r="4392" customFormat="false" ht="15" hidden="false" customHeight="false" outlineLevel="0" collapsed="false">
      <c r="A4392" s="0" t="n">
        <v>7613</v>
      </c>
      <c r="B4392" s="133" t="s">
        <v>5376</v>
      </c>
      <c r="C4392" s="0" t="s">
        <v>969</v>
      </c>
      <c r="D4392" s="0" t="s">
        <v>972</v>
      </c>
      <c r="E4392" s="339" t="n">
        <v>119503.15</v>
      </c>
    </row>
    <row r="4393" customFormat="false" ht="15" hidden="false" customHeight="false" outlineLevel="0" collapsed="false">
      <c r="A4393" s="0" t="n">
        <v>7619</v>
      </c>
      <c r="B4393" s="133" t="s">
        <v>5377</v>
      </c>
      <c r="C4393" s="0" t="s">
        <v>969</v>
      </c>
      <c r="D4393" s="0" t="s">
        <v>972</v>
      </c>
      <c r="E4393" s="339" t="n">
        <v>18472.63</v>
      </c>
    </row>
    <row r="4394" customFormat="false" ht="15" hidden="false" customHeight="false" outlineLevel="0" collapsed="false">
      <c r="A4394" s="0" t="n">
        <v>12076</v>
      </c>
      <c r="B4394" s="133" t="s">
        <v>5378</v>
      </c>
      <c r="C4394" s="0" t="s">
        <v>969</v>
      </c>
      <c r="D4394" s="0" t="s">
        <v>972</v>
      </c>
      <c r="E4394" s="339" t="n">
        <v>8473.68</v>
      </c>
    </row>
    <row r="4395" customFormat="false" ht="15" hidden="false" customHeight="false" outlineLevel="0" collapsed="false">
      <c r="A4395" s="0" t="n">
        <v>7614</v>
      </c>
      <c r="B4395" s="133" t="s">
        <v>5379</v>
      </c>
      <c r="C4395" s="0" t="s">
        <v>969</v>
      </c>
      <c r="D4395" s="0" t="s">
        <v>972</v>
      </c>
      <c r="E4395" s="339" t="n">
        <v>23298.39</v>
      </c>
    </row>
    <row r="4396" customFormat="false" ht="15" hidden="false" customHeight="false" outlineLevel="0" collapsed="false">
      <c r="A4396" s="0" t="n">
        <v>7618</v>
      </c>
      <c r="B4396" s="133" t="s">
        <v>5380</v>
      </c>
      <c r="C4396" s="0" t="s">
        <v>969</v>
      </c>
      <c r="D4396" s="0" t="s">
        <v>972</v>
      </c>
      <c r="E4396" s="339" t="n">
        <v>151107.57</v>
      </c>
    </row>
    <row r="4397" customFormat="false" ht="15" hidden="false" customHeight="false" outlineLevel="0" collapsed="false">
      <c r="A4397" s="0" t="n">
        <v>7620</v>
      </c>
      <c r="B4397" s="133" t="s">
        <v>5381</v>
      </c>
      <c r="C4397" s="0" t="s">
        <v>969</v>
      </c>
      <c r="D4397" s="0" t="s">
        <v>972</v>
      </c>
      <c r="E4397" s="339" t="n">
        <v>32684.21</v>
      </c>
    </row>
    <row r="4398" customFormat="false" ht="15" hidden="false" customHeight="false" outlineLevel="0" collapsed="false">
      <c r="A4398" s="0" t="n">
        <v>7610</v>
      </c>
      <c r="B4398" s="133" t="s">
        <v>5382</v>
      </c>
      <c r="C4398" s="0" t="s">
        <v>969</v>
      </c>
      <c r="D4398" s="0" t="s">
        <v>972</v>
      </c>
      <c r="E4398" s="339" t="n">
        <v>10349.99</v>
      </c>
    </row>
    <row r="4399" customFormat="false" ht="15" hidden="false" customHeight="false" outlineLevel="0" collapsed="false">
      <c r="A4399" s="0" t="n">
        <v>7615</v>
      </c>
      <c r="B4399" s="133" t="s">
        <v>5383</v>
      </c>
      <c r="C4399" s="0" t="s">
        <v>969</v>
      </c>
      <c r="D4399" s="0" t="s">
        <v>972</v>
      </c>
      <c r="E4399" s="339" t="n">
        <v>38131.57</v>
      </c>
    </row>
    <row r="4400" customFormat="false" ht="15" hidden="false" customHeight="false" outlineLevel="0" collapsed="false">
      <c r="A4400" s="0" t="n">
        <v>7617</v>
      </c>
      <c r="B4400" s="133" t="s">
        <v>5384</v>
      </c>
      <c r="C4400" s="0" t="s">
        <v>969</v>
      </c>
      <c r="D4400" s="0" t="s">
        <v>972</v>
      </c>
      <c r="E4400" s="339" t="n">
        <v>11560.52</v>
      </c>
    </row>
    <row r="4401" customFormat="false" ht="15" hidden="false" customHeight="false" outlineLevel="0" collapsed="false">
      <c r="A4401" s="0" t="n">
        <v>7616</v>
      </c>
      <c r="B4401" s="133" t="s">
        <v>5385</v>
      </c>
      <c r="C4401" s="0" t="s">
        <v>969</v>
      </c>
      <c r="D4401" s="0" t="s">
        <v>972</v>
      </c>
      <c r="E4401" s="339" t="n">
        <v>62224.68</v>
      </c>
    </row>
    <row r="4402" customFormat="false" ht="15" hidden="false" customHeight="false" outlineLevel="0" collapsed="false">
      <c r="A4402" s="0" t="n">
        <v>7611</v>
      </c>
      <c r="B4402" s="133" t="s">
        <v>5386</v>
      </c>
      <c r="C4402" s="0" t="s">
        <v>969</v>
      </c>
      <c r="D4402" s="0" t="s">
        <v>972</v>
      </c>
      <c r="E4402" s="339" t="n">
        <v>14950</v>
      </c>
    </row>
    <row r="4403" customFormat="false" ht="15" hidden="false" customHeight="false" outlineLevel="0" collapsed="false">
      <c r="A4403" s="0" t="n">
        <v>7612</v>
      </c>
      <c r="B4403" s="133" t="s">
        <v>5387</v>
      </c>
      <c r="C4403" s="0" t="s">
        <v>969</v>
      </c>
      <c r="D4403" s="0" t="s">
        <v>972</v>
      </c>
      <c r="E4403" s="339" t="n">
        <v>85351.78</v>
      </c>
    </row>
    <row r="4404" customFormat="false" ht="15" hidden="false" customHeight="false" outlineLevel="0" collapsed="false">
      <c r="A4404" s="0" t="n">
        <v>37371</v>
      </c>
      <c r="B4404" s="133" t="s">
        <v>5388</v>
      </c>
      <c r="C4404" s="0" t="s">
        <v>1120</v>
      </c>
      <c r="D4404" s="0" t="s">
        <v>977</v>
      </c>
      <c r="E4404" s="338" t="n">
        <v>0.63</v>
      </c>
    </row>
    <row r="4405" customFormat="false" ht="15" hidden="false" customHeight="false" outlineLevel="0" collapsed="false">
      <c r="A4405" s="0" t="n">
        <v>40861</v>
      </c>
      <c r="B4405" s="133" t="s">
        <v>5389</v>
      </c>
      <c r="C4405" s="0" t="s">
        <v>1122</v>
      </c>
      <c r="D4405" s="0" t="s">
        <v>977</v>
      </c>
      <c r="E4405" s="338" t="n">
        <v>119.6</v>
      </c>
    </row>
    <row r="4406" customFormat="false" ht="15" hidden="false" customHeight="false" outlineLevel="0" collapsed="false">
      <c r="A4406" s="0" t="n">
        <v>36510</v>
      </c>
      <c r="B4406" s="133" t="s">
        <v>5390</v>
      </c>
      <c r="C4406" s="0" t="s">
        <v>969</v>
      </c>
      <c r="D4406" s="0" t="s">
        <v>972</v>
      </c>
      <c r="E4406" s="339" t="n">
        <v>985932.68</v>
      </c>
    </row>
    <row r="4407" customFormat="false" ht="15" hidden="false" customHeight="false" outlineLevel="0" collapsed="false">
      <c r="A4407" s="0" t="n">
        <v>25020</v>
      </c>
      <c r="B4407" s="133" t="s">
        <v>5391</v>
      </c>
      <c r="C4407" s="0" t="s">
        <v>969</v>
      </c>
      <c r="D4407" s="0" t="s">
        <v>972</v>
      </c>
      <c r="E4407" s="339" t="n">
        <v>4061695.76</v>
      </c>
    </row>
    <row r="4408" customFormat="false" ht="15" hidden="false" customHeight="false" outlineLevel="0" collapsed="false">
      <c r="A4408" s="0" t="n">
        <v>7622</v>
      </c>
      <c r="B4408" s="133" t="s">
        <v>5392</v>
      </c>
      <c r="C4408" s="0" t="s">
        <v>969</v>
      </c>
      <c r="D4408" s="0" t="s">
        <v>972</v>
      </c>
      <c r="E4408" s="339" t="n">
        <v>956498.8</v>
      </c>
    </row>
    <row r="4409" customFormat="false" ht="15" hidden="false" customHeight="false" outlineLevel="0" collapsed="false">
      <c r="A4409" s="0" t="n">
        <v>7624</v>
      </c>
      <c r="B4409" s="133" t="s">
        <v>5393</v>
      </c>
      <c r="C4409" s="0" t="s">
        <v>969</v>
      </c>
      <c r="D4409" s="0" t="s">
        <v>972</v>
      </c>
      <c r="E4409" s="339" t="n">
        <v>1240000</v>
      </c>
    </row>
    <row r="4410" customFormat="false" ht="15" hidden="false" customHeight="false" outlineLevel="0" collapsed="false">
      <c r="A4410" s="0" t="n">
        <v>7625</v>
      </c>
      <c r="B4410" s="133" t="s">
        <v>5394</v>
      </c>
      <c r="C4410" s="0" t="s">
        <v>969</v>
      </c>
      <c r="D4410" s="0" t="s">
        <v>972</v>
      </c>
      <c r="E4410" s="339" t="n">
        <v>1232415.78</v>
      </c>
    </row>
    <row r="4411" customFormat="false" ht="15" hidden="false" customHeight="false" outlineLevel="0" collapsed="false">
      <c r="A4411" s="0" t="n">
        <v>7623</v>
      </c>
      <c r="B4411" s="133" t="s">
        <v>5395</v>
      </c>
      <c r="C4411" s="0" t="s">
        <v>969</v>
      </c>
      <c r="D4411" s="0" t="s">
        <v>972</v>
      </c>
      <c r="E4411" s="339" t="n">
        <v>4061695.76</v>
      </c>
    </row>
    <row r="4412" customFormat="false" ht="15" hidden="false" customHeight="false" outlineLevel="0" collapsed="false">
      <c r="A4412" s="0" t="n">
        <v>36508</v>
      </c>
      <c r="B4412" s="133" t="s">
        <v>5396</v>
      </c>
      <c r="C4412" s="0" t="s">
        <v>969</v>
      </c>
      <c r="D4412" s="0" t="s">
        <v>972</v>
      </c>
      <c r="E4412" s="339" t="n">
        <v>1826705.75</v>
      </c>
    </row>
    <row r="4413" customFormat="false" ht="15" hidden="false" customHeight="false" outlineLevel="0" collapsed="false">
      <c r="A4413" s="0" t="n">
        <v>36509</v>
      </c>
      <c r="B4413" s="133" t="s">
        <v>5397</v>
      </c>
      <c r="C4413" s="0" t="s">
        <v>969</v>
      </c>
      <c r="D4413" s="0" t="s">
        <v>972</v>
      </c>
      <c r="E4413" s="339" t="n">
        <v>1001100.85</v>
      </c>
    </row>
    <row r="4414" customFormat="false" ht="15" hidden="false" customHeight="false" outlineLevel="0" collapsed="false">
      <c r="A4414" s="0" t="n">
        <v>13238</v>
      </c>
      <c r="B4414" s="133" t="s">
        <v>5398</v>
      </c>
      <c r="C4414" s="0" t="s">
        <v>969</v>
      </c>
      <c r="D4414" s="0" t="s">
        <v>972</v>
      </c>
      <c r="E4414" s="339" t="n">
        <v>302158.57</v>
      </c>
    </row>
    <row r="4415" customFormat="false" ht="15" hidden="false" customHeight="false" outlineLevel="0" collapsed="false">
      <c r="A4415" s="0" t="n">
        <v>36511</v>
      </c>
      <c r="B4415" s="133" t="s">
        <v>5399</v>
      </c>
      <c r="C4415" s="0" t="s">
        <v>969</v>
      </c>
      <c r="D4415" s="0" t="s">
        <v>972</v>
      </c>
      <c r="E4415" s="339" t="n">
        <v>350120.25</v>
      </c>
    </row>
    <row r="4416" customFormat="false" ht="15" hidden="false" customHeight="false" outlineLevel="0" collapsed="false">
      <c r="A4416" s="0" t="n">
        <v>36515</v>
      </c>
      <c r="B4416" s="133" t="s">
        <v>5400</v>
      </c>
      <c r="C4416" s="0" t="s">
        <v>969</v>
      </c>
      <c r="D4416" s="0" t="s">
        <v>972</v>
      </c>
      <c r="E4416" s="339" t="n">
        <v>103117.6</v>
      </c>
    </row>
    <row r="4417" customFormat="false" ht="15" hidden="false" customHeight="false" outlineLevel="0" collapsed="false">
      <c r="A4417" s="0" t="n">
        <v>10598</v>
      </c>
      <c r="B4417" s="133" t="s">
        <v>5401</v>
      </c>
      <c r="C4417" s="0" t="s">
        <v>969</v>
      </c>
      <c r="D4417" s="0" t="s">
        <v>972</v>
      </c>
      <c r="E4417" s="339" t="n">
        <v>167220.78</v>
      </c>
    </row>
    <row r="4418" customFormat="false" ht="15" hidden="false" customHeight="false" outlineLevel="0" collapsed="false">
      <c r="A4418" s="0" t="n">
        <v>7640</v>
      </c>
      <c r="B4418" s="133" t="s">
        <v>5402</v>
      </c>
      <c r="C4418" s="0" t="s">
        <v>969</v>
      </c>
      <c r="D4418" s="0" t="s">
        <v>972</v>
      </c>
      <c r="E4418" s="339" t="n">
        <v>256595</v>
      </c>
    </row>
    <row r="4419" customFormat="false" ht="15" hidden="false" customHeight="false" outlineLevel="0" collapsed="false">
      <c r="A4419" s="0" t="n">
        <v>36513</v>
      </c>
      <c r="B4419" s="133" t="s">
        <v>5403</v>
      </c>
      <c r="C4419" s="0" t="s">
        <v>969</v>
      </c>
      <c r="D4419" s="0" t="s">
        <v>972</v>
      </c>
      <c r="E4419" s="339" t="n">
        <v>247182.5</v>
      </c>
    </row>
    <row r="4420" customFormat="false" ht="15" hidden="false" customHeight="false" outlineLevel="0" collapsed="false">
      <c r="A4420" s="0" t="n">
        <v>36514</v>
      </c>
      <c r="B4420" s="133" t="s">
        <v>5404</v>
      </c>
      <c r="C4420" s="0" t="s">
        <v>969</v>
      </c>
      <c r="D4420" s="0" t="s">
        <v>972</v>
      </c>
      <c r="E4420" s="339" t="n">
        <v>275779.65</v>
      </c>
    </row>
    <row r="4421" customFormat="false" ht="15" hidden="false" customHeight="false" outlineLevel="0" collapsed="false">
      <c r="A4421" s="0" t="n">
        <v>11572</v>
      </c>
      <c r="B4421" s="133" t="s">
        <v>5405</v>
      </c>
      <c r="C4421" s="0" t="s">
        <v>969</v>
      </c>
      <c r="D4421" s="0" t="s">
        <v>970</v>
      </c>
      <c r="E4421" s="338" t="n">
        <v>33.15</v>
      </c>
    </row>
    <row r="4422" customFormat="false" ht="15" hidden="false" customHeight="false" outlineLevel="0" collapsed="false">
      <c r="A4422" s="0" t="n">
        <v>36149</v>
      </c>
      <c r="B4422" s="133" t="s">
        <v>5406</v>
      </c>
      <c r="C4422" s="0" t="s">
        <v>969</v>
      </c>
      <c r="D4422" s="0" t="s">
        <v>970</v>
      </c>
      <c r="E4422" s="338" t="n">
        <v>176.25</v>
      </c>
    </row>
    <row r="4423" customFormat="false" ht="15" hidden="false" customHeight="false" outlineLevel="0" collapsed="false">
      <c r="A4423" s="0" t="n">
        <v>42407</v>
      </c>
      <c r="B4423" s="133" t="s">
        <v>5407</v>
      </c>
      <c r="C4423" s="0" t="s">
        <v>1016</v>
      </c>
      <c r="D4423" s="0" t="s">
        <v>970</v>
      </c>
      <c r="E4423" s="338" t="n">
        <v>5.06</v>
      </c>
    </row>
    <row r="4424" customFormat="false" ht="15" hidden="false" customHeight="false" outlineLevel="0" collapsed="false">
      <c r="A4424" s="0" t="n">
        <v>11581</v>
      </c>
      <c r="B4424" s="133" t="s">
        <v>5408</v>
      </c>
      <c r="C4424" s="0" t="s">
        <v>1016</v>
      </c>
      <c r="D4424" s="0" t="s">
        <v>970</v>
      </c>
      <c r="E4424" s="338" t="n">
        <v>21.88</v>
      </c>
    </row>
    <row r="4425" customFormat="false" ht="15" hidden="false" customHeight="false" outlineLevel="0" collapsed="false">
      <c r="A4425" s="0" t="n">
        <v>43605</v>
      </c>
      <c r="B4425" s="133" t="s">
        <v>5409</v>
      </c>
      <c r="C4425" s="0" t="s">
        <v>1016</v>
      </c>
      <c r="D4425" s="0" t="s">
        <v>970</v>
      </c>
      <c r="E4425" s="338" t="n">
        <v>44.77</v>
      </c>
    </row>
    <row r="4426" customFormat="false" ht="15" hidden="false" customHeight="false" outlineLevel="0" collapsed="false">
      <c r="A4426" s="0" t="n">
        <v>11580</v>
      </c>
      <c r="B4426" s="133" t="s">
        <v>5410</v>
      </c>
      <c r="C4426" s="0" t="s">
        <v>1016</v>
      </c>
      <c r="D4426" s="0" t="s">
        <v>970</v>
      </c>
      <c r="E4426" s="338" t="n">
        <v>8.78</v>
      </c>
    </row>
    <row r="4427" customFormat="false" ht="15" hidden="false" customHeight="false" outlineLevel="0" collapsed="false">
      <c r="A4427" s="0" t="n">
        <v>10743</v>
      </c>
      <c r="B4427" s="133" t="s">
        <v>5411</v>
      </c>
      <c r="C4427" s="0" t="s">
        <v>969</v>
      </c>
      <c r="D4427" s="0" t="s">
        <v>970</v>
      </c>
      <c r="E4427" s="338" t="n">
        <v>647.72</v>
      </c>
    </row>
    <row r="4428" customFormat="false" ht="15" hidden="false" customHeight="false" outlineLevel="0" collapsed="false">
      <c r="A4428" s="0" t="n">
        <v>39848</v>
      </c>
      <c r="B4428" s="133" t="s">
        <v>5412</v>
      </c>
      <c r="C4428" s="0" t="s">
        <v>1016</v>
      </c>
      <c r="D4428" s="0" t="s">
        <v>972</v>
      </c>
      <c r="E4428" s="338" t="n">
        <v>1.82</v>
      </c>
    </row>
    <row r="4429" customFormat="false" ht="15" hidden="false" customHeight="false" outlineLevel="0" collapsed="false">
      <c r="A4429" s="0" t="n">
        <v>20999</v>
      </c>
      <c r="B4429" s="133" t="s">
        <v>5413</v>
      </c>
      <c r="C4429" s="0" t="s">
        <v>1016</v>
      </c>
      <c r="D4429" s="0" t="s">
        <v>972</v>
      </c>
      <c r="E4429" s="338" t="n">
        <v>13.4</v>
      </c>
    </row>
    <row r="4430" customFormat="false" ht="15" hidden="false" customHeight="false" outlineLevel="0" collapsed="false">
      <c r="A4430" s="0" t="n">
        <v>21001</v>
      </c>
      <c r="B4430" s="133" t="s">
        <v>5414</v>
      </c>
      <c r="C4430" s="0" t="s">
        <v>1016</v>
      </c>
      <c r="D4430" s="0" t="s">
        <v>972</v>
      </c>
      <c r="E4430" s="338" t="n">
        <v>25.01</v>
      </c>
    </row>
    <row r="4431" customFormat="false" ht="15" hidden="false" customHeight="false" outlineLevel="0" collapsed="false">
      <c r="A4431" s="0" t="n">
        <v>21003</v>
      </c>
      <c r="B4431" s="133" t="s">
        <v>5415</v>
      </c>
      <c r="C4431" s="0" t="s">
        <v>1016</v>
      </c>
      <c r="D4431" s="0" t="s">
        <v>972</v>
      </c>
      <c r="E4431" s="338" t="n">
        <v>41.1</v>
      </c>
    </row>
    <row r="4432" customFormat="false" ht="15" hidden="false" customHeight="false" outlineLevel="0" collapsed="false">
      <c r="A4432" s="0" t="n">
        <v>21006</v>
      </c>
      <c r="B4432" s="133" t="s">
        <v>5416</v>
      </c>
      <c r="C4432" s="0" t="s">
        <v>1016</v>
      </c>
      <c r="D4432" s="0" t="s">
        <v>972</v>
      </c>
      <c r="E4432" s="338" t="n">
        <v>87.22</v>
      </c>
    </row>
    <row r="4433" customFormat="false" ht="15" hidden="false" customHeight="false" outlineLevel="0" collapsed="false">
      <c r="A4433" s="0" t="n">
        <v>21019</v>
      </c>
      <c r="B4433" s="133" t="s">
        <v>5417</v>
      </c>
      <c r="C4433" s="0" t="s">
        <v>1016</v>
      </c>
      <c r="D4433" s="0" t="s">
        <v>972</v>
      </c>
      <c r="E4433" s="338" t="n">
        <v>30.32</v>
      </c>
    </row>
    <row r="4434" customFormat="false" ht="15" hidden="false" customHeight="false" outlineLevel="0" collapsed="false">
      <c r="A4434" s="0" t="n">
        <v>21021</v>
      </c>
      <c r="B4434" s="133" t="s">
        <v>5418</v>
      </c>
      <c r="C4434" s="0" t="s">
        <v>1016</v>
      </c>
      <c r="D4434" s="0" t="s">
        <v>972</v>
      </c>
      <c r="E4434" s="338" t="n">
        <v>47.93</v>
      </c>
    </row>
    <row r="4435" customFormat="false" ht="15" hidden="false" customHeight="false" outlineLevel="0" collapsed="false">
      <c r="A4435" s="0" t="n">
        <v>21024</v>
      </c>
      <c r="B4435" s="133" t="s">
        <v>5419</v>
      </c>
      <c r="C4435" s="0" t="s">
        <v>1016</v>
      </c>
      <c r="D4435" s="0" t="s">
        <v>972</v>
      </c>
      <c r="E4435" s="338" t="n">
        <v>102.69</v>
      </c>
    </row>
    <row r="4436" customFormat="false" ht="15" hidden="false" customHeight="false" outlineLevel="0" collapsed="false">
      <c r="A4436" s="0" t="n">
        <v>40624</v>
      </c>
      <c r="B4436" s="133" t="s">
        <v>5420</v>
      </c>
      <c r="C4436" s="0" t="s">
        <v>1016</v>
      </c>
      <c r="D4436" s="0" t="s">
        <v>972</v>
      </c>
      <c r="E4436" s="338" t="n">
        <v>101.02</v>
      </c>
    </row>
    <row r="4437" customFormat="false" ht="15" hidden="false" customHeight="false" outlineLevel="0" collapsed="false">
      <c r="A4437" s="0" t="n">
        <v>42575</v>
      </c>
      <c r="B4437" s="133" t="s">
        <v>5421</v>
      </c>
      <c r="C4437" s="0" t="s">
        <v>1016</v>
      </c>
      <c r="D4437" s="0" t="s">
        <v>972</v>
      </c>
      <c r="E4437" s="338" t="n">
        <v>92.7</v>
      </c>
    </row>
    <row r="4438" customFormat="false" ht="15" hidden="false" customHeight="false" outlineLevel="0" collapsed="false">
      <c r="A4438" s="0" t="n">
        <v>13127</v>
      </c>
      <c r="B4438" s="133" t="s">
        <v>5422</v>
      </c>
      <c r="C4438" s="0" t="s">
        <v>1016</v>
      </c>
      <c r="D4438" s="0" t="s">
        <v>972</v>
      </c>
      <c r="E4438" s="338" t="n">
        <v>45.06</v>
      </c>
    </row>
    <row r="4439" customFormat="false" ht="15" hidden="false" customHeight="false" outlineLevel="0" collapsed="false">
      <c r="A4439" s="0" t="n">
        <v>13137</v>
      </c>
      <c r="B4439" s="133" t="s">
        <v>5423</v>
      </c>
      <c r="C4439" s="0" t="s">
        <v>1016</v>
      </c>
      <c r="D4439" s="0" t="s">
        <v>972</v>
      </c>
      <c r="E4439" s="338" t="n">
        <v>59.79</v>
      </c>
    </row>
    <row r="4440" customFormat="false" ht="15" hidden="false" customHeight="false" outlineLevel="0" collapsed="false">
      <c r="A4440" s="0" t="n">
        <v>42574</v>
      </c>
      <c r="B4440" s="133" t="s">
        <v>5424</v>
      </c>
      <c r="C4440" s="0" t="s">
        <v>1016</v>
      </c>
      <c r="D4440" s="0" t="s">
        <v>972</v>
      </c>
      <c r="E4440" s="338" t="n">
        <v>69.18</v>
      </c>
    </row>
    <row r="4441" customFormat="false" ht="15" hidden="false" customHeight="false" outlineLevel="0" collapsed="false">
      <c r="A4441" s="0" t="n">
        <v>20989</v>
      </c>
      <c r="B4441" s="133" t="s">
        <v>5425</v>
      </c>
      <c r="C4441" s="0" t="s">
        <v>1016</v>
      </c>
      <c r="D4441" s="0" t="s">
        <v>972</v>
      </c>
      <c r="E4441" s="339" t="n">
        <v>2142.23</v>
      </c>
    </row>
    <row r="4442" customFormat="false" ht="15" hidden="false" customHeight="false" outlineLevel="0" collapsed="false">
      <c r="A4442" s="0" t="n">
        <v>21147</v>
      </c>
      <c r="B4442" s="133" t="s">
        <v>5426</v>
      </c>
      <c r="C4442" s="0" t="s">
        <v>1016</v>
      </c>
      <c r="D4442" s="0" t="s">
        <v>972</v>
      </c>
      <c r="E4442" s="338" t="n">
        <v>200.86</v>
      </c>
    </row>
    <row r="4443" customFormat="false" ht="15" hidden="false" customHeight="false" outlineLevel="0" collapsed="false">
      <c r="A4443" s="0" t="n">
        <v>21148</v>
      </c>
      <c r="B4443" s="133" t="s">
        <v>5427</v>
      </c>
      <c r="C4443" s="0" t="s">
        <v>1016</v>
      </c>
      <c r="D4443" s="0" t="s">
        <v>972</v>
      </c>
      <c r="E4443" s="338" t="n">
        <v>123.97</v>
      </c>
    </row>
    <row r="4444" customFormat="false" ht="15" hidden="false" customHeight="false" outlineLevel="0" collapsed="false">
      <c r="A4444" s="0" t="n">
        <v>20984</v>
      </c>
      <c r="B4444" s="133" t="s">
        <v>5428</v>
      </c>
      <c r="C4444" s="0" t="s">
        <v>1016</v>
      </c>
      <c r="D4444" s="0" t="s">
        <v>972</v>
      </c>
      <c r="E4444" s="339" t="n">
        <v>4110.52</v>
      </c>
    </row>
    <row r="4445" customFormat="false" ht="15" hidden="false" customHeight="false" outlineLevel="0" collapsed="false">
      <c r="A4445" s="0" t="n">
        <v>13042</v>
      </c>
      <c r="B4445" s="133" t="s">
        <v>5429</v>
      </c>
      <c r="C4445" s="0" t="s">
        <v>1016</v>
      </c>
      <c r="D4445" s="0" t="s">
        <v>972</v>
      </c>
      <c r="E4445" s="339" t="n">
        <v>2277.84</v>
      </c>
    </row>
    <row r="4446" customFormat="false" ht="15" hidden="false" customHeight="false" outlineLevel="0" collapsed="false">
      <c r="A4446" s="0" t="n">
        <v>21150</v>
      </c>
      <c r="B4446" s="133" t="s">
        <v>5430</v>
      </c>
      <c r="C4446" s="0" t="s">
        <v>1016</v>
      </c>
      <c r="D4446" s="0" t="s">
        <v>972</v>
      </c>
      <c r="E4446" s="338" t="n">
        <v>61.47</v>
      </c>
    </row>
    <row r="4447" customFormat="false" ht="15" hidden="false" customHeight="false" outlineLevel="0" collapsed="false">
      <c r="A4447" s="0" t="n">
        <v>13141</v>
      </c>
      <c r="B4447" s="133" t="s">
        <v>5431</v>
      </c>
      <c r="C4447" s="0" t="s">
        <v>1016</v>
      </c>
      <c r="D4447" s="0" t="s">
        <v>972</v>
      </c>
      <c r="E4447" s="338" t="n">
        <v>77.45</v>
      </c>
    </row>
    <row r="4448" customFormat="false" ht="15" hidden="false" customHeight="false" outlineLevel="0" collapsed="false">
      <c r="A4448" s="0" t="n">
        <v>42576</v>
      </c>
      <c r="B4448" s="133" t="s">
        <v>5432</v>
      </c>
      <c r="C4448" s="0" t="s">
        <v>1016</v>
      </c>
      <c r="D4448" s="0" t="s">
        <v>972</v>
      </c>
      <c r="E4448" s="338" t="n">
        <v>252.88</v>
      </c>
    </row>
    <row r="4449" customFormat="false" ht="15" hidden="false" customHeight="false" outlineLevel="0" collapsed="false">
      <c r="A4449" s="0" t="n">
        <v>21151</v>
      </c>
      <c r="B4449" s="133" t="s">
        <v>5433</v>
      </c>
      <c r="C4449" s="0" t="s">
        <v>1016</v>
      </c>
      <c r="D4449" s="0" t="s">
        <v>972</v>
      </c>
      <c r="E4449" s="338" t="n">
        <v>367.94</v>
      </c>
    </row>
    <row r="4450" customFormat="false" ht="15" hidden="false" customHeight="false" outlineLevel="0" collapsed="false">
      <c r="A4450" s="0" t="n">
        <v>13142</v>
      </c>
      <c r="B4450" s="133" t="s">
        <v>5434</v>
      </c>
      <c r="C4450" s="0" t="s">
        <v>1016</v>
      </c>
      <c r="D4450" s="0" t="s">
        <v>972</v>
      </c>
      <c r="E4450" s="338" t="n">
        <v>526</v>
      </c>
    </row>
    <row r="4451" customFormat="false" ht="15" hidden="false" customHeight="false" outlineLevel="0" collapsed="false">
      <c r="A4451" s="0" t="n">
        <v>42577</v>
      </c>
      <c r="B4451" s="133" t="s">
        <v>5435</v>
      </c>
      <c r="C4451" s="0" t="s">
        <v>1016</v>
      </c>
      <c r="D4451" s="0" t="s">
        <v>972</v>
      </c>
      <c r="E4451" s="338" t="n">
        <v>577.17</v>
      </c>
    </row>
    <row r="4452" customFormat="false" ht="15" hidden="false" customHeight="false" outlineLevel="0" collapsed="false">
      <c r="A4452" s="0" t="n">
        <v>20994</v>
      </c>
      <c r="B4452" s="133" t="s">
        <v>5436</v>
      </c>
      <c r="C4452" s="0" t="s">
        <v>1016</v>
      </c>
      <c r="D4452" s="0" t="s">
        <v>972</v>
      </c>
      <c r="E4452" s="338" t="n">
        <v>991.74</v>
      </c>
    </row>
    <row r="4453" customFormat="false" ht="15" hidden="false" customHeight="false" outlineLevel="0" collapsed="false">
      <c r="A4453" s="0" t="n">
        <v>7672</v>
      </c>
      <c r="B4453" s="133" t="s">
        <v>5437</v>
      </c>
      <c r="C4453" s="0" t="s">
        <v>1016</v>
      </c>
      <c r="D4453" s="0" t="s">
        <v>972</v>
      </c>
      <c r="E4453" s="338" t="n">
        <v>649.7</v>
      </c>
    </row>
    <row r="4454" customFormat="false" ht="15" hidden="false" customHeight="false" outlineLevel="0" collapsed="false">
      <c r="A4454" s="0" t="n">
        <v>20995</v>
      </c>
      <c r="B4454" s="133" t="s">
        <v>5438</v>
      </c>
      <c r="C4454" s="0" t="s">
        <v>1016</v>
      </c>
      <c r="D4454" s="0" t="s">
        <v>972</v>
      </c>
      <c r="E4454" s="339" t="n">
        <v>1303.33</v>
      </c>
    </row>
    <row r="4455" customFormat="false" ht="15" hidden="false" customHeight="false" outlineLevel="0" collapsed="false">
      <c r="A4455" s="0" t="n">
        <v>7690</v>
      </c>
      <c r="B4455" s="133" t="s">
        <v>5439</v>
      </c>
      <c r="C4455" s="0" t="s">
        <v>1016</v>
      </c>
      <c r="D4455" s="0" t="s">
        <v>972</v>
      </c>
      <c r="E4455" s="338" t="n">
        <v>753.81</v>
      </c>
    </row>
    <row r="4456" customFormat="false" ht="15" hidden="false" customHeight="false" outlineLevel="0" collapsed="false">
      <c r="A4456" s="0" t="n">
        <v>20980</v>
      </c>
      <c r="B4456" s="133" t="s">
        <v>5440</v>
      </c>
      <c r="C4456" s="0" t="s">
        <v>1016</v>
      </c>
      <c r="D4456" s="0" t="s">
        <v>972</v>
      </c>
      <c r="E4456" s="338" t="n">
        <v>822.33</v>
      </c>
    </row>
    <row r="4457" customFormat="false" ht="15" hidden="false" customHeight="false" outlineLevel="0" collapsed="false">
      <c r="A4457" s="0" t="n">
        <v>7661</v>
      </c>
      <c r="B4457" s="133" t="s">
        <v>5441</v>
      </c>
      <c r="C4457" s="0" t="s">
        <v>1016</v>
      </c>
      <c r="D4457" s="0" t="s">
        <v>972</v>
      </c>
      <c r="E4457" s="338" t="n">
        <v>978.23</v>
      </c>
    </row>
    <row r="4458" customFormat="false" ht="15" hidden="false" customHeight="false" outlineLevel="0" collapsed="false">
      <c r="A4458" s="0" t="n">
        <v>21016</v>
      </c>
      <c r="B4458" s="133" t="s">
        <v>5442</v>
      </c>
      <c r="C4458" s="0" t="s">
        <v>1016</v>
      </c>
      <c r="D4458" s="0" t="s">
        <v>972</v>
      </c>
      <c r="E4458" s="338" t="n">
        <v>156</v>
      </c>
    </row>
    <row r="4459" customFormat="false" ht="15" hidden="false" customHeight="false" outlineLevel="0" collapsed="false">
      <c r="A4459" s="0" t="n">
        <v>21008</v>
      </c>
      <c r="B4459" s="133" t="s">
        <v>5443</v>
      </c>
      <c r="C4459" s="0" t="s">
        <v>1016</v>
      </c>
      <c r="D4459" s="0" t="s">
        <v>972</v>
      </c>
      <c r="E4459" s="338" t="n">
        <v>18.22</v>
      </c>
    </row>
    <row r="4460" customFormat="false" ht="15" hidden="false" customHeight="false" outlineLevel="0" collapsed="false">
      <c r="A4460" s="0" t="n">
        <v>21009</v>
      </c>
      <c r="B4460" s="133" t="s">
        <v>5444</v>
      </c>
      <c r="C4460" s="0" t="s">
        <v>1016</v>
      </c>
      <c r="D4460" s="0" t="s">
        <v>972</v>
      </c>
      <c r="E4460" s="338" t="n">
        <v>23.73</v>
      </c>
    </row>
    <row r="4461" customFormat="false" ht="15" hidden="false" customHeight="false" outlineLevel="0" collapsed="false">
      <c r="A4461" s="0" t="n">
        <v>21010</v>
      </c>
      <c r="B4461" s="133" t="s">
        <v>5445</v>
      </c>
      <c r="C4461" s="0" t="s">
        <v>1016</v>
      </c>
      <c r="D4461" s="0" t="s">
        <v>972</v>
      </c>
      <c r="E4461" s="338" t="n">
        <v>31.86</v>
      </c>
    </row>
    <row r="4462" customFormat="false" ht="15" hidden="false" customHeight="false" outlineLevel="0" collapsed="false">
      <c r="A4462" s="0" t="n">
        <v>21011</v>
      </c>
      <c r="B4462" s="133" t="s">
        <v>5446</v>
      </c>
      <c r="C4462" s="0" t="s">
        <v>1016</v>
      </c>
      <c r="D4462" s="0" t="s">
        <v>972</v>
      </c>
      <c r="E4462" s="338" t="n">
        <v>46.43</v>
      </c>
    </row>
    <row r="4463" customFormat="false" ht="15" hidden="false" customHeight="false" outlineLevel="0" collapsed="false">
      <c r="A4463" s="0" t="n">
        <v>21012</v>
      </c>
      <c r="B4463" s="133" t="s">
        <v>5447</v>
      </c>
      <c r="C4463" s="0" t="s">
        <v>1016</v>
      </c>
      <c r="D4463" s="0" t="s">
        <v>972</v>
      </c>
      <c r="E4463" s="338" t="n">
        <v>51.31</v>
      </c>
    </row>
    <row r="4464" customFormat="false" ht="15" hidden="false" customHeight="false" outlineLevel="0" collapsed="false">
      <c r="A4464" s="0" t="n">
        <v>21013</v>
      </c>
      <c r="B4464" s="133" t="s">
        <v>5448</v>
      </c>
      <c r="C4464" s="0" t="s">
        <v>1016</v>
      </c>
      <c r="D4464" s="0" t="s">
        <v>972</v>
      </c>
      <c r="E4464" s="338" t="n">
        <v>66.96</v>
      </c>
    </row>
    <row r="4465" customFormat="false" ht="15" hidden="false" customHeight="false" outlineLevel="0" collapsed="false">
      <c r="A4465" s="0" t="n">
        <v>21014</v>
      </c>
      <c r="B4465" s="133" t="s">
        <v>5449</v>
      </c>
      <c r="C4465" s="0" t="s">
        <v>1016</v>
      </c>
      <c r="D4465" s="0" t="s">
        <v>972</v>
      </c>
      <c r="E4465" s="338" t="n">
        <v>93.69</v>
      </c>
    </row>
    <row r="4466" customFormat="false" ht="15" hidden="false" customHeight="false" outlineLevel="0" collapsed="false">
      <c r="A4466" s="0" t="n">
        <v>21015</v>
      </c>
      <c r="B4466" s="133" t="s">
        <v>5450</v>
      </c>
      <c r="C4466" s="0" t="s">
        <v>1016</v>
      </c>
      <c r="D4466" s="0" t="s">
        <v>972</v>
      </c>
      <c r="E4466" s="338" t="n">
        <v>107.64</v>
      </c>
    </row>
    <row r="4467" customFormat="false" ht="15" hidden="false" customHeight="false" outlineLevel="0" collapsed="false">
      <c r="A4467" s="0" t="n">
        <v>7697</v>
      </c>
      <c r="B4467" s="133" t="s">
        <v>5451</v>
      </c>
      <c r="C4467" s="0" t="s">
        <v>1016</v>
      </c>
      <c r="D4467" s="0" t="s">
        <v>972</v>
      </c>
      <c r="E4467" s="338" t="n">
        <v>51.36</v>
      </c>
    </row>
    <row r="4468" customFormat="false" ht="15" hidden="false" customHeight="false" outlineLevel="0" collapsed="false">
      <c r="A4468" s="0" t="n">
        <v>7698</v>
      </c>
      <c r="B4468" s="133" t="s">
        <v>5452</v>
      </c>
      <c r="C4468" s="0" t="s">
        <v>1016</v>
      </c>
      <c r="D4468" s="0" t="s">
        <v>972</v>
      </c>
      <c r="E4468" s="338" t="n">
        <v>44.21</v>
      </c>
    </row>
    <row r="4469" customFormat="false" ht="15" hidden="false" customHeight="false" outlineLevel="0" collapsed="false">
      <c r="A4469" s="0" t="n">
        <v>7691</v>
      </c>
      <c r="B4469" s="133" t="s">
        <v>5453</v>
      </c>
      <c r="C4469" s="0" t="s">
        <v>1016</v>
      </c>
      <c r="D4469" s="0" t="s">
        <v>972</v>
      </c>
      <c r="E4469" s="338" t="n">
        <v>18.68</v>
      </c>
    </row>
    <row r="4470" customFormat="false" ht="15" hidden="false" customHeight="false" outlineLevel="0" collapsed="false">
      <c r="A4470" s="0" t="n">
        <v>40626</v>
      </c>
      <c r="B4470" s="133" t="s">
        <v>5454</v>
      </c>
      <c r="C4470" s="0" t="s">
        <v>1016</v>
      </c>
      <c r="D4470" s="0" t="s">
        <v>972</v>
      </c>
      <c r="E4470" s="338" t="n">
        <v>35.06</v>
      </c>
    </row>
    <row r="4471" customFormat="false" ht="15" hidden="false" customHeight="false" outlineLevel="0" collapsed="false">
      <c r="A4471" s="0" t="n">
        <v>7701</v>
      </c>
      <c r="B4471" s="133" t="s">
        <v>5455</v>
      </c>
      <c r="C4471" s="0" t="s">
        <v>1016</v>
      </c>
      <c r="D4471" s="0" t="s">
        <v>972</v>
      </c>
      <c r="E4471" s="338" t="n">
        <v>91.92</v>
      </c>
    </row>
    <row r="4472" customFormat="false" ht="15" hidden="false" customHeight="false" outlineLevel="0" collapsed="false">
      <c r="A4472" s="0" t="n">
        <v>7696</v>
      </c>
      <c r="B4472" s="133" t="s">
        <v>5456</v>
      </c>
      <c r="C4472" s="0" t="s">
        <v>1016</v>
      </c>
      <c r="D4472" s="0" t="s">
        <v>972</v>
      </c>
      <c r="E4472" s="338" t="n">
        <v>74.07</v>
      </c>
    </row>
    <row r="4473" customFormat="false" ht="15" hidden="false" customHeight="false" outlineLevel="0" collapsed="false">
      <c r="A4473" s="0" t="n">
        <v>7700</v>
      </c>
      <c r="B4473" s="133" t="s">
        <v>5457</v>
      </c>
      <c r="C4473" s="0" t="s">
        <v>1016</v>
      </c>
      <c r="D4473" s="0" t="s">
        <v>972</v>
      </c>
      <c r="E4473" s="338" t="n">
        <v>23.63</v>
      </c>
    </row>
    <row r="4474" customFormat="false" ht="15" hidden="false" customHeight="false" outlineLevel="0" collapsed="false">
      <c r="A4474" s="0" t="n">
        <v>7694</v>
      </c>
      <c r="B4474" s="133" t="s">
        <v>5458</v>
      </c>
      <c r="C4474" s="0" t="s">
        <v>1016</v>
      </c>
      <c r="D4474" s="0" t="s">
        <v>972</v>
      </c>
      <c r="E4474" s="338" t="n">
        <v>123.7</v>
      </c>
    </row>
    <row r="4475" customFormat="false" ht="15" hidden="false" customHeight="false" outlineLevel="0" collapsed="false">
      <c r="A4475" s="0" t="n">
        <v>7693</v>
      </c>
      <c r="B4475" s="133" t="s">
        <v>5459</v>
      </c>
      <c r="C4475" s="0" t="s">
        <v>1016</v>
      </c>
      <c r="D4475" s="0" t="s">
        <v>972</v>
      </c>
      <c r="E4475" s="338" t="n">
        <v>170.36</v>
      </c>
    </row>
    <row r="4476" customFormat="false" ht="15" hidden="false" customHeight="false" outlineLevel="0" collapsed="false">
      <c r="A4476" s="0" t="n">
        <v>7692</v>
      </c>
      <c r="B4476" s="133" t="s">
        <v>5460</v>
      </c>
      <c r="C4476" s="0" t="s">
        <v>1016</v>
      </c>
      <c r="D4476" s="0" t="s">
        <v>972</v>
      </c>
      <c r="E4476" s="338" t="n">
        <v>255.05</v>
      </c>
    </row>
    <row r="4477" customFormat="false" ht="15" hidden="false" customHeight="false" outlineLevel="0" collapsed="false">
      <c r="A4477" s="0" t="n">
        <v>7695</v>
      </c>
      <c r="B4477" s="133" t="s">
        <v>5461</v>
      </c>
      <c r="C4477" s="0" t="s">
        <v>1016</v>
      </c>
      <c r="D4477" s="0" t="s">
        <v>972</v>
      </c>
      <c r="E4477" s="338" t="n">
        <v>276.61</v>
      </c>
    </row>
    <row r="4478" customFormat="false" ht="15" hidden="false" customHeight="false" outlineLevel="0" collapsed="false">
      <c r="A4478" s="0" t="n">
        <v>13356</v>
      </c>
      <c r="B4478" s="133" t="s">
        <v>5462</v>
      </c>
      <c r="C4478" s="0" t="s">
        <v>1016</v>
      </c>
      <c r="D4478" s="0" t="s">
        <v>972</v>
      </c>
      <c r="E4478" s="338" t="n">
        <v>20.06</v>
      </c>
    </row>
    <row r="4479" customFormat="false" ht="15" hidden="false" customHeight="false" outlineLevel="0" collapsed="false">
      <c r="A4479" s="0" t="n">
        <v>36365</v>
      </c>
      <c r="B4479" s="133" t="s">
        <v>5463</v>
      </c>
      <c r="C4479" s="0" t="s">
        <v>1016</v>
      </c>
      <c r="D4479" s="0" t="s">
        <v>970</v>
      </c>
      <c r="E4479" s="338" t="n">
        <v>35.87</v>
      </c>
    </row>
    <row r="4480" customFormat="false" ht="15" hidden="false" customHeight="false" outlineLevel="0" collapsed="false">
      <c r="A4480" s="0" t="n">
        <v>41930</v>
      </c>
      <c r="B4480" s="133" t="s">
        <v>5464</v>
      </c>
      <c r="C4480" s="0" t="s">
        <v>1016</v>
      </c>
      <c r="D4480" s="0" t="s">
        <v>970</v>
      </c>
      <c r="E4480" s="338" t="n">
        <v>119.48</v>
      </c>
    </row>
    <row r="4481" customFormat="false" ht="15" hidden="false" customHeight="false" outlineLevel="0" collapsed="false">
      <c r="A4481" s="0" t="n">
        <v>41931</v>
      </c>
      <c r="B4481" s="133" t="s">
        <v>5465</v>
      </c>
      <c r="C4481" s="0" t="s">
        <v>1016</v>
      </c>
      <c r="D4481" s="0" t="s">
        <v>970</v>
      </c>
      <c r="E4481" s="338" t="n">
        <v>187.14</v>
      </c>
    </row>
    <row r="4482" customFormat="false" ht="15" hidden="false" customHeight="false" outlineLevel="0" collapsed="false">
      <c r="A4482" s="0" t="n">
        <v>41932</v>
      </c>
      <c r="B4482" s="133" t="s">
        <v>5466</v>
      </c>
      <c r="C4482" s="0" t="s">
        <v>1016</v>
      </c>
      <c r="D4482" s="0" t="s">
        <v>970</v>
      </c>
      <c r="E4482" s="338" t="n">
        <v>288.04</v>
      </c>
    </row>
    <row r="4483" customFormat="false" ht="15" hidden="false" customHeight="false" outlineLevel="0" collapsed="false">
      <c r="A4483" s="0" t="n">
        <v>41933</v>
      </c>
      <c r="B4483" s="133" t="s">
        <v>5467</v>
      </c>
      <c r="C4483" s="0" t="s">
        <v>1016</v>
      </c>
      <c r="D4483" s="0" t="s">
        <v>970</v>
      </c>
      <c r="E4483" s="338" t="n">
        <v>407.07</v>
      </c>
    </row>
    <row r="4484" customFormat="false" ht="15" hidden="false" customHeight="false" outlineLevel="0" collapsed="false">
      <c r="A4484" s="0" t="n">
        <v>41934</v>
      </c>
      <c r="B4484" s="133" t="s">
        <v>5468</v>
      </c>
      <c r="C4484" s="0" t="s">
        <v>1016</v>
      </c>
      <c r="D4484" s="0" t="s">
        <v>970</v>
      </c>
      <c r="E4484" s="338" t="n">
        <v>474.08</v>
      </c>
    </row>
    <row r="4485" customFormat="false" ht="15" hidden="false" customHeight="false" outlineLevel="0" collapsed="false">
      <c r="A4485" s="0" t="n">
        <v>41936</v>
      </c>
      <c r="B4485" s="133" t="s">
        <v>5469</v>
      </c>
      <c r="C4485" s="0" t="s">
        <v>1016</v>
      </c>
      <c r="D4485" s="0" t="s">
        <v>970</v>
      </c>
      <c r="E4485" s="338" t="n">
        <v>70.35</v>
      </c>
    </row>
    <row r="4486" customFormat="false" ht="15" hidden="false" customHeight="false" outlineLevel="0" collapsed="false">
      <c r="A4486" s="0" t="n">
        <v>44812</v>
      </c>
      <c r="B4486" s="133" t="s">
        <v>5470</v>
      </c>
      <c r="C4486" s="0" t="s">
        <v>1016</v>
      </c>
      <c r="D4486" s="0" t="s">
        <v>970</v>
      </c>
      <c r="E4486" s="338" t="n">
        <v>361.86</v>
      </c>
    </row>
    <row r="4487" customFormat="false" ht="15" hidden="false" customHeight="false" outlineLevel="0" collapsed="false">
      <c r="A4487" s="0" t="n">
        <v>41785</v>
      </c>
      <c r="B4487" s="133" t="s">
        <v>5471</v>
      </c>
      <c r="C4487" s="0" t="s">
        <v>1016</v>
      </c>
      <c r="D4487" s="0" t="s">
        <v>970</v>
      </c>
      <c r="E4487" s="339" t="n">
        <v>1341.03</v>
      </c>
    </row>
    <row r="4488" customFormat="false" ht="15" hidden="false" customHeight="false" outlineLevel="0" collapsed="false">
      <c r="A4488" s="0" t="n">
        <v>41781</v>
      </c>
      <c r="B4488" s="133" t="s">
        <v>5472</v>
      </c>
      <c r="C4488" s="0" t="s">
        <v>1016</v>
      </c>
      <c r="D4488" s="0" t="s">
        <v>970</v>
      </c>
      <c r="E4488" s="338" t="n">
        <v>242.14</v>
      </c>
    </row>
    <row r="4489" customFormat="false" ht="15" hidden="false" customHeight="false" outlineLevel="0" collapsed="false">
      <c r="A4489" s="0" t="n">
        <v>41783</v>
      </c>
      <c r="B4489" s="133" t="s">
        <v>5473</v>
      </c>
      <c r="C4489" s="0" t="s">
        <v>1016</v>
      </c>
      <c r="D4489" s="0" t="s">
        <v>970</v>
      </c>
      <c r="E4489" s="338" t="n">
        <v>870.53</v>
      </c>
    </row>
    <row r="4490" customFormat="false" ht="15" hidden="false" customHeight="false" outlineLevel="0" collapsed="false">
      <c r="A4490" s="0" t="n">
        <v>41786</v>
      </c>
      <c r="B4490" s="133" t="s">
        <v>5474</v>
      </c>
      <c r="C4490" s="0" t="s">
        <v>1016</v>
      </c>
      <c r="D4490" s="0" t="s">
        <v>970</v>
      </c>
      <c r="E4490" s="339" t="n">
        <v>1853.39</v>
      </c>
    </row>
    <row r="4491" customFormat="false" ht="15" hidden="false" customHeight="false" outlineLevel="0" collapsed="false">
      <c r="A4491" s="0" t="n">
        <v>41779</v>
      </c>
      <c r="B4491" s="133" t="s">
        <v>5475</v>
      </c>
      <c r="C4491" s="0" t="s">
        <v>1016</v>
      </c>
      <c r="D4491" s="0" t="s">
        <v>970</v>
      </c>
      <c r="E4491" s="338" t="n">
        <v>95.36</v>
      </c>
    </row>
    <row r="4492" customFormat="false" ht="15" hidden="false" customHeight="false" outlineLevel="0" collapsed="false">
      <c r="A4492" s="0" t="n">
        <v>41780</v>
      </c>
      <c r="B4492" s="133" t="s">
        <v>5476</v>
      </c>
      <c r="C4492" s="0" t="s">
        <v>1016</v>
      </c>
      <c r="D4492" s="0" t="s">
        <v>970</v>
      </c>
      <c r="E4492" s="338" t="n">
        <v>149.41</v>
      </c>
    </row>
    <row r="4493" customFormat="false" ht="15" hidden="false" customHeight="false" outlineLevel="0" collapsed="false">
      <c r="A4493" s="0" t="n">
        <v>41782</v>
      </c>
      <c r="B4493" s="133" t="s">
        <v>5477</v>
      </c>
      <c r="C4493" s="0" t="s">
        <v>1016</v>
      </c>
      <c r="D4493" s="0" t="s">
        <v>970</v>
      </c>
      <c r="E4493" s="338" t="n">
        <v>535.2</v>
      </c>
    </row>
    <row r="4494" customFormat="false" ht="15" hidden="false" customHeight="false" outlineLevel="0" collapsed="false">
      <c r="A4494" s="0" t="n">
        <v>38130</v>
      </c>
      <c r="B4494" s="133" t="s">
        <v>5478</v>
      </c>
      <c r="C4494" s="0" t="s">
        <v>1016</v>
      </c>
      <c r="D4494" s="0" t="s">
        <v>970</v>
      </c>
      <c r="E4494" s="338" t="n">
        <v>37.48</v>
      </c>
    </row>
    <row r="4495" customFormat="false" ht="15" hidden="false" customHeight="false" outlineLevel="0" collapsed="false">
      <c r="A4495" s="0" t="n">
        <v>44260</v>
      </c>
      <c r="B4495" s="133" t="s">
        <v>5479</v>
      </c>
      <c r="C4495" s="0" t="s">
        <v>1016</v>
      </c>
      <c r="D4495" s="0" t="s">
        <v>970</v>
      </c>
      <c r="E4495" s="338" t="n">
        <v>354.73</v>
      </c>
    </row>
    <row r="4496" customFormat="false" ht="15" hidden="false" customHeight="false" outlineLevel="0" collapsed="false">
      <c r="A4496" s="0" t="n">
        <v>21123</v>
      </c>
      <c r="B4496" s="133" t="s">
        <v>5480</v>
      </c>
      <c r="C4496" s="0" t="s">
        <v>1016</v>
      </c>
      <c r="D4496" s="0" t="s">
        <v>977</v>
      </c>
      <c r="E4496" s="338" t="n">
        <v>10.43</v>
      </c>
    </row>
    <row r="4497" customFormat="false" ht="15" hidden="false" customHeight="false" outlineLevel="0" collapsed="false">
      <c r="A4497" s="0" t="n">
        <v>21124</v>
      </c>
      <c r="B4497" s="133" t="s">
        <v>5481</v>
      </c>
      <c r="C4497" s="0" t="s">
        <v>1016</v>
      </c>
      <c r="D4497" s="0" t="s">
        <v>970</v>
      </c>
      <c r="E4497" s="338" t="n">
        <v>16.66</v>
      </c>
    </row>
    <row r="4498" customFormat="false" ht="15" hidden="false" customHeight="false" outlineLevel="0" collapsed="false">
      <c r="A4498" s="0" t="n">
        <v>21125</v>
      </c>
      <c r="B4498" s="133" t="s">
        <v>5482</v>
      </c>
      <c r="C4498" s="0" t="s">
        <v>1016</v>
      </c>
      <c r="D4498" s="0" t="s">
        <v>970</v>
      </c>
      <c r="E4498" s="338" t="n">
        <v>28.7</v>
      </c>
    </row>
    <row r="4499" customFormat="false" ht="15" hidden="false" customHeight="false" outlineLevel="0" collapsed="false">
      <c r="A4499" s="0" t="n">
        <v>38028</v>
      </c>
      <c r="B4499" s="133" t="s">
        <v>5483</v>
      </c>
      <c r="C4499" s="0" t="s">
        <v>1016</v>
      </c>
      <c r="D4499" s="0" t="s">
        <v>970</v>
      </c>
      <c r="E4499" s="338" t="n">
        <v>50.17</v>
      </c>
    </row>
    <row r="4500" customFormat="false" ht="15" hidden="false" customHeight="false" outlineLevel="0" collapsed="false">
      <c r="A4500" s="0" t="n">
        <v>38029</v>
      </c>
      <c r="B4500" s="133" t="s">
        <v>5484</v>
      </c>
      <c r="C4500" s="0" t="s">
        <v>1016</v>
      </c>
      <c r="D4500" s="0" t="s">
        <v>970</v>
      </c>
      <c r="E4500" s="338" t="n">
        <v>73.44</v>
      </c>
    </row>
    <row r="4501" customFormat="false" ht="15" hidden="false" customHeight="false" outlineLevel="0" collapsed="false">
      <c r="A4501" s="0" t="n">
        <v>38030</v>
      </c>
      <c r="B4501" s="133" t="s">
        <v>5485</v>
      </c>
      <c r="C4501" s="0" t="s">
        <v>1016</v>
      </c>
      <c r="D4501" s="0" t="s">
        <v>970</v>
      </c>
      <c r="E4501" s="338" t="n">
        <v>118.75</v>
      </c>
    </row>
    <row r="4502" customFormat="false" ht="15" hidden="false" customHeight="false" outlineLevel="0" collapsed="false">
      <c r="A4502" s="0" t="n">
        <v>38031</v>
      </c>
      <c r="B4502" s="133" t="s">
        <v>5486</v>
      </c>
      <c r="C4502" s="0" t="s">
        <v>1016</v>
      </c>
      <c r="D4502" s="0" t="s">
        <v>970</v>
      </c>
      <c r="E4502" s="338" t="n">
        <v>186.39</v>
      </c>
    </row>
    <row r="4503" customFormat="false" ht="15" hidden="false" customHeight="false" outlineLevel="0" collapsed="false">
      <c r="A4503" s="0" t="n">
        <v>39735</v>
      </c>
      <c r="B4503" s="133" t="s">
        <v>5487</v>
      </c>
      <c r="C4503" s="0" t="s">
        <v>1016</v>
      </c>
      <c r="D4503" s="0" t="s">
        <v>970</v>
      </c>
      <c r="E4503" s="338" t="n">
        <v>55.78</v>
      </c>
    </row>
    <row r="4504" customFormat="false" ht="15" hidden="false" customHeight="false" outlineLevel="0" collapsed="false">
      <c r="A4504" s="0" t="n">
        <v>39734</v>
      </c>
      <c r="B4504" s="133" t="s">
        <v>5488</v>
      </c>
      <c r="C4504" s="0" t="s">
        <v>1016</v>
      </c>
      <c r="D4504" s="0" t="s">
        <v>970</v>
      </c>
      <c r="E4504" s="338" t="n">
        <v>66.16</v>
      </c>
    </row>
    <row r="4505" customFormat="false" ht="15" hidden="false" customHeight="false" outlineLevel="0" collapsed="false">
      <c r="A4505" s="0" t="n">
        <v>39736</v>
      </c>
      <c r="B4505" s="133" t="s">
        <v>5489</v>
      </c>
      <c r="C4505" s="0" t="s">
        <v>1016</v>
      </c>
      <c r="D4505" s="0" t="s">
        <v>970</v>
      </c>
      <c r="E4505" s="338" t="n">
        <v>75.51</v>
      </c>
    </row>
    <row r="4506" customFormat="false" ht="15" hidden="false" customHeight="false" outlineLevel="0" collapsed="false">
      <c r="A4506" s="0" t="n">
        <v>39737</v>
      </c>
      <c r="B4506" s="133" t="s">
        <v>5490</v>
      </c>
      <c r="C4506" s="0" t="s">
        <v>1016</v>
      </c>
      <c r="D4506" s="0" t="s">
        <v>970</v>
      </c>
      <c r="E4506" s="338" t="n">
        <v>10.15</v>
      </c>
    </row>
    <row r="4507" customFormat="false" ht="15" hidden="false" customHeight="false" outlineLevel="0" collapsed="false">
      <c r="A4507" s="0" t="n">
        <v>39738</v>
      </c>
      <c r="B4507" s="133" t="s">
        <v>5491</v>
      </c>
      <c r="C4507" s="0" t="s">
        <v>1016</v>
      </c>
      <c r="D4507" s="0" t="s">
        <v>970</v>
      </c>
      <c r="E4507" s="338" t="n">
        <v>3.67</v>
      </c>
    </row>
    <row r="4508" customFormat="false" ht="15" hidden="false" customHeight="false" outlineLevel="0" collapsed="false">
      <c r="A4508" s="0" t="n">
        <v>39739</v>
      </c>
      <c r="B4508" s="133" t="s">
        <v>5492</v>
      </c>
      <c r="C4508" s="0" t="s">
        <v>1016</v>
      </c>
      <c r="D4508" s="0" t="s">
        <v>970</v>
      </c>
      <c r="E4508" s="338" t="n">
        <v>52.22</v>
      </c>
    </row>
    <row r="4509" customFormat="false" ht="15" hidden="false" customHeight="false" outlineLevel="0" collapsed="false">
      <c r="A4509" s="0" t="n">
        <v>39733</v>
      </c>
      <c r="B4509" s="133" t="s">
        <v>5493</v>
      </c>
      <c r="C4509" s="0" t="s">
        <v>1016</v>
      </c>
      <c r="D4509" s="0" t="s">
        <v>970</v>
      </c>
      <c r="E4509" s="338" t="n">
        <v>90.36</v>
      </c>
    </row>
    <row r="4510" customFormat="false" ht="15" hidden="false" customHeight="false" outlineLevel="0" collapsed="false">
      <c r="A4510" s="0" t="n">
        <v>39854</v>
      </c>
      <c r="B4510" s="133" t="s">
        <v>5494</v>
      </c>
      <c r="C4510" s="0" t="s">
        <v>1016</v>
      </c>
      <c r="D4510" s="0" t="s">
        <v>970</v>
      </c>
      <c r="E4510" s="338" t="n">
        <v>91.64</v>
      </c>
    </row>
    <row r="4511" customFormat="false" ht="15" hidden="false" customHeight="false" outlineLevel="0" collapsed="false">
      <c r="A4511" s="0" t="n">
        <v>39740</v>
      </c>
      <c r="B4511" s="133" t="s">
        <v>5495</v>
      </c>
      <c r="C4511" s="0" t="s">
        <v>1016</v>
      </c>
      <c r="D4511" s="0" t="s">
        <v>970</v>
      </c>
      <c r="E4511" s="338" t="n">
        <v>50.14</v>
      </c>
    </row>
    <row r="4512" customFormat="false" ht="15" hidden="false" customHeight="false" outlineLevel="0" collapsed="false">
      <c r="A4512" s="0" t="n">
        <v>39741</v>
      </c>
      <c r="B4512" s="133" t="s">
        <v>5496</v>
      </c>
      <c r="C4512" s="0" t="s">
        <v>1016</v>
      </c>
      <c r="D4512" s="0" t="s">
        <v>970</v>
      </c>
      <c r="E4512" s="338" t="n">
        <v>9.24</v>
      </c>
    </row>
    <row r="4513" customFormat="false" ht="15" hidden="false" customHeight="false" outlineLevel="0" collapsed="false">
      <c r="A4513" s="0" t="n">
        <v>39853</v>
      </c>
      <c r="B4513" s="133" t="s">
        <v>5497</v>
      </c>
      <c r="C4513" s="0" t="s">
        <v>1016</v>
      </c>
      <c r="D4513" s="0" t="s">
        <v>970</v>
      </c>
      <c r="E4513" s="338" t="n">
        <v>12.13</v>
      </c>
    </row>
    <row r="4514" customFormat="false" ht="15" hidden="false" customHeight="false" outlineLevel="0" collapsed="false">
      <c r="A4514" s="0" t="n">
        <v>39742</v>
      </c>
      <c r="B4514" s="133" t="s">
        <v>5498</v>
      </c>
      <c r="C4514" s="0" t="s">
        <v>1016</v>
      </c>
      <c r="D4514" s="0" t="s">
        <v>970</v>
      </c>
      <c r="E4514" s="338" t="n">
        <v>40.3</v>
      </c>
    </row>
    <row r="4515" customFormat="false" ht="15" hidden="false" customHeight="false" outlineLevel="0" collapsed="false">
      <c r="A4515" s="0" t="n">
        <v>39749</v>
      </c>
      <c r="B4515" s="133" t="s">
        <v>5499</v>
      </c>
      <c r="C4515" s="0" t="s">
        <v>1016</v>
      </c>
      <c r="D4515" s="0" t="s">
        <v>972</v>
      </c>
      <c r="E4515" s="338" t="n">
        <v>92.35</v>
      </c>
    </row>
    <row r="4516" customFormat="false" ht="15" hidden="false" customHeight="false" outlineLevel="0" collapsed="false">
      <c r="A4516" s="0" t="n">
        <v>39751</v>
      </c>
      <c r="B4516" s="133" t="s">
        <v>5500</v>
      </c>
      <c r="C4516" s="0" t="s">
        <v>1016</v>
      </c>
      <c r="D4516" s="0" t="s">
        <v>972</v>
      </c>
      <c r="E4516" s="338" t="n">
        <v>167.82</v>
      </c>
    </row>
    <row r="4517" customFormat="false" ht="15" hidden="false" customHeight="false" outlineLevel="0" collapsed="false">
      <c r="A4517" s="0" t="n">
        <v>39750</v>
      </c>
      <c r="B4517" s="133" t="s">
        <v>5501</v>
      </c>
      <c r="C4517" s="0" t="s">
        <v>1016</v>
      </c>
      <c r="D4517" s="0" t="s">
        <v>972</v>
      </c>
      <c r="E4517" s="338" t="n">
        <v>139.49</v>
      </c>
    </row>
    <row r="4518" customFormat="false" ht="15" hidden="false" customHeight="false" outlineLevel="0" collapsed="false">
      <c r="A4518" s="0" t="n">
        <v>39747</v>
      </c>
      <c r="B4518" s="133" t="s">
        <v>5502</v>
      </c>
      <c r="C4518" s="0" t="s">
        <v>1016</v>
      </c>
      <c r="D4518" s="0" t="s">
        <v>972</v>
      </c>
      <c r="E4518" s="338" t="n">
        <v>44.87</v>
      </c>
    </row>
    <row r="4519" customFormat="false" ht="15" hidden="false" customHeight="false" outlineLevel="0" collapsed="false">
      <c r="A4519" s="0" t="n">
        <v>39753</v>
      </c>
      <c r="B4519" s="133" t="s">
        <v>5503</v>
      </c>
      <c r="C4519" s="0" t="s">
        <v>1016</v>
      </c>
      <c r="D4519" s="0" t="s">
        <v>972</v>
      </c>
      <c r="E4519" s="338" t="n">
        <v>308.92</v>
      </c>
    </row>
    <row r="4520" customFormat="false" ht="15" hidden="false" customHeight="false" outlineLevel="0" collapsed="false">
      <c r="A4520" s="0" t="n">
        <v>39754</v>
      </c>
      <c r="B4520" s="133" t="s">
        <v>5504</v>
      </c>
      <c r="C4520" s="0" t="s">
        <v>1016</v>
      </c>
      <c r="D4520" s="0" t="s">
        <v>972</v>
      </c>
      <c r="E4520" s="338" t="n">
        <v>455.12</v>
      </c>
    </row>
    <row r="4521" customFormat="false" ht="15" hidden="false" customHeight="false" outlineLevel="0" collapsed="false">
      <c r="A4521" s="0" t="n">
        <v>39748</v>
      </c>
      <c r="B4521" s="133" t="s">
        <v>5505</v>
      </c>
      <c r="C4521" s="0" t="s">
        <v>1016</v>
      </c>
      <c r="D4521" s="0" t="s">
        <v>972</v>
      </c>
      <c r="E4521" s="338" t="n">
        <v>72.6</v>
      </c>
    </row>
    <row r="4522" customFormat="false" ht="15" hidden="false" customHeight="false" outlineLevel="0" collapsed="false">
      <c r="A4522" s="0" t="n">
        <v>39755</v>
      </c>
      <c r="B4522" s="133" t="s">
        <v>5506</v>
      </c>
      <c r="C4522" s="0" t="s">
        <v>1016</v>
      </c>
      <c r="D4522" s="0" t="s">
        <v>972</v>
      </c>
      <c r="E4522" s="338" t="n">
        <v>690.07</v>
      </c>
    </row>
    <row r="4523" customFormat="false" ht="15" hidden="false" customHeight="false" outlineLevel="0" collapsed="false">
      <c r="A4523" s="0" t="n">
        <v>12742</v>
      </c>
      <c r="B4523" s="133" t="s">
        <v>5507</v>
      </c>
      <c r="C4523" s="0" t="s">
        <v>1016</v>
      </c>
      <c r="D4523" s="0" t="s">
        <v>972</v>
      </c>
      <c r="E4523" s="338" t="n">
        <v>546.42</v>
      </c>
    </row>
    <row r="4524" customFormat="false" ht="15" hidden="false" customHeight="false" outlineLevel="0" collapsed="false">
      <c r="A4524" s="0" t="n">
        <v>12713</v>
      </c>
      <c r="B4524" s="133" t="s">
        <v>5508</v>
      </c>
      <c r="C4524" s="0" t="s">
        <v>1016</v>
      </c>
      <c r="D4524" s="0" t="s">
        <v>972</v>
      </c>
      <c r="E4524" s="338" t="n">
        <v>28.98</v>
      </c>
    </row>
    <row r="4525" customFormat="false" ht="15" hidden="false" customHeight="false" outlineLevel="0" collapsed="false">
      <c r="A4525" s="0" t="n">
        <v>12743</v>
      </c>
      <c r="B4525" s="133" t="s">
        <v>5509</v>
      </c>
      <c r="C4525" s="0" t="s">
        <v>1016</v>
      </c>
      <c r="D4525" s="0" t="s">
        <v>972</v>
      </c>
      <c r="E4525" s="338" t="n">
        <v>49.85</v>
      </c>
    </row>
    <row r="4526" customFormat="false" ht="15" hidden="false" customHeight="false" outlineLevel="0" collapsed="false">
      <c r="A4526" s="0" t="n">
        <v>12744</v>
      </c>
      <c r="B4526" s="133" t="s">
        <v>5510</v>
      </c>
      <c r="C4526" s="0" t="s">
        <v>1016</v>
      </c>
      <c r="D4526" s="0" t="s">
        <v>972</v>
      </c>
      <c r="E4526" s="338" t="n">
        <v>63.27</v>
      </c>
    </row>
    <row r="4527" customFormat="false" ht="15" hidden="false" customHeight="false" outlineLevel="0" collapsed="false">
      <c r="A4527" s="0" t="n">
        <v>12745</v>
      </c>
      <c r="B4527" s="133" t="s">
        <v>5511</v>
      </c>
      <c r="C4527" s="0" t="s">
        <v>1016</v>
      </c>
      <c r="D4527" s="0" t="s">
        <v>972</v>
      </c>
      <c r="E4527" s="338" t="n">
        <v>91.88</v>
      </c>
    </row>
    <row r="4528" customFormat="false" ht="15" hidden="false" customHeight="false" outlineLevel="0" collapsed="false">
      <c r="A4528" s="0" t="n">
        <v>12746</v>
      </c>
      <c r="B4528" s="133" t="s">
        <v>5512</v>
      </c>
      <c r="C4528" s="0" t="s">
        <v>1016</v>
      </c>
      <c r="D4528" s="0" t="s">
        <v>972</v>
      </c>
      <c r="E4528" s="338" t="n">
        <v>124.07</v>
      </c>
    </row>
    <row r="4529" customFormat="false" ht="15" hidden="false" customHeight="false" outlineLevel="0" collapsed="false">
      <c r="A4529" s="0" t="n">
        <v>12747</v>
      </c>
      <c r="B4529" s="133" t="s">
        <v>5513</v>
      </c>
      <c r="C4529" s="0" t="s">
        <v>1016</v>
      </c>
      <c r="D4529" s="0" t="s">
        <v>972</v>
      </c>
      <c r="E4529" s="338" t="n">
        <v>179.93</v>
      </c>
    </row>
    <row r="4530" customFormat="false" ht="15" hidden="false" customHeight="false" outlineLevel="0" collapsed="false">
      <c r="A4530" s="0" t="n">
        <v>12748</v>
      </c>
      <c r="B4530" s="133" t="s">
        <v>5514</v>
      </c>
      <c r="C4530" s="0" t="s">
        <v>1016</v>
      </c>
      <c r="D4530" s="0" t="s">
        <v>972</v>
      </c>
      <c r="E4530" s="338" t="n">
        <v>253.49</v>
      </c>
    </row>
    <row r="4531" customFormat="false" ht="15" hidden="false" customHeight="false" outlineLevel="0" collapsed="false">
      <c r="A4531" s="0" t="n">
        <v>12749</v>
      </c>
      <c r="B4531" s="133" t="s">
        <v>5515</v>
      </c>
      <c r="C4531" s="0" t="s">
        <v>1016</v>
      </c>
      <c r="D4531" s="0" t="s">
        <v>972</v>
      </c>
      <c r="E4531" s="338" t="n">
        <v>370.56</v>
      </c>
    </row>
    <row r="4532" customFormat="false" ht="15" hidden="false" customHeight="false" outlineLevel="0" collapsed="false">
      <c r="A4532" s="0" t="n">
        <v>39726</v>
      </c>
      <c r="B4532" s="133" t="s">
        <v>5516</v>
      </c>
      <c r="C4532" s="0" t="s">
        <v>1016</v>
      </c>
      <c r="D4532" s="0" t="s">
        <v>972</v>
      </c>
      <c r="E4532" s="338" t="n">
        <v>121.71</v>
      </c>
    </row>
    <row r="4533" customFormat="false" ht="15" hidden="false" customHeight="false" outlineLevel="0" collapsed="false">
      <c r="A4533" s="0" t="n">
        <v>39728</v>
      </c>
      <c r="B4533" s="133" t="s">
        <v>5517</v>
      </c>
      <c r="C4533" s="0" t="s">
        <v>1016</v>
      </c>
      <c r="D4533" s="0" t="s">
        <v>972</v>
      </c>
      <c r="E4533" s="338" t="n">
        <v>213.92</v>
      </c>
    </row>
    <row r="4534" customFormat="false" ht="15" hidden="false" customHeight="false" outlineLevel="0" collapsed="false">
      <c r="A4534" s="0" t="n">
        <v>39727</v>
      </c>
      <c r="B4534" s="133" t="s">
        <v>5518</v>
      </c>
      <c r="C4534" s="0" t="s">
        <v>1016</v>
      </c>
      <c r="D4534" s="0" t="s">
        <v>972</v>
      </c>
      <c r="E4534" s="338" t="n">
        <v>176.04</v>
      </c>
    </row>
    <row r="4535" customFormat="false" ht="15" hidden="false" customHeight="false" outlineLevel="0" collapsed="false">
      <c r="A4535" s="0" t="n">
        <v>39724</v>
      </c>
      <c r="B4535" s="133" t="s">
        <v>5519</v>
      </c>
      <c r="C4535" s="0" t="s">
        <v>1016</v>
      </c>
      <c r="D4535" s="0" t="s">
        <v>972</v>
      </c>
      <c r="E4535" s="338" t="n">
        <v>53.9</v>
      </c>
    </row>
    <row r="4536" customFormat="false" ht="15" hidden="false" customHeight="false" outlineLevel="0" collapsed="false">
      <c r="A4536" s="0" t="n">
        <v>39729</v>
      </c>
      <c r="B4536" s="133" t="s">
        <v>5520</v>
      </c>
      <c r="C4536" s="0" t="s">
        <v>1016</v>
      </c>
      <c r="D4536" s="0" t="s">
        <v>972</v>
      </c>
      <c r="E4536" s="338" t="n">
        <v>296.23</v>
      </c>
    </row>
    <row r="4537" customFormat="false" ht="15" hidden="false" customHeight="false" outlineLevel="0" collapsed="false">
      <c r="A4537" s="0" t="n">
        <v>39730</v>
      </c>
      <c r="B4537" s="133" t="s">
        <v>5521</v>
      </c>
      <c r="C4537" s="0" t="s">
        <v>1016</v>
      </c>
      <c r="D4537" s="0" t="s">
        <v>972</v>
      </c>
      <c r="E4537" s="338" t="n">
        <v>384.35</v>
      </c>
    </row>
    <row r="4538" customFormat="false" ht="15" hidden="false" customHeight="false" outlineLevel="0" collapsed="false">
      <c r="A4538" s="0" t="n">
        <v>39731</v>
      </c>
      <c r="B4538" s="133" t="s">
        <v>5522</v>
      </c>
      <c r="C4538" s="0" t="s">
        <v>1016</v>
      </c>
      <c r="D4538" s="0" t="s">
        <v>972</v>
      </c>
      <c r="E4538" s="338" t="n">
        <v>569.25</v>
      </c>
    </row>
    <row r="4539" customFormat="false" ht="15" hidden="false" customHeight="false" outlineLevel="0" collapsed="false">
      <c r="A4539" s="0" t="n">
        <v>39725</v>
      </c>
      <c r="B4539" s="133" t="s">
        <v>5523</v>
      </c>
      <c r="C4539" s="0" t="s">
        <v>1016</v>
      </c>
      <c r="D4539" s="0" t="s">
        <v>972</v>
      </c>
      <c r="E4539" s="338" t="n">
        <v>87.85</v>
      </c>
    </row>
    <row r="4540" customFormat="false" ht="15" hidden="false" customHeight="false" outlineLevel="0" collapsed="false">
      <c r="A4540" s="0" t="n">
        <v>39732</v>
      </c>
      <c r="B4540" s="133" t="s">
        <v>5524</v>
      </c>
      <c r="C4540" s="0" t="s">
        <v>1016</v>
      </c>
      <c r="D4540" s="0" t="s">
        <v>972</v>
      </c>
      <c r="E4540" s="338" t="n">
        <v>837.91</v>
      </c>
    </row>
    <row r="4541" customFormat="false" ht="15" hidden="false" customHeight="false" outlineLevel="0" collapsed="false">
      <c r="A4541" s="0" t="n">
        <v>39660</v>
      </c>
      <c r="B4541" s="133" t="s">
        <v>5525</v>
      </c>
      <c r="C4541" s="0" t="s">
        <v>1016</v>
      </c>
      <c r="D4541" s="0" t="s">
        <v>972</v>
      </c>
      <c r="E4541" s="338" t="n">
        <v>38.18</v>
      </c>
    </row>
    <row r="4542" customFormat="false" ht="15" hidden="false" customHeight="false" outlineLevel="0" collapsed="false">
      <c r="A4542" s="0" t="n">
        <v>39662</v>
      </c>
      <c r="B4542" s="133" t="s">
        <v>5526</v>
      </c>
      <c r="C4542" s="0" t="s">
        <v>1016</v>
      </c>
      <c r="D4542" s="0" t="s">
        <v>972</v>
      </c>
      <c r="E4542" s="338" t="n">
        <v>18.3</v>
      </c>
    </row>
    <row r="4543" customFormat="false" ht="15" hidden="false" customHeight="false" outlineLevel="0" collapsed="false">
      <c r="A4543" s="0" t="n">
        <v>39661</v>
      </c>
      <c r="B4543" s="133" t="s">
        <v>5527</v>
      </c>
      <c r="C4543" s="0" t="s">
        <v>1016</v>
      </c>
      <c r="D4543" s="0" t="s">
        <v>972</v>
      </c>
      <c r="E4543" s="338" t="n">
        <v>12.48</v>
      </c>
    </row>
    <row r="4544" customFormat="false" ht="15" hidden="false" customHeight="false" outlineLevel="0" collapsed="false">
      <c r="A4544" s="0" t="n">
        <v>39666</v>
      </c>
      <c r="B4544" s="133" t="s">
        <v>5528</v>
      </c>
      <c r="C4544" s="0" t="s">
        <v>1016</v>
      </c>
      <c r="D4544" s="0" t="s">
        <v>972</v>
      </c>
      <c r="E4544" s="338" t="n">
        <v>57.44</v>
      </c>
    </row>
    <row r="4545" customFormat="false" ht="15" hidden="false" customHeight="false" outlineLevel="0" collapsed="false">
      <c r="A4545" s="0" t="n">
        <v>39664</v>
      </c>
      <c r="B4545" s="133" t="s">
        <v>5529</v>
      </c>
      <c r="C4545" s="0" t="s">
        <v>1016</v>
      </c>
      <c r="D4545" s="0" t="s">
        <v>972</v>
      </c>
      <c r="E4545" s="338" t="n">
        <v>28.15</v>
      </c>
    </row>
    <row r="4546" customFormat="false" ht="15" hidden="false" customHeight="false" outlineLevel="0" collapsed="false">
      <c r="A4546" s="0" t="n">
        <v>39663</v>
      </c>
      <c r="B4546" s="133" t="s">
        <v>5530</v>
      </c>
      <c r="C4546" s="0" t="s">
        <v>1016</v>
      </c>
      <c r="D4546" s="0" t="s">
        <v>972</v>
      </c>
      <c r="E4546" s="338" t="n">
        <v>22.5</v>
      </c>
    </row>
    <row r="4547" customFormat="false" ht="15" hidden="false" customHeight="false" outlineLevel="0" collapsed="false">
      <c r="A4547" s="0" t="n">
        <v>39665</v>
      </c>
      <c r="B4547" s="133" t="s">
        <v>5531</v>
      </c>
      <c r="C4547" s="0" t="s">
        <v>1016</v>
      </c>
      <c r="D4547" s="0" t="s">
        <v>972</v>
      </c>
      <c r="E4547" s="338" t="n">
        <v>47.49</v>
      </c>
    </row>
    <row r="4548" customFormat="false" ht="15" hidden="false" customHeight="false" outlineLevel="0" collapsed="false">
      <c r="A4548" s="0" t="n">
        <v>39752</v>
      </c>
      <c r="B4548" s="133" t="s">
        <v>5532</v>
      </c>
      <c r="C4548" s="0" t="s">
        <v>1016</v>
      </c>
      <c r="D4548" s="0" t="s">
        <v>972</v>
      </c>
      <c r="E4548" s="338" t="n">
        <v>238.79</v>
      </c>
    </row>
    <row r="4549" customFormat="false" ht="15" hidden="false" customHeight="false" outlineLevel="0" collapsed="false">
      <c r="A4549" s="0" t="n">
        <v>7725</v>
      </c>
      <c r="B4549" s="133" t="s">
        <v>5533</v>
      </c>
      <c r="C4549" s="0" t="s">
        <v>1016</v>
      </c>
      <c r="D4549" s="0" t="s">
        <v>977</v>
      </c>
      <c r="E4549" s="338" t="n">
        <v>225</v>
      </c>
    </row>
    <row r="4550" customFormat="false" ht="15" hidden="false" customHeight="false" outlineLevel="0" collapsed="false">
      <c r="A4550" s="0" t="n">
        <v>7753</v>
      </c>
      <c r="B4550" s="133" t="s">
        <v>5534</v>
      </c>
      <c r="C4550" s="0" t="s">
        <v>1016</v>
      </c>
      <c r="D4550" s="0" t="s">
        <v>970</v>
      </c>
      <c r="E4550" s="338" t="n">
        <v>438.65</v>
      </c>
    </row>
    <row r="4551" customFormat="false" ht="15" hidden="false" customHeight="false" outlineLevel="0" collapsed="false">
      <c r="A4551" s="0" t="n">
        <v>13256</v>
      </c>
      <c r="B4551" s="133" t="s">
        <v>5535</v>
      </c>
      <c r="C4551" s="0" t="s">
        <v>1016</v>
      </c>
      <c r="D4551" s="0" t="s">
        <v>970</v>
      </c>
      <c r="E4551" s="338" t="n">
        <v>614.49</v>
      </c>
    </row>
    <row r="4552" customFormat="false" ht="15" hidden="false" customHeight="false" outlineLevel="0" collapsed="false">
      <c r="A4552" s="0" t="n">
        <v>7757</v>
      </c>
      <c r="B4552" s="133" t="s">
        <v>5536</v>
      </c>
      <c r="C4552" s="0" t="s">
        <v>1016</v>
      </c>
      <c r="D4552" s="0" t="s">
        <v>970</v>
      </c>
      <c r="E4552" s="338" t="n">
        <v>655.14</v>
      </c>
    </row>
    <row r="4553" customFormat="false" ht="15" hidden="false" customHeight="false" outlineLevel="0" collapsed="false">
      <c r="A4553" s="0" t="n">
        <v>7758</v>
      </c>
      <c r="B4553" s="133" t="s">
        <v>5537</v>
      </c>
      <c r="C4553" s="0" t="s">
        <v>1016</v>
      </c>
      <c r="D4553" s="0" t="s">
        <v>970</v>
      </c>
      <c r="E4553" s="338" t="n">
        <v>949.15</v>
      </c>
    </row>
    <row r="4554" customFormat="false" ht="15" hidden="false" customHeight="false" outlineLevel="0" collapsed="false">
      <c r="A4554" s="0" t="n">
        <v>7759</v>
      </c>
      <c r="B4554" s="133" t="s">
        <v>5538</v>
      </c>
      <c r="C4554" s="0" t="s">
        <v>1016</v>
      </c>
      <c r="D4554" s="0" t="s">
        <v>970</v>
      </c>
      <c r="E4554" s="339" t="n">
        <v>2630.11</v>
      </c>
    </row>
    <row r="4555" customFormat="false" ht="15" hidden="false" customHeight="false" outlineLevel="0" collapsed="false">
      <c r="A4555" s="0" t="n">
        <v>40334</v>
      </c>
      <c r="B4555" s="133" t="s">
        <v>5539</v>
      </c>
      <c r="C4555" s="0" t="s">
        <v>1016</v>
      </c>
      <c r="D4555" s="0" t="s">
        <v>970</v>
      </c>
      <c r="E4555" s="338" t="n">
        <v>103.04</v>
      </c>
    </row>
    <row r="4556" customFormat="false" ht="15" hidden="false" customHeight="false" outlineLevel="0" collapsed="false">
      <c r="A4556" s="0" t="n">
        <v>7745</v>
      </c>
      <c r="B4556" s="133" t="s">
        <v>5540</v>
      </c>
      <c r="C4556" s="0" t="s">
        <v>1016</v>
      </c>
      <c r="D4556" s="0" t="s">
        <v>970</v>
      </c>
      <c r="E4556" s="338" t="n">
        <v>116.28</v>
      </c>
    </row>
    <row r="4557" customFormat="false" ht="15" hidden="false" customHeight="false" outlineLevel="0" collapsed="false">
      <c r="A4557" s="0" t="n">
        <v>7714</v>
      </c>
      <c r="B4557" s="133" t="s">
        <v>5541</v>
      </c>
      <c r="C4557" s="0" t="s">
        <v>1016</v>
      </c>
      <c r="D4557" s="0" t="s">
        <v>970</v>
      </c>
      <c r="E4557" s="338" t="n">
        <v>138.97</v>
      </c>
    </row>
    <row r="4558" customFormat="false" ht="15" hidden="false" customHeight="false" outlineLevel="0" collapsed="false">
      <c r="A4558" s="0" t="n">
        <v>7742</v>
      </c>
      <c r="B4558" s="133" t="s">
        <v>5542</v>
      </c>
      <c r="C4558" s="0" t="s">
        <v>1016</v>
      </c>
      <c r="D4558" s="0" t="s">
        <v>970</v>
      </c>
      <c r="E4558" s="338" t="n">
        <v>306.68</v>
      </c>
    </row>
    <row r="4559" customFormat="false" ht="15" hidden="false" customHeight="false" outlineLevel="0" collapsed="false">
      <c r="A4559" s="0" t="n">
        <v>7750</v>
      </c>
      <c r="B4559" s="133" t="s">
        <v>5543</v>
      </c>
      <c r="C4559" s="0" t="s">
        <v>1016</v>
      </c>
      <c r="D4559" s="0" t="s">
        <v>970</v>
      </c>
      <c r="E4559" s="338" t="n">
        <v>374.36</v>
      </c>
    </row>
    <row r="4560" customFormat="false" ht="15" hidden="false" customHeight="false" outlineLevel="0" collapsed="false">
      <c r="A4560" s="0" t="n">
        <v>7756</v>
      </c>
      <c r="B4560" s="133" t="s">
        <v>5544</v>
      </c>
      <c r="C4560" s="0" t="s">
        <v>1016</v>
      </c>
      <c r="D4560" s="0" t="s">
        <v>970</v>
      </c>
      <c r="E4560" s="338" t="n">
        <v>430.14</v>
      </c>
    </row>
    <row r="4561" customFormat="false" ht="15" hidden="false" customHeight="false" outlineLevel="0" collapsed="false">
      <c r="A4561" s="0" t="n">
        <v>7765</v>
      </c>
      <c r="B4561" s="133" t="s">
        <v>5545</v>
      </c>
      <c r="C4561" s="0" t="s">
        <v>1016</v>
      </c>
      <c r="D4561" s="0" t="s">
        <v>970</v>
      </c>
      <c r="E4561" s="338" t="n">
        <v>482.14</v>
      </c>
    </row>
    <row r="4562" customFormat="false" ht="15" hidden="false" customHeight="false" outlineLevel="0" collapsed="false">
      <c r="A4562" s="0" t="n">
        <v>12569</v>
      </c>
      <c r="B4562" s="133" t="s">
        <v>5546</v>
      </c>
      <c r="C4562" s="0" t="s">
        <v>1016</v>
      </c>
      <c r="D4562" s="0" t="s">
        <v>970</v>
      </c>
      <c r="E4562" s="338" t="n">
        <v>665.54</v>
      </c>
    </row>
    <row r="4563" customFormat="false" ht="15" hidden="false" customHeight="false" outlineLevel="0" collapsed="false">
      <c r="A4563" s="0" t="n">
        <v>7766</v>
      </c>
      <c r="B4563" s="133" t="s">
        <v>5547</v>
      </c>
      <c r="C4563" s="0" t="s">
        <v>1016</v>
      </c>
      <c r="D4563" s="0" t="s">
        <v>970</v>
      </c>
      <c r="E4563" s="338" t="n">
        <v>707.14</v>
      </c>
    </row>
    <row r="4564" customFormat="false" ht="15" hidden="false" customHeight="false" outlineLevel="0" collapsed="false">
      <c r="A4564" s="0" t="n">
        <v>7767</v>
      </c>
      <c r="B4564" s="133" t="s">
        <v>5548</v>
      </c>
      <c r="C4564" s="0" t="s">
        <v>1016</v>
      </c>
      <c r="D4564" s="0" t="s">
        <v>970</v>
      </c>
      <c r="E4564" s="339" t="n">
        <v>1015.33</v>
      </c>
    </row>
    <row r="4565" customFormat="false" ht="15" hidden="false" customHeight="false" outlineLevel="0" collapsed="false">
      <c r="A4565" s="0" t="n">
        <v>7727</v>
      </c>
      <c r="B4565" s="133" t="s">
        <v>5549</v>
      </c>
      <c r="C4565" s="0" t="s">
        <v>1016</v>
      </c>
      <c r="D4565" s="0" t="s">
        <v>970</v>
      </c>
      <c r="E4565" s="339" t="n">
        <v>2949.57</v>
      </c>
    </row>
    <row r="4566" customFormat="false" ht="15" hidden="false" customHeight="false" outlineLevel="0" collapsed="false">
      <c r="A4566" s="0" t="n">
        <v>7760</v>
      </c>
      <c r="B4566" s="133" t="s">
        <v>5550</v>
      </c>
      <c r="C4566" s="0" t="s">
        <v>1016</v>
      </c>
      <c r="D4566" s="0" t="s">
        <v>970</v>
      </c>
      <c r="E4566" s="338" t="n">
        <v>117.22</v>
      </c>
    </row>
    <row r="4567" customFormat="false" ht="15" hidden="false" customHeight="false" outlineLevel="0" collapsed="false">
      <c r="A4567" s="0" t="n">
        <v>7761</v>
      </c>
      <c r="B4567" s="133" t="s">
        <v>5551</v>
      </c>
      <c r="C4567" s="0" t="s">
        <v>1016</v>
      </c>
      <c r="D4567" s="0" t="s">
        <v>970</v>
      </c>
      <c r="E4567" s="338" t="n">
        <v>122.89</v>
      </c>
    </row>
    <row r="4568" customFormat="false" ht="15" hidden="false" customHeight="false" outlineLevel="0" collapsed="false">
      <c r="A4568" s="0" t="n">
        <v>7752</v>
      </c>
      <c r="B4568" s="133" t="s">
        <v>5552</v>
      </c>
      <c r="C4568" s="0" t="s">
        <v>1016</v>
      </c>
      <c r="D4568" s="0" t="s">
        <v>970</v>
      </c>
      <c r="E4568" s="338" t="n">
        <v>149.36</v>
      </c>
    </row>
    <row r="4569" customFormat="false" ht="15" hidden="false" customHeight="false" outlineLevel="0" collapsed="false">
      <c r="A4569" s="0" t="n">
        <v>7762</v>
      </c>
      <c r="B4569" s="133" t="s">
        <v>5553</v>
      </c>
      <c r="C4569" s="0" t="s">
        <v>1016</v>
      </c>
      <c r="D4569" s="0" t="s">
        <v>970</v>
      </c>
      <c r="E4569" s="338" t="n">
        <v>195.22</v>
      </c>
    </row>
    <row r="4570" customFormat="false" ht="15" hidden="false" customHeight="false" outlineLevel="0" collapsed="false">
      <c r="A4570" s="0" t="n">
        <v>7722</v>
      </c>
      <c r="B4570" s="133" t="s">
        <v>5554</v>
      </c>
      <c r="C4570" s="0" t="s">
        <v>1016</v>
      </c>
      <c r="D4570" s="0" t="s">
        <v>970</v>
      </c>
      <c r="E4570" s="338" t="n">
        <v>298.73</v>
      </c>
    </row>
    <row r="4571" customFormat="false" ht="15" hidden="false" customHeight="false" outlineLevel="0" collapsed="false">
      <c r="A4571" s="0" t="n">
        <v>7763</v>
      </c>
      <c r="B4571" s="133" t="s">
        <v>5555</v>
      </c>
      <c r="C4571" s="0" t="s">
        <v>1016</v>
      </c>
      <c r="D4571" s="0" t="s">
        <v>970</v>
      </c>
      <c r="E4571" s="338" t="n">
        <v>363.97</v>
      </c>
    </row>
    <row r="4572" customFormat="false" ht="15" hidden="false" customHeight="false" outlineLevel="0" collapsed="false">
      <c r="A4572" s="0" t="n">
        <v>7764</v>
      </c>
      <c r="B4572" s="133" t="s">
        <v>5556</v>
      </c>
      <c r="C4572" s="0" t="s">
        <v>1016</v>
      </c>
      <c r="D4572" s="0" t="s">
        <v>970</v>
      </c>
      <c r="E4572" s="338" t="n">
        <v>434.87</v>
      </c>
    </row>
    <row r="4573" customFormat="false" ht="15" hidden="false" customHeight="false" outlineLevel="0" collapsed="false">
      <c r="A4573" s="0" t="n">
        <v>12572</v>
      </c>
      <c r="B4573" s="133" t="s">
        <v>5557</v>
      </c>
      <c r="C4573" s="0" t="s">
        <v>1016</v>
      </c>
      <c r="D4573" s="0" t="s">
        <v>970</v>
      </c>
      <c r="E4573" s="338" t="n">
        <v>614.49</v>
      </c>
    </row>
    <row r="4574" customFormat="false" ht="15" hidden="false" customHeight="false" outlineLevel="0" collapsed="false">
      <c r="A4574" s="0" t="n">
        <v>12573</v>
      </c>
      <c r="B4574" s="133" t="s">
        <v>5558</v>
      </c>
      <c r="C4574" s="0" t="s">
        <v>1016</v>
      </c>
      <c r="D4574" s="0" t="s">
        <v>970</v>
      </c>
      <c r="E4574" s="338" t="n">
        <v>808.29</v>
      </c>
    </row>
    <row r="4575" customFormat="false" ht="15" hidden="false" customHeight="false" outlineLevel="0" collapsed="false">
      <c r="A4575" s="0" t="n">
        <v>12574</v>
      </c>
      <c r="B4575" s="133" t="s">
        <v>5559</v>
      </c>
      <c r="C4575" s="0" t="s">
        <v>1016</v>
      </c>
      <c r="D4575" s="0" t="s">
        <v>970</v>
      </c>
      <c r="E4575" s="338" t="n">
        <v>977.33</v>
      </c>
    </row>
    <row r="4576" customFormat="false" ht="15" hidden="false" customHeight="false" outlineLevel="0" collapsed="false">
      <c r="A4576" s="0" t="n">
        <v>12575</v>
      </c>
      <c r="B4576" s="133" t="s">
        <v>5560</v>
      </c>
      <c r="C4576" s="0" t="s">
        <v>1016</v>
      </c>
      <c r="D4576" s="0" t="s">
        <v>970</v>
      </c>
      <c r="E4576" s="339" t="n">
        <v>1484.24</v>
      </c>
    </row>
    <row r="4577" customFormat="false" ht="15" hidden="false" customHeight="false" outlineLevel="0" collapsed="false">
      <c r="A4577" s="0" t="n">
        <v>12576</v>
      </c>
      <c r="B4577" s="133" t="s">
        <v>5561</v>
      </c>
      <c r="C4577" s="0" t="s">
        <v>1016</v>
      </c>
      <c r="D4577" s="0" t="s">
        <v>970</v>
      </c>
      <c r="E4577" s="338" t="n">
        <v>179.62</v>
      </c>
    </row>
    <row r="4578" customFormat="false" ht="15" hidden="false" customHeight="false" outlineLevel="0" collapsed="false">
      <c r="A4578" s="0" t="n">
        <v>12577</v>
      </c>
      <c r="B4578" s="133" t="s">
        <v>5562</v>
      </c>
      <c r="C4578" s="0" t="s">
        <v>1016</v>
      </c>
      <c r="D4578" s="0" t="s">
        <v>970</v>
      </c>
      <c r="E4578" s="338" t="n">
        <v>242.01</v>
      </c>
    </row>
    <row r="4579" customFormat="false" ht="15" hidden="false" customHeight="false" outlineLevel="0" collapsed="false">
      <c r="A4579" s="0" t="n">
        <v>12578</v>
      </c>
      <c r="B4579" s="133" t="s">
        <v>5563</v>
      </c>
      <c r="C4579" s="0" t="s">
        <v>1016</v>
      </c>
      <c r="D4579" s="0" t="s">
        <v>970</v>
      </c>
      <c r="E4579" s="338" t="n">
        <v>293.06</v>
      </c>
    </row>
    <row r="4580" customFormat="false" ht="15" hidden="false" customHeight="false" outlineLevel="0" collapsed="false">
      <c r="A4580" s="0" t="n">
        <v>12579</v>
      </c>
      <c r="B4580" s="133" t="s">
        <v>5564</v>
      </c>
      <c r="C4580" s="0" t="s">
        <v>1016</v>
      </c>
      <c r="D4580" s="0" t="s">
        <v>970</v>
      </c>
      <c r="E4580" s="338" t="n">
        <v>504.83</v>
      </c>
    </row>
    <row r="4581" customFormat="false" ht="15" hidden="false" customHeight="false" outlineLevel="0" collapsed="false">
      <c r="A4581" s="0" t="n">
        <v>12580</v>
      </c>
      <c r="B4581" s="133" t="s">
        <v>5565</v>
      </c>
      <c r="C4581" s="0" t="s">
        <v>1016</v>
      </c>
      <c r="D4581" s="0" t="s">
        <v>970</v>
      </c>
      <c r="E4581" s="338" t="n">
        <v>526</v>
      </c>
    </row>
    <row r="4582" customFormat="false" ht="15" hidden="false" customHeight="false" outlineLevel="0" collapsed="false">
      <c r="A4582" s="0" t="n">
        <v>12581</v>
      </c>
      <c r="B4582" s="133" t="s">
        <v>5566</v>
      </c>
      <c r="C4582" s="0" t="s">
        <v>1016</v>
      </c>
      <c r="D4582" s="0" t="s">
        <v>970</v>
      </c>
      <c r="E4582" s="338" t="n">
        <v>563.44</v>
      </c>
    </row>
    <row r="4583" customFormat="false" ht="15" hidden="false" customHeight="false" outlineLevel="0" collapsed="false">
      <c r="A4583" s="0" t="n">
        <v>7720</v>
      </c>
      <c r="B4583" s="133" t="s">
        <v>5567</v>
      </c>
      <c r="C4583" s="0" t="s">
        <v>1016</v>
      </c>
      <c r="D4583" s="0" t="s">
        <v>970</v>
      </c>
      <c r="E4583" s="338" t="n">
        <v>881.09</v>
      </c>
    </row>
    <row r="4584" customFormat="false" ht="15" hidden="false" customHeight="false" outlineLevel="0" collapsed="false">
      <c r="A4584" s="0" t="n">
        <v>40335</v>
      </c>
      <c r="B4584" s="133" t="s">
        <v>5568</v>
      </c>
      <c r="C4584" s="0" t="s">
        <v>1016</v>
      </c>
      <c r="D4584" s="0" t="s">
        <v>970</v>
      </c>
      <c r="E4584" s="338" t="n">
        <v>184.34</v>
      </c>
    </row>
    <row r="4585" customFormat="false" ht="15" hidden="false" customHeight="false" outlineLevel="0" collapsed="false">
      <c r="A4585" s="0" t="n">
        <v>7740</v>
      </c>
      <c r="B4585" s="133" t="s">
        <v>5569</v>
      </c>
      <c r="C4585" s="0" t="s">
        <v>1016</v>
      </c>
      <c r="D4585" s="0" t="s">
        <v>970</v>
      </c>
      <c r="E4585" s="338" t="n">
        <v>189.07</v>
      </c>
    </row>
    <row r="4586" customFormat="false" ht="15" hidden="false" customHeight="false" outlineLevel="0" collapsed="false">
      <c r="A4586" s="0" t="n">
        <v>7741</v>
      </c>
      <c r="B4586" s="133" t="s">
        <v>5570</v>
      </c>
      <c r="C4586" s="0" t="s">
        <v>1016</v>
      </c>
      <c r="D4586" s="0" t="s">
        <v>970</v>
      </c>
      <c r="E4586" s="338" t="n">
        <v>349.78</v>
      </c>
    </row>
    <row r="4587" customFormat="false" ht="15" hidden="false" customHeight="false" outlineLevel="0" collapsed="false">
      <c r="A4587" s="0" t="n">
        <v>7774</v>
      </c>
      <c r="B4587" s="133" t="s">
        <v>5571</v>
      </c>
      <c r="C4587" s="0" t="s">
        <v>1016</v>
      </c>
      <c r="D4587" s="0" t="s">
        <v>970</v>
      </c>
      <c r="E4587" s="338" t="n">
        <v>429.2</v>
      </c>
    </row>
    <row r="4588" customFormat="false" ht="15" hidden="false" customHeight="false" outlineLevel="0" collapsed="false">
      <c r="A4588" s="0" t="n">
        <v>7744</v>
      </c>
      <c r="B4588" s="133" t="s">
        <v>5572</v>
      </c>
      <c r="C4588" s="0" t="s">
        <v>1016</v>
      </c>
      <c r="D4588" s="0" t="s">
        <v>970</v>
      </c>
      <c r="E4588" s="338" t="n">
        <v>560.6</v>
      </c>
    </row>
    <row r="4589" customFormat="false" ht="15" hidden="false" customHeight="false" outlineLevel="0" collapsed="false">
      <c r="A4589" s="0" t="n">
        <v>7773</v>
      </c>
      <c r="B4589" s="133" t="s">
        <v>5573</v>
      </c>
      <c r="C4589" s="0" t="s">
        <v>1016</v>
      </c>
      <c r="D4589" s="0" t="s">
        <v>970</v>
      </c>
      <c r="E4589" s="338" t="n">
        <v>572.99</v>
      </c>
    </row>
    <row r="4590" customFormat="false" ht="15" hidden="false" customHeight="false" outlineLevel="0" collapsed="false">
      <c r="A4590" s="0" t="n">
        <v>7754</v>
      </c>
      <c r="B4590" s="133" t="s">
        <v>5574</v>
      </c>
      <c r="C4590" s="0" t="s">
        <v>1016</v>
      </c>
      <c r="D4590" s="0" t="s">
        <v>970</v>
      </c>
      <c r="E4590" s="338" t="n">
        <v>868.8</v>
      </c>
    </row>
    <row r="4591" customFormat="false" ht="15" hidden="false" customHeight="false" outlineLevel="0" collapsed="false">
      <c r="A4591" s="0" t="n">
        <v>7735</v>
      </c>
      <c r="B4591" s="133" t="s">
        <v>5575</v>
      </c>
      <c r="C4591" s="0" t="s">
        <v>1016</v>
      </c>
      <c r="D4591" s="0" t="s">
        <v>970</v>
      </c>
      <c r="E4591" s="339" t="n">
        <v>1125</v>
      </c>
    </row>
    <row r="4592" customFormat="false" ht="15" hidden="false" customHeight="false" outlineLevel="0" collapsed="false">
      <c r="A4592" s="0" t="n">
        <v>7755</v>
      </c>
      <c r="B4592" s="133" t="s">
        <v>5576</v>
      </c>
      <c r="C4592" s="0" t="s">
        <v>1016</v>
      </c>
      <c r="D4592" s="0" t="s">
        <v>970</v>
      </c>
      <c r="E4592" s="338" t="n">
        <v>223.1</v>
      </c>
    </row>
    <row r="4593" customFormat="false" ht="15" hidden="false" customHeight="false" outlineLevel="0" collapsed="false">
      <c r="A4593" s="0" t="n">
        <v>7776</v>
      </c>
      <c r="B4593" s="133" t="s">
        <v>5577</v>
      </c>
      <c r="C4593" s="0" t="s">
        <v>1016</v>
      </c>
      <c r="D4593" s="0" t="s">
        <v>970</v>
      </c>
      <c r="E4593" s="338" t="n">
        <v>465.12</v>
      </c>
    </row>
    <row r="4594" customFormat="false" ht="15" hidden="false" customHeight="false" outlineLevel="0" collapsed="false">
      <c r="A4594" s="0" t="n">
        <v>7743</v>
      </c>
      <c r="B4594" s="133" t="s">
        <v>5578</v>
      </c>
      <c r="C4594" s="0" t="s">
        <v>1016</v>
      </c>
      <c r="D4594" s="0" t="s">
        <v>970</v>
      </c>
      <c r="E4594" s="338" t="n">
        <v>492.54</v>
      </c>
    </row>
    <row r="4595" customFormat="false" ht="15" hidden="false" customHeight="false" outlineLevel="0" collapsed="false">
      <c r="A4595" s="0" t="n">
        <v>7733</v>
      </c>
      <c r="B4595" s="133" t="s">
        <v>5579</v>
      </c>
      <c r="C4595" s="0" t="s">
        <v>1016</v>
      </c>
      <c r="D4595" s="0" t="s">
        <v>970</v>
      </c>
      <c r="E4595" s="338" t="n">
        <v>642.85</v>
      </c>
    </row>
    <row r="4596" customFormat="false" ht="15" hidden="false" customHeight="false" outlineLevel="0" collapsed="false">
      <c r="A4596" s="0" t="n">
        <v>7775</v>
      </c>
      <c r="B4596" s="133" t="s">
        <v>5580</v>
      </c>
      <c r="C4596" s="0" t="s">
        <v>1016</v>
      </c>
      <c r="D4596" s="0" t="s">
        <v>970</v>
      </c>
      <c r="E4596" s="338" t="n">
        <v>704.3</v>
      </c>
    </row>
    <row r="4597" customFormat="false" ht="15" hidden="false" customHeight="false" outlineLevel="0" collapsed="false">
      <c r="A4597" s="0" t="n">
        <v>7734</v>
      </c>
      <c r="B4597" s="133" t="s">
        <v>5581</v>
      </c>
      <c r="C4597" s="0" t="s">
        <v>1016</v>
      </c>
      <c r="D4597" s="0" t="s">
        <v>970</v>
      </c>
      <c r="E4597" s="338" t="n">
        <v>997.37</v>
      </c>
    </row>
    <row r="4598" customFormat="false" ht="15" hidden="false" customHeight="false" outlineLevel="0" collapsed="false">
      <c r="A4598" s="0" t="n">
        <v>37449</v>
      </c>
      <c r="B4598" s="133" t="s">
        <v>5582</v>
      </c>
      <c r="C4598" s="0" t="s">
        <v>1016</v>
      </c>
      <c r="D4598" s="0" t="s">
        <v>972</v>
      </c>
      <c r="E4598" s="338" t="n">
        <v>36.86</v>
      </c>
    </row>
    <row r="4599" customFormat="false" ht="15" hidden="false" customHeight="false" outlineLevel="0" collapsed="false">
      <c r="A4599" s="0" t="n">
        <v>37450</v>
      </c>
      <c r="B4599" s="133" t="s">
        <v>5583</v>
      </c>
      <c r="C4599" s="0" t="s">
        <v>1016</v>
      </c>
      <c r="D4599" s="0" t="s">
        <v>972</v>
      </c>
      <c r="E4599" s="338" t="n">
        <v>51.61</v>
      </c>
    </row>
    <row r="4600" customFormat="false" ht="15" hidden="false" customHeight="false" outlineLevel="0" collapsed="false">
      <c r="A4600" s="0" t="n">
        <v>37451</v>
      </c>
      <c r="B4600" s="133" t="s">
        <v>5584</v>
      </c>
      <c r="C4600" s="0" t="s">
        <v>1016</v>
      </c>
      <c r="D4600" s="0" t="s">
        <v>972</v>
      </c>
      <c r="E4600" s="338" t="n">
        <v>72.05</v>
      </c>
    </row>
    <row r="4601" customFormat="false" ht="15" hidden="false" customHeight="false" outlineLevel="0" collapsed="false">
      <c r="A4601" s="0" t="n">
        <v>37452</v>
      </c>
      <c r="B4601" s="133" t="s">
        <v>5585</v>
      </c>
      <c r="C4601" s="0" t="s">
        <v>1016</v>
      </c>
      <c r="D4601" s="0" t="s">
        <v>972</v>
      </c>
      <c r="E4601" s="338" t="n">
        <v>104.72</v>
      </c>
    </row>
    <row r="4602" customFormat="false" ht="15" hidden="false" customHeight="false" outlineLevel="0" collapsed="false">
      <c r="A4602" s="0" t="n">
        <v>37453</v>
      </c>
      <c r="B4602" s="133" t="s">
        <v>5586</v>
      </c>
      <c r="C4602" s="0" t="s">
        <v>1016</v>
      </c>
      <c r="D4602" s="0" t="s">
        <v>972</v>
      </c>
      <c r="E4602" s="338" t="n">
        <v>120.6</v>
      </c>
    </row>
    <row r="4603" customFormat="false" ht="15" hidden="false" customHeight="false" outlineLevel="0" collapsed="false">
      <c r="A4603" s="0" t="n">
        <v>7778</v>
      </c>
      <c r="B4603" s="133" t="s">
        <v>5587</v>
      </c>
      <c r="C4603" s="0" t="s">
        <v>1016</v>
      </c>
      <c r="D4603" s="0" t="s">
        <v>972</v>
      </c>
      <c r="E4603" s="338" t="n">
        <v>45.24</v>
      </c>
    </row>
    <row r="4604" customFormat="false" ht="15" hidden="false" customHeight="false" outlineLevel="0" collapsed="false">
      <c r="A4604" s="0" t="n">
        <v>7796</v>
      </c>
      <c r="B4604" s="133" t="s">
        <v>5588</v>
      </c>
      <c r="C4604" s="0" t="s">
        <v>1016</v>
      </c>
      <c r="D4604" s="0" t="s">
        <v>972</v>
      </c>
      <c r="E4604" s="338" t="n">
        <v>62</v>
      </c>
    </row>
    <row r="4605" customFormat="false" ht="15" hidden="false" customHeight="false" outlineLevel="0" collapsed="false">
      <c r="A4605" s="0" t="n">
        <v>7781</v>
      </c>
      <c r="B4605" s="133" t="s">
        <v>5589</v>
      </c>
      <c r="C4605" s="0" t="s">
        <v>1016</v>
      </c>
      <c r="D4605" s="0" t="s">
        <v>972</v>
      </c>
      <c r="E4605" s="338" t="n">
        <v>73.26</v>
      </c>
    </row>
    <row r="4606" customFormat="false" ht="15" hidden="false" customHeight="false" outlineLevel="0" collapsed="false">
      <c r="A4606" s="0" t="n">
        <v>7795</v>
      </c>
      <c r="B4606" s="133" t="s">
        <v>5590</v>
      </c>
      <c r="C4606" s="0" t="s">
        <v>1016</v>
      </c>
      <c r="D4606" s="0" t="s">
        <v>972</v>
      </c>
      <c r="E4606" s="338" t="n">
        <v>109.04</v>
      </c>
    </row>
    <row r="4607" customFormat="false" ht="15" hidden="false" customHeight="false" outlineLevel="0" collapsed="false">
      <c r="A4607" s="0" t="n">
        <v>7791</v>
      </c>
      <c r="B4607" s="133" t="s">
        <v>5591</v>
      </c>
      <c r="C4607" s="0" t="s">
        <v>1016</v>
      </c>
      <c r="D4607" s="0" t="s">
        <v>972</v>
      </c>
      <c r="E4607" s="338" t="n">
        <v>130.53</v>
      </c>
    </row>
    <row r="4608" customFormat="false" ht="15" hidden="false" customHeight="false" outlineLevel="0" collapsed="false">
      <c r="A4608" s="0" t="n">
        <v>7783</v>
      </c>
      <c r="B4608" s="133" t="s">
        <v>5592</v>
      </c>
      <c r="C4608" s="0" t="s">
        <v>1016</v>
      </c>
      <c r="D4608" s="0" t="s">
        <v>972</v>
      </c>
      <c r="E4608" s="338" t="n">
        <v>46.25</v>
      </c>
    </row>
    <row r="4609" customFormat="false" ht="15" hidden="false" customHeight="false" outlineLevel="0" collapsed="false">
      <c r="A4609" s="0" t="n">
        <v>7790</v>
      </c>
      <c r="B4609" s="133" t="s">
        <v>5593</v>
      </c>
      <c r="C4609" s="0" t="s">
        <v>1016</v>
      </c>
      <c r="D4609" s="0" t="s">
        <v>972</v>
      </c>
      <c r="E4609" s="338" t="n">
        <v>72.89</v>
      </c>
    </row>
    <row r="4610" customFormat="false" ht="15" hidden="false" customHeight="false" outlineLevel="0" collapsed="false">
      <c r="A4610" s="0" t="n">
        <v>7785</v>
      </c>
      <c r="B4610" s="133" t="s">
        <v>5594</v>
      </c>
      <c r="C4610" s="0" t="s">
        <v>1016</v>
      </c>
      <c r="D4610" s="0" t="s">
        <v>972</v>
      </c>
      <c r="E4610" s="338" t="n">
        <v>80.43</v>
      </c>
    </row>
    <row r="4611" customFormat="false" ht="15" hidden="false" customHeight="false" outlineLevel="0" collapsed="false">
      <c r="A4611" s="0" t="n">
        <v>7792</v>
      </c>
      <c r="B4611" s="133" t="s">
        <v>5595</v>
      </c>
      <c r="C4611" s="0" t="s">
        <v>1016</v>
      </c>
      <c r="D4611" s="0" t="s">
        <v>972</v>
      </c>
      <c r="E4611" s="338" t="n">
        <v>114.07</v>
      </c>
    </row>
    <row r="4612" customFormat="false" ht="15" hidden="false" customHeight="false" outlineLevel="0" collapsed="false">
      <c r="A4612" s="0" t="n">
        <v>7793</v>
      </c>
      <c r="B4612" s="133" t="s">
        <v>5596</v>
      </c>
      <c r="C4612" s="0" t="s">
        <v>1016</v>
      </c>
      <c r="D4612" s="0" t="s">
        <v>972</v>
      </c>
      <c r="E4612" s="338" t="n">
        <v>134.72</v>
      </c>
    </row>
    <row r="4613" customFormat="false" ht="15" hidden="false" customHeight="false" outlineLevel="0" collapsed="false">
      <c r="A4613" s="0" t="n">
        <v>13159</v>
      </c>
      <c r="B4613" s="133" t="s">
        <v>5597</v>
      </c>
      <c r="C4613" s="0" t="s">
        <v>1016</v>
      </c>
      <c r="D4613" s="0" t="s">
        <v>972</v>
      </c>
      <c r="E4613" s="338" t="n">
        <v>117.29</v>
      </c>
    </row>
    <row r="4614" customFormat="false" ht="15" hidden="false" customHeight="false" outlineLevel="0" collapsed="false">
      <c r="A4614" s="0" t="n">
        <v>13168</v>
      </c>
      <c r="B4614" s="133" t="s">
        <v>5598</v>
      </c>
      <c r="C4614" s="0" t="s">
        <v>1016</v>
      </c>
      <c r="D4614" s="0" t="s">
        <v>972</v>
      </c>
      <c r="E4614" s="338" t="n">
        <v>142.43</v>
      </c>
    </row>
    <row r="4615" customFormat="false" ht="15" hidden="false" customHeight="false" outlineLevel="0" collapsed="false">
      <c r="A4615" s="0" t="n">
        <v>13173</v>
      </c>
      <c r="B4615" s="133" t="s">
        <v>5599</v>
      </c>
      <c r="C4615" s="0" t="s">
        <v>1016</v>
      </c>
      <c r="D4615" s="0" t="s">
        <v>972</v>
      </c>
      <c r="E4615" s="338" t="n">
        <v>192.7</v>
      </c>
    </row>
    <row r="4616" customFormat="false" ht="15" hidden="false" customHeight="false" outlineLevel="0" collapsed="false">
      <c r="A4616" s="0" t="n">
        <v>12583</v>
      </c>
      <c r="B4616" s="133" t="s">
        <v>5600</v>
      </c>
      <c r="C4616" s="0" t="s">
        <v>1016</v>
      </c>
      <c r="D4616" s="0" t="s">
        <v>972</v>
      </c>
      <c r="E4616" s="338" t="n">
        <v>38.54</v>
      </c>
    </row>
    <row r="4617" customFormat="false" ht="15" hidden="false" customHeight="false" outlineLevel="0" collapsed="false">
      <c r="A4617" s="0" t="n">
        <v>12584</v>
      </c>
      <c r="B4617" s="133" t="s">
        <v>5601</v>
      </c>
      <c r="C4617" s="0" t="s">
        <v>1016</v>
      </c>
      <c r="D4617" s="0" t="s">
        <v>972</v>
      </c>
      <c r="E4617" s="338" t="n">
        <v>50.27</v>
      </c>
    </row>
    <row r="4618" customFormat="false" ht="15" hidden="false" customHeight="false" outlineLevel="0" collapsed="false">
      <c r="A4618" s="0" t="n">
        <v>12613</v>
      </c>
      <c r="B4618" s="133" t="s">
        <v>5602</v>
      </c>
      <c r="C4618" s="0" t="s">
        <v>969</v>
      </c>
      <c r="D4618" s="0" t="s">
        <v>970</v>
      </c>
      <c r="E4618" s="338" t="n">
        <v>17.95</v>
      </c>
    </row>
    <row r="4619" customFormat="false" ht="15" hidden="false" customHeight="false" outlineLevel="0" collapsed="false">
      <c r="A4619" s="0" t="n">
        <v>1031</v>
      </c>
      <c r="B4619" s="133" t="s">
        <v>5603</v>
      </c>
      <c r="C4619" s="0" t="s">
        <v>969</v>
      </c>
      <c r="D4619" s="0" t="s">
        <v>970</v>
      </c>
      <c r="E4619" s="338" t="n">
        <v>15.12</v>
      </c>
    </row>
    <row r="4620" customFormat="false" ht="15" hidden="false" customHeight="false" outlineLevel="0" collapsed="false">
      <c r="A4620" s="0" t="n">
        <v>39707</v>
      </c>
      <c r="B4620" s="133" t="s">
        <v>5604</v>
      </c>
      <c r="C4620" s="0" t="s">
        <v>1016</v>
      </c>
      <c r="D4620" s="0" t="s">
        <v>970</v>
      </c>
      <c r="E4620" s="338" t="n">
        <v>4.46</v>
      </c>
    </row>
    <row r="4621" customFormat="false" ht="15" hidden="false" customHeight="false" outlineLevel="0" collapsed="false">
      <c r="A4621" s="0" t="n">
        <v>39708</v>
      </c>
      <c r="B4621" s="133" t="s">
        <v>5605</v>
      </c>
      <c r="C4621" s="0" t="s">
        <v>1016</v>
      </c>
      <c r="D4621" s="0" t="s">
        <v>970</v>
      </c>
      <c r="E4621" s="338" t="n">
        <v>4.32</v>
      </c>
    </row>
    <row r="4622" customFormat="false" ht="15" hidden="false" customHeight="false" outlineLevel="0" collapsed="false">
      <c r="A4622" s="0" t="n">
        <v>39710</v>
      </c>
      <c r="B4622" s="133" t="s">
        <v>5606</v>
      </c>
      <c r="C4622" s="0" t="s">
        <v>1016</v>
      </c>
      <c r="D4622" s="0" t="s">
        <v>970</v>
      </c>
      <c r="E4622" s="338" t="n">
        <v>3.04</v>
      </c>
    </row>
    <row r="4623" customFormat="false" ht="15" hidden="false" customHeight="false" outlineLevel="0" collapsed="false">
      <c r="A4623" s="0" t="n">
        <v>39709</v>
      </c>
      <c r="B4623" s="133" t="s">
        <v>5607</v>
      </c>
      <c r="C4623" s="0" t="s">
        <v>1016</v>
      </c>
      <c r="D4623" s="0" t="s">
        <v>970</v>
      </c>
      <c r="E4623" s="338" t="n">
        <v>4.21</v>
      </c>
    </row>
    <row r="4624" customFormat="false" ht="15" hidden="false" customHeight="false" outlineLevel="0" collapsed="false">
      <c r="A4624" s="0" t="n">
        <v>39711</v>
      </c>
      <c r="B4624" s="133" t="s">
        <v>5608</v>
      </c>
      <c r="C4624" s="0" t="s">
        <v>1016</v>
      </c>
      <c r="D4624" s="0" t="s">
        <v>970</v>
      </c>
      <c r="E4624" s="338" t="n">
        <v>4.73</v>
      </c>
    </row>
    <row r="4625" customFormat="false" ht="15" hidden="false" customHeight="false" outlineLevel="0" collapsed="false">
      <c r="A4625" s="0" t="n">
        <v>39712</v>
      </c>
      <c r="B4625" s="133" t="s">
        <v>5609</v>
      </c>
      <c r="C4625" s="0" t="s">
        <v>1016</v>
      </c>
      <c r="D4625" s="0" t="s">
        <v>977</v>
      </c>
      <c r="E4625" s="338" t="n">
        <v>1.66</v>
      </c>
    </row>
    <row r="4626" customFormat="false" ht="15" hidden="false" customHeight="false" outlineLevel="0" collapsed="false">
      <c r="A4626" s="0" t="n">
        <v>39713</v>
      </c>
      <c r="B4626" s="133" t="s">
        <v>5610</v>
      </c>
      <c r="C4626" s="0" t="s">
        <v>1016</v>
      </c>
      <c r="D4626" s="0" t="s">
        <v>970</v>
      </c>
      <c r="E4626" s="338" t="n">
        <v>1.31</v>
      </c>
    </row>
    <row r="4627" customFormat="false" ht="15" hidden="false" customHeight="false" outlineLevel="0" collapsed="false">
      <c r="A4627" s="0" t="n">
        <v>39714</v>
      </c>
      <c r="B4627" s="133" t="s">
        <v>5611</v>
      </c>
      <c r="C4627" s="0" t="s">
        <v>1016</v>
      </c>
      <c r="D4627" s="0" t="s">
        <v>970</v>
      </c>
      <c r="E4627" s="338" t="n">
        <v>3</v>
      </c>
    </row>
    <row r="4628" customFormat="false" ht="15" hidden="false" customHeight="false" outlineLevel="0" collapsed="false">
      <c r="A4628" s="0" t="n">
        <v>39715</v>
      </c>
      <c r="B4628" s="133" t="s">
        <v>5612</v>
      </c>
      <c r="C4628" s="0" t="s">
        <v>1016</v>
      </c>
      <c r="D4628" s="0" t="s">
        <v>970</v>
      </c>
      <c r="E4628" s="338" t="n">
        <v>2.14</v>
      </c>
    </row>
    <row r="4629" customFormat="false" ht="15" hidden="false" customHeight="false" outlineLevel="0" collapsed="false">
      <c r="A4629" s="0" t="n">
        <v>39716</v>
      </c>
      <c r="B4629" s="133" t="s">
        <v>5613</v>
      </c>
      <c r="C4629" s="0" t="s">
        <v>1016</v>
      </c>
      <c r="D4629" s="0" t="s">
        <v>970</v>
      </c>
      <c r="E4629" s="338" t="n">
        <v>1.62</v>
      </c>
    </row>
    <row r="4630" customFormat="false" ht="15" hidden="false" customHeight="false" outlineLevel="0" collapsed="false">
      <c r="A4630" s="0" t="n">
        <v>39718</v>
      </c>
      <c r="B4630" s="133" t="s">
        <v>5614</v>
      </c>
      <c r="C4630" s="0" t="s">
        <v>1016</v>
      </c>
      <c r="D4630" s="0" t="s">
        <v>970</v>
      </c>
      <c r="E4630" s="338" t="n">
        <v>2.76</v>
      </c>
    </row>
    <row r="4631" customFormat="false" ht="15" hidden="false" customHeight="false" outlineLevel="0" collapsed="false">
      <c r="A4631" s="0" t="n">
        <v>9813</v>
      </c>
      <c r="B4631" s="133" t="s">
        <v>5615</v>
      </c>
      <c r="C4631" s="0" t="s">
        <v>1016</v>
      </c>
      <c r="D4631" s="0" t="s">
        <v>972</v>
      </c>
      <c r="E4631" s="338" t="n">
        <v>5.2</v>
      </c>
    </row>
    <row r="4632" customFormat="false" ht="15" hidden="false" customHeight="false" outlineLevel="0" collapsed="false">
      <c r="A4632" s="0" t="n">
        <v>9815</v>
      </c>
      <c r="B4632" s="133" t="s">
        <v>5616</v>
      </c>
      <c r="C4632" s="0" t="s">
        <v>1016</v>
      </c>
      <c r="D4632" s="0" t="s">
        <v>972</v>
      </c>
      <c r="E4632" s="338" t="n">
        <v>10.27</v>
      </c>
    </row>
    <row r="4633" customFormat="false" ht="15" hidden="false" customHeight="false" outlineLevel="0" collapsed="false">
      <c r="A4633" s="0" t="n">
        <v>44543</v>
      </c>
      <c r="B4633" s="133" t="s">
        <v>5617</v>
      </c>
      <c r="C4633" s="0" t="s">
        <v>1016</v>
      </c>
      <c r="D4633" s="0" t="s">
        <v>972</v>
      </c>
      <c r="E4633" s="339" t="n">
        <v>5109.86</v>
      </c>
    </row>
    <row r="4634" customFormat="false" ht="15" hidden="false" customHeight="false" outlineLevel="0" collapsed="false">
      <c r="A4634" s="0" t="n">
        <v>44526</v>
      </c>
      <c r="B4634" s="133" t="s">
        <v>5618</v>
      </c>
      <c r="C4634" s="0" t="s">
        <v>1016</v>
      </c>
      <c r="D4634" s="0" t="s">
        <v>972</v>
      </c>
      <c r="E4634" s="338" t="n">
        <v>125.23</v>
      </c>
    </row>
    <row r="4635" customFormat="false" ht="15" hidden="false" customHeight="false" outlineLevel="0" collapsed="false">
      <c r="A4635" s="0" t="n">
        <v>44545</v>
      </c>
      <c r="B4635" s="133" t="s">
        <v>5619</v>
      </c>
      <c r="C4635" s="0" t="s">
        <v>1016</v>
      </c>
      <c r="D4635" s="0" t="s">
        <v>972</v>
      </c>
      <c r="E4635" s="338" t="n">
        <v>268.82</v>
      </c>
    </row>
    <row r="4636" customFormat="false" ht="15" hidden="false" customHeight="false" outlineLevel="0" collapsed="false">
      <c r="A4636" s="0" t="n">
        <v>44525</v>
      </c>
      <c r="B4636" s="133" t="s">
        <v>5620</v>
      </c>
      <c r="C4636" s="0" t="s">
        <v>1016</v>
      </c>
      <c r="D4636" s="0" t="s">
        <v>972</v>
      </c>
      <c r="E4636" s="339" t="n">
        <v>4634.61</v>
      </c>
    </row>
    <row r="4637" customFormat="false" ht="15" hidden="false" customHeight="false" outlineLevel="0" collapsed="false">
      <c r="A4637" s="0" t="n">
        <v>44547</v>
      </c>
      <c r="B4637" s="133" t="s">
        <v>5621</v>
      </c>
      <c r="C4637" s="0" t="s">
        <v>1016</v>
      </c>
      <c r="D4637" s="0" t="s">
        <v>972</v>
      </c>
      <c r="E4637" s="338" t="n">
        <v>419.05</v>
      </c>
    </row>
    <row r="4638" customFormat="false" ht="15" hidden="false" customHeight="false" outlineLevel="0" collapsed="false">
      <c r="A4638" s="0" t="n">
        <v>44519</v>
      </c>
      <c r="B4638" s="133" t="s">
        <v>5622</v>
      </c>
      <c r="C4638" s="0" t="s">
        <v>1016</v>
      </c>
      <c r="D4638" s="0" t="s">
        <v>972</v>
      </c>
      <c r="E4638" s="339" t="n">
        <v>1026.8</v>
      </c>
    </row>
    <row r="4639" customFormat="false" ht="15" hidden="false" customHeight="false" outlineLevel="0" collapsed="false">
      <c r="A4639" s="0" t="n">
        <v>44520</v>
      </c>
      <c r="B4639" s="133" t="s">
        <v>5623</v>
      </c>
      <c r="C4639" s="0" t="s">
        <v>1016</v>
      </c>
      <c r="D4639" s="0" t="s">
        <v>972</v>
      </c>
      <c r="E4639" s="339" t="n">
        <v>1653.8</v>
      </c>
    </row>
    <row r="4640" customFormat="false" ht="15" hidden="false" customHeight="false" outlineLevel="0" collapsed="false">
      <c r="A4640" s="0" t="n">
        <v>44521</v>
      </c>
      <c r="B4640" s="133" t="s">
        <v>5624</v>
      </c>
      <c r="C4640" s="0" t="s">
        <v>1016</v>
      </c>
      <c r="D4640" s="0" t="s">
        <v>972</v>
      </c>
      <c r="E4640" s="338" t="n">
        <v>26.68</v>
      </c>
    </row>
    <row r="4641" customFormat="false" ht="15" hidden="false" customHeight="false" outlineLevel="0" collapsed="false">
      <c r="A4641" s="0" t="n">
        <v>44522</v>
      </c>
      <c r="B4641" s="133" t="s">
        <v>5625</v>
      </c>
      <c r="C4641" s="0" t="s">
        <v>1016</v>
      </c>
      <c r="D4641" s="0" t="s">
        <v>972</v>
      </c>
      <c r="E4641" s="339" t="n">
        <v>2903.46</v>
      </c>
    </row>
    <row r="4642" customFormat="false" ht="15" hidden="false" customHeight="false" outlineLevel="0" collapsed="false">
      <c r="A4642" s="0" t="n">
        <v>44523</v>
      </c>
      <c r="B4642" s="133" t="s">
        <v>5626</v>
      </c>
      <c r="C4642" s="0" t="s">
        <v>1016</v>
      </c>
      <c r="D4642" s="0" t="s">
        <v>972</v>
      </c>
      <c r="E4642" s="339" t="n">
        <v>4318.26</v>
      </c>
    </row>
    <row r="4643" customFormat="false" ht="15" hidden="false" customHeight="false" outlineLevel="0" collapsed="false">
      <c r="A4643" s="0" t="n">
        <v>44527</v>
      </c>
      <c r="B4643" s="133" t="s">
        <v>5627</v>
      </c>
      <c r="C4643" s="0" t="s">
        <v>1016</v>
      </c>
      <c r="D4643" s="0" t="s">
        <v>972</v>
      </c>
      <c r="E4643" s="339" t="n">
        <v>2165.5</v>
      </c>
    </row>
    <row r="4644" customFormat="false" ht="15" hidden="false" customHeight="false" outlineLevel="0" collapsed="false">
      <c r="A4644" s="0" t="n">
        <v>44524</v>
      </c>
      <c r="B4644" s="133" t="s">
        <v>5628</v>
      </c>
      <c r="C4644" s="0" t="s">
        <v>1016</v>
      </c>
      <c r="D4644" s="0" t="s">
        <v>972</v>
      </c>
      <c r="E4644" s="338" t="n">
        <v>59.67</v>
      </c>
    </row>
    <row r="4645" customFormat="false" ht="15" hidden="false" customHeight="false" outlineLevel="0" collapsed="false">
      <c r="A4645" s="0" t="n">
        <v>44542</v>
      </c>
      <c r="B4645" s="133" t="s">
        <v>5629</v>
      </c>
      <c r="C4645" s="0" t="s">
        <v>1016</v>
      </c>
      <c r="D4645" s="0" t="s">
        <v>972</v>
      </c>
      <c r="E4645" s="339" t="n">
        <v>2825.25</v>
      </c>
    </row>
    <row r="4646" customFormat="false" ht="15" hidden="false" customHeight="false" outlineLevel="0" collapsed="false">
      <c r="A4646" s="0" t="n">
        <v>9877</v>
      </c>
      <c r="B4646" s="133" t="s">
        <v>5630</v>
      </c>
      <c r="C4646" s="0" t="s">
        <v>1016</v>
      </c>
      <c r="D4646" s="0" t="s">
        <v>970</v>
      </c>
      <c r="E4646" s="338" t="n">
        <v>110.52</v>
      </c>
    </row>
    <row r="4647" customFormat="false" ht="15" hidden="false" customHeight="false" outlineLevel="0" collapsed="false">
      <c r="A4647" s="0" t="n">
        <v>9878</v>
      </c>
      <c r="B4647" s="133" t="s">
        <v>5631</v>
      </c>
      <c r="C4647" s="0" t="s">
        <v>1016</v>
      </c>
      <c r="D4647" s="0" t="s">
        <v>970</v>
      </c>
      <c r="E4647" s="338" t="n">
        <v>136.06</v>
      </c>
    </row>
    <row r="4648" customFormat="false" ht="15" hidden="false" customHeight="false" outlineLevel="0" collapsed="false">
      <c r="A4648" s="0" t="n">
        <v>41986</v>
      </c>
      <c r="B4648" s="133" t="s">
        <v>5632</v>
      </c>
      <c r="C4648" s="0" t="s">
        <v>1016</v>
      </c>
      <c r="D4648" s="0" t="s">
        <v>972</v>
      </c>
      <c r="E4648" s="339" t="n">
        <v>3877.13</v>
      </c>
    </row>
    <row r="4649" customFormat="false" ht="15" hidden="false" customHeight="false" outlineLevel="0" collapsed="false">
      <c r="A4649" s="0" t="n">
        <v>43422</v>
      </c>
      <c r="B4649" s="133" t="s">
        <v>5633</v>
      </c>
      <c r="C4649" s="0" t="s">
        <v>1016</v>
      </c>
      <c r="D4649" s="0" t="s">
        <v>972</v>
      </c>
      <c r="E4649" s="339" t="n">
        <v>4754.91</v>
      </c>
    </row>
    <row r="4650" customFormat="false" ht="15" hidden="false" customHeight="false" outlineLevel="0" collapsed="false">
      <c r="A4650" s="0" t="n">
        <v>41987</v>
      </c>
      <c r="B4650" s="133" t="s">
        <v>5634</v>
      </c>
      <c r="C4650" s="0" t="s">
        <v>1016</v>
      </c>
      <c r="D4650" s="0" t="s">
        <v>972</v>
      </c>
      <c r="E4650" s="339" t="n">
        <v>5511.34</v>
      </c>
    </row>
    <row r="4651" customFormat="false" ht="15" hidden="false" customHeight="false" outlineLevel="0" collapsed="false">
      <c r="A4651" s="0" t="n">
        <v>41988</v>
      </c>
      <c r="B4651" s="133" t="s">
        <v>5635</v>
      </c>
      <c r="C4651" s="0" t="s">
        <v>1016</v>
      </c>
      <c r="D4651" s="0" t="s">
        <v>972</v>
      </c>
      <c r="E4651" s="339" t="n">
        <v>7279.7</v>
      </c>
    </row>
    <row r="4652" customFormat="false" ht="15" hidden="false" customHeight="false" outlineLevel="0" collapsed="false">
      <c r="A4652" s="0" t="n">
        <v>41697</v>
      </c>
      <c r="B4652" s="133" t="s">
        <v>5636</v>
      </c>
      <c r="C4652" s="0" t="s">
        <v>1016</v>
      </c>
      <c r="D4652" s="0" t="s">
        <v>972</v>
      </c>
      <c r="E4652" s="339" t="n">
        <v>1290.3</v>
      </c>
    </row>
    <row r="4653" customFormat="false" ht="15" hidden="false" customHeight="false" outlineLevel="0" collapsed="false">
      <c r="A4653" s="0" t="n">
        <v>41985</v>
      </c>
      <c r="B4653" s="133" t="s">
        <v>5637</v>
      </c>
      <c r="C4653" s="0" t="s">
        <v>1016</v>
      </c>
      <c r="D4653" s="0" t="s">
        <v>972</v>
      </c>
      <c r="E4653" s="339" t="n">
        <v>1797.05</v>
      </c>
    </row>
    <row r="4654" customFormat="false" ht="15" hidden="false" customHeight="false" outlineLevel="0" collapsed="false">
      <c r="A4654" s="0" t="n">
        <v>41699</v>
      </c>
      <c r="B4654" s="133" t="s">
        <v>5638</v>
      </c>
      <c r="C4654" s="0" t="s">
        <v>1016</v>
      </c>
      <c r="D4654" s="0" t="s">
        <v>972</v>
      </c>
      <c r="E4654" s="339" t="n">
        <v>2558.9</v>
      </c>
    </row>
    <row r="4655" customFormat="false" ht="15" hidden="false" customHeight="false" outlineLevel="0" collapsed="false">
      <c r="A4655" s="0" t="n">
        <v>38053</v>
      </c>
      <c r="B4655" s="133" t="s">
        <v>5639</v>
      </c>
      <c r="C4655" s="0" t="s">
        <v>1016</v>
      </c>
      <c r="D4655" s="0" t="s">
        <v>972</v>
      </c>
      <c r="E4655" s="338" t="n">
        <v>21.79</v>
      </c>
    </row>
    <row r="4656" customFormat="false" ht="15" hidden="false" customHeight="false" outlineLevel="0" collapsed="false">
      <c r="A4656" s="0" t="n">
        <v>38054</v>
      </c>
      <c r="B4656" s="133" t="s">
        <v>5640</v>
      </c>
      <c r="C4656" s="0" t="s">
        <v>1016</v>
      </c>
      <c r="D4656" s="0" t="s">
        <v>972</v>
      </c>
      <c r="E4656" s="338" t="n">
        <v>37.45</v>
      </c>
    </row>
    <row r="4657" customFormat="false" ht="15" hidden="false" customHeight="false" outlineLevel="0" collapsed="false">
      <c r="A4657" s="0" t="n">
        <v>38052</v>
      </c>
      <c r="B4657" s="133" t="s">
        <v>5641</v>
      </c>
      <c r="C4657" s="0" t="s">
        <v>1016</v>
      </c>
      <c r="D4657" s="0" t="s">
        <v>972</v>
      </c>
      <c r="E4657" s="338" t="n">
        <v>10.55</v>
      </c>
    </row>
    <row r="4658" customFormat="false" ht="15" hidden="false" customHeight="false" outlineLevel="0" collapsed="false">
      <c r="A4658" s="0" t="n">
        <v>38051</v>
      </c>
      <c r="B4658" s="133" t="s">
        <v>5642</v>
      </c>
      <c r="C4658" s="0" t="s">
        <v>1016</v>
      </c>
      <c r="D4658" s="0" t="s">
        <v>972</v>
      </c>
      <c r="E4658" s="338" t="n">
        <v>6.58</v>
      </c>
    </row>
    <row r="4659" customFormat="false" ht="15" hidden="false" customHeight="false" outlineLevel="0" collapsed="false">
      <c r="A4659" s="0" t="n">
        <v>38787</v>
      </c>
      <c r="B4659" s="133" t="s">
        <v>5643</v>
      </c>
      <c r="C4659" s="0" t="s">
        <v>1016</v>
      </c>
      <c r="D4659" s="0" t="s">
        <v>972</v>
      </c>
      <c r="E4659" s="338" t="n">
        <v>4.97</v>
      </c>
    </row>
    <row r="4660" customFormat="false" ht="15" hidden="false" customHeight="false" outlineLevel="0" collapsed="false">
      <c r="A4660" s="0" t="n">
        <v>38825</v>
      </c>
      <c r="B4660" s="133" t="s">
        <v>5644</v>
      </c>
      <c r="C4660" s="0" t="s">
        <v>1016</v>
      </c>
      <c r="D4660" s="0" t="s">
        <v>972</v>
      </c>
      <c r="E4660" s="338" t="n">
        <v>6.42</v>
      </c>
    </row>
    <row r="4661" customFormat="false" ht="15" hidden="false" customHeight="false" outlineLevel="0" collapsed="false">
      <c r="A4661" s="0" t="n">
        <v>38826</v>
      </c>
      <c r="B4661" s="133" t="s">
        <v>5645</v>
      </c>
      <c r="C4661" s="0" t="s">
        <v>1016</v>
      </c>
      <c r="D4661" s="0" t="s">
        <v>972</v>
      </c>
      <c r="E4661" s="338" t="n">
        <v>9.13</v>
      </c>
    </row>
    <row r="4662" customFormat="false" ht="15" hidden="false" customHeight="false" outlineLevel="0" collapsed="false">
      <c r="A4662" s="0" t="n">
        <v>38827</v>
      </c>
      <c r="B4662" s="133" t="s">
        <v>5646</v>
      </c>
      <c r="C4662" s="0" t="s">
        <v>1016</v>
      </c>
      <c r="D4662" s="0" t="s">
        <v>972</v>
      </c>
      <c r="E4662" s="338" t="n">
        <v>14.94</v>
      </c>
    </row>
    <row r="4663" customFormat="false" ht="15" hidden="false" customHeight="false" outlineLevel="0" collapsed="false">
      <c r="A4663" s="0" t="n">
        <v>38830</v>
      </c>
      <c r="B4663" s="133" t="s">
        <v>5647</v>
      </c>
      <c r="C4663" s="0" t="s">
        <v>1016</v>
      </c>
      <c r="D4663" s="0" t="s">
        <v>972</v>
      </c>
      <c r="E4663" s="338" t="n">
        <v>21.71</v>
      </c>
    </row>
    <row r="4664" customFormat="false" ht="15" hidden="false" customHeight="false" outlineLevel="0" collapsed="false">
      <c r="A4664" s="0" t="n">
        <v>38828</v>
      </c>
      <c r="B4664" s="133" t="s">
        <v>5648</v>
      </c>
      <c r="C4664" s="0" t="s">
        <v>1016</v>
      </c>
      <c r="D4664" s="0" t="s">
        <v>972</v>
      </c>
      <c r="E4664" s="338" t="n">
        <v>9.57</v>
      </c>
    </row>
    <row r="4665" customFormat="false" ht="15" hidden="false" customHeight="false" outlineLevel="0" collapsed="false">
      <c r="A4665" s="0" t="n">
        <v>38829</v>
      </c>
      <c r="B4665" s="133" t="s">
        <v>5649</v>
      </c>
      <c r="C4665" s="0" t="s">
        <v>1016</v>
      </c>
      <c r="D4665" s="0" t="s">
        <v>972</v>
      </c>
      <c r="E4665" s="338" t="n">
        <v>15.68</v>
      </c>
    </row>
    <row r="4666" customFormat="false" ht="15" hidden="false" customHeight="false" outlineLevel="0" collapsed="false">
      <c r="A4666" s="0" t="n">
        <v>38831</v>
      </c>
      <c r="B4666" s="133" t="s">
        <v>5650</v>
      </c>
      <c r="C4666" s="0" t="s">
        <v>1016</v>
      </c>
      <c r="D4666" s="0" t="s">
        <v>972</v>
      </c>
      <c r="E4666" s="338" t="n">
        <v>30.27</v>
      </c>
    </row>
    <row r="4667" customFormat="false" ht="15" hidden="false" customHeight="false" outlineLevel="0" collapsed="false">
      <c r="A4667" s="0" t="n">
        <v>36274</v>
      </c>
      <c r="B4667" s="133" t="s">
        <v>5651</v>
      </c>
      <c r="C4667" s="0" t="s">
        <v>1016</v>
      </c>
      <c r="D4667" s="0" t="s">
        <v>972</v>
      </c>
      <c r="E4667" s="338" t="n">
        <v>8.94</v>
      </c>
    </row>
    <row r="4668" customFormat="false" ht="15" hidden="false" customHeight="false" outlineLevel="0" collapsed="false">
      <c r="A4668" s="0" t="n">
        <v>36278</v>
      </c>
      <c r="B4668" s="133" t="s">
        <v>5652</v>
      </c>
      <c r="C4668" s="0" t="s">
        <v>1016</v>
      </c>
      <c r="D4668" s="0" t="s">
        <v>972</v>
      </c>
      <c r="E4668" s="338" t="n">
        <v>12.12</v>
      </c>
    </row>
    <row r="4669" customFormat="false" ht="15" hidden="false" customHeight="false" outlineLevel="0" collapsed="false">
      <c r="A4669" s="0" t="n">
        <v>38977</v>
      </c>
      <c r="B4669" s="133" t="s">
        <v>5653</v>
      </c>
      <c r="C4669" s="0" t="s">
        <v>1016</v>
      </c>
      <c r="D4669" s="0" t="s">
        <v>972</v>
      </c>
      <c r="E4669" s="338" t="n">
        <v>118.6</v>
      </c>
    </row>
    <row r="4670" customFormat="false" ht="15" hidden="false" customHeight="false" outlineLevel="0" collapsed="false">
      <c r="A4670" s="0" t="n">
        <v>38971</v>
      </c>
      <c r="B4670" s="133" t="s">
        <v>5654</v>
      </c>
      <c r="C4670" s="0" t="s">
        <v>1016</v>
      </c>
      <c r="D4670" s="0" t="s">
        <v>972</v>
      </c>
      <c r="E4670" s="338" t="n">
        <v>9.95</v>
      </c>
    </row>
    <row r="4671" customFormat="false" ht="15" hidden="false" customHeight="false" outlineLevel="0" collapsed="false">
      <c r="A4671" s="0" t="n">
        <v>38972</v>
      </c>
      <c r="B4671" s="133" t="s">
        <v>5655</v>
      </c>
      <c r="C4671" s="0" t="s">
        <v>1016</v>
      </c>
      <c r="D4671" s="0" t="s">
        <v>972</v>
      </c>
      <c r="E4671" s="338" t="n">
        <v>13.42</v>
      </c>
    </row>
    <row r="4672" customFormat="false" ht="15" hidden="false" customHeight="false" outlineLevel="0" collapsed="false">
      <c r="A4672" s="0" t="n">
        <v>38973</v>
      </c>
      <c r="B4672" s="133" t="s">
        <v>5656</v>
      </c>
      <c r="C4672" s="0" t="s">
        <v>1016</v>
      </c>
      <c r="D4672" s="0" t="s">
        <v>972</v>
      </c>
      <c r="E4672" s="338" t="n">
        <v>22.17</v>
      </c>
    </row>
    <row r="4673" customFormat="false" ht="15" hidden="false" customHeight="false" outlineLevel="0" collapsed="false">
      <c r="A4673" s="0" t="n">
        <v>38974</v>
      </c>
      <c r="B4673" s="133" t="s">
        <v>5657</v>
      </c>
      <c r="C4673" s="0" t="s">
        <v>1016</v>
      </c>
      <c r="D4673" s="0" t="s">
        <v>972</v>
      </c>
      <c r="E4673" s="338" t="n">
        <v>36.01</v>
      </c>
    </row>
    <row r="4674" customFormat="false" ht="15" hidden="false" customHeight="false" outlineLevel="0" collapsed="false">
      <c r="A4674" s="0" t="n">
        <v>38975</v>
      </c>
      <c r="B4674" s="133" t="s">
        <v>5658</v>
      </c>
      <c r="C4674" s="0" t="s">
        <v>1016</v>
      </c>
      <c r="D4674" s="0" t="s">
        <v>972</v>
      </c>
      <c r="E4674" s="338" t="n">
        <v>46.17</v>
      </c>
    </row>
    <row r="4675" customFormat="false" ht="15" hidden="false" customHeight="false" outlineLevel="0" collapsed="false">
      <c r="A4675" s="0" t="n">
        <v>38976</v>
      </c>
      <c r="B4675" s="133" t="s">
        <v>5659</v>
      </c>
      <c r="C4675" s="0" t="s">
        <v>1016</v>
      </c>
      <c r="D4675" s="0" t="s">
        <v>972</v>
      </c>
      <c r="E4675" s="338" t="n">
        <v>79.38</v>
      </c>
    </row>
    <row r="4676" customFormat="false" ht="15" hidden="false" customHeight="false" outlineLevel="0" collapsed="false">
      <c r="A4676" s="0" t="n">
        <v>44176</v>
      </c>
      <c r="B4676" s="133" t="s">
        <v>5660</v>
      </c>
      <c r="C4676" s="0" t="s">
        <v>1016</v>
      </c>
      <c r="D4676" s="0" t="s">
        <v>972</v>
      </c>
      <c r="E4676" s="338" t="n">
        <v>18.24</v>
      </c>
    </row>
    <row r="4677" customFormat="false" ht="15" hidden="false" customHeight="false" outlineLevel="0" collapsed="false">
      <c r="A4677" s="0" t="n">
        <v>38986</v>
      </c>
      <c r="B4677" s="133" t="s">
        <v>5661</v>
      </c>
      <c r="C4677" s="0" t="s">
        <v>1016</v>
      </c>
      <c r="D4677" s="0" t="s">
        <v>972</v>
      </c>
      <c r="E4677" s="338" t="n">
        <v>239.62</v>
      </c>
    </row>
    <row r="4678" customFormat="false" ht="15" hidden="false" customHeight="false" outlineLevel="0" collapsed="false">
      <c r="A4678" s="0" t="n">
        <v>38978</v>
      </c>
      <c r="B4678" s="133" t="s">
        <v>5662</v>
      </c>
      <c r="C4678" s="0" t="s">
        <v>1016</v>
      </c>
      <c r="D4678" s="0" t="s">
        <v>972</v>
      </c>
      <c r="E4678" s="338" t="n">
        <v>9.83</v>
      </c>
    </row>
    <row r="4679" customFormat="false" ht="15" hidden="false" customHeight="false" outlineLevel="0" collapsed="false">
      <c r="A4679" s="0" t="n">
        <v>38979</v>
      </c>
      <c r="B4679" s="133" t="s">
        <v>5663</v>
      </c>
      <c r="C4679" s="0" t="s">
        <v>1016</v>
      </c>
      <c r="D4679" s="0" t="s">
        <v>972</v>
      </c>
      <c r="E4679" s="338" t="n">
        <v>13.59</v>
      </c>
    </row>
    <row r="4680" customFormat="false" ht="15" hidden="false" customHeight="false" outlineLevel="0" collapsed="false">
      <c r="A4680" s="0" t="n">
        <v>38980</v>
      </c>
      <c r="B4680" s="133" t="s">
        <v>5664</v>
      </c>
      <c r="C4680" s="0" t="s">
        <v>1016</v>
      </c>
      <c r="D4680" s="0" t="s">
        <v>972</v>
      </c>
      <c r="E4680" s="338" t="n">
        <v>18.19</v>
      </c>
    </row>
    <row r="4681" customFormat="false" ht="15" hidden="false" customHeight="false" outlineLevel="0" collapsed="false">
      <c r="A4681" s="0" t="n">
        <v>38981</v>
      </c>
      <c r="B4681" s="133" t="s">
        <v>5665</v>
      </c>
      <c r="C4681" s="0" t="s">
        <v>1016</v>
      </c>
      <c r="D4681" s="0" t="s">
        <v>972</v>
      </c>
      <c r="E4681" s="338" t="n">
        <v>26.24</v>
      </c>
    </row>
    <row r="4682" customFormat="false" ht="15" hidden="false" customHeight="false" outlineLevel="0" collapsed="false">
      <c r="A4682" s="0" t="n">
        <v>38982</v>
      </c>
      <c r="B4682" s="133" t="s">
        <v>5666</v>
      </c>
      <c r="C4682" s="0" t="s">
        <v>1016</v>
      </c>
      <c r="D4682" s="0" t="s">
        <v>972</v>
      </c>
      <c r="E4682" s="338" t="n">
        <v>41.46</v>
      </c>
    </row>
    <row r="4683" customFormat="false" ht="15" hidden="false" customHeight="false" outlineLevel="0" collapsed="false">
      <c r="A4683" s="0" t="n">
        <v>38983</v>
      </c>
      <c r="B4683" s="133" t="s">
        <v>5667</v>
      </c>
      <c r="C4683" s="0" t="s">
        <v>1016</v>
      </c>
      <c r="D4683" s="0" t="s">
        <v>972</v>
      </c>
      <c r="E4683" s="338" t="n">
        <v>72.96</v>
      </c>
    </row>
    <row r="4684" customFormat="false" ht="15" hidden="false" customHeight="false" outlineLevel="0" collapsed="false">
      <c r="A4684" s="0" t="n">
        <v>38984</v>
      </c>
      <c r="B4684" s="133" t="s">
        <v>5668</v>
      </c>
      <c r="C4684" s="0" t="s">
        <v>1016</v>
      </c>
      <c r="D4684" s="0" t="s">
        <v>972</v>
      </c>
      <c r="E4684" s="338" t="n">
        <v>100.3</v>
      </c>
    </row>
    <row r="4685" customFormat="false" ht="15" hidden="false" customHeight="false" outlineLevel="0" collapsed="false">
      <c r="A4685" s="0" t="n">
        <v>38985</v>
      </c>
      <c r="B4685" s="133" t="s">
        <v>5669</v>
      </c>
      <c r="C4685" s="0" t="s">
        <v>1016</v>
      </c>
      <c r="D4685" s="0" t="s">
        <v>972</v>
      </c>
      <c r="E4685" s="338" t="n">
        <v>172.44</v>
      </c>
    </row>
    <row r="4686" customFormat="false" ht="15" hidden="false" customHeight="false" outlineLevel="0" collapsed="false">
      <c r="A4686" s="0" t="n">
        <v>9836</v>
      </c>
      <c r="B4686" s="133" t="s">
        <v>5670</v>
      </c>
      <c r="C4686" s="0" t="s">
        <v>1016</v>
      </c>
      <c r="D4686" s="0" t="s">
        <v>977</v>
      </c>
      <c r="E4686" s="338" t="n">
        <v>13.32</v>
      </c>
    </row>
    <row r="4687" customFormat="false" ht="15" hidden="false" customHeight="false" outlineLevel="0" collapsed="false">
      <c r="A4687" s="0" t="n">
        <v>20065</v>
      </c>
      <c r="B4687" s="133" t="s">
        <v>5671</v>
      </c>
      <c r="C4687" s="0" t="s">
        <v>1016</v>
      </c>
      <c r="D4687" s="0" t="s">
        <v>970</v>
      </c>
      <c r="E4687" s="338" t="n">
        <v>34.82</v>
      </c>
    </row>
    <row r="4688" customFormat="false" ht="15" hidden="false" customHeight="false" outlineLevel="0" collapsed="false">
      <c r="A4688" s="0" t="n">
        <v>9835</v>
      </c>
      <c r="B4688" s="133" t="s">
        <v>5672</v>
      </c>
      <c r="C4688" s="0" t="s">
        <v>1016</v>
      </c>
      <c r="D4688" s="0" t="s">
        <v>970</v>
      </c>
      <c r="E4688" s="338" t="n">
        <v>5.82</v>
      </c>
    </row>
    <row r="4689" customFormat="false" ht="15" hidden="false" customHeight="false" outlineLevel="0" collapsed="false">
      <c r="A4689" s="0" t="n">
        <v>38032</v>
      </c>
      <c r="B4689" s="133" t="s">
        <v>5673</v>
      </c>
      <c r="C4689" s="0" t="s">
        <v>1016</v>
      </c>
      <c r="D4689" s="0" t="s">
        <v>970</v>
      </c>
      <c r="E4689" s="338" t="n">
        <v>52.63</v>
      </c>
    </row>
    <row r="4690" customFormat="false" ht="15" hidden="false" customHeight="false" outlineLevel="0" collapsed="false">
      <c r="A4690" s="0" t="n">
        <v>38033</v>
      </c>
      <c r="B4690" s="133" t="s">
        <v>5674</v>
      </c>
      <c r="C4690" s="0" t="s">
        <v>1016</v>
      </c>
      <c r="D4690" s="0" t="s">
        <v>970</v>
      </c>
      <c r="E4690" s="338" t="n">
        <v>89.47</v>
      </c>
    </row>
    <row r="4691" customFormat="false" ht="15" hidden="false" customHeight="false" outlineLevel="0" collapsed="false">
      <c r="A4691" s="0" t="n">
        <v>38034</v>
      </c>
      <c r="B4691" s="133" t="s">
        <v>5675</v>
      </c>
      <c r="C4691" s="0" t="s">
        <v>1016</v>
      </c>
      <c r="D4691" s="0" t="s">
        <v>970</v>
      </c>
      <c r="E4691" s="338" t="n">
        <v>140.15</v>
      </c>
    </row>
    <row r="4692" customFormat="false" ht="15" hidden="false" customHeight="false" outlineLevel="0" collapsed="false">
      <c r="A4692" s="0" t="n">
        <v>38035</v>
      </c>
      <c r="B4692" s="133" t="s">
        <v>5676</v>
      </c>
      <c r="C4692" s="0" t="s">
        <v>1016</v>
      </c>
      <c r="D4692" s="0" t="s">
        <v>970</v>
      </c>
      <c r="E4692" s="338" t="n">
        <v>206.18</v>
      </c>
    </row>
    <row r="4693" customFormat="false" ht="15" hidden="false" customHeight="false" outlineLevel="0" collapsed="false">
      <c r="A4693" s="0" t="n">
        <v>38036</v>
      </c>
      <c r="B4693" s="133" t="s">
        <v>5677</v>
      </c>
      <c r="C4693" s="0" t="s">
        <v>1016</v>
      </c>
      <c r="D4693" s="0" t="s">
        <v>970</v>
      </c>
      <c r="E4693" s="338" t="n">
        <v>277.75</v>
      </c>
    </row>
    <row r="4694" customFormat="false" ht="15" hidden="false" customHeight="false" outlineLevel="0" collapsed="false">
      <c r="A4694" s="0" t="n">
        <v>38037</v>
      </c>
      <c r="B4694" s="133" t="s">
        <v>5678</v>
      </c>
      <c r="C4694" s="0" t="s">
        <v>1016</v>
      </c>
      <c r="D4694" s="0" t="s">
        <v>970</v>
      </c>
      <c r="E4694" s="338" t="n">
        <v>366.88</v>
      </c>
    </row>
    <row r="4695" customFormat="false" ht="15" hidden="false" customHeight="false" outlineLevel="0" collapsed="false">
      <c r="A4695" s="0" t="n">
        <v>9850</v>
      </c>
      <c r="B4695" s="133" t="s">
        <v>5679</v>
      </c>
      <c r="C4695" s="0" t="s">
        <v>1016</v>
      </c>
      <c r="D4695" s="0" t="s">
        <v>972</v>
      </c>
      <c r="E4695" s="338" t="n">
        <v>147.75</v>
      </c>
    </row>
    <row r="4696" customFormat="false" ht="15" hidden="false" customHeight="false" outlineLevel="0" collapsed="false">
      <c r="A4696" s="0" t="n">
        <v>9853</v>
      </c>
      <c r="B4696" s="133" t="s">
        <v>5680</v>
      </c>
      <c r="C4696" s="0" t="s">
        <v>1016</v>
      </c>
      <c r="D4696" s="0" t="s">
        <v>972</v>
      </c>
      <c r="E4696" s="338" t="n">
        <v>262.74</v>
      </c>
    </row>
    <row r="4697" customFormat="false" ht="15" hidden="false" customHeight="false" outlineLevel="0" collapsed="false">
      <c r="A4697" s="0" t="n">
        <v>9854</v>
      </c>
      <c r="B4697" s="133" t="s">
        <v>5681</v>
      </c>
      <c r="C4697" s="0" t="s">
        <v>1016</v>
      </c>
      <c r="D4697" s="0" t="s">
        <v>972</v>
      </c>
      <c r="E4697" s="338" t="n">
        <v>115.12</v>
      </c>
    </row>
    <row r="4698" customFormat="false" ht="15" hidden="false" customHeight="false" outlineLevel="0" collapsed="false">
      <c r="A4698" s="0" t="n">
        <v>9851</v>
      </c>
      <c r="B4698" s="133" t="s">
        <v>5682</v>
      </c>
      <c r="C4698" s="0" t="s">
        <v>1016</v>
      </c>
      <c r="D4698" s="0" t="s">
        <v>972</v>
      </c>
      <c r="E4698" s="338" t="n">
        <v>199.62</v>
      </c>
    </row>
    <row r="4699" customFormat="false" ht="15" hidden="false" customHeight="false" outlineLevel="0" collapsed="false">
      <c r="A4699" s="0" t="n">
        <v>9825</v>
      </c>
      <c r="B4699" s="133" t="s">
        <v>5683</v>
      </c>
      <c r="C4699" s="0" t="s">
        <v>1016</v>
      </c>
      <c r="D4699" s="0" t="s">
        <v>972</v>
      </c>
      <c r="E4699" s="338" t="n">
        <v>39.46</v>
      </c>
    </row>
    <row r="4700" customFormat="false" ht="15" hidden="false" customHeight="false" outlineLevel="0" collapsed="false">
      <c r="A4700" s="0" t="n">
        <v>9828</v>
      </c>
      <c r="B4700" s="133" t="s">
        <v>5684</v>
      </c>
      <c r="C4700" s="0" t="s">
        <v>1016</v>
      </c>
      <c r="D4700" s="0" t="s">
        <v>972</v>
      </c>
      <c r="E4700" s="338" t="n">
        <v>106.18</v>
      </c>
    </row>
    <row r="4701" customFormat="false" ht="15" hidden="false" customHeight="false" outlineLevel="0" collapsed="false">
      <c r="A4701" s="0" t="n">
        <v>9829</v>
      </c>
      <c r="B4701" s="133" t="s">
        <v>5685</v>
      </c>
      <c r="C4701" s="0" t="s">
        <v>1016</v>
      </c>
      <c r="D4701" s="0" t="s">
        <v>972</v>
      </c>
      <c r="E4701" s="338" t="n">
        <v>179.96</v>
      </c>
    </row>
    <row r="4702" customFormat="false" ht="15" hidden="false" customHeight="false" outlineLevel="0" collapsed="false">
      <c r="A4702" s="0" t="n">
        <v>9826</v>
      </c>
      <c r="B4702" s="133" t="s">
        <v>5686</v>
      </c>
      <c r="C4702" s="0" t="s">
        <v>1016</v>
      </c>
      <c r="D4702" s="0" t="s">
        <v>972</v>
      </c>
      <c r="E4702" s="338" t="n">
        <v>273.96</v>
      </c>
    </row>
    <row r="4703" customFormat="false" ht="15" hidden="false" customHeight="false" outlineLevel="0" collapsed="false">
      <c r="A4703" s="0" t="n">
        <v>9827</v>
      </c>
      <c r="B4703" s="133" t="s">
        <v>5687</v>
      </c>
      <c r="C4703" s="0" t="s">
        <v>1016</v>
      </c>
      <c r="D4703" s="0" t="s">
        <v>972</v>
      </c>
      <c r="E4703" s="338" t="n">
        <v>389.02</v>
      </c>
    </row>
    <row r="4704" customFormat="false" ht="15" hidden="false" customHeight="false" outlineLevel="0" collapsed="false">
      <c r="A4704" s="0" t="n">
        <v>36374</v>
      </c>
      <c r="B4704" s="133" t="s">
        <v>5688</v>
      </c>
      <c r="C4704" s="0" t="s">
        <v>1016</v>
      </c>
      <c r="D4704" s="0" t="s">
        <v>972</v>
      </c>
      <c r="E4704" s="338" t="n">
        <v>47.29</v>
      </c>
    </row>
    <row r="4705" customFormat="false" ht="15" hidden="false" customHeight="false" outlineLevel="0" collapsed="false">
      <c r="A4705" s="0" t="n">
        <v>36084</v>
      </c>
      <c r="B4705" s="133" t="s">
        <v>5689</v>
      </c>
      <c r="C4705" s="0" t="s">
        <v>1016</v>
      </c>
      <c r="D4705" s="0" t="s">
        <v>972</v>
      </c>
      <c r="E4705" s="338" t="n">
        <v>14.01</v>
      </c>
    </row>
    <row r="4706" customFormat="false" ht="15" hidden="false" customHeight="false" outlineLevel="0" collapsed="false">
      <c r="A4706" s="0" t="n">
        <v>36373</v>
      </c>
      <c r="B4706" s="133" t="s">
        <v>5690</v>
      </c>
      <c r="C4706" s="0" t="s">
        <v>1016</v>
      </c>
      <c r="D4706" s="0" t="s">
        <v>972</v>
      </c>
      <c r="E4706" s="338" t="n">
        <v>29.09</v>
      </c>
    </row>
    <row r="4707" customFormat="false" ht="15" hidden="false" customHeight="false" outlineLevel="0" collapsed="false">
      <c r="A4707" s="0" t="n">
        <v>36377</v>
      </c>
      <c r="B4707" s="133" t="s">
        <v>5691</v>
      </c>
      <c r="C4707" s="0" t="s">
        <v>1016</v>
      </c>
      <c r="D4707" s="0" t="s">
        <v>972</v>
      </c>
      <c r="E4707" s="338" t="n">
        <v>56.73</v>
      </c>
    </row>
    <row r="4708" customFormat="false" ht="15" hidden="false" customHeight="false" outlineLevel="0" collapsed="false">
      <c r="A4708" s="0" t="n">
        <v>36375</v>
      </c>
      <c r="B4708" s="133" t="s">
        <v>5692</v>
      </c>
      <c r="C4708" s="0" t="s">
        <v>1016</v>
      </c>
      <c r="D4708" s="0" t="s">
        <v>972</v>
      </c>
      <c r="E4708" s="338" t="n">
        <v>17.29</v>
      </c>
    </row>
    <row r="4709" customFormat="false" ht="15" hidden="false" customHeight="false" outlineLevel="0" collapsed="false">
      <c r="A4709" s="0" t="n">
        <v>36376</v>
      </c>
      <c r="B4709" s="133" t="s">
        <v>5693</v>
      </c>
      <c r="C4709" s="0" t="s">
        <v>1016</v>
      </c>
      <c r="D4709" s="0" t="s">
        <v>972</v>
      </c>
      <c r="E4709" s="338" t="n">
        <v>33.95</v>
      </c>
    </row>
    <row r="4710" customFormat="false" ht="15" hidden="false" customHeight="false" outlineLevel="0" collapsed="false">
      <c r="A4710" s="0" t="n">
        <v>36380</v>
      </c>
      <c r="B4710" s="133" t="s">
        <v>5694</v>
      </c>
      <c r="C4710" s="0" t="s">
        <v>1016</v>
      </c>
      <c r="D4710" s="0" t="s">
        <v>972</v>
      </c>
      <c r="E4710" s="338" t="n">
        <v>70.93</v>
      </c>
    </row>
    <row r="4711" customFormat="false" ht="15" hidden="false" customHeight="false" outlineLevel="0" collapsed="false">
      <c r="A4711" s="0" t="n">
        <v>36378</v>
      </c>
      <c r="B4711" s="133" t="s">
        <v>5695</v>
      </c>
      <c r="C4711" s="0" t="s">
        <v>1016</v>
      </c>
      <c r="D4711" s="0" t="s">
        <v>972</v>
      </c>
      <c r="E4711" s="338" t="n">
        <v>21.25</v>
      </c>
    </row>
    <row r="4712" customFormat="false" ht="15" hidden="false" customHeight="false" outlineLevel="0" collapsed="false">
      <c r="A4712" s="0" t="n">
        <v>36379</v>
      </c>
      <c r="B4712" s="133" t="s">
        <v>5696</v>
      </c>
      <c r="C4712" s="0" t="s">
        <v>1016</v>
      </c>
      <c r="D4712" s="0" t="s">
        <v>972</v>
      </c>
      <c r="E4712" s="338" t="n">
        <v>42.84</v>
      </c>
    </row>
    <row r="4713" customFormat="false" ht="15" hidden="false" customHeight="false" outlineLevel="0" collapsed="false">
      <c r="A4713" s="0" t="n">
        <v>9859</v>
      </c>
      <c r="B4713" s="133" t="s">
        <v>5697</v>
      </c>
      <c r="C4713" s="0" t="s">
        <v>1016</v>
      </c>
      <c r="D4713" s="0" t="s">
        <v>970</v>
      </c>
      <c r="E4713" s="338" t="n">
        <v>12.85</v>
      </c>
    </row>
    <row r="4714" customFormat="false" ht="15" hidden="false" customHeight="false" outlineLevel="0" collapsed="false">
      <c r="A4714" s="0" t="n">
        <v>9838</v>
      </c>
      <c r="B4714" s="133" t="s">
        <v>5698</v>
      </c>
      <c r="C4714" s="0" t="s">
        <v>1016</v>
      </c>
      <c r="D4714" s="0" t="s">
        <v>970</v>
      </c>
      <c r="E4714" s="338" t="n">
        <v>9.61</v>
      </c>
    </row>
    <row r="4715" customFormat="false" ht="15" hidden="false" customHeight="false" outlineLevel="0" collapsed="false">
      <c r="A4715" s="0" t="n">
        <v>9837</v>
      </c>
      <c r="B4715" s="133" t="s">
        <v>5699</v>
      </c>
      <c r="C4715" s="0" t="s">
        <v>1016</v>
      </c>
      <c r="D4715" s="0" t="s">
        <v>970</v>
      </c>
      <c r="E4715" s="338" t="n">
        <v>12.61</v>
      </c>
    </row>
    <row r="4716" customFormat="false" ht="15" hidden="false" customHeight="false" outlineLevel="0" collapsed="false">
      <c r="A4716" s="0" t="n">
        <v>44315</v>
      </c>
      <c r="B4716" s="133" t="s">
        <v>5700</v>
      </c>
      <c r="C4716" s="0" t="s">
        <v>1016</v>
      </c>
      <c r="D4716" s="0" t="s">
        <v>970</v>
      </c>
      <c r="E4716" s="338" t="n">
        <v>52.15</v>
      </c>
    </row>
    <row r="4717" customFormat="false" ht="15" hidden="false" customHeight="false" outlineLevel="0" collapsed="false">
      <c r="A4717" s="0" t="n">
        <v>9863</v>
      </c>
      <c r="B4717" s="133" t="s">
        <v>5701</v>
      </c>
      <c r="C4717" s="0" t="s">
        <v>1016</v>
      </c>
      <c r="D4717" s="0" t="s">
        <v>970</v>
      </c>
      <c r="E4717" s="338" t="n">
        <v>77.66</v>
      </c>
    </row>
    <row r="4718" customFormat="false" ht="15" hidden="false" customHeight="false" outlineLevel="0" collapsed="false">
      <c r="A4718" s="0" t="n">
        <v>9860</v>
      </c>
      <c r="B4718" s="133" t="s">
        <v>5702</v>
      </c>
      <c r="C4718" s="0" t="s">
        <v>1016</v>
      </c>
      <c r="D4718" s="0" t="s">
        <v>970</v>
      </c>
      <c r="E4718" s="338" t="n">
        <v>56.69</v>
      </c>
    </row>
    <row r="4719" customFormat="false" ht="15" hidden="false" customHeight="false" outlineLevel="0" collapsed="false">
      <c r="A4719" s="0" t="n">
        <v>9862</v>
      </c>
      <c r="B4719" s="133" t="s">
        <v>5703</v>
      </c>
      <c r="C4719" s="0" t="s">
        <v>1016</v>
      </c>
      <c r="D4719" s="0" t="s">
        <v>970</v>
      </c>
      <c r="E4719" s="338" t="n">
        <v>39.61</v>
      </c>
    </row>
    <row r="4720" customFormat="false" ht="15" hidden="false" customHeight="false" outlineLevel="0" collapsed="false">
      <c r="A4720" s="0" t="n">
        <v>9861</v>
      </c>
      <c r="B4720" s="133" t="s">
        <v>5704</v>
      </c>
      <c r="C4720" s="0" t="s">
        <v>1016</v>
      </c>
      <c r="D4720" s="0" t="s">
        <v>970</v>
      </c>
      <c r="E4720" s="338" t="n">
        <v>31.11</v>
      </c>
    </row>
    <row r="4721" customFormat="false" ht="15" hidden="false" customHeight="false" outlineLevel="0" collapsed="false">
      <c r="A4721" s="0" t="n">
        <v>9856</v>
      </c>
      <c r="B4721" s="133" t="s">
        <v>5705</v>
      </c>
      <c r="C4721" s="0" t="s">
        <v>1016</v>
      </c>
      <c r="D4721" s="0" t="s">
        <v>970</v>
      </c>
      <c r="E4721" s="338" t="n">
        <v>10.03</v>
      </c>
    </row>
    <row r="4722" customFormat="false" ht="15" hidden="false" customHeight="false" outlineLevel="0" collapsed="false">
      <c r="A4722" s="0" t="n">
        <v>9866</v>
      </c>
      <c r="B4722" s="133" t="s">
        <v>5706</v>
      </c>
      <c r="C4722" s="0" t="s">
        <v>1016</v>
      </c>
      <c r="D4722" s="0" t="s">
        <v>970</v>
      </c>
      <c r="E4722" s="338" t="n">
        <v>26.85</v>
      </c>
    </row>
    <row r="4723" customFormat="false" ht="15" hidden="false" customHeight="false" outlineLevel="0" collapsed="false">
      <c r="A4723" s="0" t="n">
        <v>9841</v>
      </c>
      <c r="B4723" s="133" t="s">
        <v>5707</v>
      </c>
      <c r="C4723" s="0" t="s">
        <v>1016</v>
      </c>
      <c r="D4723" s="0" t="s">
        <v>970</v>
      </c>
      <c r="E4723" s="338" t="n">
        <v>25.08</v>
      </c>
    </row>
    <row r="4724" customFormat="false" ht="15" hidden="false" customHeight="false" outlineLevel="0" collapsed="false">
      <c r="A4724" s="0" t="n">
        <v>9840</v>
      </c>
      <c r="B4724" s="133" t="s">
        <v>5708</v>
      </c>
      <c r="C4724" s="0" t="s">
        <v>1016</v>
      </c>
      <c r="D4724" s="0" t="s">
        <v>970</v>
      </c>
      <c r="E4724" s="338" t="n">
        <v>52.98</v>
      </c>
    </row>
    <row r="4725" customFormat="false" ht="15" hidden="false" customHeight="false" outlineLevel="0" collapsed="false">
      <c r="A4725" s="0" t="n">
        <v>20067</v>
      </c>
      <c r="B4725" s="133" t="s">
        <v>5709</v>
      </c>
      <c r="C4725" s="0" t="s">
        <v>1016</v>
      </c>
      <c r="D4725" s="0" t="s">
        <v>970</v>
      </c>
      <c r="E4725" s="338" t="n">
        <v>8.13</v>
      </c>
    </row>
    <row r="4726" customFormat="false" ht="15" hidden="false" customHeight="false" outlineLevel="0" collapsed="false">
      <c r="A4726" s="0" t="n">
        <v>20068</v>
      </c>
      <c r="B4726" s="133" t="s">
        <v>5710</v>
      </c>
      <c r="C4726" s="0" t="s">
        <v>1016</v>
      </c>
      <c r="D4726" s="0" t="s">
        <v>970</v>
      </c>
      <c r="E4726" s="338" t="n">
        <v>11.45</v>
      </c>
    </row>
    <row r="4727" customFormat="false" ht="15" hidden="false" customHeight="false" outlineLevel="0" collapsed="false">
      <c r="A4727" s="0" t="n">
        <v>9839</v>
      </c>
      <c r="B4727" s="133" t="s">
        <v>5711</v>
      </c>
      <c r="C4727" s="0" t="s">
        <v>1016</v>
      </c>
      <c r="D4727" s="0" t="s">
        <v>970</v>
      </c>
      <c r="E4727" s="338" t="n">
        <v>20.78</v>
      </c>
    </row>
    <row r="4728" customFormat="false" ht="15" hidden="false" customHeight="false" outlineLevel="0" collapsed="false">
      <c r="A4728" s="0" t="n">
        <v>9870</v>
      </c>
      <c r="B4728" s="133" t="s">
        <v>5712</v>
      </c>
      <c r="C4728" s="0" t="s">
        <v>1016</v>
      </c>
      <c r="D4728" s="0" t="s">
        <v>970</v>
      </c>
      <c r="E4728" s="338" t="n">
        <v>115.82</v>
      </c>
    </row>
    <row r="4729" customFormat="false" ht="15" hidden="false" customHeight="false" outlineLevel="0" collapsed="false">
      <c r="A4729" s="0" t="n">
        <v>9867</v>
      </c>
      <c r="B4729" s="133" t="s">
        <v>5713</v>
      </c>
      <c r="C4729" s="0" t="s">
        <v>1016</v>
      </c>
      <c r="D4729" s="0" t="s">
        <v>970</v>
      </c>
      <c r="E4729" s="338" t="n">
        <v>4.65</v>
      </c>
    </row>
    <row r="4730" customFormat="false" ht="15" hidden="false" customHeight="false" outlineLevel="0" collapsed="false">
      <c r="A4730" s="0" t="n">
        <v>9868</v>
      </c>
      <c r="B4730" s="133" t="s">
        <v>5714</v>
      </c>
      <c r="C4730" s="0" t="s">
        <v>1016</v>
      </c>
      <c r="D4730" s="0" t="s">
        <v>977</v>
      </c>
      <c r="E4730" s="338" t="n">
        <v>5.25</v>
      </c>
    </row>
    <row r="4731" customFormat="false" ht="15" hidden="false" customHeight="false" outlineLevel="0" collapsed="false">
      <c r="A4731" s="0" t="n">
        <v>9869</v>
      </c>
      <c r="B4731" s="133" t="s">
        <v>5715</v>
      </c>
      <c r="C4731" s="0" t="s">
        <v>1016</v>
      </c>
      <c r="D4731" s="0" t="s">
        <v>970</v>
      </c>
      <c r="E4731" s="338" t="n">
        <v>11.33</v>
      </c>
    </row>
    <row r="4732" customFormat="false" ht="15" hidden="false" customHeight="false" outlineLevel="0" collapsed="false">
      <c r="A4732" s="0" t="n">
        <v>9874</v>
      </c>
      <c r="B4732" s="133" t="s">
        <v>5716</v>
      </c>
      <c r="C4732" s="0" t="s">
        <v>1016</v>
      </c>
      <c r="D4732" s="0" t="s">
        <v>970</v>
      </c>
      <c r="E4732" s="338" t="n">
        <v>17.79</v>
      </c>
    </row>
    <row r="4733" customFormat="false" ht="15" hidden="false" customHeight="false" outlineLevel="0" collapsed="false">
      <c r="A4733" s="0" t="n">
        <v>9875</v>
      </c>
      <c r="B4733" s="133" t="s">
        <v>5717</v>
      </c>
      <c r="C4733" s="0" t="s">
        <v>1016</v>
      </c>
      <c r="D4733" s="0" t="s">
        <v>970</v>
      </c>
      <c r="E4733" s="338" t="n">
        <v>19.51</v>
      </c>
    </row>
    <row r="4734" customFormat="false" ht="15" hidden="false" customHeight="false" outlineLevel="0" collapsed="false">
      <c r="A4734" s="0" t="n">
        <v>9873</v>
      </c>
      <c r="B4734" s="133" t="s">
        <v>5718</v>
      </c>
      <c r="C4734" s="0" t="s">
        <v>1016</v>
      </c>
      <c r="D4734" s="0" t="s">
        <v>970</v>
      </c>
      <c r="E4734" s="338" t="n">
        <v>32.11</v>
      </c>
    </row>
    <row r="4735" customFormat="false" ht="15" hidden="false" customHeight="false" outlineLevel="0" collapsed="false">
      <c r="A4735" s="0" t="n">
        <v>9871</v>
      </c>
      <c r="B4735" s="133" t="s">
        <v>5719</v>
      </c>
      <c r="C4735" s="0" t="s">
        <v>1016</v>
      </c>
      <c r="D4735" s="0" t="s">
        <v>970</v>
      </c>
      <c r="E4735" s="338" t="n">
        <v>53.2</v>
      </c>
    </row>
    <row r="4736" customFormat="false" ht="15" hidden="false" customHeight="false" outlineLevel="0" collapsed="false">
      <c r="A4736" s="0" t="n">
        <v>9872</v>
      </c>
      <c r="B4736" s="133" t="s">
        <v>5720</v>
      </c>
      <c r="C4736" s="0" t="s">
        <v>1016</v>
      </c>
      <c r="D4736" s="0" t="s">
        <v>970</v>
      </c>
      <c r="E4736" s="338" t="n">
        <v>74.01</v>
      </c>
    </row>
    <row r="4737" customFormat="false" ht="15" hidden="false" customHeight="false" outlineLevel="0" collapsed="false">
      <c r="A4737" s="0" t="n">
        <v>7667</v>
      </c>
      <c r="B4737" s="133" t="s">
        <v>5721</v>
      </c>
      <c r="C4737" s="0" t="s">
        <v>1016</v>
      </c>
      <c r="D4737" s="0" t="s">
        <v>972</v>
      </c>
      <c r="E4737" s="339" t="n">
        <v>3659.27</v>
      </c>
    </row>
    <row r="4738" customFormat="false" ht="15" hidden="false" customHeight="false" outlineLevel="0" collapsed="false">
      <c r="A4738" s="0" t="n">
        <v>7660</v>
      </c>
      <c r="B4738" s="133" t="s">
        <v>5722</v>
      </c>
      <c r="C4738" s="0" t="s">
        <v>1016</v>
      </c>
      <c r="D4738" s="0" t="s">
        <v>972</v>
      </c>
      <c r="E4738" s="339" t="n">
        <v>4664.7</v>
      </c>
    </row>
    <row r="4739" customFormat="false" ht="15" hidden="false" customHeight="false" outlineLevel="0" collapsed="false">
      <c r="A4739" s="0" t="n">
        <v>7676</v>
      </c>
      <c r="B4739" s="133" t="s">
        <v>5723</v>
      </c>
      <c r="C4739" s="0" t="s">
        <v>1016</v>
      </c>
      <c r="D4739" s="0" t="s">
        <v>972</v>
      </c>
      <c r="E4739" s="339" t="n">
        <v>4718.01</v>
      </c>
    </row>
    <row r="4740" customFormat="false" ht="15" hidden="false" customHeight="false" outlineLevel="0" collapsed="false">
      <c r="A4740" s="0" t="n">
        <v>12426</v>
      </c>
      <c r="B4740" s="133" t="s">
        <v>5724</v>
      </c>
      <c r="C4740" s="0" t="s">
        <v>969</v>
      </c>
      <c r="D4740" s="0" t="s">
        <v>972</v>
      </c>
      <c r="E4740" s="338" t="n">
        <v>50.7</v>
      </c>
    </row>
    <row r="4741" customFormat="false" ht="15" hidden="false" customHeight="false" outlineLevel="0" collapsed="false">
      <c r="A4741" s="0" t="n">
        <v>12425</v>
      </c>
      <c r="B4741" s="133" t="s">
        <v>5725</v>
      </c>
      <c r="C4741" s="0" t="s">
        <v>969</v>
      </c>
      <c r="D4741" s="0" t="s">
        <v>972</v>
      </c>
      <c r="E4741" s="338" t="n">
        <v>69.65</v>
      </c>
    </row>
    <row r="4742" customFormat="false" ht="15" hidden="false" customHeight="false" outlineLevel="0" collapsed="false">
      <c r="A4742" s="0" t="n">
        <v>12427</v>
      </c>
      <c r="B4742" s="133" t="s">
        <v>5726</v>
      </c>
      <c r="C4742" s="0" t="s">
        <v>969</v>
      </c>
      <c r="D4742" s="0" t="s">
        <v>972</v>
      </c>
      <c r="E4742" s="338" t="n">
        <v>289.11</v>
      </c>
    </row>
    <row r="4743" customFormat="false" ht="15" hidden="false" customHeight="false" outlineLevel="0" collapsed="false">
      <c r="A4743" s="0" t="n">
        <v>12428</v>
      </c>
      <c r="B4743" s="133" t="s">
        <v>5727</v>
      </c>
      <c r="C4743" s="0" t="s">
        <v>969</v>
      </c>
      <c r="D4743" s="0" t="s">
        <v>972</v>
      </c>
      <c r="E4743" s="338" t="n">
        <v>185.57</v>
      </c>
    </row>
    <row r="4744" customFormat="false" ht="15" hidden="false" customHeight="false" outlineLevel="0" collapsed="false">
      <c r="A4744" s="0" t="n">
        <v>12430</v>
      </c>
      <c r="B4744" s="133" t="s">
        <v>5728</v>
      </c>
      <c r="C4744" s="0" t="s">
        <v>969</v>
      </c>
      <c r="D4744" s="0" t="s">
        <v>972</v>
      </c>
      <c r="E4744" s="338" t="n">
        <v>62.15</v>
      </c>
    </row>
    <row r="4745" customFormat="false" ht="15" hidden="false" customHeight="false" outlineLevel="0" collapsed="false">
      <c r="A4745" s="0" t="n">
        <v>12429</v>
      </c>
      <c r="B4745" s="133" t="s">
        <v>5729</v>
      </c>
      <c r="C4745" s="0" t="s">
        <v>969</v>
      </c>
      <c r="D4745" s="0" t="s">
        <v>972</v>
      </c>
      <c r="E4745" s="338" t="n">
        <v>467.5</v>
      </c>
    </row>
    <row r="4746" customFormat="false" ht="15" hidden="false" customHeight="false" outlineLevel="0" collapsed="false">
      <c r="A4746" s="0" t="n">
        <v>12431</v>
      </c>
      <c r="B4746" s="133" t="s">
        <v>5730</v>
      </c>
      <c r="C4746" s="0" t="s">
        <v>969</v>
      </c>
      <c r="D4746" s="0" t="s">
        <v>972</v>
      </c>
      <c r="E4746" s="338" t="n">
        <v>795.6</v>
      </c>
    </row>
    <row r="4747" customFormat="false" ht="15" hidden="false" customHeight="false" outlineLevel="0" collapsed="false">
      <c r="A4747" s="0" t="n">
        <v>12432</v>
      </c>
      <c r="B4747" s="133" t="s">
        <v>5731</v>
      </c>
      <c r="C4747" s="0" t="s">
        <v>969</v>
      </c>
      <c r="D4747" s="0" t="s">
        <v>972</v>
      </c>
      <c r="E4747" s="338" t="n">
        <v>163.63</v>
      </c>
    </row>
    <row r="4748" customFormat="false" ht="15" hidden="false" customHeight="false" outlineLevel="0" collapsed="false">
      <c r="A4748" s="0" t="n">
        <v>12434</v>
      </c>
      <c r="B4748" s="133" t="s">
        <v>5732</v>
      </c>
      <c r="C4748" s="0" t="s">
        <v>969</v>
      </c>
      <c r="D4748" s="0" t="s">
        <v>972</v>
      </c>
      <c r="E4748" s="338" t="n">
        <v>53.32</v>
      </c>
    </row>
    <row r="4749" customFormat="false" ht="15" hidden="false" customHeight="false" outlineLevel="0" collapsed="false">
      <c r="A4749" s="0" t="n">
        <v>12433</v>
      </c>
      <c r="B4749" s="133" t="s">
        <v>5733</v>
      </c>
      <c r="C4749" s="0" t="s">
        <v>969</v>
      </c>
      <c r="D4749" s="0" t="s">
        <v>972</v>
      </c>
      <c r="E4749" s="338" t="n">
        <v>104.17</v>
      </c>
    </row>
    <row r="4750" customFormat="false" ht="15" hidden="false" customHeight="false" outlineLevel="0" collapsed="false">
      <c r="A4750" s="0" t="n">
        <v>12435</v>
      </c>
      <c r="B4750" s="133" t="s">
        <v>5734</v>
      </c>
      <c r="C4750" s="0" t="s">
        <v>969</v>
      </c>
      <c r="D4750" s="0" t="s">
        <v>972</v>
      </c>
      <c r="E4750" s="338" t="n">
        <v>322.38</v>
      </c>
    </row>
    <row r="4751" customFormat="false" ht="15" hidden="false" customHeight="false" outlineLevel="0" collapsed="false">
      <c r="A4751" s="0" t="n">
        <v>12437</v>
      </c>
      <c r="B4751" s="133" t="s">
        <v>5735</v>
      </c>
      <c r="C4751" s="0" t="s">
        <v>969</v>
      </c>
      <c r="D4751" s="0" t="s">
        <v>972</v>
      </c>
      <c r="E4751" s="338" t="n">
        <v>260.36</v>
      </c>
    </row>
    <row r="4752" customFormat="false" ht="15" hidden="false" customHeight="false" outlineLevel="0" collapsed="false">
      <c r="A4752" s="0" t="n">
        <v>12439</v>
      </c>
      <c r="B4752" s="133" t="s">
        <v>5736</v>
      </c>
      <c r="C4752" s="0" t="s">
        <v>969</v>
      </c>
      <c r="D4752" s="0" t="s">
        <v>972</v>
      </c>
      <c r="E4752" s="338" t="n">
        <v>83.56</v>
      </c>
    </row>
    <row r="4753" customFormat="false" ht="15" hidden="false" customHeight="false" outlineLevel="0" collapsed="false">
      <c r="A4753" s="0" t="n">
        <v>12438</v>
      </c>
      <c r="B4753" s="133" t="s">
        <v>5737</v>
      </c>
      <c r="C4753" s="0" t="s">
        <v>969</v>
      </c>
      <c r="D4753" s="0" t="s">
        <v>972</v>
      </c>
      <c r="E4753" s="338" t="n">
        <v>471.17</v>
      </c>
    </row>
    <row r="4754" customFormat="false" ht="15" hidden="false" customHeight="false" outlineLevel="0" collapsed="false">
      <c r="A4754" s="0" t="n">
        <v>12436</v>
      </c>
      <c r="B4754" s="133" t="s">
        <v>5738</v>
      </c>
      <c r="C4754" s="0" t="s">
        <v>969</v>
      </c>
      <c r="D4754" s="0" t="s">
        <v>972</v>
      </c>
      <c r="E4754" s="338" t="n">
        <v>595.19</v>
      </c>
    </row>
    <row r="4755" customFormat="false" ht="15" hidden="false" customHeight="false" outlineLevel="0" collapsed="false">
      <c r="A4755" s="0" t="n">
        <v>36357</v>
      </c>
      <c r="B4755" s="133" t="s">
        <v>5739</v>
      </c>
      <c r="C4755" s="0" t="s">
        <v>969</v>
      </c>
      <c r="D4755" s="0" t="s">
        <v>972</v>
      </c>
      <c r="E4755" s="338" t="n">
        <v>132.33</v>
      </c>
    </row>
    <row r="4756" customFormat="false" ht="15" hidden="false" customHeight="false" outlineLevel="0" collapsed="false">
      <c r="A4756" s="0" t="n">
        <v>12424</v>
      </c>
      <c r="B4756" s="133" t="s">
        <v>5740</v>
      </c>
      <c r="C4756" s="0" t="s">
        <v>969</v>
      </c>
      <c r="D4756" s="0" t="s">
        <v>972</v>
      </c>
      <c r="E4756" s="338" t="n">
        <v>107.25</v>
      </c>
    </row>
    <row r="4757" customFormat="false" ht="15" hidden="false" customHeight="false" outlineLevel="0" collapsed="false">
      <c r="A4757" s="0" t="n">
        <v>12440</v>
      </c>
      <c r="B4757" s="133" t="s">
        <v>5741</v>
      </c>
      <c r="C4757" s="0" t="s">
        <v>969</v>
      </c>
      <c r="D4757" s="0" t="s">
        <v>972</v>
      </c>
      <c r="E4757" s="338" t="n">
        <v>103.67</v>
      </c>
    </row>
    <row r="4758" customFormat="false" ht="15" hidden="false" customHeight="false" outlineLevel="0" collapsed="false">
      <c r="A4758" s="0" t="n">
        <v>9884</v>
      </c>
      <c r="B4758" s="133" t="s">
        <v>5742</v>
      </c>
      <c r="C4758" s="0" t="s">
        <v>969</v>
      </c>
      <c r="D4758" s="0" t="s">
        <v>972</v>
      </c>
      <c r="E4758" s="338" t="n">
        <v>77.32</v>
      </c>
    </row>
    <row r="4759" customFormat="false" ht="15" hidden="false" customHeight="false" outlineLevel="0" collapsed="false">
      <c r="A4759" s="0" t="n">
        <v>9888</v>
      </c>
      <c r="B4759" s="133" t="s">
        <v>5743</v>
      </c>
      <c r="C4759" s="0" t="s">
        <v>969</v>
      </c>
      <c r="D4759" s="0" t="s">
        <v>972</v>
      </c>
      <c r="E4759" s="338" t="n">
        <v>62.13</v>
      </c>
    </row>
    <row r="4760" customFormat="false" ht="15" hidden="false" customHeight="false" outlineLevel="0" collapsed="false">
      <c r="A4760" s="0" t="n">
        <v>9883</v>
      </c>
      <c r="B4760" s="133" t="s">
        <v>5744</v>
      </c>
      <c r="C4760" s="0" t="s">
        <v>969</v>
      </c>
      <c r="D4760" s="0" t="s">
        <v>972</v>
      </c>
      <c r="E4760" s="338" t="n">
        <v>27.11</v>
      </c>
    </row>
    <row r="4761" customFormat="false" ht="15" hidden="false" customHeight="false" outlineLevel="0" collapsed="false">
      <c r="A4761" s="0" t="n">
        <v>9886</v>
      </c>
      <c r="B4761" s="133" t="s">
        <v>5745</v>
      </c>
      <c r="C4761" s="0" t="s">
        <v>969</v>
      </c>
      <c r="D4761" s="0" t="s">
        <v>972</v>
      </c>
      <c r="E4761" s="338" t="n">
        <v>37.13</v>
      </c>
    </row>
    <row r="4762" customFormat="false" ht="15" hidden="false" customHeight="false" outlineLevel="0" collapsed="false">
      <c r="A4762" s="0" t="n">
        <v>9889</v>
      </c>
      <c r="B4762" s="133" t="s">
        <v>5746</v>
      </c>
      <c r="C4762" s="0" t="s">
        <v>969</v>
      </c>
      <c r="D4762" s="0" t="s">
        <v>972</v>
      </c>
      <c r="E4762" s="338" t="n">
        <v>188.12</v>
      </c>
    </row>
    <row r="4763" customFormat="false" ht="15" hidden="false" customHeight="false" outlineLevel="0" collapsed="false">
      <c r="A4763" s="0" t="n">
        <v>9887</v>
      </c>
      <c r="B4763" s="133" t="s">
        <v>5747</v>
      </c>
      <c r="C4763" s="0" t="s">
        <v>969</v>
      </c>
      <c r="D4763" s="0" t="s">
        <v>972</v>
      </c>
      <c r="E4763" s="338" t="n">
        <v>113.7</v>
      </c>
    </row>
    <row r="4764" customFormat="false" ht="15" hidden="false" customHeight="false" outlineLevel="0" collapsed="false">
      <c r="A4764" s="0" t="n">
        <v>9885</v>
      </c>
      <c r="B4764" s="133" t="s">
        <v>5748</v>
      </c>
      <c r="C4764" s="0" t="s">
        <v>969</v>
      </c>
      <c r="D4764" s="0" t="s">
        <v>972</v>
      </c>
      <c r="E4764" s="338" t="n">
        <v>35.9</v>
      </c>
    </row>
    <row r="4765" customFormat="false" ht="15" hidden="false" customHeight="false" outlineLevel="0" collapsed="false">
      <c r="A4765" s="0" t="n">
        <v>9890</v>
      </c>
      <c r="B4765" s="133" t="s">
        <v>5749</v>
      </c>
      <c r="C4765" s="0" t="s">
        <v>969</v>
      </c>
      <c r="D4765" s="0" t="s">
        <v>972</v>
      </c>
      <c r="E4765" s="338" t="n">
        <v>291.45</v>
      </c>
    </row>
    <row r="4766" customFormat="false" ht="15" hidden="false" customHeight="false" outlineLevel="0" collapsed="false">
      <c r="A4766" s="0" t="n">
        <v>9891</v>
      </c>
      <c r="B4766" s="133" t="s">
        <v>5750</v>
      </c>
      <c r="C4766" s="0" t="s">
        <v>969</v>
      </c>
      <c r="D4766" s="0" t="s">
        <v>972</v>
      </c>
      <c r="E4766" s="338" t="n">
        <v>409.14</v>
      </c>
    </row>
    <row r="4767" customFormat="false" ht="15" hidden="false" customHeight="false" outlineLevel="0" collapsed="false">
      <c r="A4767" s="0" t="n">
        <v>36313</v>
      </c>
      <c r="B4767" s="133" t="s">
        <v>5751</v>
      </c>
      <c r="C4767" s="0" t="s">
        <v>969</v>
      </c>
      <c r="D4767" s="0" t="s">
        <v>972</v>
      </c>
      <c r="E4767" s="338" t="n">
        <v>13.85</v>
      </c>
    </row>
    <row r="4768" customFormat="false" ht="15" hidden="false" customHeight="false" outlineLevel="0" collapsed="false">
      <c r="A4768" s="0" t="n">
        <v>36316</v>
      </c>
      <c r="B4768" s="133" t="s">
        <v>5752</v>
      </c>
      <c r="C4768" s="0" t="s">
        <v>969</v>
      </c>
      <c r="D4768" s="0" t="s">
        <v>972</v>
      </c>
      <c r="E4768" s="338" t="n">
        <v>21.57</v>
      </c>
    </row>
    <row r="4769" customFormat="false" ht="15" hidden="false" customHeight="false" outlineLevel="0" collapsed="false">
      <c r="A4769" s="0" t="n">
        <v>64</v>
      </c>
      <c r="B4769" s="133" t="s">
        <v>5753</v>
      </c>
      <c r="C4769" s="0" t="s">
        <v>969</v>
      </c>
      <c r="D4769" s="0" t="s">
        <v>972</v>
      </c>
      <c r="E4769" s="338" t="n">
        <v>4.79</v>
      </c>
    </row>
    <row r="4770" customFormat="false" ht="15" hidden="false" customHeight="false" outlineLevel="0" collapsed="false">
      <c r="A4770" s="0" t="n">
        <v>37423</v>
      </c>
      <c r="B4770" s="133" t="s">
        <v>5754</v>
      </c>
      <c r="C4770" s="0" t="s">
        <v>969</v>
      </c>
      <c r="D4770" s="0" t="s">
        <v>972</v>
      </c>
      <c r="E4770" s="338" t="n">
        <v>11.84</v>
      </c>
    </row>
    <row r="4771" customFormat="false" ht="15" hidden="false" customHeight="false" outlineLevel="0" collapsed="false">
      <c r="A4771" s="0" t="n">
        <v>9892</v>
      </c>
      <c r="B4771" s="133" t="s">
        <v>5755</v>
      </c>
      <c r="C4771" s="0" t="s">
        <v>969</v>
      </c>
      <c r="D4771" s="0" t="s">
        <v>970</v>
      </c>
      <c r="E4771" s="338" t="n">
        <v>8.52</v>
      </c>
    </row>
    <row r="4772" customFormat="false" ht="15" hidden="false" customHeight="false" outlineLevel="0" collapsed="false">
      <c r="A4772" s="0" t="n">
        <v>9901</v>
      </c>
      <c r="B4772" s="133" t="s">
        <v>5756</v>
      </c>
      <c r="C4772" s="0" t="s">
        <v>969</v>
      </c>
      <c r="D4772" s="0" t="s">
        <v>970</v>
      </c>
      <c r="E4772" s="338" t="n">
        <v>41.22</v>
      </c>
    </row>
    <row r="4773" customFormat="false" ht="15" hidden="false" customHeight="false" outlineLevel="0" collapsed="false">
      <c r="A4773" s="0" t="n">
        <v>9900</v>
      </c>
      <c r="B4773" s="133" t="s">
        <v>5757</v>
      </c>
      <c r="C4773" s="0" t="s">
        <v>969</v>
      </c>
      <c r="D4773" s="0" t="s">
        <v>970</v>
      </c>
      <c r="E4773" s="338" t="n">
        <v>23.88</v>
      </c>
    </row>
    <row r="4774" customFormat="false" ht="15" hidden="false" customHeight="false" outlineLevel="0" collapsed="false">
      <c r="A4774" s="0" t="n">
        <v>9899</v>
      </c>
      <c r="B4774" s="133" t="s">
        <v>5758</v>
      </c>
      <c r="C4774" s="0" t="s">
        <v>969</v>
      </c>
      <c r="D4774" s="0" t="s">
        <v>970</v>
      </c>
      <c r="E4774" s="338" t="n">
        <v>10.71</v>
      </c>
    </row>
    <row r="4775" customFormat="false" ht="15" hidden="false" customHeight="false" outlineLevel="0" collapsed="false">
      <c r="A4775" s="0" t="n">
        <v>9908</v>
      </c>
      <c r="B4775" s="133" t="s">
        <v>5759</v>
      </c>
      <c r="C4775" s="0" t="s">
        <v>969</v>
      </c>
      <c r="D4775" s="0" t="s">
        <v>970</v>
      </c>
      <c r="E4775" s="338" t="n">
        <v>481.5</v>
      </c>
    </row>
    <row r="4776" customFormat="false" ht="15" hidden="false" customHeight="false" outlineLevel="0" collapsed="false">
      <c r="A4776" s="0" t="n">
        <v>9905</v>
      </c>
      <c r="B4776" s="133" t="s">
        <v>5760</v>
      </c>
      <c r="C4776" s="0" t="s">
        <v>969</v>
      </c>
      <c r="D4776" s="0" t="s">
        <v>970</v>
      </c>
      <c r="E4776" s="338" t="n">
        <v>8.38</v>
      </c>
    </row>
    <row r="4777" customFormat="false" ht="15" hidden="false" customHeight="false" outlineLevel="0" collapsed="false">
      <c r="A4777" s="0" t="n">
        <v>9906</v>
      </c>
      <c r="B4777" s="133" t="s">
        <v>5761</v>
      </c>
      <c r="C4777" s="0" t="s">
        <v>969</v>
      </c>
      <c r="D4777" s="0" t="s">
        <v>970</v>
      </c>
      <c r="E4777" s="338" t="n">
        <v>10.1</v>
      </c>
    </row>
    <row r="4778" customFormat="false" ht="15" hidden="false" customHeight="false" outlineLevel="0" collapsed="false">
      <c r="A4778" s="0" t="n">
        <v>9895</v>
      </c>
      <c r="B4778" s="133" t="s">
        <v>5762</v>
      </c>
      <c r="C4778" s="0" t="s">
        <v>969</v>
      </c>
      <c r="D4778" s="0" t="s">
        <v>970</v>
      </c>
      <c r="E4778" s="338" t="n">
        <v>17.01</v>
      </c>
    </row>
    <row r="4779" customFormat="false" ht="15" hidden="false" customHeight="false" outlineLevel="0" collapsed="false">
      <c r="A4779" s="0" t="n">
        <v>9894</v>
      </c>
      <c r="B4779" s="133" t="s">
        <v>5763</v>
      </c>
      <c r="C4779" s="0" t="s">
        <v>969</v>
      </c>
      <c r="D4779" s="0" t="s">
        <v>970</v>
      </c>
      <c r="E4779" s="338" t="n">
        <v>32.72</v>
      </c>
    </row>
    <row r="4780" customFormat="false" ht="15" hidden="false" customHeight="false" outlineLevel="0" collapsed="false">
      <c r="A4780" s="0" t="n">
        <v>9897</v>
      </c>
      <c r="B4780" s="133" t="s">
        <v>5764</v>
      </c>
      <c r="C4780" s="0" t="s">
        <v>969</v>
      </c>
      <c r="D4780" s="0" t="s">
        <v>970</v>
      </c>
      <c r="E4780" s="338" t="n">
        <v>34.93</v>
      </c>
    </row>
    <row r="4781" customFormat="false" ht="15" hidden="false" customHeight="false" outlineLevel="0" collapsed="false">
      <c r="A4781" s="0" t="n">
        <v>9910</v>
      </c>
      <c r="B4781" s="133" t="s">
        <v>5765</v>
      </c>
      <c r="C4781" s="0" t="s">
        <v>969</v>
      </c>
      <c r="D4781" s="0" t="s">
        <v>970</v>
      </c>
      <c r="E4781" s="338" t="n">
        <v>90.89</v>
      </c>
    </row>
    <row r="4782" customFormat="false" ht="15" hidden="false" customHeight="false" outlineLevel="0" collapsed="false">
      <c r="A4782" s="0" t="n">
        <v>9909</v>
      </c>
      <c r="B4782" s="133" t="s">
        <v>5766</v>
      </c>
      <c r="C4782" s="0" t="s">
        <v>969</v>
      </c>
      <c r="D4782" s="0" t="s">
        <v>970</v>
      </c>
      <c r="E4782" s="338" t="n">
        <v>185.1</v>
      </c>
    </row>
    <row r="4783" customFormat="false" ht="15" hidden="false" customHeight="false" outlineLevel="0" collapsed="false">
      <c r="A4783" s="0" t="n">
        <v>9907</v>
      </c>
      <c r="B4783" s="133" t="s">
        <v>5767</v>
      </c>
      <c r="C4783" s="0" t="s">
        <v>969</v>
      </c>
      <c r="D4783" s="0" t="s">
        <v>970</v>
      </c>
      <c r="E4783" s="338" t="n">
        <v>218.55</v>
      </c>
    </row>
    <row r="4784" customFormat="false" ht="15" hidden="false" customHeight="false" outlineLevel="0" collapsed="false">
      <c r="A4784" s="0" t="n">
        <v>20973</v>
      </c>
      <c r="B4784" s="133" t="s">
        <v>5768</v>
      </c>
      <c r="C4784" s="0" t="s">
        <v>969</v>
      </c>
      <c r="D4784" s="0" t="s">
        <v>972</v>
      </c>
      <c r="E4784" s="338" t="n">
        <v>183.72</v>
      </c>
    </row>
    <row r="4785" customFormat="false" ht="15" hidden="false" customHeight="false" outlineLevel="0" collapsed="false">
      <c r="A4785" s="0" t="n">
        <v>20974</v>
      </c>
      <c r="B4785" s="133" t="s">
        <v>5769</v>
      </c>
      <c r="C4785" s="0" t="s">
        <v>969</v>
      </c>
      <c r="D4785" s="0" t="s">
        <v>972</v>
      </c>
      <c r="E4785" s="338" t="n">
        <v>262.85</v>
      </c>
    </row>
    <row r="4786" customFormat="false" ht="15" hidden="false" customHeight="false" outlineLevel="0" collapsed="false">
      <c r="A4786" s="0" t="n">
        <v>37989</v>
      </c>
      <c r="B4786" s="133" t="s">
        <v>5770</v>
      </c>
      <c r="C4786" s="0" t="s">
        <v>969</v>
      </c>
      <c r="D4786" s="0" t="s">
        <v>970</v>
      </c>
      <c r="E4786" s="338" t="n">
        <v>13.06</v>
      </c>
    </row>
    <row r="4787" customFormat="false" ht="15" hidden="false" customHeight="false" outlineLevel="0" collapsed="false">
      <c r="A4787" s="0" t="n">
        <v>37990</v>
      </c>
      <c r="B4787" s="133" t="s">
        <v>5771</v>
      </c>
      <c r="C4787" s="0" t="s">
        <v>969</v>
      </c>
      <c r="D4787" s="0" t="s">
        <v>970</v>
      </c>
      <c r="E4787" s="338" t="n">
        <v>14.41</v>
      </c>
    </row>
    <row r="4788" customFormat="false" ht="15" hidden="false" customHeight="false" outlineLevel="0" collapsed="false">
      <c r="A4788" s="0" t="n">
        <v>37991</v>
      </c>
      <c r="B4788" s="133" t="s">
        <v>5772</v>
      </c>
      <c r="C4788" s="0" t="s">
        <v>969</v>
      </c>
      <c r="D4788" s="0" t="s">
        <v>970</v>
      </c>
      <c r="E4788" s="338" t="n">
        <v>19.17</v>
      </c>
    </row>
    <row r="4789" customFormat="false" ht="15" hidden="false" customHeight="false" outlineLevel="0" collapsed="false">
      <c r="A4789" s="0" t="n">
        <v>37992</v>
      </c>
      <c r="B4789" s="133" t="s">
        <v>5773</v>
      </c>
      <c r="C4789" s="0" t="s">
        <v>969</v>
      </c>
      <c r="D4789" s="0" t="s">
        <v>970</v>
      </c>
      <c r="E4789" s="338" t="n">
        <v>29.75</v>
      </c>
    </row>
    <row r="4790" customFormat="false" ht="15" hidden="false" customHeight="false" outlineLevel="0" collapsed="false">
      <c r="A4790" s="0" t="n">
        <v>37993</v>
      </c>
      <c r="B4790" s="133" t="s">
        <v>5774</v>
      </c>
      <c r="C4790" s="0" t="s">
        <v>969</v>
      </c>
      <c r="D4790" s="0" t="s">
        <v>970</v>
      </c>
      <c r="E4790" s="338" t="n">
        <v>45.15</v>
      </c>
    </row>
    <row r="4791" customFormat="false" ht="15" hidden="false" customHeight="false" outlineLevel="0" collapsed="false">
      <c r="A4791" s="0" t="n">
        <v>37994</v>
      </c>
      <c r="B4791" s="133" t="s">
        <v>5775</v>
      </c>
      <c r="C4791" s="0" t="s">
        <v>969</v>
      </c>
      <c r="D4791" s="0" t="s">
        <v>970</v>
      </c>
      <c r="E4791" s="338" t="n">
        <v>107.5</v>
      </c>
    </row>
    <row r="4792" customFormat="false" ht="15" hidden="false" customHeight="false" outlineLevel="0" collapsed="false">
      <c r="A4792" s="0" t="n">
        <v>37995</v>
      </c>
      <c r="B4792" s="133" t="s">
        <v>5776</v>
      </c>
      <c r="C4792" s="0" t="s">
        <v>969</v>
      </c>
      <c r="D4792" s="0" t="s">
        <v>970</v>
      </c>
      <c r="E4792" s="338" t="n">
        <v>140.12</v>
      </c>
    </row>
    <row r="4793" customFormat="false" ht="15" hidden="false" customHeight="false" outlineLevel="0" collapsed="false">
      <c r="A4793" s="0" t="n">
        <v>37996</v>
      </c>
      <c r="B4793" s="133" t="s">
        <v>5777</v>
      </c>
      <c r="C4793" s="0" t="s">
        <v>969</v>
      </c>
      <c r="D4793" s="0" t="s">
        <v>970</v>
      </c>
      <c r="E4793" s="338" t="n">
        <v>213.37</v>
      </c>
    </row>
    <row r="4794" customFormat="false" ht="15" hidden="false" customHeight="false" outlineLevel="0" collapsed="false">
      <c r="A4794" s="0" t="n">
        <v>13883</v>
      </c>
      <c r="B4794" s="133" t="s">
        <v>5778</v>
      </c>
      <c r="C4794" s="0" t="s">
        <v>969</v>
      </c>
      <c r="D4794" s="0" t="s">
        <v>972</v>
      </c>
      <c r="E4794" s="339" t="n">
        <v>116611.15</v>
      </c>
    </row>
    <row r="4795" customFormat="false" ht="15" hidden="false" customHeight="false" outlineLevel="0" collapsed="false">
      <c r="A4795" s="0" t="n">
        <v>38604</v>
      </c>
      <c r="B4795" s="133" t="s">
        <v>5779</v>
      </c>
      <c r="C4795" s="0" t="s">
        <v>969</v>
      </c>
      <c r="D4795" s="0" t="s">
        <v>972</v>
      </c>
      <c r="E4795" s="339" t="n">
        <v>145237.64</v>
      </c>
    </row>
    <row r="4796" customFormat="false" ht="15" hidden="false" customHeight="false" outlineLevel="0" collapsed="false">
      <c r="A4796" s="0" t="n">
        <v>10601</v>
      </c>
      <c r="B4796" s="133" t="s">
        <v>5780</v>
      </c>
      <c r="C4796" s="0" t="s">
        <v>969</v>
      </c>
      <c r="D4796" s="0" t="s">
        <v>972</v>
      </c>
      <c r="E4796" s="339" t="n">
        <v>2825161.76</v>
      </c>
    </row>
    <row r="4797" customFormat="false" ht="15" hidden="false" customHeight="false" outlineLevel="0" collapsed="false">
      <c r="A4797" s="0" t="n">
        <v>44469</v>
      </c>
      <c r="B4797" s="133" t="s">
        <v>5781</v>
      </c>
      <c r="C4797" s="0" t="s">
        <v>969</v>
      </c>
      <c r="D4797" s="0" t="s">
        <v>972</v>
      </c>
      <c r="E4797" s="339" t="n">
        <v>7438551.21</v>
      </c>
    </row>
    <row r="4798" customFormat="false" ht="15" hidden="false" customHeight="false" outlineLevel="0" collapsed="false">
      <c r="A4798" s="0" t="n">
        <v>13894</v>
      </c>
      <c r="B4798" s="133" t="s">
        <v>5782</v>
      </c>
      <c r="C4798" s="0" t="s">
        <v>969</v>
      </c>
      <c r="D4798" s="0" t="s">
        <v>972</v>
      </c>
      <c r="E4798" s="339" t="n">
        <v>399604.75</v>
      </c>
    </row>
    <row r="4799" customFormat="false" ht="15" hidden="false" customHeight="false" outlineLevel="0" collapsed="false">
      <c r="A4799" s="0" t="n">
        <v>13895</v>
      </c>
      <c r="B4799" s="133" t="s">
        <v>5783</v>
      </c>
      <c r="C4799" s="0" t="s">
        <v>969</v>
      </c>
      <c r="D4799" s="0" t="s">
        <v>972</v>
      </c>
      <c r="E4799" s="339" t="n">
        <v>537335.18</v>
      </c>
    </row>
    <row r="4800" customFormat="false" ht="15" hidden="false" customHeight="false" outlineLevel="0" collapsed="false">
      <c r="A4800" s="0" t="n">
        <v>13892</v>
      </c>
      <c r="B4800" s="133" t="s">
        <v>5784</v>
      </c>
      <c r="C4800" s="0" t="s">
        <v>969</v>
      </c>
      <c r="D4800" s="0" t="s">
        <v>972</v>
      </c>
      <c r="E4800" s="339" t="n">
        <v>658491.12</v>
      </c>
    </row>
    <row r="4801" customFormat="false" ht="15" hidden="false" customHeight="false" outlineLevel="0" collapsed="false">
      <c r="A4801" s="0" t="n">
        <v>9914</v>
      </c>
      <c r="B4801" s="133" t="s">
        <v>5785</v>
      </c>
      <c r="C4801" s="0" t="s">
        <v>969</v>
      </c>
      <c r="D4801" s="0" t="s">
        <v>972</v>
      </c>
      <c r="E4801" s="339" t="n">
        <v>712400</v>
      </c>
    </row>
    <row r="4802" customFormat="false" ht="15" hidden="false" customHeight="false" outlineLevel="0" collapsed="false">
      <c r="A4802" s="0" t="n">
        <v>36485</v>
      </c>
      <c r="B4802" s="133" t="s">
        <v>5786</v>
      </c>
      <c r="C4802" s="0" t="s">
        <v>969</v>
      </c>
      <c r="D4802" s="0" t="s">
        <v>972</v>
      </c>
      <c r="E4802" s="339" t="n">
        <v>665336.65</v>
      </c>
    </row>
    <row r="4803" customFormat="false" ht="15" hidden="false" customHeight="false" outlineLevel="0" collapsed="false">
      <c r="A4803" s="0" t="n">
        <v>9912</v>
      </c>
      <c r="B4803" s="133" t="s">
        <v>5787</v>
      </c>
      <c r="C4803" s="0" t="s">
        <v>969</v>
      </c>
      <c r="D4803" s="0" t="s">
        <v>972</v>
      </c>
      <c r="E4803" s="339" t="n">
        <v>2300000</v>
      </c>
    </row>
    <row r="4804" customFormat="false" ht="15" hidden="false" customHeight="false" outlineLevel="0" collapsed="false">
      <c r="A4804" s="0" t="n">
        <v>9921</v>
      </c>
      <c r="B4804" s="133" t="s">
        <v>5788</v>
      </c>
      <c r="C4804" s="0" t="s">
        <v>969</v>
      </c>
      <c r="D4804" s="0" t="s">
        <v>972</v>
      </c>
      <c r="E4804" s="339" t="n">
        <v>1186448.79</v>
      </c>
    </row>
    <row r="4805" customFormat="false" ht="15" hidden="false" customHeight="false" outlineLevel="0" collapsed="false">
      <c r="A4805" s="0" t="n">
        <v>21112</v>
      </c>
      <c r="B4805" s="133" t="s">
        <v>5789</v>
      </c>
      <c r="C4805" s="0" t="s">
        <v>969</v>
      </c>
      <c r="D4805" s="0" t="s">
        <v>970</v>
      </c>
      <c r="E4805" s="338" t="n">
        <v>259.14</v>
      </c>
    </row>
    <row r="4806" customFormat="false" ht="15" hidden="false" customHeight="false" outlineLevel="0" collapsed="false">
      <c r="A4806" s="0" t="n">
        <v>10228</v>
      </c>
      <c r="B4806" s="133" t="s">
        <v>5790</v>
      </c>
      <c r="C4806" s="0" t="s">
        <v>969</v>
      </c>
      <c r="D4806" s="0" t="s">
        <v>977</v>
      </c>
      <c r="E4806" s="338" t="n">
        <v>301.05</v>
      </c>
    </row>
    <row r="4807" customFormat="false" ht="15" hidden="false" customHeight="false" outlineLevel="0" collapsed="false">
      <c r="A4807" s="0" t="n">
        <v>11781</v>
      </c>
      <c r="B4807" s="133" t="s">
        <v>5791</v>
      </c>
      <c r="C4807" s="0" t="s">
        <v>969</v>
      </c>
      <c r="D4807" s="0" t="s">
        <v>970</v>
      </c>
      <c r="E4807" s="338" t="n">
        <v>243.88</v>
      </c>
    </row>
    <row r="4808" customFormat="false" ht="15" hidden="false" customHeight="false" outlineLevel="0" collapsed="false">
      <c r="A4808" s="0" t="n">
        <v>37588</v>
      </c>
      <c r="B4808" s="133" t="s">
        <v>5792</v>
      </c>
      <c r="C4808" s="0" t="s">
        <v>969</v>
      </c>
      <c r="D4808" s="0" t="s">
        <v>970</v>
      </c>
      <c r="E4808" s="338" t="n">
        <v>58.49</v>
      </c>
    </row>
    <row r="4809" customFormat="false" ht="15" hidden="false" customHeight="false" outlineLevel="0" collapsed="false">
      <c r="A4809" s="0" t="n">
        <v>11746</v>
      </c>
      <c r="B4809" s="133" t="s">
        <v>5793</v>
      </c>
      <c r="C4809" s="0" t="s">
        <v>969</v>
      </c>
      <c r="D4809" s="0" t="s">
        <v>970</v>
      </c>
      <c r="E4809" s="338" t="n">
        <v>81.78</v>
      </c>
    </row>
    <row r="4810" customFormat="false" ht="15" hidden="false" customHeight="false" outlineLevel="0" collapsed="false">
      <c r="A4810" s="0" t="n">
        <v>11751</v>
      </c>
      <c r="B4810" s="133" t="s">
        <v>5794</v>
      </c>
      <c r="C4810" s="0" t="s">
        <v>969</v>
      </c>
      <c r="D4810" s="0" t="s">
        <v>970</v>
      </c>
      <c r="E4810" s="338" t="n">
        <v>146.88</v>
      </c>
    </row>
    <row r="4811" customFormat="false" ht="15" hidden="false" customHeight="false" outlineLevel="0" collapsed="false">
      <c r="A4811" s="0" t="n">
        <v>11750</v>
      </c>
      <c r="B4811" s="133" t="s">
        <v>5795</v>
      </c>
      <c r="C4811" s="0" t="s">
        <v>969</v>
      </c>
      <c r="D4811" s="0" t="s">
        <v>970</v>
      </c>
      <c r="E4811" s="338" t="n">
        <v>121.89</v>
      </c>
    </row>
    <row r="4812" customFormat="false" ht="15" hidden="false" customHeight="false" outlineLevel="0" collapsed="false">
      <c r="A4812" s="0" t="n">
        <v>11748</v>
      </c>
      <c r="B4812" s="133" t="s">
        <v>5796</v>
      </c>
      <c r="C4812" s="0" t="s">
        <v>969</v>
      </c>
      <c r="D4812" s="0" t="s">
        <v>970</v>
      </c>
      <c r="E4812" s="338" t="n">
        <v>52.48</v>
      </c>
    </row>
    <row r="4813" customFormat="false" ht="15" hidden="false" customHeight="false" outlineLevel="0" collapsed="false">
      <c r="A4813" s="0" t="n">
        <v>11747</v>
      </c>
      <c r="B4813" s="133" t="s">
        <v>5797</v>
      </c>
      <c r="C4813" s="0" t="s">
        <v>969</v>
      </c>
      <c r="D4813" s="0" t="s">
        <v>970</v>
      </c>
      <c r="E4813" s="338" t="n">
        <v>226.49</v>
      </c>
    </row>
    <row r="4814" customFormat="false" ht="15" hidden="false" customHeight="false" outlineLevel="0" collapsed="false">
      <c r="A4814" s="0" t="n">
        <v>11749</v>
      </c>
      <c r="B4814" s="133" t="s">
        <v>5798</v>
      </c>
      <c r="C4814" s="0" t="s">
        <v>969</v>
      </c>
      <c r="D4814" s="0" t="s">
        <v>970</v>
      </c>
      <c r="E4814" s="338" t="n">
        <v>60.57</v>
      </c>
    </row>
    <row r="4815" customFormat="false" ht="15" hidden="false" customHeight="false" outlineLevel="0" collapsed="false">
      <c r="A4815" s="0" t="n">
        <v>10236</v>
      </c>
      <c r="B4815" s="133" t="s">
        <v>5799</v>
      </c>
      <c r="C4815" s="0" t="s">
        <v>969</v>
      </c>
      <c r="D4815" s="0" t="s">
        <v>970</v>
      </c>
      <c r="E4815" s="338" t="n">
        <v>93.66</v>
      </c>
    </row>
    <row r="4816" customFormat="false" ht="15" hidden="false" customHeight="false" outlineLevel="0" collapsed="false">
      <c r="A4816" s="0" t="n">
        <v>10233</v>
      </c>
      <c r="B4816" s="133" t="s">
        <v>5800</v>
      </c>
      <c r="C4816" s="0" t="s">
        <v>969</v>
      </c>
      <c r="D4816" s="0" t="s">
        <v>970</v>
      </c>
      <c r="E4816" s="338" t="n">
        <v>87.76</v>
      </c>
    </row>
    <row r="4817" customFormat="false" ht="15" hidden="false" customHeight="false" outlineLevel="0" collapsed="false">
      <c r="A4817" s="0" t="n">
        <v>10234</v>
      </c>
      <c r="B4817" s="133" t="s">
        <v>5801</v>
      </c>
      <c r="C4817" s="0" t="s">
        <v>969</v>
      </c>
      <c r="D4817" s="0" t="s">
        <v>970</v>
      </c>
      <c r="E4817" s="338" t="n">
        <v>55.28</v>
      </c>
    </row>
    <row r="4818" customFormat="false" ht="15" hidden="false" customHeight="false" outlineLevel="0" collapsed="false">
      <c r="A4818" s="0" t="n">
        <v>10231</v>
      </c>
      <c r="B4818" s="133" t="s">
        <v>5802</v>
      </c>
      <c r="C4818" s="0" t="s">
        <v>969</v>
      </c>
      <c r="D4818" s="0" t="s">
        <v>970</v>
      </c>
      <c r="E4818" s="338" t="n">
        <v>253.53</v>
      </c>
    </row>
    <row r="4819" customFormat="false" ht="15" hidden="false" customHeight="false" outlineLevel="0" collapsed="false">
      <c r="A4819" s="0" t="n">
        <v>10232</v>
      </c>
      <c r="B4819" s="133" t="s">
        <v>5803</v>
      </c>
      <c r="C4819" s="0" t="s">
        <v>969</v>
      </c>
      <c r="D4819" s="0" t="s">
        <v>970</v>
      </c>
      <c r="E4819" s="338" t="n">
        <v>141.87</v>
      </c>
    </row>
    <row r="4820" customFormat="false" ht="15" hidden="false" customHeight="false" outlineLevel="0" collapsed="false">
      <c r="A4820" s="0" t="n">
        <v>10229</v>
      </c>
      <c r="B4820" s="133" t="s">
        <v>5804</v>
      </c>
      <c r="C4820" s="0" t="s">
        <v>969</v>
      </c>
      <c r="D4820" s="0" t="s">
        <v>977</v>
      </c>
      <c r="E4820" s="338" t="n">
        <v>50</v>
      </c>
    </row>
    <row r="4821" customFormat="false" ht="15" hidden="false" customHeight="false" outlineLevel="0" collapsed="false">
      <c r="A4821" s="0" t="n">
        <v>10235</v>
      </c>
      <c r="B4821" s="133" t="s">
        <v>5805</v>
      </c>
      <c r="C4821" s="0" t="s">
        <v>969</v>
      </c>
      <c r="D4821" s="0" t="s">
        <v>970</v>
      </c>
      <c r="E4821" s="338" t="n">
        <v>347.56</v>
      </c>
    </row>
    <row r="4822" customFormat="false" ht="15" hidden="false" customHeight="false" outlineLevel="0" collapsed="false">
      <c r="A4822" s="0" t="n">
        <v>10230</v>
      </c>
      <c r="B4822" s="133" t="s">
        <v>5806</v>
      </c>
      <c r="C4822" s="0" t="s">
        <v>969</v>
      </c>
      <c r="D4822" s="0" t="s">
        <v>970</v>
      </c>
      <c r="E4822" s="338" t="n">
        <v>611.67</v>
      </c>
    </row>
    <row r="4823" customFormat="false" ht="15" hidden="false" customHeight="false" outlineLevel="0" collapsed="false">
      <c r="A4823" s="0" t="n">
        <v>10409</v>
      </c>
      <c r="B4823" s="133" t="s">
        <v>5807</v>
      </c>
      <c r="C4823" s="0" t="s">
        <v>969</v>
      </c>
      <c r="D4823" s="0" t="s">
        <v>970</v>
      </c>
      <c r="E4823" s="338" t="n">
        <v>181.72</v>
      </c>
    </row>
    <row r="4824" customFormat="false" ht="15" hidden="false" customHeight="false" outlineLevel="0" collapsed="false">
      <c r="A4824" s="0" t="n">
        <v>10411</v>
      </c>
      <c r="B4824" s="133" t="s">
        <v>5808</v>
      </c>
      <c r="C4824" s="0" t="s">
        <v>969</v>
      </c>
      <c r="D4824" s="0" t="s">
        <v>970</v>
      </c>
      <c r="E4824" s="338" t="n">
        <v>162.6</v>
      </c>
    </row>
    <row r="4825" customFormat="false" ht="15" hidden="false" customHeight="false" outlineLevel="0" collapsed="false">
      <c r="A4825" s="0" t="n">
        <v>10404</v>
      </c>
      <c r="B4825" s="133" t="s">
        <v>5809</v>
      </c>
      <c r="C4825" s="0" t="s">
        <v>969</v>
      </c>
      <c r="D4825" s="0" t="s">
        <v>970</v>
      </c>
      <c r="E4825" s="338" t="n">
        <v>65.94</v>
      </c>
    </row>
    <row r="4826" customFormat="false" ht="15" hidden="false" customHeight="false" outlineLevel="0" collapsed="false">
      <c r="A4826" s="0" t="n">
        <v>10410</v>
      </c>
      <c r="B4826" s="133" t="s">
        <v>5810</v>
      </c>
      <c r="C4826" s="0" t="s">
        <v>969</v>
      </c>
      <c r="D4826" s="0" t="s">
        <v>970</v>
      </c>
      <c r="E4826" s="338" t="n">
        <v>108.62</v>
      </c>
    </row>
    <row r="4827" customFormat="false" ht="15" hidden="false" customHeight="false" outlineLevel="0" collapsed="false">
      <c r="A4827" s="0" t="n">
        <v>10405</v>
      </c>
      <c r="B4827" s="133" t="s">
        <v>5811</v>
      </c>
      <c r="C4827" s="0" t="s">
        <v>969</v>
      </c>
      <c r="D4827" s="0" t="s">
        <v>970</v>
      </c>
      <c r="E4827" s="338" t="n">
        <v>364.08</v>
      </c>
    </row>
    <row r="4828" customFormat="false" ht="15" hidden="false" customHeight="false" outlineLevel="0" collapsed="false">
      <c r="A4828" s="0" t="n">
        <v>10408</v>
      </c>
      <c r="B4828" s="133" t="s">
        <v>5812</v>
      </c>
      <c r="C4828" s="0" t="s">
        <v>969</v>
      </c>
      <c r="D4828" s="0" t="s">
        <v>970</v>
      </c>
      <c r="E4828" s="338" t="n">
        <v>254.59</v>
      </c>
    </row>
    <row r="4829" customFormat="false" ht="15" hidden="false" customHeight="false" outlineLevel="0" collapsed="false">
      <c r="A4829" s="0" t="n">
        <v>10412</v>
      </c>
      <c r="B4829" s="133" t="s">
        <v>5813</v>
      </c>
      <c r="C4829" s="0" t="s">
        <v>969</v>
      </c>
      <c r="D4829" s="0" t="s">
        <v>970</v>
      </c>
      <c r="E4829" s="338" t="n">
        <v>79.91</v>
      </c>
    </row>
    <row r="4830" customFormat="false" ht="15" hidden="false" customHeight="false" outlineLevel="0" collapsed="false">
      <c r="A4830" s="0" t="n">
        <v>10406</v>
      </c>
      <c r="B4830" s="133" t="s">
        <v>5814</v>
      </c>
      <c r="C4830" s="0" t="s">
        <v>969</v>
      </c>
      <c r="D4830" s="0" t="s">
        <v>970</v>
      </c>
      <c r="E4830" s="338" t="n">
        <v>502.86</v>
      </c>
    </row>
    <row r="4831" customFormat="false" ht="15" hidden="false" customHeight="false" outlineLevel="0" collapsed="false">
      <c r="A4831" s="0" t="n">
        <v>10407</v>
      </c>
      <c r="B4831" s="133" t="s">
        <v>5815</v>
      </c>
      <c r="C4831" s="0" t="s">
        <v>969</v>
      </c>
      <c r="D4831" s="0" t="s">
        <v>970</v>
      </c>
      <c r="E4831" s="338" t="n">
        <v>779.95</v>
      </c>
    </row>
    <row r="4832" customFormat="false" ht="15" hidden="false" customHeight="false" outlineLevel="0" collapsed="false">
      <c r="A4832" s="0" t="n">
        <v>10416</v>
      </c>
      <c r="B4832" s="133" t="s">
        <v>5816</v>
      </c>
      <c r="C4832" s="0" t="s">
        <v>969</v>
      </c>
      <c r="D4832" s="0" t="s">
        <v>970</v>
      </c>
      <c r="E4832" s="338" t="n">
        <v>96.74</v>
      </c>
    </row>
    <row r="4833" customFormat="false" ht="15" hidden="false" customHeight="false" outlineLevel="0" collapsed="false">
      <c r="A4833" s="0" t="n">
        <v>10419</v>
      </c>
      <c r="B4833" s="133" t="s">
        <v>5817</v>
      </c>
      <c r="C4833" s="0" t="s">
        <v>969</v>
      </c>
      <c r="D4833" s="0" t="s">
        <v>970</v>
      </c>
      <c r="E4833" s="338" t="n">
        <v>83.97</v>
      </c>
    </row>
    <row r="4834" customFormat="false" ht="15" hidden="false" customHeight="false" outlineLevel="0" collapsed="false">
      <c r="A4834" s="0" t="n">
        <v>21092</v>
      </c>
      <c r="B4834" s="133" t="s">
        <v>5818</v>
      </c>
      <c r="C4834" s="0" t="s">
        <v>969</v>
      </c>
      <c r="D4834" s="0" t="s">
        <v>970</v>
      </c>
      <c r="E4834" s="338" t="n">
        <v>48.01</v>
      </c>
    </row>
    <row r="4835" customFormat="false" ht="15" hidden="false" customHeight="false" outlineLevel="0" collapsed="false">
      <c r="A4835" s="0" t="n">
        <v>10418</v>
      </c>
      <c r="B4835" s="133" t="s">
        <v>5819</v>
      </c>
      <c r="C4835" s="0" t="s">
        <v>969</v>
      </c>
      <c r="D4835" s="0" t="s">
        <v>970</v>
      </c>
      <c r="E4835" s="338" t="n">
        <v>55.97</v>
      </c>
    </row>
    <row r="4836" customFormat="false" ht="15" hidden="false" customHeight="false" outlineLevel="0" collapsed="false">
      <c r="A4836" s="0" t="n">
        <v>12657</v>
      </c>
      <c r="B4836" s="133" t="s">
        <v>5820</v>
      </c>
      <c r="C4836" s="0" t="s">
        <v>969</v>
      </c>
      <c r="D4836" s="0" t="s">
        <v>970</v>
      </c>
      <c r="E4836" s="338" t="n">
        <v>225.87</v>
      </c>
    </row>
    <row r="4837" customFormat="false" ht="15" hidden="false" customHeight="false" outlineLevel="0" collapsed="false">
      <c r="A4837" s="0" t="n">
        <v>10417</v>
      </c>
      <c r="B4837" s="133" t="s">
        <v>5821</v>
      </c>
      <c r="C4837" s="0" t="s">
        <v>969</v>
      </c>
      <c r="D4837" s="0" t="s">
        <v>970</v>
      </c>
      <c r="E4837" s="338" t="n">
        <v>140.96</v>
      </c>
    </row>
    <row r="4838" customFormat="false" ht="15" hidden="false" customHeight="false" outlineLevel="0" collapsed="false">
      <c r="A4838" s="0" t="n">
        <v>10413</v>
      </c>
      <c r="B4838" s="133" t="s">
        <v>5822</v>
      </c>
      <c r="C4838" s="0" t="s">
        <v>969</v>
      </c>
      <c r="D4838" s="0" t="s">
        <v>970</v>
      </c>
      <c r="E4838" s="338" t="n">
        <v>51.23</v>
      </c>
    </row>
    <row r="4839" customFormat="false" ht="15" hidden="false" customHeight="false" outlineLevel="0" collapsed="false">
      <c r="A4839" s="0" t="n">
        <v>10414</v>
      </c>
      <c r="B4839" s="133" t="s">
        <v>5823</v>
      </c>
      <c r="C4839" s="0" t="s">
        <v>969</v>
      </c>
      <c r="D4839" s="0" t="s">
        <v>970</v>
      </c>
      <c r="E4839" s="338" t="n">
        <v>308.45</v>
      </c>
    </row>
    <row r="4840" customFormat="false" ht="15" hidden="false" customHeight="false" outlineLevel="0" collapsed="false">
      <c r="A4840" s="0" t="n">
        <v>10415</v>
      </c>
      <c r="B4840" s="133" t="s">
        <v>5824</v>
      </c>
      <c r="C4840" s="0" t="s">
        <v>969</v>
      </c>
      <c r="D4840" s="0" t="s">
        <v>970</v>
      </c>
      <c r="E4840" s="338" t="n">
        <v>535.33</v>
      </c>
    </row>
    <row r="4841" customFormat="false" ht="15" hidden="false" customHeight="false" outlineLevel="0" collapsed="false">
      <c r="A4841" s="0" t="n">
        <v>38643</v>
      </c>
      <c r="B4841" s="133" t="s">
        <v>5825</v>
      </c>
      <c r="C4841" s="0" t="s">
        <v>969</v>
      </c>
      <c r="D4841" s="0" t="s">
        <v>970</v>
      </c>
      <c r="E4841" s="338" t="n">
        <v>46.48</v>
      </c>
    </row>
    <row r="4842" customFormat="false" ht="15" hidden="false" customHeight="false" outlineLevel="0" collapsed="false">
      <c r="A4842" s="0" t="n">
        <v>6157</v>
      </c>
      <c r="B4842" s="133" t="s">
        <v>5826</v>
      </c>
      <c r="C4842" s="0" t="s">
        <v>969</v>
      </c>
      <c r="D4842" s="0" t="s">
        <v>970</v>
      </c>
      <c r="E4842" s="338" t="n">
        <v>63.5</v>
      </c>
    </row>
    <row r="4843" customFormat="false" ht="15" hidden="false" customHeight="false" outlineLevel="0" collapsed="false">
      <c r="A4843" s="0" t="n">
        <v>6158</v>
      </c>
      <c r="B4843" s="133" t="s">
        <v>5827</v>
      </c>
      <c r="C4843" s="0" t="s">
        <v>969</v>
      </c>
      <c r="D4843" s="0" t="s">
        <v>970</v>
      </c>
      <c r="E4843" s="338" t="n">
        <v>6.99</v>
      </c>
    </row>
    <row r="4844" customFormat="false" ht="15" hidden="false" customHeight="false" outlineLevel="0" collapsed="false">
      <c r="A4844" s="0" t="n">
        <v>6153</v>
      </c>
      <c r="B4844" s="133" t="s">
        <v>5828</v>
      </c>
      <c r="C4844" s="0" t="s">
        <v>969</v>
      </c>
      <c r="D4844" s="0" t="s">
        <v>970</v>
      </c>
      <c r="E4844" s="338" t="n">
        <v>4.81</v>
      </c>
    </row>
    <row r="4845" customFormat="false" ht="15" hidden="false" customHeight="false" outlineLevel="0" collapsed="false">
      <c r="A4845" s="0" t="n">
        <v>6156</v>
      </c>
      <c r="B4845" s="133" t="s">
        <v>5829</v>
      </c>
      <c r="C4845" s="0" t="s">
        <v>969</v>
      </c>
      <c r="D4845" s="0" t="s">
        <v>970</v>
      </c>
      <c r="E4845" s="338" t="n">
        <v>5.99</v>
      </c>
    </row>
    <row r="4846" customFormat="false" ht="15" hidden="false" customHeight="false" outlineLevel="0" collapsed="false">
      <c r="A4846" s="0" t="n">
        <v>6154</v>
      </c>
      <c r="B4846" s="133" t="s">
        <v>5830</v>
      </c>
      <c r="C4846" s="0" t="s">
        <v>969</v>
      </c>
      <c r="D4846" s="0" t="s">
        <v>970</v>
      </c>
      <c r="E4846" s="338" t="n">
        <v>8.55</v>
      </c>
    </row>
    <row r="4847" customFormat="false" ht="15" hidden="false" customHeight="false" outlineLevel="0" collapsed="false">
      <c r="A4847" s="0" t="n">
        <v>6155</v>
      </c>
      <c r="B4847" s="133" t="s">
        <v>5831</v>
      </c>
      <c r="C4847" s="0" t="s">
        <v>969</v>
      </c>
      <c r="D4847" s="0" t="s">
        <v>970</v>
      </c>
      <c r="E4847" s="338" t="n">
        <v>19.67</v>
      </c>
    </row>
    <row r="4848" customFormat="false" ht="15" hidden="false" customHeight="false" outlineLevel="0" collapsed="false">
      <c r="A4848" s="0" t="n">
        <v>43595</v>
      </c>
      <c r="B4848" s="133" t="s">
        <v>5832</v>
      </c>
      <c r="C4848" s="0" t="s">
        <v>969</v>
      </c>
      <c r="D4848" s="0" t="s">
        <v>970</v>
      </c>
      <c r="E4848" s="338" t="n">
        <v>19.82</v>
      </c>
    </row>
    <row r="4849" customFormat="false" ht="15" hidden="false" customHeight="false" outlineLevel="0" collapsed="false">
      <c r="A4849" s="0" t="n">
        <v>43596</v>
      </c>
      <c r="B4849" s="133" t="s">
        <v>5833</v>
      </c>
      <c r="C4849" s="0" t="s">
        <v>969</v>
      </c>
      <c r="D4849" s="0" t="s">
        <v>970</v>
      </c>
      <c r="E4849" s="338" t="n">
        <v>22.91</v>
      </c>
    </row>
    <row r="4850" customFormat="false" ht="15" hidden="false" customHeight="false" outlineLevel="0" collapsed="false">
      <c r="A4850" s="0" t="n">
        <v>38108</v>
      </c>
      <c r="B4850" s="133" t="s">
        <v>5834</v>
      </c>
      <c r="C4850" s="0" t="s">
        <v>969</v>
      </c>
      <c r="D4850" s="0" t="s">
        <v>970</v>
      </c>
      <c r="E4850" s="338" t="n">
        <v>41.77</v>
      </c>
    </row>
    <row r="4851" customFormat="false" ht="15" hidden="false" customHeight="false" outlineLevel="0" collapsed="false">
      <c r="A4851" s="0" t="n">
        <v>38087</v>
      </c>
      <c r="B4851" s="133" t="s">
        <v>5835</v>
      </c>
      <c r="C4851" s="0" t="s">
        <v>969</v>
      </c>
      <c r="D4851" s="0" t="s">
        <v>970</v>
      </c>
      <c r="E4851" s="338" t="n">
        <v>53.72</v>
      </c>
    </row>
    <row r="4852" customFormat="false" ht="15" hidden="false" customHeight="false" outlineLevel="0" collapsed="false">
      <c r="A4852" s="0" t="n">
        <v>38109</v>
      </c>
      <c r="B4852" s="133" t="s">
        <v>5836</v>
      </c>
      <c r="C4852" s="0" t="s">
        <v>969</v>
      </c>
      <c r="D4852" s="0" t="s">
        <v>970</v>
      </c>
      <c r="E4852" s="338" t="n">
        <v>66.75</v>
      </c>
    </row>
    <row r="4853" customFormat="false" ht="15" hidden="false" customHeight="false" outlineLevel="0" collapsed="false">
      <c r="A4853" s="0" t="n">
        <v>38088</v>
      </c>
      <c r="B4853" s="133" t="s">
        <v>5837</v>
      </c>
      <c r="C4853" s="0" t="s">
        <v>969</v>
      </c>
      <c r="D4853" s="0" t="s">
        <v>970</v>
      </c>
      <c r="E4853" s="338" t="n">
        <v>70.19</v>
      </c>
    </row>
    <row r="4854" customFormat="false" ht="15" hidden="false" customHeight="false" outlineLevel="0" collapsed="false">
      <c r="A4854" s="0" t="n">
        <v>38110</v>
      </c>
      <c r="B4854" s="133" t="s">
        <v>5838</v>
      </c>
      <c r="C4854" s="0" t="s">
        <v>969</v>
      </c>
      <c r="D4854" s="0" t="s">
        <v>970</v>
      </c>
      <c r="E4854" s="338" t="n">
        <v>25.68</v>
      </c>
    </row>
    <row r="4855" customFormat="false" ht="15" hidden="false" customHeight="false" outlineLevel="0" collapsed="false">
      <c r="A4855" s="0" t="n">
        <v>38089</v>
      </c>
      <c r="B4855" s="133" t="s">
        <v>5839</v>
      </c>
      <c r="C4855" s="0" t="s">
        <v>969</v>
      </c>
      <c r="D4855" s="0" t="s">
        <v>970</v>
      </c>
      <c r="E4855" s="338" t="n">
        <v>44.74</v>
      </c>
    </row>
    <row r="4856" customFormat="false" ht="15" hidden="false" customHeight="false" outlineLevel="0" collapsed="false">
      <c r="A4856" s="0" t="n">
        <v>38111</v>
      </c>
      <c r="B4856" s="133" t="s">
        <v>5840</v>
      </c>
      <c r="C4856" s="0" t="s">
        <v>969</v>
      </c>
      <c r="D4856" s="0" t="s">
        <v>970</v>
      </c>
      <c r="E4856" s="338" t="n">
        <v>28.71</v>
      </c>
    </row>
    <row r="4857" customFormat="false" ht="15" hidden="false" customHeight="false" outlineLevel="0" collapsed="false">
      <c r="A4857" s="0" t="n">
        <v>38090</v>
      </c>
      <c r="B4857" s="133" t="s">
        <v>5841</v>
      </c>
      <c r="C4857" s="0" t="s">
        <v>969</v>
      </c>
      <c r="D4857" s="0" t="s">
        <v>970</v>
      </c>
      <c r="E4857" s="338" t="n">
        <v>46.25</v>
      </c>
    </row>
    <row r="4858" customFormat="false" ht="15" hidden="false" customHeight="false" outlineLevel="0" collapsed="false">
      <c r="A4858" s="0" t="n">
        <v>13726</v>
      </c>
      <c r="B4858" s="133" t="s">
        <v>5842</v>
      </c>
      <c r="C4858" s="0" t="s">
        <v>969</v>
      </c>
      <c r="D4858" s="0" t="s">
        <v>972</v>
      </c>
      <c r="E4858" s="339" t="n">
        <v>70306.12</v>
      </c>
    </row>
    <row r="4859" customFormat="false" ht="15" hidden="false" customHeight="false" outlineLevel="0" collapsed="false">
      <c r="A4859" s="0" t="n">
        <v>38400</v>
      </c>
      <c r="B4859" s="133" t="s">
        <v>5843</v>
      </c>
      <c r="C4859" s="0" t="s">
        <v>969</v>
      </c>
      <c r="D4859" s="0" t="s">
        <v>970</v>
      </c>
      <c r="E4859" s="338" t="n">
        <v>20.96</v>
      </c>
    </row>
    <row r="4860" customFormat="false" ht="15" hidden="false" customHeight="false" outlineLevel="0" collapsed="false">
      <c r="A4860" s="0" t="n">
        <v>12627</v>
      </c>
      <c r="B4860" s="133" t="s">
        <v>5844</v>
      </c>
      <c r="C4860" s="0" t="s">
        <v>969</v>
      </c>
      <c r="D4860" s="0" t="s">
        <v>970</v>
      </c>
      <c r="E4860" s="338" t="n">
        <v>1.14</v>
      </c>
    </row>
    <row r="4861" customFormat="false" ht="15" hidden="false" customHeight="false" outlineLevel="0" collapsed="false">
      <c r="A4861" s="0" t="n">
        <v>39996</v>
      </c>
      <c r="B4861" s="133" t="s">
        <v>5845</v>
      </c>
      <c r="C4861" s="0" t="s">
        <v>1016</v>
      </c>
      <c r="D4861" s="0" t="s">
        <v>970</v>
      </c>
      <c r="E4861" s="338" t="n">
        <v>3.12</v>
      </c>
    </row>
    <row r="4862" customFormat="false" ht="15" hidden="false" customHeight="false" outlineLevel="0" collapsed="false">
      <c r="A4862" s="0" t="n">
        <v>10478</v>
      </c>
      <c r="B4862" s="133" t="s">
        <v>5846</v>
      </c>
      <c r="C4862" s="0" t="s">
        <v>1022</v>
      </c>
      <c r="D4862" s="0" t="s">
        <v>977</v>
      </c>
      <c r="E4862" s="338" t="n">
        <v>37.21</v>
      </c>
    </row>
    <row r="4863" customFormat="false" ht="15" hidden="false" customHeight="false" outlineLevel="0" collapsed="false">
      <c r="A4863" s="0" t="n">
        <v>10481</v>
      </c>
      <c r="B4863" s="133" t="s">
        <v>5847</v>
      </c>
      <c r="C4863" s="0" t="s">
        <v>1022</v>
      </c>
      <c r="D4863" s="0" t="s">
        <v>970</v>
      </c>
      <c r="E4863" s="338" t="n">
        <v>33.09</v>
      </c>
    </row>
    <row r="4864" customFormat="false" ht="15" hidden="false" customHeight="false" outlineLevel="0" collapsed="false">
      <c r="A4864" s="0" t="n">
        <v>10475</v>
      </c>
      <c r="B4864" s="133" t="s">
        <v>5848</v>
      </c>
      <c r="C4864" s="0" t="s">
        <v>1022</v>
      </c>
      <c r="D4864" s="0" t="s">
        <v>970</v>
      </c>
      <c r="E4864" s="338" t="n">
        <v>32.02</v>
      </c>
    </row>
    <row r="4865" customFormat="false" ht="15" hidden="false" customHeight="false" outlineLevel="0" collapsed="false">
      <c r="A4865" s="0" t="n">
        <v>4030</v>
      </c>
      <c r="B4865" s="133" t="s">
        <v>5849</v>
      </c>
      <c r="C4865" s="0" t="s">
        <v>1378</v>
      </c>
      <c r="D4865" s="0" t="s">
        <v>970</v>
      </c>
      <c r="E4865" s="338" t="n">
        <v>6.44</v>
      </c>
    </row>
    <row r="4866" customFormat="false" ht="15" hidden="false" customHeight="false" outlineLevel="0" collapsed="false">
      <c r="A4866" s="0" t="n">
        <v>4031</v>
      </c>
      <c r="B4866" s="133" t="s">
        <v>5850</v>
      </c>
      <c r="C4866" s="0" t="s">
        <v>1378</v>
      </c>
      <c r="D4866" s="0" t="s">
        <v>970</v>
      </c>
      <c r="E4866" s="338" t="n">
        <v>30.29</v>
      </c>
    </row>
    <row r="4867" customFormat="false" ht="15" hidden="false" customHeight="false" outlineLevel="0" collapsed="false">
      <c r="A4867" s="0" t="n">
        <v>39399</v>
      </c>
      <c r="B4867" s="133" t="s">
        <v>5851</v>
      </c>
      <c r="C4867" s="0" t="s">
        <v>969</v>
      </c>
      <c r="D4867" s="0" t="s">
        <v>972</v>
      </c>
      <c r="E4867" s="339" t="n">
        <v>1193.2</v>
      </c>
    </row>
    <row r="4868" customFormat="false" ht="15" hidden="false" customHeight="false" outlineLevel="0" collapsed="false">
      <c r="A4868" s="0" t="n">
        <v>39400</v>
      </c>
      <c r="B4868" s="133" t="s">
        <v>5852</v>
      </c>
      <c r="C4868" s="0" t="s">
        <v>969</v>
      </c>
      <c r="D4868" s="0" t="s">
        <v>972</v>
      </c>
      <c r="E4868" s="339" t="n">
        <v>1296.96</v>
      </c>
    </row>
    <row r="4869" customFormat="false" ht="15" hidden="false" customHeight="false" outlineLevel="0" collapsed="false">
      <c r="A4869" s="0" t="n">
        <v>39401</v>
      </c>
      <c r="B4869" s="133" t="s">
        <v>5853</v>
      </c>
      <c r="C4869" s="0" t="s">
        <v>969</v>
      </c>
      <c r="D4869" s="0" t="s">
        <v>972</v>
      </c>
      <c r="E4869" s="339" t="n">
        <v>1454.87</v>
      </c>
    </row>
    <row r="4870" customFormat="false" ht="15" hidden="false" customHeight="false" outlineLevel="0" collapsed="false">
      <c r="A4870" s="0" t="n">
        <v>11652</v>
      </c>
      <c r="B4870" s="133" t="s">
        <v>5854</v>
      </c>
      <c r="C4870" s="0" t="s">
        <v>969</v>
      </c>
      <c r="D4870" s="0" t="s">
        <v>972</v>
      </c>
      <c r="E4870" s="339" t="n">
        <v>3130</v>
      </c>
    </row>
    <row r="4871" customFormat="false" ht="15" hidden="false" customHeight="false" outlineLevel="0" collapsed="false">
      <c r="A4871" s="0" t="n">
        <v>13896</v>
      </c>
      <c r="B4871" s="133" t="s">
        <v>5855</v>
      </c>
      <c r="C4871" s="0" t="s">
        <v>969</v>
      </c>
      <c r="D4871" s="0" t="s">
        <v>972</v>
      </c>
      <c r="E4871" s="339" t="n">
        <v>2807.88</v>
      </c>
    </row>
    <row r="4872" customFormat="false" ht="15" hidden="false" customHeight="false" outlineLevel="0" collapsed="false">
      <c r="A4872" s="0" t="n">
        <v>13475</v>
      </c>
      <c r="B4872" s="133" t="s">
        <v>5856</v>
      </c>
      <c r="C4872" s="0" t="s">
        <v>969</v>
      </c>
      <c r="D4872" s="0" t="s">
        <v>972</v>
      </c>
      <c r="E4872" s="339" t="n">
        <v>3420.34</v>
      </c>
    </row>
    <row r="4873" customFormat="false" ht="15" hidden="false" customHeight="false" outlineLevel="0" collapsed="false">
      <c r="A4873" s="0" t="n">
        <v>44491</v>
      </c>
      <c r="B4873" s="133" t="s">
        <v>5857</v>
      </c>
      <c r="C4873" s="0" t="s">
        <v>969</v>
      </c>
      <c r="D4873" s="0" t="s">
        <v>972</v>
      </c>
      <c r="E4873" s="339" t="n">
        <v>3712276.56</v>
      </c>
    </row>
    <row r="4874" customFormat="false" ht="15" hidden="false" customHeight="false" outlineLevel="0" collapsed="false">
      <c r="A4874" s="0" t="n">
        <v>44470</v>
      </c>
      <c r="B4874" s="133" t="s">
        <v>5858</v>
      </c>
      <c r="C4874" s="0" t="s">
        <v>969</v>
      </c>
      <c r="D4874" s="0" t="s">
        <v>972</v>
      </c>
      <c r="E4874" s="339" t="n">
        <v>1562825.34</v>
      </c>
    </row>
    <row r="4875" customFormat="false" ht="15" hidden="false" customHeight="false" outlineLevel="0" collapsed="false">
      <c r="A4875" s="0" t="n">
        <v>13476</v>
      </c>
      <c r="B4875" s="133" t="s">
        <v>5859</v>
      </c>
      <c r="C4875" s="0" t="s">
        <v>969</v>
      </c>
      <c r="D4875" s="0" t="s">
        <v>972</v>
      </c>
      <c r="E4875" s="339" t="n">
        <v>1574150.28</v>
      </c>
    </row>
    <row r="4876" customFormat="false" ht="15" hidden="false" customHeight="false" outlineLevel="0" collapsed="false">
      <c r="A4876" s="0" t="n">
        <v>10488</v>
      </c>
      <c r="B4876" s="133" t="s">
        <v>5860</v>
      </c>
      <c r="C4876" s="0" t="s">
        <v>969</v>
      </c>
      <c r="D4876" s="0" t="s">
        <v>972</v>
      </c>
      <c r="E4876" s="339" t="n">
        <v>1907100</v>
      </c>
    </row>
    <row r="4877" customFormat="false" ht="15" hidden="false" customHeight="false" outlineLevel="0" collapsed="false">
      <c r="A4877" s="0" t="n">
        <v>13606</v>
      </c>
      <c r="B4877" s="133" t="s">
        <v>5861</v>
      </c>
      <c r="C4877" s="0" t="s">
        <v>969</v>
      </c>
      <c r="D4877" s="0" t="s">
        <v>972</v>
      </c>
      <c r="E4877" s="339" t="n">
        <v>1689663.32</v>
      </c>
    </row>
    <row r="4878" customFormat="false" ht="15" hidden="false" customHeight="false" outlineLevel="0" collapsed="false">
      <c r="A4878" s="0" t="n">
        <v>10489</v>
      </c>
      <c r="B4878" s="133" t="s">
        <v>5862</v>
      </c>
      <c r="C4878" s="0" t="s">
        <v>1120</v>
      </c>
      <c r="D4878" s="0" t="s">
        <v>970</v>
      </c>
      <c r="E4878" s="338" t="n">
        <v>16.01</v>
      </c>
    </row>
    <row r="4879" customFormat="false" ht="15" hidden="false" customHeight="false" outlineLevel="0" collapsed="false">
      <c r="A4879" s="0" t="n">
        <v>41073</v>
      </c>
      <c r="B4879" s="133" t="s">
        <v>5863</v>
      </c>
      <c r="C4879" s="0" t="s">
        <v>1122</v>
      </c>
      <c r="D4879" s="0" t="s">
        <v>970</v>
      </c>
      <c r="E4879" s="339" t="n">
        <v>2819.37</v>
      </c>
    </row>
    <row r="4880" customFormat="false" ht="15" hidden="false" customHeight="false" outlineLevel="0" collapsed="false">
      <c r="A4880" s="0" t="n">
        <v>34391</v>
      </c>
      <c r="B4880" s="133" t="s">
        <v>5864</v>
      </c>
      <c r="C4880" s="0" t="s">
        <v>1378</v>
      </c>
      <c r="D4880" s="0" t="s">
        <v>970</v>
      </c>
      <c r="E4880" s="338" t="n">
        <v>593.65</v>
      </c>
    </row>
    <row r="4881" customFormat="false" ht="15" hidden="false" customHeight="false" outlineLevel="0" collapsed="false">
      <c r="A4881" s="0" t="n">
        <v>10496</v>
      </c>
      <c r="B4881" s="133" t="s">
        <v>5865</v>
      </c>
      <c r="C4881" s="0" t="s">
        <v>1378</v>
      </c>
      <c r="D4881" s="0" t="s">
        <v>970</v>
      </c>
      <c r="E4881" s="338" t="n">
        <v>516.66</v>
      </c>
    </row>
    <row r="4882" customFormat="false" ht="15" hidden="false" customHeight="false" outlineLevel="0" collapsed="false">
      <c r="A4882" s="0" t="n">
        <v>10497</v>
      </c>
      <c r="B4882" s="133" t="s">
        <v>5866</v>
      </c>
      <c r="C4882" s="0" t="s">
        <v>1378</v>
      </c>
      <c r="D4882" s="0" t="s">
        <v>970</v>
      </c>
      <c r="E4882" s="339" t="n">
        <v>1343.33</v>
      </c>
    </row>
    <row r="4883" customFormat="false" ht="15" hidden="false" customHeight="false" outlineLevel="0" collapsed="false">
      <c r="A4883" s="0" t="n">
        <v>10504</v>
      </c>
      <c r="B4883" s="133" t="s">
        <v>5867</v>
      </c>
      <c r="C4883" s="0" t="s">
        <v>1378</v>
      </c>
      <c r="D4883" s="0" t="s">
        <v>970</v>
      </c>
      <c r="E4883" s="339" t="n">
        <v>1570.66</v>
      </c>
    </row>
    <row r="4884" customFormat="false" ht="15" hidden="false" customHeight="false" outlineLevel="0" collapsed="false">
      <c r="A4884" s="0" t="n">
        <v>34390</v>
      </c>
      <c r="B4884" s="133" t="s">
        <v>5868</v>
      </c>
      <c r="C4884" s="0" t="s">
        <v>1378</v>
      </c>
      <c r="D4884" s="0" t="s">
        <v>970</v>
      </c>
      <c r="E4884" s="338" t="n">
        <v>462.93</v>
      </c>
    </row>
    <row r="4885" customFormat="false" ht="15" hidden="false" customHeight="false" outlineLevel="0" collapsed="false">
      <c r="A4885" s="0" t="n">
        <v>34389</v>
      </c>
      <c r="B4885" s="133" t="s">
        <v>5869</v>
      </c>
      <c r="C4885" s="0" t="s">
        <v>1378</v>
      </c>
      <c r="D4885" s="0" t="s">
        <v>970</v>
      </c>
      <c r="E4885" s="338" t="n">
        <v>144.66</v>
      </c>
    </row>
    <row r="4886" customFormat="false" ht="15" hidden="false" customHeight="false" outlineLevel="0" collapsed="false">
      <c r="A4886" s="0" t="n">
        <v>34388</v>
      </c>
      <c r="B4886" s="133" t="s">
        <v>5870</v>
      </c>
      <c r="C4886" s="0" t="s">
        <v>1378</v>
      </c>
      <c r="D4886" s="0" t="s">
        <v>970</v>
      </c>
      <c r="E4886" s="338" t="n">
        <v>205.61</v>
      </c>
    </row>
    <row r="4887" customFormat="false" ht="15" hidden="false" customHeight="false" outlineLevel="0" collapsed="false">
      <c r="A4887" s="0" t="n">
        <v>34387</v>
      </c>
      <c r="B4887" s="133" t="s">
        <v>5871</v>
      </c>
      <c r="C4887" s="0" t="s">
        <v>1378</v>
      </c>
      <c r="D4887" s="0" t="s">
        <v>970</v>
      </c>
      <c r="E4887" s="338" t="n">
        <v>333.76</v>
      </c>
    </row>
    <row r="4888" customFormat="false" ht="15" hidden="false" customHeight="false" outlineLevel="0" collapsed="false">
      <c r="A4888" s="0" t="n">
        <v>11188</v>
      </c>
      <c r="B4888" s="133" t="s">
        <v>5872</v>
      </c>
      <c r="C4888" s="0" t="s">
        <v>1378</v>
      </c>
      <c r="D4888" s="0" t="s">
        <v>970</v>
      </c>
      <c r="E4888" s="338" t="n">
        <v>165.33</v>
      </c>
    </row>
    <row r="4889" customFormat="false" ht="15" hidden="false" customHeight="false" outlineLevel="0" collapsed="false">
      <c r="A4889" s="0" t="n">
        <v>11189</v>
      </c>
      <c r="B4889" s="133" t="s">
        <v>5873</v>
      </c>
      <c r="C4889" s="0" t="s">
        <v>1378</v>
      </c>
      <c r="D4889" s="0" t="s">
        <v>970</v>
      </c>
      <c r="E4889" s="338" t="n">
        <v>248</v>
      </c>
    </row>
    <row r="4890" customFormat="false" ht="15" hidden="false" customHeight="false" outlineLevel="0" collapsed="false">
      <c r="A4890" s="0" t="n">
        <v>21107</v>
      </c>
      <c r="B4890" s="133" t="s">
        <v>5874</v>
      </c>
      <c r="C4890" s="0" t="s">
        <v>1378</v>
      </c>
      <c r="D4890" s="0" t="s">
        <v>970</v>
      </c>
      <c r="E4890" s="338" t="n">
        <v>178.47</v>
      </c>
    </row>
    <row r="4891" customFormat="false" ht="15" hidden="false" customHeight="false" outlineLevel="0" collapsed="false">
      <c r="A4891" s="0" t="n">
        <v>34386</v>
      </c>
      <c r="B4891" s="133" t="s">
        <v>5875</v>
      </c>
      <c r="C4891" s="0" t="s">
        <v>1378</v>
      </c>
      <c r="D4891" s="0" t="s">
        <v>970</v>
      </c>
      <c r="E4891" s="338" t="n">
        <v>310</v>
      </c>
    </row>
    <row r="4892" customFormat="false" ht="15" hidden="false" customHeight="false" outlineLevel="0" collapsed="false">
      <c r="A4892" s="0" t="n">
        <v>10490</v>
      </c>
      <c r="B4892" s="133" t="s">
        <v>5876</v>
      </c>
      <c r="C4892" s="0" t="s">
        <v>1378</v>
      </c>
      <c r="D4892" s="0" t="s">
        <v>970</v>
      </c>
      <c r="E4892" s="338" t="n">
        <v>108.5</v>
      </c>
    </row>
    <row r="4893" customFormat="false" ht="15" hidden="false" customHeight="false" outlineLevel="0" collapsed="false">
      <c r="A4893" s="0" t="n">
        <v>10492</v>
      </c>
      <c r="B4893" s="133" t="s">
        <v>5877</v>
      </c>
      <c r="C4893" s="0" t="s">
        <v>1378</v>
      </c>
      <c r="D4893" s="0" t="s">
        <v>977</v>
      </c>
      <c r="E4893" s="338" t="n">
        <v>124</v>
      </c>
    </row>
    <row r="4894" customFormat="false" ht="15" hidden="false" customHeight="false" outlineLevel="0" collapsed="false">
      <c r="A4894" s="0" t="n">
        <v>10493</v>
      </c>
      <c r="B4894" s="133" t="s">
        <v>5878</v>
      </c>
      <c r="C4894" s="0" t="s">
        <v>1378</v>
      </c>
      <c r="D4894" s="0" t="s">
        <v>970</v>
      </c>
      <c r="E4894" s="338" t="n">
        <v>144.66</v>
      </c>
    </row>
    <row r="4895" customFormat="false" ht="15" hidden="false" customHeight="false" outlineLevel="0" collapsed="false">
      <c r="A4895" s="0" t="n">
        <v>10491</v>
      </c>
      <c r="B4895" s="133" t="s">
        <v>5879</v>
      </c>
      <c r="C4895" s="0" t="s">
        <v>1378</v>
      </c>
      <c r="D4895" s="0" t="s">
        <v>970</v>
      </c>
      <c r="E4895" s="338" t="n">
        <v>175.66</v>
      </c>
    </row>
    <row r="4896" customFormat="false" ht="15" hidden="false" customHeight="false" outlineLevel="0" collapsed="false">
      <c r="A4896" s="0" t="n">
        <v>34385</v>
      </c>
      <c r="B4896" s="133" t="s">
        <v>5880</v>
      </c>
      <c r="C4896" s="0" t="s">
        <v>1378</v>
      </c>
      <c r="D4896" s="0" t="s">
        <v>970</v>
      </c>
      <c r="E4896" s="338" t="n">
        <v>256.26</v>
      </c>
    </row>
    <row r="4897" customFormat="false" ht="15" hidden="false" customHeight="false" outlineLevel="0" collapsed="false">
      <c r="A4897" s="0" t="n">
        <v>10499</v>
      </c>
      <c r="B4897" s="133" t="s">
        <v>5881</v>
      </c>
      <c r="C4897" s="0" t="s">
        <v>1378</v>
      </c>
      <c r="D4897" s="0" t="s">
        <v>970</v>
      </c>
      <c r="E4897" s="338" t="n">
        <v>103.33</v>
      </c>
    </row>
    <row r="4898" customFormat="false" ht="15" hidden="false" customHeight="false" outlineLevel="0" collapsed="false">
      <c r="A4898" s="0" t="n">
        <v>34384</v>
      </c>
      <c r="B4898" s="133" t="s">
        <v>5882</v>
      </c>
      <c r="C4898" s="0" t="s">
        <v>1378</v>
      </c>
      <c r="D4898" s="0" t="s">
        <v>970</v>
      </c>
      <c r="E4898" s="338" t="n">
        <v>310</v>
      </c>
    </row>
    <row r="4899" customFormat="false" ht="15" hidden="false" customHeight="false" outlineLevel="0" collapsed="false">
      <c r="A4899" s="0" t="n">
        <v>11185</v>
      </c>
      <c r="B4899" s="133" t="s">
        <v>5883</v>
      </c>
      <c r="C4899" s="0" t="s">
        <v>1378</v>
      </c>
      <c r="D4899" s="0" t="s">
        <v>970</v>
      </c>
      <c r="E4899" s="338" t="n">
        <v>320.33</v>
      </c>
    </row>
    <row r="4900" customFormat="false" ht="15" hidden="false" customHeight="false" outlineLevel="0" collapsed="false">
      <c r="A4900" s="0" t="n">
        <v>10507</v>
      </c>
      <c r="B4900" s="133" t="s">
        <v>5884</v>
      </c>
      <c r="C4900" s="0" t="s">
        <v>1378</v>
      </c>
      <c r="D4900" s="0" t="s">
        <v>970</v>
      </c>
      <c r="E4900" s="338" t="n">
        <v>263.49</v>
      </c>
    </row>
    <row r="4901" customFormat="false" ht="15" hidden="false" customHeight="false" outlineLevel="0" collapsed="false">
      <c r="A4901" s="0" t="n">
        <v>10505</v>
      </c>
      <c r="B4901" s="133" t="s">
        <v>5885</v>
      </c>
      <c r="C4901" s="0" t="s">
        <v>1378</v>
      </c>
      <c r="D4901" s="0" t="s">
        <v>970</v>
      </c>
      <c r="E4901" s="338" t="n">
        <v>155.48</v>
      </c>
    </row>
    <row r="4902" customFormat="false" ht="15" hidden="false" customHeight="false" outlineLevel="0" collapsed="false">
      <c r="A4902" s="0" t="n">
        <v>10506</v>
      </c>
      <c r="B4902" s="133" t="s">
        <v>5886</v>
      </c>
      <c r="C4902" s="0" t="s">
        <v>1378</v>
      </c>
      <c r="D4902" s="0" t="s">
        <v>970</v>
      </c>
      <c r="E4902" s="338" t="n">
        <v>202.97</v>
      </c>
    </row>
    <row r="4903" customFormat="false" ht="15" hidden="false" customHeight="false" outlineLevel="0" collapsed="false">
      <c r="A4903" s="0" t="n">
        <v>5031</v>
      </c>
      <c r="B4903" s="133" t="s">
        <v>5887</v>
      </c>
      <c r="C4903" s="0" t="s">
        <v>1378</v>
      </c>
      <c r="D4903" s="0" t="s">
        <v>977</v>
      </c>
      <c r="E4903" s="338" t="n">
        <v>285</v>
      </c>
    </row>
    <row r="4904" customFormat="false" ht="15" hidden="false" customHeight="false" outlineLevel="0" collapsed="false">
      <c r="A4904" s="0" t="n">
        <v>10502</v>
      </c>
      <c r="B4904" s="133" t="s">
        <v>5888</v>
      </c>
      <c r="C4904" s="0" t="s">
        <v>1378</v>
      </c>
      <c r="D4904" s="0" t="s">
        <v>970</v>
      </c>
      <c r="E4904" s="338" t="n">
        <v>332.09</v>
      </c>
    </row>
    <row r="4905" customFormat="false" ht="15" hidden="false" customHeight="false" outlineLevel="0" collapsed="false">
      <c r="A4905" s="0" t="n">
        <v>10501</v>
      </c>
      <c r="B4905" s="133" t="s">
        <v>5889</v>
      </c>
      <c r="C4905" s="0" t="s">
        <v>1378</v>
      </c>
      <c r="D4905" s="0" t="s">
        <v>970</v>
      </c>
      <c r="E4905" s="338" t="n">
        <v>187.62</v>
      </c>
    </row>
    <row r="4906" customFormat="false" ht="15" hidden="false" customHeight="false" outlineLevel="0" collapsed="false">
      <c r="A4906" s="0" t="n">
        <v>10503</v>
      </c>
      <c r="B4906" s="133" t="s">
        <v>5890</v>
      </c>
      <c r="C4906" s="0" t="s">
        <v>1378</v>
      </c>
      <c r="D4906" s="0" t="s">
        <v>970</v>
      </c>
      <c r="E4906" s="338" t="n">
        <v>253.47</v>
      </c>
    </row>
    <row r="4907" customFormat="false" ht="15" hidden="false" customHeight="false" outlineLevel="0" collapsed="false">
      <c r="A4907" s="0" t="n">
        <v>4500</v>
      </c>
      <c r="B4907" s="133" t="s">
        <v>5891</v>
      </c>
      <c r="C4907" s="0" t="s">
        <v>1016</v>
      </c>
      <c r="D4907" s="0" t="s">
        <v>970</v>
      </c>
      <c r="E4907" s="338" t="n">
        <v>17.44</v>
      </c>
    </row>
    <row r="4908" customFormat="false" ht="15" hidden="false" customHeight="false" outlineLevel="0" collapsed="false">
      <c r="A4908" s="0" t="n">
        <v>4448</v>
      </c>
      <c r="B4908" s="133" t="s">
        <v>5892</v>
      </c>
      <c r="C4908" s="0" t="s">
        <v>1016</v>
      </c>
      <c r="D4908" s="0" t="s">
        <v>970</v>
      </c>
      <c r="E4908" s="338" t="n">
        <v>23.95</v>
      </c>
    </row>
    <row r="4909" customFormat="false" ht="15" hidden="false" customHeight="false" outlineLevel="0" collapsed="false">
      <c r="A4909" s="0" t="n">
        <v>20213</v>
      </c>
      <c r="B4909" s="133" t="s">
        <v>5893</v>
      </c>
      <c r="C4909" s="0" t="s">
        <v>1016</v>
      </c>
      <c r="D4909" s="0" t="s">
        <v>970</v>
      </c>
      <c r="E4909" s="338" t="n">
        <v>26.96</v>
      </c>
    </row>
    <row r="4910" customFormat="false" ht="15" hidden="false" customHeight="false" outlineLevel="0" collapsed="false">
      <c r="A4910" s="0" t="n">
        <v>20211</v>
      </c>
      <c r="B4910" s="133" t="s">
        <v>5894</v>
      </c>
      <c r="C4910" s="0" t="s">
        <v>1016</v>
      </c>
      <c r="D4910" s="0" t="s">
        <v>970</v>
      </c>
      <c r="E4910" s="338" t="n">
        <v>35.7</v>
      </c>
    </row>
    <row r="4911" customFormat="false" ht="15" hidden="false" customHeight="false" outlineLevel="0" collapsed="false">
      <c r="A4911" s="0" t="n">
        <v>40270</v>
      </c>
      <c r="B4911" s="133" t="s">
        <v>5895</v>
      </c>
      <c r="C4911" s="0" t="s">
        <v>1016</v>
      </c>
      <c r="D4911" s="0" t="s">
        <v>972</v>
      </c>
      <c r="E4911" s="338" t="n">
        <v>126.05</v>
      </c>
    </row>
    <row r="4912" customFormat="false" ht="15" hidden="false" customHeight="false" outlineLevel="0" collapsed="false">
      <c r="A4912" s="0" t="n">
        <v>4425</v>
      </c>
      <c r="B4912" s="133" t="s">
        <v>5896</v>
      </c>
      <c r="C4912" s="0" t="s">
        <v>1016</v>
      </c>
      <c r="D4912" s="0" t="s">
        <v>970</v>
      </c>
      <c r="E4912" s="338" t="n">
        <v>29.5</v>
      </c>
    </row>
    <row r="4913" customFormat="false" ht="15" hidden="false" customHeight="false" outlineLevel="0" collapsed="false">
      <c r="A4913" s="0" t="n">
        <v>4472</v>
      </c>
      <c r="B4913" s="133" t="s">
        <v>5897</v>
      </c>
      <c r="C4913" s="0" t="s">
        <v>1016</v>
      </c>
      <c r="D4913" s="0" t="s">
        <v>970</v>
      </c>
      <c r="E4913" s="338" t="n">
        <v>36.86</v>
      </c>
    </row>
    <row r="4914" customFormat="false" ht="15" hidden="false" customHeight="false" outlineLevel="0" collapsed="false">
      <c r="A4914" s="0" t="n">
        <v>35272</v>
      </c>
      <c r="B4914" s="133" t="s">
        <v>5898</v>
      </c>
      <c r="C4914" s="0" t="s">
        <v>1016</v>
      </c>
      <c r="D4914" s="0" t="s">
        <v>970</v>
      </c>
      <c r="E4914" s="338" t="n">
        <v>53.28</v>
      </c>
    </row>
    <row r="4915" customFormat="false" ht="15" hidden="false" customHeight="false" outlineLevel="0" collapsed="false">
      <c r="A4915" s="0" t="n">
        <v>4481</v>
      </c>
      <c r="B4915" s="133" t="s">
        <v>5899</v>
      </c>
      <c r="C4915" s="0" t="s">
        <v>1016</v>
      </c>
      <c r="D4915" s="0" t="s">
        <v>970</v>
      </c>
      <c r="E4915" s="338" t="n">
        <v>57.03</v>
      </c>
    </row>
    <row r="4916" customFormat="false" ht="15" hidden="false" customHeight="false" outlineLevel="0" collapsed="false">
      <c r="A4916" s="0" t="n">
        <v>34345</v>
      </c>
      <c r="B4916" s="133" t="s">
        <v>5900</v>
      </c>
      <c r="C4916" s="0" t="s">
        <v>1120</v>
      </c>
      <c r="D4916" s="0" t="s">
        <v>970</v>
      </c>
      <c r="E4916" s="338" t="n">
        <v>12.04</v>
      </c>
    </row>
    <row r="4917" customFormat="false" ht="15" hidden="false" customHeight="false" outlineLevel="0" collapsed="false">
      <c r="A4917" s="0" t="n">
        <v>41096</v>
      </c>
      <c r="B4917" s="133" t="s">
        <v>5901</v>
      </c>
      <c r="C4917" s="0" t="s">
        <v>1122</v>
      </c>
      <c r="D4917" s="0" t="s">
        <v>970</v>
      </c>
      <c r="E4917" s="339" t="n">
        <v>2120.31</v>
      </c>
    </row>
    <row r="4918" customFormat="false" ht="15" hidden="false" customHeight="false" outlineLevel="0" collapsed="false">
      <c r="A4918" s="0" t="n">
        <v>41776</v>
      </c>
      <c r="B4918" s="133" t="s">
        <v>5902</v>
      </c>
      <c r="C4918" s="0" t="s">
        <v>1120</v>
      </c>
      <c r="D4918" s="0" t="s">
        <v>970</v>
      </c>
      <c r="E4918" s="338" t="n">
        <v>16.51</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pageSetUpPr fitToPage="true"/>
  </sheetPr>
  <dimension ref="A1:N756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4"/>
    <col collapsed="false" customWidth="true" hidden="false" outlineLevel="0" max="3" min="3" style="0" width="83.42"/>
    <col collapsed="false" customWidth="true" hidden="false" outlineLevel="0" max="6" min="4" style="0" width="20.14"/>
    <col collapsed="false" customWidth="true" hidden="false" outlineLevel="0" max="1025" min="7" style="0" width="8.67"/>
  </cols>
  <sheetData>
    <row r="1" customFormat="false" ht="15" hidden="false" customHeight="true" outlineLevel="0" collapsed="false">
      <c r="A1" s="340" t="s">
        <v>5903</v>
      </c>
      <c r="B1" s="340"/>
      <c r="C1" s="340"/>
      <c r="D1" s="340"/>
      <c r="E1" s="340"/>
      <c r="F1" s="340"/>
      <c r="G1" s="340"/>
      <c r="H1" s="340"/>
      <c r="I1" s="340"/>
      <c r="J1" s="340"/>
      <c r="K1" s="340"/>
      <c r="L1" s="340"/>
      <c r="M1" s="340"/>
      <c r="N1" s="340"/>
    </row>
    <row r="2" customFormat="false" ht="15" hidden="false" customHeight="true" outlineLevel="0" collapsed="false">
      <c r="A2" s="340" t="s">
        <v>5904</v>
      </c>
      <c r="B2" s="340"/>
      <c r="C2" s="340"/>
      <c r="D2" s="340"/>
      <c r="E2" s="340"/>
      <c r="F2" s="340"/>
      <c r="G2" s="340"/>
      <c r="H2" s="340"/>
      <c r="I2" s="340"/>
      <c r="J2" s="340"/>
      <c r="K2" s="340"/>
      <c r="L2" s="340"/>
      <c r="M2" s="340"/>
      <c r="N2" s="340"/>
    </row>
    <row r="3" customFormat="false" ht="15" hidden="false" customHeight="true" outlineLevel="0" collapsed="false">
      <c r="A3" s="340" t="s">
        <v>5905</v>
      </c>
      <c r="B3" s="340"/>
      <c r="C3" s="340"/>
      <c r="D3" s="340"/>
      <c r="E3" s="340"/>
      <c r="F3" s="340"/>
      <c r="G3" s="340"/>
      <c r="H3" s="340"/>
      <c r="I3" s="340"/>
      <c r="J3" s="340"/>
      <c r="K3" s="340"/>
      <c r="L3" s="340"/>
      <c r="M3" s="340"/>
      <c r="N3" s="340"/>
    </row>
    <row r="5" customFormat="false" ht="15" hidden="false" customHeight="false" outlineLevel="0" collapsed="false">
      <c r="A5" s="341" t="s">
        <v>5906</v>
      </c>
      <c r="B5" s="341"/>
      <c r="C5" s="341" t="s">
        <v>5907</v>
      </c>
      <c r="D5" s="341" t="s">
        <v>839</v>
      </c>
      <c r="E5" s="341" t="s">
        <v>5908</v>
      </c>
      <c r="F5" s="341" t="s">
        <v>5909</v>
      </c>
    </row>
    <row r="7" customFormat="false" ht="15" hidden="false" customHeight="false" outlineLevel="0" collapsed="false">
      <c r="A7" s="341" t="n">
        <v>97141</v>
      </c>
      <c r="B7" s="342" t="str">
        <f aca="false">A7&amp;"U"</f>
        <v>97141U</v>
      </c>
      <c r="C7" s="341" t="s">
        <v>5910</v>
      </c>
      <c r="D7" s="341" t="s">
        <v>152</v>
      </c>
      <c r="E7" s="341" t="s">
        <v>5911</v>
      </c>
      <c r="F7" s="343" t="n">
        <v>7.19</v>
      </c>
    </row>
    <row r="8" customFormat="false" ht="15" hidden="false" customHeight="false" outlineLevel="0" collapsed="false">
      <c r="A8" s="341" t="n">
        <v>97142</v>
      </c>
      <c r="B8" s="342" t="str">
        <f aca="false">A8&amp;"U"</f>
        <v>97142U</v>
      </c>
      <c r="C8" s="341" t="s">
        <v>5912</v>
      </c>
      <c r="D8" s="341" t="s">
        <v>152</v>
      </c>
      <c r="E8" s="341" t="s">
        <v>5911</v>
      </c>
      <c r="F8" s="343" t="n">
        <v>7.96</v>
      </c>
    </row>
    <row r="9" customFormat="false" ht="15" hidden="false" customHeight="false" outlineLevel="0" collapsed="false">
      <c r="A9" s="341" t="n">
        <v>97143</v>
      </c>
      <c r="B9" s="342" t="str">
        <f aca="false">A9&amp;"U"</f>
        <v>97143U</v>
      </c>
      <c r="C9" s="341" t="s">
        <v>5913</v>
      </c>
      <c r="D9" s="341" t="s">
        <v>152</v>
      </c>
      <c r="E9" s="341" t="s">
        <v>5911</v>
      </c>
      <c r="F9" s="343" t="n">
        <v>9.91</v>
      </c>
    </row>
    <row r="10" customFormat="false" ht="15" hidden="false" customHeight="false" outlineLevel="0" collapsed="false">
      <c r="A10" s="341" t="n">
        <v>97144</v>
      </c>
      <c r="B10" s="342" t="str">
        <f aca="false">A10&amp;"U"</f>
        <v>97144U</v>
      </c>
      <c r="C10" s="341" t="s">
        <v>5914</v>
      </c>
      <c r="D10" s="341" t="s">
        <v>152</v>
      </c>
      <c r="E10" s="341" t="s">
        <v>5911</v>
      </c>
      <c r="F10" s="343" t="n">
        <v>11.84</v>
      </c>
    </row>
    <row r="11" customFormat="false" ht="15" hidden="false" customHeight="false" outlineLevel="0" collapsed="false">
      <c r="A11" s="341" t="n">
        <v>97145</v>
      </c>
      <c r="B11" s="342" t="str">
        <f aca="false">A11&amp;"U"</f>
        <v>97145U</v>
      </c>
      <c r="C11" s="341" t="s">
        <v>5915</v>
      </c>
      <c r="D11" s="341" t="s">
        <v>152</v>
      </c>
      <c r="E11" s="341" t="s">
        <v>5911</v>
      </c>
      <c r="F11" s="343" t="n">
        <v>13.82</v>
      </c>
    </row>
    <row r="12" customFormat="false" ht="15" hidden="false" customHeight="false" outlineLevel="0" collapsed="false">
      <c r="A12" s="341" t="n">
        <v>97146</v>
      </c>
      <c r="B12" s="342" t="str">
        <f aca="false">A12&amp;"U"</f>
        <v>97146U</v>
      </c>
      <c r="C12" s="341" t="s">
        <v>5916</v>
      </c>
      <c r="D12" s="341" t="s">
        <v>152</v>
      </c>
      <c r="E12" s="341" t="s">
        <v>5911</v>
      </c>
      <c r="F12" s="343" t="n">
        <v>15.78</v>
      </c>
    </row>
    <row r="13" customFormat="false" ht="15" hidden="false" customHeight="false" outlineLevel="0" collapsed="false">
      <c r="A13" s="341" t="n">
        <v>97147</v>
      </c>
      <c r="B13" s="342" t="str">
        <f aca="false">A13&amp;"U"</f>
        <v>97147U</v>
      </c>
      <c r="C13" s="341" t="s">
        <v>5917</v>
      </c>
      <c r="D13" s="341" t="s">
        <v>152</v>
      </c>
      <c r="E13" s="341" t="s">
        <v>5911</v>
      </c>
      <c r="F13" s="343" t="n">
        <v>17.74</v>
      </c>
    </row>
    <row r="14" customFormat="false" ht="15" hidden="false" customHeight="false" outlineLevel="0" collapsed="false">
      <c r="A14" s="341" t="n">
        <v>97148</v>
      </c>
      <c r="B14" s="342" t="str">
        <f aca="false">A14&amp;"U"</f>
        <v>97148U</v>
      </c>
      <c r="C14" s="341" t="s">
        <v>5918</v>
      </c>
      <c r="D14" s="341" t="s">
        <v>152</v>
      </c>
      <c r="E14" s="341" t="s">
        <v>5911</v>
      </c>
      <c r="F14" s="343" t="n">
        <v>19.71</v>
      </c>
    </row>
    <row r="15" customFormat="false" ht="15" hidden="false" customHeight="false" outlineLevel="0" collapsed="false">
      <c r="A15" s="341" t="n">
        <v>97149</v>
      </c>
      <c r="B15" s="342" t="str">
        <f aca="false">A15&amp;"U"</f>
        <v>97149U</v>
      </c>
      <c r="C15" s="341" t="s">
        <v>5919</v>
      </c>
      <c r="D15" s="341" t="s">
        <v>152</v>
      </c>
      <c r="E15" s="341" t="s">
        <v>5911</v>
      </c>
      <c r="F15" s="343" t="n">
        <v>21.71</v>
      </c>
    </row>
    <row r="16" customFormat="false" ht="15" hidden="false" customHeight="false" outlineLevel="0" collapsed="false">
      <c r="A16" s="341" t="n">
        <v>97150</v>
      </c>
      <c r="B16" s="342" t="str">
        <f aca="false">A16&amp;"U"</f>
        <v>97150U</v>
      </c>
      <c r="C16" s="341" t="s">
        <v>5920</v>
      </c>
      <c r="D16" s="341" t="s">
        <v>152</v>
      </c>
      <c r="E16" s="341" t="s">
        <v>5911</v>
      </c>
      <c r="F16" s="343" t="n">
        <v>28.55</v>
      </c>
    </row>
    <row r="17" customFormat="false" ht="15" hidden="false" customHeight="false" outlineLevel="0" collapsed="false">
      <c r="A17" s="341" t="n">
        <v>97151</v>
      </c>
      <c r="B17" s="342" t="str">
        <f aca="false">A17&amp;"U"</f>
        <v>97151U</v>
      </c>
      <c r="C17" s="341" t="s">
        <v>5921</v>
      </c>
      <c r="D17" s="341" t="s">
        <v>152</v>
      </c>
      <c r="E17" s="341" t="s">
        <v>5911</v>
      </c>
      <c r="F17" s="343" t="n">
        <v>33.2</v>
      </c>
    </row>
    <row r="18" customFormat="false" ht="15" hidden="false" customHeight="false" outlineLevel="0" collapsed="false">
      <c r="A18" s="341" t="n">
        <v>97152</v>
      </c>
      <c r="B18" s="342" t="str">
        <f aca="false">A18&amp;"U"</f>
        <v>97152U</v>
      </c>
      <c r="C18" s="341" t="s">
        <v>5922</v>
      </c>
      <c r="D18" s="341" t="s">
        <v>152</v>
      </c>
      <c r="E18" s="341" t="s">
        <v>5911</v>
      </c>
      <c r="F18" s="343" t="n">
        <v>37.61</v>
      </c>
    </row>
    <row r="19" customFormat="false" ht="15" hidden="false" customHeight="false" outlineLevel="0" collapsed="false">
      <c r="A19" s="341" t="n">
        <v>97153</v>
      </c>
      <c r="B19" s="342" t="str">
        <f aca="false">A19&amp;"U"</f>
        <v>97153U</v>
      </c>
      <c r="C19" s="341" t="s">
        <v>5923</v>
      </c>
      <c r="D19" s="341" t="s">
        <v>152</v>
      </c>
      <c r="E19" s="341" t="s">
        <v>5911</v>
      </c>
      <c r="F19" s="343" t="n">
        <v>42.19</v>
      </c>
    </row>
    <row r="20" customFormat="false" ht="15" hidden="false" customHeight="false" outlineLevel="0" collapsed="false">
      <c r="A20" s="341" t="n">
        <v>97154</v>
      </c>
      <c r="B20" s="342" t="str">
        <f aca="false">A20&amp;"U"</f>
        <v>97154U</v>
      </c>
      <c r="C20" s="341" t="s">
        <v>5924</v>
      </c>
      <c r="D20" s="341" t="s">
        <v>152</v>
      </c>
      <c r="E20" s="341" t="s">
        <v>5911</v>
      </c>
      <c r="F20" s="343" t="n">
        <v>46.78</v>
      </c>
    </row>
    <row r="21" customFormat="false" ht="15" hidden="false" customHeight="false" outlineLevel="0" collapsed="false">
      <c r="A21" s="341" t="n">
        <v>97155</v>
      </c>
      <c r="B21" s="342" t="str">
        <f aca="false">A21&amp;"U"</f>
        <v>97155U</v>
      </c>
      <c r="C21" s="341" t="s">
        <v>5925</v>
      </c>
      <c r="D21" s="341" t="s">
        <v>152</v>
      </c>
      <c r="E21" s="341" t="s">
        <v>5911</v>
      </c>
      <c r="F21" s="343" t="n">
        <v>51.4</v>
      </c>
    </row>
    <row r="22" customFormat="false" ht="15" hidden="false" customHeight="false" outlineLevel="0" collapsed="false">
      <c r="A22" s="341" t="n">
        <v>97156</v>
      </c>
      <c r="B22" s="342" t="str">
        <f aca="false">A22&amp;"U"</f>
        <v>97156U</v>
      </c>
      <c r="C22" s="341" t="s">
        <v>5926</v>
      </c>
      <c r="D22" s="341" t="s">
        <v>152</v>
      </c>
      <c r="E22" s="341" t="s">
        <v>5911</v>
      </c>
      <c r="F22" s="343" t="n">
        <v>61.03</v>
      </c>
    </row>
    <row r="23" customFormat="false" ht="15" hidden="false" customHeight="false" outlineLevel="0" collapsed="false">
      <c r="A23" s="341" t="n">
        <v>97157</v>
      </c>
      <c r="B23" s="342" t="str">
        <f aca="false">A23&amp;"U"</f>
        <v>97157U</v>
      </c>
      <c r="C23" s="341" t="s">
        <v>5927</v>
      </c>
      <c r="D23" s="341" t="s">
        <v>152</v>
      </c>
      <c r="E23" s="341" t="s">
        <v>5911</v>
      </c>
      <c r="F23" s="343" t="n">
        <v>4.38</v>
      </c>
    </row>
    <row r="24" customFormat="false" ht="15" hidden="false" customHeight="false" outlineLevel="0" collapsed="false">
      <c r="A24" s="341" t="n">
        <v>97158</v>
      </c>
      <c r="B24" s="342" t="str">
        <f aca="false">A24&amp;"U"</f>
        <v>97158U</v>
      </c>
      <c r="C24" s="341" t="s">
        <v>5928</v>
      </c>
      <c r="D24" s="341" t="s">
        <v>152</v>
      </c>
      <c r="E24" s="341" t="s">
        <v>5911</v>
      </c>
      <c r="F24" s="343" t="n">
        <v>4.85</v>
      </c>
    </row>
    <row r="25" customFormat="false" ht="15" hidden="false" customHeight="false" outlineLevel="0" collapsed="false">
      <c r="A25" s="341" t="n">
        <v>97159</v>
      </c>
      <c r="B25" s="342" t="str">
        <f aca="false">A25&amp;"U"</f>
        <v>97159U</v>
      </c>
      <c r="C25" s="341" t="s">
        <v>5929</v>
      </c>
      <c r="D25" s="341" t="s">
        <v>152</v>
      </c>
      <c r="E25" s="341" t="s">
        <v>5911</v>
      </c>
      <c r="F25" s="343" t="n">
        <v>6.05</v>
      </c>
    </row>
    <row r="26" customFormat="false" ht="15" hidden="false" customHeight="false" outlineLevel="0" collapsed="false">
      <c r="A26" s="341" t="n">
        <v>97160</v>
      </c>
      <c r="B26" s="342" t="str">
        <f aca="false">A26&amp;"U"</f>
        <v>97160U</v>
      </c>
      <c r="C26" s="341" t="s">
        <v>5930</v>
      </c>
      <c r="D26" s="341" t="s">
        <v>152</v>
      </c>
      <c r="E26" s="341" t="s">
        <v>5911</v>
      </c>
      <c r="F26" s="343" t="n">
        <v>7.23</v>
      </c>
    </row>
    <row r="27" customFormat="false" ht="15" hidden="false" customHeight="false" outlineLevel="0" collapsed="false">
      <c r="A27" s="341" t="n">
        <v>97161</v>
      </c>
      <c r="B27" s="342" t="str">
        <f aca="false">A27&amp;"U"</f>
        <v>97161U</v>
      </c>
      <c r="C27" s="341" t="s">
        <v>5931</v>
      </c>
      <c r="D27" s="341" t="s">
        <v>152</v>
      </c>
      <c r="E27" s="341" t="s">
        <v>5911</v>
      </c>
      <c r="F27" s="343" t="n">
        <v>8.45</v>
      </c>
    </row>
    <row r="28" customFormat="false" ht="15" hidden="false" customHeight="false" outlineLevel="0" collapsed="false">
      <c r="A28" s="341" t="n">
        <v>97162</v>
      </c>
      <c r="B28" s="342" t="str">
        <f aca="false">A28&amp;"U"</f>
        <v>97162U</v>
      </c>
      <c r="C28" s="341" t="s">
        <v>5932</v>
      </c>
      <c r="D28" s="341" t="s">
        <v>152</v>
      </c>
      <c r="E28" s="341" t="s">
        <v>5911</v>
      </c>
      <c r="F28" s="343" t="n">
        <v>9.66</v>
      </c>
    </row>
    <row r="29" customFormat="false" ht="15" hidden="false" customHeight="false" outlineLevel="0" collapsed="false">
      <c r="A29" s="341" t="n">
        <v>97163</v>
      </c>
      <c r="B29" s="342" t="str">
        <f aca="false">A29&amp;"U"</f>
        <v>97163U</v>
      </c>
      <c r="C29" s="341" t="s">
        <v>5933</v>
      </c>
      <c r="D29" s="341" t="s">
        <v>152</v>
      </c>
      <c r="E29" s="341" t="s">
        <v>5911</v>
      </c>
      <c r="F29" s="343" t="n">
        <v>10.87</v>
      </c>
    </row>
    <row r="30" customFormat="false" ht="15" hidden="false" customHeight="false" outlineLevel="0" collapsed="false">
      <c r="A30" s="341" t="n">
        <v>97164</v>
      </c>
      <c r="B30" s="342" t="str">
        <f aca="false">A30&amp;"U"</f>
        <v>97164U</v>
      </c>
      <c r="C30" s="341" t="s">
        <v>5934</v>
      </c>
      <c r="D30" s="341" t="s">
        <v>152</v>
      </c>
      <c r="E30" s="341" t="s">
        <v>5911</v>
      </c>
      <c r="F30" s="343" t="n">
        <v>12.08</v>
      </c>
    </row>
    <row r="31" customFormat="false" ht="15" hidden="false" customHeight="false" outlineLevel="0" collapsed="false">
      <c r="A31" s="341" t="n">
        <v>97165</v>
      </c>
      <c r="B31" s="342" t="str">
        <f aca="false">A31&amp;"U"</f>
        <v>97165U</v>
      </c>
      <c r="C31" s="341" t="s">
        <v>5935</v>
      </c>
      <c r="D31" s="341" t="s">
        <v>152</v>
      </c>
      <c r="E31" s="341" t="s">
        <v>5911</v>
      </c>
      <c r="F31" s="343" t="n">
        <v>13.33</v>
      </c>
    </row>
    <row r="32" customFormat="false" ht="15" hidden="false" customHeight="false" outlineLevel="0" collapsed="false">
      <c r="A32" s="341" t="n">
        <v>97166</v>
      </c>
      <c r="B32" s="342" t="str">
        <f aca="false">A32&amp;"U"</f>
        <v>97166U</v>
      </c>
      <c r="C32" s="341" t="s">
        <v>5936</v>
      </c>
      <c r="D32" s="341" t="s">
        <v>152</v>
      </c>
      <c r="E32" s="341" t="s">
        <v>5911</v>
      </c>
      <c r="F32" s="343" t="n">
        <v>17.48</v>
      </c>
    </row>
    <row r="33" customFormat="false" ht="15" hidden="false" customHeight="false" outlineLevel="0" collapsed="false">
      <c r="A33" s="341" t="n">
        <v>97167</v>
      </c>
      <c r="B33" s="342" t="str">
        <f aca="false">A33&amp;"U"</f>
        <v>97167U</v>
      </c>
      <c r="C33" s="341" t="s">
        <v>5937</v>
      </c>
      <c r="D33" s="341" t="s">
        <v>152</v>
      </c>
      <c r="E33" s="341" t="s">
        <v>5911</v>
      </c>
      <c r="F33" s="343" t="n">
        <v>20.36</v>
      </c>
    </row>
    <row r="34" customFormat="false" ht="15" hidden="false" customHeight="false" outlineLevel="0" collapsed="false">
      <c r="A34" s="341" t="n">
        <v>97168</v>
      </c>
      <c r="B34" s="342" t="str">
        <f aca="false">A34&amp;"U"</f>
        <v>97168U</v>
      </c>
      <c r="C34" s="341" t="s">
        <v>5938</v>
      </c>
      <c r="D34" s="341" t="s">
        <v>152</v>
      </c>
      <c r="E34" s="341" t="s">
        <v>5911</v>
      </c>
      <c r="F34" s="343" t="n">
        <v>22.99</v>
      </c>
    </row>
    <row r="35" customFormat="false" ht="15" hidden="false" customHeight="false" outlineLevel="0" collapsed="false">
      <c r="A35" s="341" t="n">
        <v>97169</v>
      </c>
      <c r="B35" s="342" t="str">
        <f aca="false">A35&amp;"U"</f>
        <v>97169U</v>
      </c>
      <c r="C35" s="341" t="s">
        <v>5939</v>
      </c>
      <c r="D35" s="341" t="s">
        <v>152</v>
      </c>
      <c r="E35" s="341" t="s">
        <v>5911</v>
      </c>
      <c r="F35" s="343" t="n">
        <v>25.78</v>
      </c>
    </row>
    <row r="36" customFormat="false" ht="15" hidden="false" customHeight="false" outlineLevel="0" collapsed="false">
      <c r="A36" s="341" t="n">
        <v>97170</v>
      </c>
      <c r="B36" s="342" t="str">
        <f aca="false">A36&amp;"U"</f>
        <v>97170U</v>
      </c>
      <c r="C36" s="341" t="s">
        <v>5940</v>
      </c>
      <c r="D36" s="341" t="s">
        <v>152</v>
      </c>
      <c r="E36" s="341" t="s">
        <v>5911</v>
      </c>
      <c r="F36" s="343" t="n">
        <v>28.62</v>
      </c>
    </row>
    <row r="37" customFormat="false" ht="15" hidden="false" customHeight="false" outlineLevel="0" collapsed="false">
      <c r="A37" s="341" t="n">
        <v>97171</v>
      </c>
      <c r="B37" s="342" t="str">
        <f aca="false">A37&amp;"U"</f>
        <v>97171U</v>
      </c>
      <c r="C37" s="341" t="s">
        <v>5941</v>
      </c>
      <c r="D37" s="341" t="s">
        <v>152</v>
      </c>
      <c r="E37" s="341" t="s">
        <v>5911</v>
      </c>
      <c r="F37" s="343" t="n">
        <v>31.45</v>
      </c>
    </row>
    <row r="38" customFormat="false" ht="15" hidden="false" customHeight="false" outlineLevel="0" collapsed="false">
      <c r="A38" s="341" t="n">
        <v>97172</v>
      </c>
      <c r="B38" s="342" t="str">
        <f aca="false">A38&amp;"U"</f>
        <v>97172U</v>
      </c>
      <c r="C38" s="341" t="s">
        <v>5942</v>
      </c>
      <c r="D38" s="341" t="s">
        <v>152</v>
      </c>
      <c r="E38" s="341" t="s">
        <v>5911</v>
      </c>
      <c r="F38" s="343" t="n">
        <v>37.52</v>
      </c>
    </row>
    <row r="39" customFormat="false" ht="15" hidden="false" customHeight="false" outlineLevel="0" collapsed="false">
      <c r="A39" s="341" t="n">
        <v>97173</v>
      </c>
      <c r="B39" s="342" t="str">
        <f aca="false">A39&amp;"U"</f>
        <v>97173U</v>
      </c>
      <c r="C39" s="341" t="s">
        <v>5943</v>
      </c>
      <c r="D39" s="341" t="s">
        <v>152</v>
      </c>
      <c r="E39" s="341" t="s">
        <v>5911</v>
      </c>
      <c r="F39" s="343" t="n">
        <v>34.61</v>
      </c>
    </row>
    <row r="40" customFormat="false" ht="15" hidden="false" customHeight="false" outlineLevel="0" collapsed="false">
      <c r="A40" s="341" t="n">
        <v>97174</v>
      </c>
      <c r="B40" s="342" t="str">
        <f aca="false">A40&amp;"U"</f>
        <v>97174U</v>
      </c>
      <c r="C40" s="341" t="s">
        <v>5944</v>
      </c>
      <c r="D40" s="341" t="s">
        <v>152</v>
      </c>
      <c r="E40" s="341" t="s">
        <v>5911</v>
      </c>
      <c r="F40" s="343" t="n">
        <v>40.12</v>
      </c>
    </row>
    <row r="41" customFormat="false" ht="15" hidden="false" customHeight="false" outlineLevel="0" collapsed="false">
      <c r="A41" s="341" t="n">
        <v>97175</v>
      </c>
      <c r="B41" s="342" t="str">
        <f aca="false">A41&amp;"U"</f>
        <v>97175U</v>
      </c>
      <c r="C41" s="341" t="s">
        <v>5945</v>
      </c>
      <c r="D41" s="341" t="s">
        <v>152</v>
      </c>
      <c r="E41" s="341" t="s">
        <v>5911</v>
      </c>
      <c r="F41" s="343" t="n">
        <v>45.63</v>
      </c>
    </row>
    <row r="42" customFormat="false" ht="15" hidden="false" customHeight="false" outlineLevel="0" collapsed="false">
      <c r="A42" s="341" t="n">
        <v>97176</v>
      </c>
      <c r="B42" s="342" t="str">
        <f aca="false">A42&amp;"U"</f>
        <v>97176U</v>
      </c>
      <c r="C42" s="341" t="s">
        <v>5946</v>
      </c>
      <c r="D42" s="341" t="s">
        <v>152</v>
      </c>
      <c r="E42" s="341" t="s">
        <v>5911</v>
      </c>
      <c r="F42" s="343" t="n">
        <v>51.13</v>
      </c>
    </row>
    <row r="43" customFormat="false" ht="15" hidden="false" customHeight="false" outlineLevel="0" collapsed="false">
      <c r="A43" s="341" t="n">
        <v>97177</v>
      </c>
      <c r="B43" s="342" t="str">
        <f aca="false">A43&amp;"U"</f>
        <v>97177U</v>
      </c>
      <c r="C43" s="341" t="s">
        <v>5947</v>
      </c>
      <c r="D43" s="341" t="s">
        <v>152</v>
      </c>
      <c r="E43" s="341" t="s">
        <v>5911</v>
      </c>
      <c r="F43" s="343" t="n">
        <v>62.15</v>
      </c>
    </row>
    <row r="44" customFormat="false" ht="15" hidden="false" customHeight="false" outlineLevel="0" collapsed="false">
      <c r="A44" s="341" t="n">
        <v>97178</v>
      </c>
      <c r="B44" s="342" t="str">
        <f aca="false">A44&amp;"U"</f>
        <v>97178U</v>
      </c>
      <c r="C44" s="341" t="s">
        <v>5948</v>
      </c>
      <c r="D44" s="341" t="s">
        <v>152</v>
      </c>
      <c r="E44" s="341" t="s">
        <v>5911</v>
      </c>
      <c r="F44" s="343" t="n">
        <v>73.17</v>
      </c>
    </row>
    <row r="45" customFormat="false" ht="15" hidden="false" customHeight="false" outlineLevel="0" collapsed="false">
      <c r="A45" s="341" t="n">
        <v>97179</v>
      </c>
      <c r="B45" s="342" t="str">
        <f aca="false">A45&amp;"U"</f>
        <v>97179U</v>
      </c>
      <c r="C45" s="341" t="s">
        <v>5949</v>
      </c>
      <c r="D45" s="341" t="s">
        <v>152</v>
      </c>
      <c r="E45" s="341" t="s">
        <v>5911</v>
      </c>
      <c r="F45" s="343" t="n">
        <v>84.19</v>
      </c>
    </row>
    <row r="46" customFormat="false" ht="15" hidden="false" customHeight="false" outlineLevel="0" collapsed="false">
      <c r="A46" s="341" t="n">
        <v>97180</v>
      </c>
      <c r="B46" s="342" t="str">
        <f aca="false">A46&amp;"U"</f>
        <v>97180U</v>
      </c>
      <c r="C46" s="341" t="s">
        <v>5950</v>
      </c>
      <c r="D46" s="341" t="s">
        <v>152</v>
      </c>
      <c r="E46" s="341" t="s">
        <v>5911</v>
      </c>
      <c r="F46" s="343" t="n">
        <v>95.22</v>
      </c>
    </row>
    <row r="47" customFormat="false" ht="15" hidden="false" customHeight="false" outlineLevel="0" collapsed="false">
      <c r="A47" s="341" t="n">
        <v>97181</v>
      </c>
      <c r="B47" s="342" t="str">
        <f aca="false">A47&amp;"U"</f>
        <v>97181U</v>
      </c>
      <c r="C47" s="341" t="s">
        <v>5951</v>
      </c>
      <c r="D47" s="341" t="s">
        <v>152</v>
      </c>
      <c r="E47" s="341" t="s">
        <v>5911</v>
      </c>
      <c r="F47" s="343" t="n">
        <v>110.84</v>
      </c>
    </row>
    <row r="48" customFormat="false" ht="15" hidden="false" customHeight="false" outlineLevel="0" collapsed="false">
      <c r="A48" s="341" t="n">
        <v>97182</v>
      </c>
      <c r="B48" s="342" t="str">
        <f aca="false">A48&amp;"U"</f>
        <v>97182U</v>
      </c>
      <c r="C48" s="341" t="s">
        <v>5952</v>
      </c>
      <c r="D48" s="341" t="s">
        <v>152</v>
      </c>
      <c r="E48" s="341" t="s">
        <v>5911</v>
      </c>
      <c r="F48" s="343" t="n">
        <v>122.35</v>
      </c>
    </row>
    <row r="49" customFormat="false" ht="15" hidden="false" customHeight="false" outlineLevel="0" collapsed="false">
      <c r="A49" s="341" t="n">
        <v>97183</v>
      </c>
      <c r="B49" s="342" t="str">
        <f aca="false">A49&amp;"U"</f>
        <v>97183U</v>
      </c>
      <c r="C49" s="341" t="s">
        <v>5953</v>
      </c>
      <c r="D49" s="341" t="s">
        <v>152</v>
      </c>
      <c r="E49" s="341" t="s">
        <v>5911</v>
      </c>
      <c r="F49" s="343" t="n">
        <v>28.12</v>
      </c>
    </row>
    <row r="50" customFormat="false" ht="15" hidden="false" customHeight="false" outlineLevel="0" collapsed="false">
      <c r="A50" s="341" t="n">
        <v>97184</v>
      </c>
      <c r="B50" s="342" t="str">
        <f aca="false">A50&amp;"U"</f>
        <v>97184U</v>
      </c>
      <c r="C50" s="341" t="s">
        <v>5954</v>
      </c>
      <c r="D50" s="341" t="s">
        <v>152</v>
      </c>
      <c r="E50" s="341" t="s">
        <v>5911</v>
      </c>
      <c r="F50" s="343" t="n">
        <v>32.65</v>
      </c>
    </row>
    <row r="51" customFormat="false" ht="15" hidden="false" customHeight="false" outlineLevel="0" collapsed="false">
      <c r="A51" s="341" t="n">
        <v>97185</v>
      </c>
      <c r="B51" s="342" t="str">
        <f aca="false">A51&amp;"U"</f>
        <v>97185U</v>
      </c>
      <c r="C51" s="341" t="s">
        <v>5955</v>
      </c>
      <c r="D51" s="341" t="s">
        <v>152</v>
      </c>
      <c r="E51" s="341" t="s">
        <v>5911</v>
      </c>
      <c r="F51" s="343" t="n">
        <v>37.17</v>
      </c>
    </row>
    <row r="52" customFormat="false" ht="15" hidden="false" customHeight="false" outlineLevel="0" collapsed="false">
      <c r="A52" s="341" t="n">
        <v>97186</v>
      </c>
      <c r="B52" s="342" t="str">
        <f aca="false">A52&amp;"U"</f>
        <v>97186U</v>
      </c>
      <c r="C52" s="341" t="s">
        <v>5956</v>
      </c>
      <c r="D52" s="341" t="s">
        <v>152</v>
      </c>
      <c r="E52" s="341" t="s">
        <v>5911</v>
      </c>
      <c r="F52" s="343" t="n">
        <v>41.71</v>
      </c>
    </row>
    <row r="53" customFormat="false" ht="15" hidden="false" customHeight="false" outlineLevel="0" collapsed="false">
      <c r="A53" s="341" t="n">
        <v>97187</v>
      </c>
      <c r="B53" s="342" t="str">
        <f aca="false">A53&amp;"U"</f>
        <v>97187U</v>
      </c>
      <c r="C53" s="341" t="s">
        <v>5957</v>
      </c>
      <c r="D53" s="341" t="s">
        <v>152</v>
      </c>
      <c r="E53" s="341" t="s">
        <v>5911</v>
      </c>
      <c r="F53" s="343" t="n">
        <v>50.78</v>
      </c>
    </row>
    <row r="54" customFormat="false" ht="15" hidden="false" customHeight="false" outlineLevel="0" collapsed="false">
      <c r="A54" s="341" t="n">
        <v>97188</v>
      </c>
      <c r="B54" s="342" t="str">
        <f aca="false">A54&amp;"U"</f>
        <v>97188U</v>
      </c>
      <c r="C54" s="341" t="s">
        <v>5958</v>
      </c>
      <c r="D54" s="341" t="s">
        <v>152</v>
      </c>
      <c r="E54" s="341" t="s">
        <v>5911</v>
      </c>
      <c r="F54" s="343" t="n">
        <v>59.83</v>
      </c>
    </row>
    <row r="55" customFormat="false" ht="15" hidden="false" customHeight="false" outlineLevel="0" collapsed="false">
      <c r="A55" s="341" t="n">
        <v>97189</v>
      </c>
      <c r="B55" s="342" t="str">
        <f aca="false">A55&amp;"U"</f>
        <v>97189U</v>
      </c>
      <c r="C55" s="341" t="s">
        <v>5959</v>
      </c>
      <c r="D55" s="341" t="s">
        <v>152</v>
      </c>
      <c r="E55" s="341" t="s">
        <v>5911</v>
      </c>
      <c r="F55" s="343" t="n">
        <v>68.89</v>
      </c>
    </row>
    <row r="56" customFormat="false" ht="15" hidden="false" customHeight="false" outlineLevel="0" collapsed="false">
      <c r="A56" s="341" t="n">
        <v>97190</v>
      </c>
      <c r="B56" s="342" t="str">
        <f aca="false">A56&amp;"U"</f>
        <v>97190U</v>
      </c>
      <c r="C56" s="341" t="s">
        <v>5960</v>
      </c>
      <c r="D56" s="341" t="s">
        <v>152</v>
      </c>
      <c r="E56" s="341" t="s">
        <v>5911</v>
      </c>
      <c r="F56" s="343" t="n">
        <v>77.96</v>
      </c>
    </row>
    <row r="57" customFormat="false" ht="15" hidden="false" customHeight="false" outlineLevel="0" collapsed="false">
      <c r="A57" s="341" t="n">
        <v>97191</v>
      </c>
      <c r="B57" s="342" t="str">
        <f aca="false">A57&amp;"U"</f>
        <v>97191U</v>
      </c>
      <c r="C57" s="341" t="s">
        <v>5961</v>
      </c>
      <c r="D57" s="341" t="s">
        <v>152</v>
      </c>
      <c r="E57" s="341" t="s">
        <v>5911</v>
      </c>
      <c r="F57" s="343" t="n">
        <v>90.39</v>
      </c>
    </row>
    <row r="58" customFormat="false" ht="15" hidden="false" customHeight="false" outlineLevel="0" collapsed="false">
      <c r="A58" s="341" t="n">
        <v>97192</v>
      </c>
      <c r="B58" s="342" t="str">
        <f aca="false">A58&amp;"U"</f>
        <v>97192U</v>
      </c>
      <c r="C58" s="341" t="s">
        <v>5962</v>
      </c>
      <c r="D58" s="341" t="s">
        <v>152</v>
      </c>
      <c r="E58" s="341" t="s">
        <v>5911</v>
      </c>
      <c r="F58" s="343" t="n">
        <v>99.8</v>
      </c>
    </row>
    <row r="59" customFormat="false" ht="15" hidden="false" customHeight="false" outlineLevel="0" collapsed="false">
      <c r="A59" s="341" t="n">
        <v>90694</v>
      </c>
      <c r="B59" s="342" t="str">
        <f aca="false">A59&amp;"U"</f>
        <v>90694U</v>
      </c>
      <c r="C59" s="341" t="s">
        <v>5963</v>
      </c>
      <c r="D59" s="341" t="s">
        <v>152</v>
      </c>
      <c r="E59" s="341" t="s">
        <v>5964</v>
      </c>
      <c r="F59" s="343" t="n">
        <v>40.49</v>
      </c>
    </row>
    <row r="60" customFormat="false" ht="15" hidden="false" customHeight="false" outlineLevel="0" collapsed="false">
      <c r="A60" s="341" t="n">
        <v>90695</v>
      </c>
      <c r="B60" s="342" t="str">
        <f aca="false">A60&amp;"U"</f>
        <v>90695U</v>
      </c>
      <c r="C60" s="341" t="s">
        <v>5965</v>
      </c>
      <c r="D60" s="341" t="s">
        <v>152</v>
      </c>
      <c r="E60" s="341" t="s">
        <v>5964</v>
      </c>
      <c r="F60" s="343" t="n">
        <v>77.26</v>
      </c>
    </row>
    <row r="61" customFormat="false" ht="15" hidden="false" customHeight="false" outlineLevel="0" collapsed="false">
      <c r="A61" s="341" t="n">
        <v>90696</v>
      </c>
      <c r="B61" s="342" t="str">
        <f aca="false">A61&amp;"U"</f>
        <v>90696U</v>
      </c>
      <c r="C61" s="341" t="s">
        <v>5966</v>
      </c>
      <c r="D61" s="341" t="s">
        <v>152</v>
      </c>
      <c r="E61" s="341" t="s">
        <v>5964</v>
      </c>
      <c r="F61" s="343" t="n">
        <v>129.39</v>
      </c>
    </row>
    <row r="62" customFormat="false" ht="15" hidden="false" customHeight="false" outlineLevel="0" collapsed="false">
      <c r="A62" s="341" t="n">
        <v>90697</v>
      </c>
      <c r="B62" s="342" t="str">
        <f aca="false">A62&amp;"U"</f>
        <v>90697U</v>
      </c>
      <c r="C62" s="341" t="s">
        <v>5967</v>
      </c>
      <c r="D62" s="341" t="s">
        <v>152</v>
      </c>
      <c r="E62" s="341" t="s">
        <v>5964</v>
      </c>
      <c r="F62" s="343" t="n">
        <v>200.99</v>
      </c>
    </row>
    <row r="63" customFormat="false" ht="15" hidden="false" customHeight="false" outlineLevel="0" collapsed="false">
      <c r="A63" s="341" t="n">
        <v>90698</v>
      </c>
      <c r="B63" s="342" t="str">
        <f aca="false">A63&amp;"U"</f>
        <v>90698U</v>
      </c>
      <c r="C63" s="341" t="s">
        <v>5968</v>
      </c>
      <c r="D63" s="341" t="s">
        <v>152</v>
      </c>
      <c r="E63" s="341" t="s">
        <v>5964</v>
      </c>
      <c r="F63" s="343" t="n">
        <v>307.53</v>
      </c>
    </row>
    <row r="64" customFormat="false" ht="15" hidden="false" customHeight="false" outlineLevel="0" collapsed="false">
      <c r="A64" s="341" t="n">
        <v>90699</v>
      </c>
      <c r="B64" s="342" t="str">
        <f aca="false">A64&amp;"U"</f>
        <v>90699U</v>
      </c>
      <c r="C64" s="341" t="s">
        <v>5969</v>
      </c>
      <c r="D64" s="341" t="s">
        <v>152</v>
      </c>
      <c r="E64" s="341" t="s">
        <v>5964</v>
      </c>
      <c r="F64" s="343" t="n">
        <v>433.1</v>
      </c>
    </row>
    <row r="65" customFormat="false" ht="15" hidden="false" customHeight="false" outlineLevel="0" collapsed="false">
      <c r="A65" s="341" t="n">
        <v>90700</v>
      </c>
      <c r="B65" s="342" t="str">
        <f aca="false">A65&amp;"U"</f>
        <v>90700U</v>
      </c>
      <c r="C65" s="341" t="s">
        <v>5970</v>
      </c>
      <c r="D65" s="341" t="s">
        <v>152</v>
      </c>
      <c r="E65" s="341" t="s">
        <v>5911</v>
      </c>
      <c r="F65" s="343" t="n">
        <v>506.44</v>
      </c>
    </row>
    <row r="66" customFormat="false" ht="15" hidden="false" customHeight="false" outlineLevel="0" collapsed="false">
      <c r="A66" s="341" t="n">
        <v>90701</v>
      </c>
      <c r="B66" s="342" t="str">
        <f aca="false">A66&amp;"U"</f>
        <v>90701U</v>
      </c>
      <c r="C66" s="341" t="s">
        <v>5971</v>
      </c>
      <c r="D66" s="341" t="s">
        <v>152</v>
      </c>
      <c r="E66" s="341" t="s">
        <v>5964</v>
      </c>
      <c r="F66" s="343" t="n">
        <v>60.98</v>
      </c>
    </row>
    <row r="67" customFormat="false" ht="15" hidden="false" customHeight="false" outlineLevel="0" collapsed="false">
      <c r="A67" s="341" t="n">
        <v>90702</v>
      </c>
      <c r="B67" s="342" t="str">
        <f aca="false">A67&amp;"U"</f>
        <v>90702U</v>
      </c>
      <c r="C67" s="341" t="s">
        <v>5972</v>
      </c>
      <c r="D67" s="341" t="s">
        <v>152</v>
      </c>
      <c r="E67" s="341" t="s">
        <v>5964</v>
      </c>
      <c r="F67" s="343" t="n">
        <v>101.22</v>
      </c>
    </row>
    <row r="68" customFormat="false" ht="15" hidden="false" customHeight="false" outlineLevel="0" collapsed="false">
      <c r="A68" s="341" t="n">
        <v>90703</v>
      </c>
      <c r="B68" s="342" t="str">
        <f aca="false">A68&amp;"U"</f>
        <v>90703U</v>
      </c>
      <c r="C68" s="341" t="s">
        <v>5973</v>
      </c>
      <c r="D68" s="341" t="s">
        <v>152</v>
      </c>
      <c r="E68" s="341" t="s">
        <v>5964</v>
      </c>
      <c r="F68" s="343" t="n">
        <v>159.51</v>
      </c>
    </row>
    <row r="69" customFormat="false" ht="15" hidden="false" customHeight="false" outlineLevel="0" collapsed="false">
      <c r="A69" s="341" t="n">
        <v>90704</v>
      </c>
      <c r="B69" s="342" t="str">
        <f aca="false">A69&amp;"U"</f>
        <v>90704U</v>
      </c>
      <c r="C69" s="341" t="s">
        <v>5974</v>
      </c>
      <c r="D69" s="341" t="s">
        <v>152</v>
      </c>
      <c r="E69" s="341" t="s">
        <v>5964</v>
      </c>
      <c r="F69" s="343" t="n">
        <v>238.7</v>
      </c>
    </row>
    <row r="70" customFormat="false" ht="15" hidden="false" customHeight="false" outlineLevel="0" collapsed="false">
      <c r="A70" s="341" t="n">
        <v>90705</v>
      </c>
      <c r="B70" s="342" t="str">
        <f aca="false">A70&amp;"U"</f>
        <v>90705U</v>
      </c>
      <c r="C70" s="341" t="s">
        <v>5975</v>
      </c>
      <c r="D70" s="341" t="s">
        <v>152</v>
      </c>
      <c r="E70" s="341" t="s">
        <v>5964</v>
      </c>
      <c r="F70" s="343" t="n">
        <v>309.89</v>
      </c>
    </row>
    <row r="71" customFormat="false" ht="15" hidden="false" customHeight="false" outlineLevel="0" collapsed="false">
      <c r="A71" s="341" t="n">
        <v>90706</v>
      </c>
      <c r="B71" s="342" t="str">
        <f aca="false">A71&amp;"U"</f>
        <v>90706U</v>
      </c>
      <c r="C71" s="341" t="s">
        <v>5976</v>
      </c>
      <c r="D71" s="341" t="s">
        <v>152</v>
      </c>
      <c r="E71" s="341" t="s">
        <v>5911</v>
      </c>
      <c r="F71" s="343" t="n">
        <v>411.76</v>
      </c>
    </row>
    <row r="72" customFormat="false" ht="15" hidden="false" customHeight="false" outlineLevel="0" collapsed="false">
      <c r="A72" s="341" t="n">
        <v>90708</v>
      </c>
      <c r="B72" s="342" t="str">
        <f aca="false">A72&amp;"U"</f>
        <v>90708U</v>
      </c>
      <c r="C72" s="341" t="s">
        <v>5977</v>
      </c>
      <c r="D72" s="341" t="s">
        <v>152</v>
      </c>
      <c r="E72" s="341" t="s">
        <v>5911</v>
      </c>
      <c r="F72" s="343" t="n">
        <v>578.96</v>
      </c>
    </row>
    <row r="73" customFormat="false" ht="15" hidden="false" customHeight="false" outlineLevel="0" collapsed="false">
      <c r="A73" s="341" t="n">
        <v>90724</v>
      </c>
      <c r="B73" s="342" t="str">
        <f aca="false">A73&amp;"U"</f>
        <v>90724U</v>
      </c>
      <c r="C73" s="341" t="s">
        <v>5978</v>
      </c>
      <c r="D73" s="341" t="s">
        <v>32</v>
      </c>
      <c r="E73" s="341" t="s">
        <v>5964</v>
      </c>
      <c r="F73" s="343" t="n">
        <v>18.48</v>
      </c>
    </row>
    <row r="74" customFormat="false" ht="15" hidden="false" customHeight="false" outlineLevel="0" collapsed="false">
      <c r="A74" s="341" t="n">
        <v>90725</v>
      </c>
      <c r="B74" s="342" t="str">
        <f aca="false">A74&amp;"U"</f>
        <v>90725U</v>
      </c>
      <c r="C74" s="341" t="s">
        <v>5979</v>
      </c>
      <c r="D74" s="341" t="s">
        <v>32</v>
      </c>
      <c r="E74" s="341" t="s">
        <v>5964</v>
      </c>
      <c r="F74" s="343" t="n">
        <v>22.79</v>
      </c>
    </row>
    <row r="75" customFormat="false" ht="15" hidden="false" customHeight="false" outlineLevel="0" collapsed="false">
      <c r="A75" s="341" t="n">
        <v>90726</v>
      </c>
      <c r="B75" s="342" t="str">
        <f aca="false">A75&amp;"U"</f>
        <v>90726U</v>
      </c>
      <c r="C75" s="341" t="s">
        <v>5980</v>
      </c>
      <c r="D75" s="341" t="s">
        <v>32</v>
      </c>
      <c r="E75" s="341" t="s">
        <v>5964</v>
      </c>
      <c r="F75" s="343" t="n">
        <v>27.16</v>
      </c>
    </row>
    <row r="76" customFormat="false" ht="15" hidden="false" customHeight="false" outlineLevel="0" collapsed="false">
      <c r="A76" s="341" t="n">
        <v>90727</v>
      </c>
      <c r="B76" s="342" t="str">
        <f aca="false">A76&amp;"U"</f>
        <v>90727U</v>
      </c>
      <c r="C76" s="341" t="s">
        <v>5981</v>
      </c>
      <c r="D76" s="341" t="s">
        <v>32</v>
      </c>
      <c r="E76" s="341" t="s">
        <v>5964</v>
      </c>
      <c r="F76" s="343" t="n">
        <v>31.47</v>
      </c>
    </row>
    <row r="77" customFormat="false" ht="15" hidden="false" customHeight="false" outlineLevel="0" collapsed="false">
      <c r="A77" s="341" t="n">
        <v>90728</v>
      </c>
      <c r="B77" s="342" t="str">
        <f aca="false">A77&amp;"U"</f>
        <v>90728U</v>
      </c>
      <c r="C77" s="341" t="s">
        <v>5982</v>
      </c>
      <c r="D77" s="341" t="s">
        <v>32</v>
      </c>
      <c r="E77" s="341" t="s">
        <v>5964</v>
      </c>
      <c r="F77" s="343" t="n">
        <v>35.77</v>
      </c>
    </row>
    <row r="78" customFormat="false" ht="15" hidden="false" customHeight="false" outlineLevel="0" collapsed="false">
      <c r="A78" s="341" t="n">
        <v>90729</v>
      </c>
      <c r="B78" s="342" t="str">
        <f aca="false">A78&amp;"U"</f>
        <v>90729U</v>
      </c>
      <c r="C78" s="341" t="s">
        <v>5983</v>
      </c>
      <c r="D78" s="341" t="s">
        <v>32</v>
      </c>
      <c r="E78" s="341" t="s">
        <v>5964</v>
      </c>
      <c r="F78" s="343" t="n">
        <v>40.08</v>
      </c>
    </row>
    <row r="79" customFormat="false" ht="15" hidden="false" customHeight="false" outlineLevel="0" collapsed="false">
      <c r="A79" s="341" t="n">
        <v>90730</v>
      </c>
      <c r="B79" s="342" t="str">
        <f aca="false">A79&amp;"U"</f>
        <v>90730U</v>
      </c>
      <c r="C79" s="341" t="s">
        <v>5984</v>
      </c>
      <c r="D79" s="341" t="s">
        <v>32</v>
      </c>
      <c r="E79" s="341" t="s">
        <v>5964</v>
      </c>
      <c r="F79" s="343" t="n">
        <v>44.39</v>
      </c>
    </row>
    <row r="80" customFormat="false" ht="15" hidden="false" customHeight="false" outlineLevel="0" collapsed="false">
      <c r="A80" s="341" t="n">
        <v>90731</v>
      </c>
      <c r="B80" s="342" t="str">
        <f aca="false">A80&amp;"U"</f>
        <v>90731U</v>
      </c>
      <c r="C80" s="341" t="s">
        <v>5985</v>
      </c>
      <c r="D80" s="341" t="s">
        <v>32</v>
      </c>
      <c r="E80" s="341" t="s">
        <v>5964</v>
      </c>
      <c r="F80" s="343" t="n">
        <v>48.7</v>
      </c>
    </row>
    <row r="81" customFormat="false" ht="15" hidden="false" customHeight="false" outlineLevel="0" collapsed="false">
      <c r="A81" s="341" t="n">
        <v>90732</v>
      </c>
      <c r="B81" s="342" t="str">
        <f aca="false">A81&amp;"U"</f>
        <v>90732U</v>
      </c>
      <c r="C81" s="341" t="s">
        <v>5986</v>
      </c>
      <c r="D81" s="341" t="s">
        <v>32</v>
      </c>
      <c r="E81" s="341" t="s">
        <v>5964</v>
      </c>
      <c r="F81" s="343" t="n">
        <v>61.63</v>
      </c>
    </row>
    <row r="82" customFormat="false" ht="15" hidden="false" customHeight="false" outlineLevel="0" collapsed="false">
      <c r="A82" s="341" t="n">
        <v>90733</v>
      </c>
      <c r="B82" s="342" t="str">
        <f aca="false">A82&amp;"U"</f>
        <v>90733U</v>
      </c>
      <c r="C82" s="341" t="s">
        <v>5987</v>
      </c>
      <c r="D82" s="341" t="s">
        <v>152</v>
      </c>
      <c r="E82" s="341" t="s">
        <v>5964</v>
      </c>
      <c r="F82" s="343" t="n">
        <v>2.56</v>
      </c>
    </row>
    <row r="83" customFormat="false" ht="15" hidden="false" customHeight="false" outlineLevel="0" collapsed="false">
      <c r="A83" s="341" t="n">
        <v>90734</v>
      </c>
      <c r="B83" s="342" t="str">
        <f aca="false">A83&amp;"U"</f>
        <v>90734U</v>
      </c>
      <c r="C83" s="341" t="s">
        <v>5988</v>
      </c>
      <c r="D83" s="341" t="s">
        <v>152</v>
      </c>
      <c r="E83" s="341" t="s">
        <v>5964</v>
      </c>
      <c r="F83" s="343" t="n">
        <v>3.02</v>
      </c>
    </row>
    <row r="84" customFormat="false" ht="15" hidden="false" customHeight="false" outlineLevel="0" collapsed="false">
      <c r="A84" s="341" t="n">
        <v>90735</v>
      </c>
      <c r="B84" s="342" t="str">
        <f aca="false">A84&amp;"U"</f>
        <v>90735U</v>
      </c>
      <c r="C84" s="341" t="s">
        <v>5989</v>
      </c>
      <c r="D84" s="341" t="s">
        <v>152</v>
      </c>
      <c r="E84" s="341" t="s">
        <v>5964</v>
      </c>
      <c r="F84" s="343" t="n">
        <v>3.5</v>
      </c>
    </row>
    <row r="85" customFormat="false" ht="15" hidden="false" customHeight="false" outlineLevel="0" collapsed="false">
      <c r="A85" s="341" t="n">
        <v>90736</v>
      </c>
      <c r="B85" s="342" t="str">
        <f aca="false">A85&amp;"U"</f>
        <v>90736U</v>
      </c>
      <c r="C85" s="341" t="s">
        <v>5990</v>
      </c>
      <c r="D85" s="341" t="s">
        <v>152</v>
      </c>
      <c r="E85" s="341" t="s">
        <v>5964</v>
      </c>
      <c r="F85" s="343" t="n">
        <v>3.96</v>
      </c>
    </row>
    <row r="86" customFormat="false" ht="15" hidden="false" customHeight="false" outlineLevel="0" collapsed="false">
      <c r="A86" s="341" t="n">
        <v>90737</v>
      </c>
      <c r="B86" s="342" t="str">
        <f aca="false">A86&amp;"U"</f>
        <v>90737U</v>
      </c>
      <c r="C86" s="341" t="s">
        <v>5991</v>
      </c>
      <c r="D86" s="341" t="s">
        <v>152</v>
      </c>
      <c r="E86" s="341" t="s">
        <v>5964</v>
      </c>
      <c r="F86" s="343" t="n">
        <v>4.44</v>
      </c>
    </row>
    <row r="87" customFormat="false" ht="15" hidden="false" customHeight="false" outlineLevel="0" collapsed="false">
      <c r="A87" s="341" t="n">
        <v>90738</v>
      </c>
      <c r="B87" s="342" t="str">
        <f aca="false">A87&amp;"U"</f>
        <v>90738U</v>
      </c>
      <c r="C87" s="341" t="s">
        <v>5992</v>
      </c>
      <c r="D87" s="341" t="s">
        <v>152</v>
      </c>
      <c r="E87" s="341" t="s">
        <v>5964</v>
      </c>
      <c r="F87" s="343" t="n">
        <v>4.92</v>
      </c>
    </row>
    <row r="88" customFormat="false" ht="15" hidden="false" customHeight="false" outlineLevel="0" collapsed="false">
      <c r="A88" s="341" t="n">
        <v>90739</v>
      </c>
      <c r="B88" s="342" t="str">
        <f aca="false">A88&amp;"U"</f>
        <v>90739U</v>
      </c>
      <c r="C88" s="341" t="s">
        <v>5993</v>
      </c>
      <c r="D88" s="341" t="s">
        <v>152</v>
      </c>
      <c r="E88" s="341" t="s">
        <v>5911</v>
      </c>
      <c r="F88" s="343" t="n">
        <v>7.79</v>
      </c>
    </row>
    <row r="89" customFormat="false" ht="15" hidden="false" customHeight="false" outlineLevel="0" collapsed="false">
      <c r="A89" s="341" t="n">
        <v>90740</v>
      </c>
      <c r="B89" s="342" t="str">
        <f aca="false">A89&amp;"U"</f>
        <v>90740U</v>
      </c>
      <c r="C89" s="341" t="s">
        <v>5994</v>
      </c>
      <c r="D89" s="341" t="s">
        <v>152</v>
      </c>
      <c r="E89" s="341" t="s">
        <v>5964</v>
      </c>
      <c r="F89" s="343" t="n">
        <v>3.37</v>
      </c>
    </row>
    <row r="90" customFormat="false" ht="15" hidden="false" customHeight="false" outlineLevel="0" collapsed="false">
      <c r="A90" s="341" t="n">
        <v>90741</v>
      </c>
      <c r="B90" s="342" t="str">
        <f aca="false">A90&amp;"U"</f>
        <v>90741U</v>
      </c>
      <c r="C90" s="341" t="s">
        <v>5995</v>
      </c>
      <c r="D90" s="341" t="s">
        <v>152</v>
      </c>
      <c r="E90" s="341" t="s">
        <v>5964</v>
      </c>
      <c r="F90" s="343" t="n">
        <v>3.85</v>
      </c>
    </row>
    <row r="91" customFormat="false" ht="15" hidden="false" customHeight="false" outlineLevel="0" collapsed="false">
      <c r="A91" s="341" t="n">
        <v>90742</v>
      </c>
      <c r="B91" s="342" t="str">
        <f aca="false">A91&amp;"U"</f>
        <v>90742U</v>
      </c>
      <c r="C91" s="341" t="s">
        <v>5996</v>
      </c>
      <c r="D91" s="341" t="s">
        <v>152</v>
      </c>
      <c r="E91" s="341" t="s">
        <v>5964</v>
      </c>
      <c r="F91" s="343" t="n">
        <v>4.31</v>
      </c>
    </row>
    <row r="92" customFormat="false" ht="15" hidden="false" customHeight="false" outlineLevel="0" collapsed="false">
      <c r="A92" s="341" t="n">
        <v>90743</v>
      </c>
      <c r="B92" s="342" t="str">
        <f aca="false">A92&amp;"U"</f>
        <v>90743U</v>
      </c>
      <c r="C92" s="341" t="s">
        <v>5997</v>
      </c>
      <c r="D92" s="341" t="s">
        <v>152</v>
      </c>
      <c r="E92" s="341" t="s">
        <v>5964</v>
      </c>
      <c r="F92" s="343" t="n">
        <v>4.79</v>
      </c>
    </row>
    <row r="93" customFormat="false" ht="15" hidden="false" customHeight="false" outlineLevel="0" collapsed="false">
      <c r="A93" s="341" t="n">
        <v>90744</v>
      </c>
      <c r="B93" s="342" t="str">
        <f aca="false">A93&amp;"U"</f>
        <v>90744U</v>
      </c>
      <c r="C93" s="341" t="s">
        <v>5998</v>
      </c>
      <c r="D93" s="341" t="s">
        <v>152</v>
      </c>
      <c r="E93" s="341" t="s">
        <v>5964</v>
      </c>
      <c r="F93" s="343" t="n">
        <v>5.27</v>
      </c>
    </row>
    <row r="94" customFormat="false" ht="15" hidden="false" customHeight="false" outlineLevel="0" collapsed="false">
      <c r="A94" s="341" t="n">
        <v>90745</v>
      </c>
      <c r="B94" s="342" t="str">
        <f aca="false">A94&amp;"U"</f>
        <v>90745U</v>
      </c>
      <c r="C94" s="341" t="s">
        <v>5999</v>
      </c>
      <c r="D94" s="341" t="s">
        <v>152</v>
      </c>
      <c r="E94" s="341" t="s">
        <v>5911</v>
      </c>
      <c r="F94" s="343" t="n">
        <v>8.71</v>
      </c>
    </row>
    <row r="95" customFormat="false" ht="15" hidden="false" customHeight="false" outlineLevel="0" collapsed="false">
      <c r="A95" s="341" t="n">
        <v>90746</v>
      </c>
      <c r="B95" s="342" t="str">
        <f aca="false">A95&amp;"U"</f>
        <v>90746U</v>
      </c>
      <c r="C95" s="341" t="s">
        <v>6000</v>
      </c>
      <c r="D95" s="341" t="s">
        <v>152</v>
      </c>
      <c r="E95" s="341" t="s">
        <v>5964</v>
      </c>
      <c r="F95" s="343" t="n">
        <v>2.76</v>
      </c>
    </row>
    <row r="96" customFormat="false" ht="15" hidden="false" customHeight="false" outlineLevel="0" collapsed="false">
      <c r="A96" s="341" t="n">
        <v>90747</v>
      </c>
      <c r="B96" s="342" t="str">
        <f aca="false">A96&amp;"U"</f>
        <v>90747U</v>
      </c>
      <c r="C96" s="341" t="s">
        <v>6001</v>
      </c>
      <c r="D96" s="341" t="s">
        <v>152</v>
      </c>
      <c r="E96" s="341" t="s">
        <v>5911</v>
      </c>
      <c r="F96" s="343" t="n">
        <v>15.18</v>
      </c>
    </row>
    <row r="97" customFormat="false" ht="15" hidden="false" customHeight="false" outlineLevel="0" collapsed="false">
      <c r="A97" s="341" t="n">
        <v>94869</v>
      </c>
      <c r="B97" s="342" t="str">
        <f aca="false">A97&amp;"U"</f>
        <v>94869U</v>
      </c>
      <c r="C97" s="341" t="s">
        <v>6002</v>
      </c>
      <c r="D97" s="341" t="s">
        <v>152</v>
      </c>
      <c r="E97" s="341" t="s">
        <v>5964</v>
      </c>
      <c r="F97" s="343" t="n">
        <v>101.78</v>
      </c>
    </row>
    <row r="98" customFormat="false" ht="15" hidden="false" customHeight="false" outlineLevel="0" collapsed="false">
      <c r="A98" s="341" t="n">
        <v>94870</v>
      </c>
      <c r="B98" s="342" t="str">
        <f aca="false">A98&amp;"U"</f>
        <v>94870U</v>
      </c>
      <c r="C98" s="341" t="s">
        <v>6003</v>
      </c>
      <c r="D98" s="341" t="s">
        <v>152</v>
      </c>
      <c r="E98" s="341" t="s">
        <v>5964</v>
      </c>
      <c r="F98" s="343" t="n">
        <v>1.66</v>
      </c>
    </row>
    <row r="99" customFormat="false" ht="15" hidden="false" customHeight="false" outlineLevel="0" collapsed="false">
      <c r="A99" s="341" t="n">
        <v>94871</v>
      </c>
      <c r="B99" s="342" t="str">
        <f aca="false">A99&amp;"U"</f>
        <v>94871U</v>
      </c>
      <c r="C99" s="341" t="s">
        <v>6004</v>
      </c>
      <c r="D99" s="341" t="s">
        <v>152</v>
      </c>
      <c r="E99" s="341" t="s">
        <v>5964</v>
      </c>
      <c r="F99" s="343" t="n">
        <v>159.15</v>
      </c>
    </row>
    <row r="100" customFormat="false" ht="15" hidden="false" customHeight="false" outlineLevel="0" collapsed="false">
      <c r="A100" s="341" t="n">
        <v>94872</v>
      </c>
      <c r="B100" s="342" t="str">
        <f aca="false">A100&amp;"U"</f>
        <v>94872U</v>
      </c>
      <c r="C100" s="341" t="s">
        <v>6005</v>
      </c>
      <c r="D100" s="341" t="s">
        <v>152</v>
      </c>
      <c r="E100" s="341" t="s">
        <v>5964</v>
      </c>
      <c r="F100" s="343" t="n">
        <v>2.27</v>
      </c>
    </row>
    <row r="101" customFormat="false" ht="15" hidden="false" customHeight="false" outlineLevel="0" collapsed="false">
      <c r="A101" s="341" t="n">
        <v>94875</v>
      </c>
      <c r="B101" s="342" t="str">
        <f aca="false">A101&amp;"U"</f>
        <v>94875U</v>
      </c>
      <c r="C101" s="341" t="s">
        <v>6006</v>
      </c>
      <c r="D101" s="341" t="s">
        <v>152</v>
      </c>
      <c r="E101" s="341" t="s">
        <v>5911</v>
      </c>
      <c r="F101" s="343" t="n">
        <v>939.75</v>
      </c>
    </row>
    <row r="102" customFormat="false" ht="15" hidden="false" customHeight="false" outlineLevel="0" collapsed="false">
      <c r="A102" s="341" t="n">
        <v>94876</v>
      </c>
      <c r="B102" s="342" t="str">
        <f aca="false">A102&amp;"U"</f>
        <v>94876U</v>
      </c>
      <c r="C102" s="341" t="s">
        <v>6007</v>
      </c>
      <c r="D102" s="341" t="s">
        <v>152</v>
      </c>
      <c r="E102" s="341" t="s">
        <v>5911</v>
      </c>
      <c r="F102" s="343" t="n">
        <v>25.7</v>
      </c>
    </row>
    <row r="103" customFormat="false" ht="15" hidden="false" customHeight="false" outlineLevel="0" collapsed="false">
      <c r="A103" s="341" t="n">
        <v>94878</v>
      </c>
      <c r="B103" s="342" t="str">
        <f aca="false">A103&amp;"U"</f>
        <v>94878U</v>
      </c>
      <c r="C103" s="341" t="s">
        <v>6008</v>
      </c>
      <c r="D103" s="341" t="s">
        <v>152</v>
      </c>
      <c r="E103" s="341" t="s">
        <v>5911</v>
      </c>
      <c r="F103" s="343" t="n">
        <v>29.69</v>
      </c>
    </row>
    <row r="104" customFormat="false" ht="15" hidden="false" customHeight="false" outlineLevel="0" collapsed="false">
      <c r="A104" s="341" t="n">
        <v>94879</v>
      </c>
      <c r="B104" s="342" t="str">
        <f aca="false">A104&amp;"U"</f>
        <v>94879U</v>
      </c>
      <c r="C104" s="341" t="s">
        <v>6009</v>
      </c>
      <c r="D104" s="341" t="s">
        <v>152</v>
      </c>
      <c r="E104" s="341" t="s">
        <v>5911</v>
      </c>
      <c r="F104" s="344" t="n">
        <v>1446.58</v>
      </c>
    </row>
    <row r="105" customFormat="false" ht="15" hidden="false" customHeight="false" outlineLevel="0" collapsed="false">
      <c r="A105" s="341" t="n">
        <v>94880</v>
      </c>
      <c r="B105" s="342" t="str">
        <f aca="false">A105&amp;"U"</f>
        <v>94880U</v>
      </c>
      <c r="C105" s="341" t="s">
        <v>6010</v>
      </c>
      <c r="D105" s="341" t="s">
        <v>152</v>
      </c>
      <c r="E105" s="341" t="s">
        <v>5911</v>
      </c>
      <c r="F105" s="343" t="n">
        <v>38.5</v>
      </c>
    </row>
    <row r="106" customFormat="false" ht="15" hidden="false" customHeight="false" outlineLevel="0" collapsed="false">
      <c r="A106" s="341" t="n">
        <v>94881</v>
      </c>
      <c r="B106" s="342" t="str">
        <f aca="false">A106&amp;"U"</f>
        <v>94881U</v>
      </c>
      <c r="C106" s="341" t="s">
        <v>6011</v>
      </c>
      <c r="D106" s="341" t="s">
        <v>152</v>
      </c>
      <c r="E106" s="341" t="s">
        <v>5911</v>
      </c>
      <c r="F106" s="344" t="n">
        <v>1990.69</v>
      </c>
    </row>
    <row r="107" customFormat="false" ht="15" hidden="false" customHeight="false" outlineLevel="0" collapsed="false">
      <c r="A107" s="341" t="n">
        <v>94882</v>
      </c>
      <c r="B107" s="342" t="str">
        <f aca="false">A107&amp;"U"</f>
        <v>94882U</v>
      </c>
      <c r="C107" s="341" t="s">
        <v>6012</v>
      </c>
      <c r="D107" s="341" t="s">
        <v>152</v>
      </c>
      <c r="E107" s="341" t="s">
        <v>5911</v>
      </c>
      <c r="F107" s="343" t="n">
        <v>44.64</v>
      </c>
    </row>
    <row r="108" customFormat="false" ht="15" hidden="false" customHeight="false" outlineLevel="0" collapsed="false">
      <c r="A108" s="341" t="n">
        <v>94884</v>
      </c>
      <c r="B108" s="342" t="str">
        <f aca="false">A108&amp;"U"</f>
        <v>94884U</v>
      </c>
      <c r="C108" s="341" t="s">
        <v>6013</v>
      </c>
      <c r="D108" s="341" t="s">
        <v>152</v>
      </c>
      <c r="E108" s="341" t="s">
        <v>5911</v>
      </c>
      <c r="F108" s="343" t="n">
        <v>57.12</v>
      </c>
    </row>
    <row r="109" customFormat="false" ht="15" hidden="false" customHeight="false" outlineLevel="0" collapsed="false">
      <c r="A109" s="341" t="n">
        <v>97121</v>
      </c>
      <c r="B109" s="342" t="str">
        <f aca="false">A109&amp;"U"</f>
        <v>97121U</v>
      </c>
      <c r="C109" s="341" t="s">
        <v>6014</v>
      </c>
      <c r="D109" s="341" t="s">
        <v>152</v>
      </c>
      <c r="E109" s="341" t="s">
        <v>5964</v>
      </c>
      <c r="F109" s="343" t="n">
        <v>1.55</v>
      </c>
    </row>
    <row r="110" customFormat="false" ht="15" hidden="false" customHeight="false" outlineLevel="0" collapsed="false">
      <c r="A110" s="341" t="n">
        <v>97122</v>
      </c>
      <c r="B110" s="342" t="str">
        <f aca="false">A110&amp;"U"</f>
        <v>97122U</v>
      </c>
      <c r="C110" s="341" t="s">
        <v>6015</v>
      </c>
      <c r="D110" s="341" t="s">
        <v>152</v>
      </c>
      <c r="E110" s="341" t="s">
        <v>5964</v>
      </c>
      <c r="F110" s="343" t="n">
        <v>2.16</v>
      </c>
    </row>
    <row r="111" customFormat="false" ht="15" hidden="false" customHeight="false" outlineLevel="0" collapsed="false">
      <c r="A111" s="341" t="n">
        <v>97123</v>
      </c>
      <c r="B111" s="342" t="str">
        <f aca="false">A111&amp;"U"</f>
        <v>97123U</v>
      </c>
      <c r="C111" s="341" t="s">
        <v>6016</v>
      </c>
      <c r="D111" s="341" t="s">
        <v>152</v>
      </c>
      <c r="E111" s="341" t="s">
        <v>5964</v>
      </c>
      <c r="F111" s="343" t="n">
        <v>2.75</v>
      </c>
    </row>
    <row r="112" customFormat="false" ht="15" hidden="false" customHeight="false" outlineLevel="0" collapsed="false">
      <c r="A112" s="341" t="n">
        <v>97124</v>
      </c>
      <c r="B112" s="342" t="str">
        <f aca="false">A112&amp;"U"</f>
        <v>97124U</v>
      </c>
      <c r="C112" s="341" t="s">
        <v>6017</v>
      </c>
      <c r="D112" s="341" t="s">
        <v>152</v>
      </c>
      <c r="E112" s="341" t="s">
        <v>5964</v>
      </c>
      <c r="F112" s="343" t="n">
        <v>0.7</v>
      </c>
    </row>
    <row r="113" customFormat="false" ht="15" hidden="false" customHeight="false" outlineLevel="0" collapsed="false">
      <c r="A113" s="341" t="n">
        <v>97125</v>
      </c>
      <c r="B113" s="342" t="str">
        <f aca="false">A113&amp;"U"</f>
        <v>97125U</v>
      </c>
      <c r="C113" s="341" t="s">
        <v>6018</v>
      </c>
      <c r="D113" s="341" t="s">
        <v>152</v>
      </c>
      <c r="E113" s="341" t="s">
        <v>5964</v>
      </c>
      <c r="F113" s="343" t="n">
        <v>1</v>
      </c>
    </row>
    <row r="114" customFormat="false" ht="15" hidden="false" customHeight="false" outlineLevel="0" collapsed="false">
      <c r="A114" s="341" t="n">
        <v>97126</v>
      </c>
      <c r="B114" s="342" t="str">
        <f aca="false">A114&amp;"U"</f>
        <v>97126U</v>
      </c>
      <c r="C114" s="341" t="s">
        <v>6019</v>
      </c>
      <c r="D114" s="341" t="s">
        <v>152</v>
      </c>
      <c r="E114" s="341" t="s">
        <v>5964</v>
      </c>
      <c r="F114" s="343" t="n">
        <v>1.28</v>
      </c>
    </row>
    <row r="115" customFormat="false" ht="15" hidden="false" customHeight="false" outlineLevel="0" collapsed="false">
      <c r="A115" s="341" t="n">
        <v>102264</v>
      </c>
      <c r="B115" s="342" t="str">
        <f aca="false">A115&amp;"U"</f>
        <v>102264U</v>
      </c>
      <c r="C115" s="341" t="s">
        <v>6020</v>
      </c>
      <c r="D115" s="341" t="s">
        <v>152</v>
      </c>
      <c r="E115" s="341" t="s">
        <v>5964</v>
      </c>
      <c r="F115" s="343" t="n">
        <v>17.43</v>
      </c>
    </row>
    <row r="116" customFormat="false" ht="15" hidden="false" customHeight="false" outlineLevel="0" collapsed="false">
      <c r="A116" s="341" t="n">
        <v>102265</v>
      </c>
      <c r="B116" s="342" t="str">
        <f aca="false">A116&amp;"U"</f>
        <v>102265U</v>
      </c>
      <c r="C116" s="341" t="s">
        <v>6021</v>
      </c>
      <c r="D116" s="341" t="s">
        <v>32</v>
      </c>
      <c r="E116" s="341" t="s">
        <v>5964</v>
      </c>
      <c r="F116" s="343" t="n">
        <v>78.86</v>
      </c>
    </row>
    <row r="117" customFormat="false" ht="15" hidden="false" customHeight="false" outlineLevel="0" collapsed="false">
      <c r="A117" s="341" t="n">
        <v>102266</v>
      </c>
      <c r="B117" s="342" t="str">
        <f aca="false">A117&amp;"U"</f>
        <v>102266U</v>
      </c>
      <c r="C117" s="341" t="s">
        <v>6022</v>
      </c>
      <c r="D117" s="341" t="s">
        <v>32</v>
      </c>
      <c r="E117" s="341" t="s">
        <v>5964</v>
      </c>
      <c r="F117" s="343" t="n">
        <v>87.48</v>
      </c>
    </row>
    <row r="118" customFormat="false" ht="15" hidden="false" customHeight="false" outlineLevel="0" collapsed="false">
      <c r="A118" s="341" t="n">
        <v>102267</v>
      </c>
      <c r="B118" s="342" t="str">
        <f aca="false">A118&amp;"U"</f>
        <v>102267U</v>
      </c>
      <c r="C118" s="341" t="s">
        <v>6023</v>
      </c>
      <c r="D118" s="341" t="s">
        <v>32</v>
      </c>
      <c r="E118" s="341" t="s">
        <v>5964</v>
      </c>
      <c r="F118" s="343" t="n">
        <v>100.47</v>
      </c>
    </row>
    <row r="119" customFormat="false" ht="15" hidden="false" customHeight="false" outlineLevel="0" collapsed="false">
      <c r="A119" s="341" t="n">
        <v>102268</v>
      </c>
      <c r="B119" s="342" t="str">
        <f aca="false">A119&amp;"U"</f>
        <v>102268U</v>
      </c>
      <c r="C119" s="341" t="s">
        <v>6024</v>
      </c>
      <c r="D119" s="341" t="s">
        <v>32</v>
      </c>
      <c r="E119" s="341" t="s">
        <v>5964</v>
      </c>
      <c r="F119" s="343" t="n">
        <v>113.4</v>
      </c>
    </row>
    <row r="120" customFormat="false" ht="15" hidden="false" customHeight="false" outlineLevel="0" collapsed="false">
      <c r="A120" s="341" t="n">
        <v>102269</v>
      </c>
      <c r="B120" s="342" t="str">
        <f aca="false">A120&amp;"U"</f>
        <v>102269U</v>
      </c>
      <c r="C120" s="341" t="s">
        <v>6025</v>
      </c>
      <c r="D120" s="341" t="s">
        <v>32</v>
      </c>
      <c r="E120" s="341" t="s">
        <v>5964</v>
      </c>
      <c r="F120" s="343" t="n">
        <v>139.24</v>
      </c>
    </row>
    <row r="121" customFormat="false" ht="15" hidden="false" customHeight="false" outlineLevel="0" collapsed="false">
      <c r="A121" s="341" t="n">
        <v>92833</v>
      </c>
      <c r="B121" s="342" t="str">
        <f aca="false">A121&amp;"U"</f>
        <v>92833U</v>
      </c>
      <c r="C121" s="341" t="s">
        <v>6026</v>
      </c>
      <c r="D121" s="341" t="s">
        <v>152</v>
      </c>
      <c r="E121" s="341" t="s">
        <v>5911</v>
      </c>
      <c r="F121" s="343" t="n">
        <v>210.53</v>
      </c>
    </row>
    <row r="122" customFormat="false" ht="15" hidden="false" customHeight="false" outlineLevel="0" collapsed="false">
      <c r="A122" s="341" t="n">
        <v>92834</v>
      </c>
      <c r="B122" s="342" t="str">
        <f aca="false">A122&amp;"U"</f>
        <v>92834U</v>
      </c>
      <c r="C122" s="341" t="s">
        <v>6027</v>
      </c>
      <c r="D122" s="341" t="s">
        <v>152</v>
      </c>
      <c r="E122" s="341" t="s">
        <v>5911</v>
      </c>
      <c r="F122" s="343" t="n">
        <v>8.16</v>
      </c>
    </row>
    <row r="123" customFormat="false" ht="15" hidden="false" customHeight="false" outlineLevel="0" collapsed="false">
      <c r="A123" s="341" t="n">
        <v>92835</v>
      </c>
      <c r="B123" s="342" t="str">
        <f aca="false">A123&amp;"U"</f>
        <v>92835U</v>
      </c>
      <c r="C123" s="341" t="s">
        <v>6028</v>
      </c>
      <c r="D123" s="341" t="s">
        <v>152</v>
      </c>
      <c r="E123" s="341" t="s">
        <v>5911</v>
      </c>
      <c r="F123" s="343" t="n">
        <v>220.1</v>
      </c>
    </row>
    <row r="124" customFormat="false" ht="15" hidden="false" customHeight="false" outlineLevel="0" collapsed="false">
      <c r="A124" s="341" t="n">
        <v>92836</v>
      </c>
      <c r="B124" s="342" t="str">
        <f aca="false">A124&amp;"U"</f>
        <v>92836U</v>
      </c>
      <c r="C124" s="341" t="s">
        <v>6029</v>
      </c>
      <c r="D124" s="341" t="s">
        <v>152</v>
      </c>
      <c r="E124" s="341" t="s">
        <v>5911</v>
      </c>
      <c r="F124" s="343" t="n">
        <v>10.44</v>
      </c>
    </row>
    <row r="125" customFormat="false" ht="15" hidden="false" customHeight="false" outlineLevel="0" collapsed="false">
      <c r="A125" s="341" t="n">
        <v>92837</v>
      </c>
      <c r="B125" s="342" t="str">
        <f aca="false">A125&amp;"U"</f>
        <v>92837U</v>
      </c>
      <c r="C125" s="341" t="s">
        <v>6030</v>
      </c>
      <c r="D125" s="341" t="s">
        <v>152</v>
      </c>
      <c r="E125" s="341" t="s">
        <v>5911</v>
      </c>
      <c r="F125" s="343" t="n">
        <v>390.57</v>
      </c>
    </row>
    <row r="126" customFormat="false" ht="15" hidden="false" customHeight="false" outlineLevel="0" collapsed="false">
      <c r="A126" s="341" t="n">
        <v>92838</v>
      </c>
      <c r="B126" s="342" t="str">
        <f aca="false">A126&amp;"U"</f>
        <v>92838U</v>
      </c>
      <c r="C126" s="341" t="s">
        <v>6031</v>
      </c>
      <c r="D126" s="341" t="s">
        <v>152</v>
      </c>
      <c r="E126" s="341" t="s">
        <v>5911</v>
      </c>
      <c r="F126" s="343" t="n">
        <v>12.5</v>
      </c>
    </row>
    <row r="127" customFormat="false" ht="15" hidden="false" customHeight="false" outlineLevel="0" collapsed="false">
      <c r="A127" s="341" t="n">
        <v>92839</v>
      </c>
      <c r="B127" s="342" t="str">
        <f aca="false">A127&amp;"U"</f>
        <v>92839U</v>
      </c>
      <c r="C127" s="341" t="s">
        <v>6032</v>
      </c>
      <c r="D127" s="341" t="s">
        <v>152</v>
      </c>
      <c r="E127" s="341" t="s">
        <v>5911</v>
      </c>
      <c r="F127" s="343" t="n">
        <v>478.02</v>
      </c>
    </row>
    <row r="128" customFormat="false" ht="15" hidden="false" customHeight="false" outlineLevel="0" collapsed="false">
      <c r="A128" s="341" t="n">
        <v>92840</v>
      </c>
      <c r="B128" s="342" t="str">
        <f aca="false">A128&amp;"U"</f>
        <v>92840U</v>
      </c>
      <c r="C128" s="341" t="s">
        <v>6033</v>
      </c>
      <c r="D128" s="341" t="s">
        <v>152</v>
      </c>
      <c r="E128" s="341" t="s">
        <v>5911</v>
      </c>
      <c r="F128" s="343" t="n">
        <v>14.84</v>
      </c>
    </row>
    <row r="129" customFormat="false" ht="15" hidden="false" customHeight="false" outlineLevel="0" collapsed="false">
      <c r="A129" s="341" t="n">
        <v>92841</v>
      </c>
      <c r="B129" s="342" t="str">
        <f aca="false">A129&amp;"U"</f>
        <v>92841U</v>
      </c>
      <c r="C129" s="341" t="s">
        <v>6034</v>
      </c>
      <c r="D129" s="341" t="s">
        <v>152</v>
      </c>
      <c r="E129" s="341" t="s">
        <v>5911</v>
      </c>
      <c r="F129" s="343" t="n">
        <v>623.12</v>
      </c>
    </row>
    <row r="130" customFormat="false" ht="15" hidden="false" customHeight="false" outlineLevel="0" collapsed="false">
      <c r="A130" s="341" t="n">
        <v>92842</v>
      </c>
      <c r="B130" s="342" t="str">
        <f aca="false">A130&amp;"U"</f>
        <v>92842U</v>
      </c>
      <c r="C130" s="341" t="s">
        <v>6035</v>
      </c>
      <c r="D130" s="341" t="s">
        <v>152</v>
      </c>
      <c r="E130" s="341" t="s">
        <v>5911</v>
      </c>
      <c r="F130" s="343" t="n">
        <v>16.93</v>
      </c>
    </row>
    <row r="131" customFormat="false" ht="15" hidden="false" customHeight="false" outlineLevel="0" collapsed="false">
      <c r="A131" s="341" t="n">
        <v>92843</v>
      </c>
      <c r="B131" s="342" t="str">
        <f aca="false">A131&amp;"U"</f>
        <v>92843U</v>
      </c>
      <c r="C131" s="341" t="s">
        <v>6036</v>
      </c>
      <c r="D131" s="341" t="s">
        <v>152</v>
      </c>
      <c r="E131" s="341" t="s">
        <v>5911</v>
      </c>
      <c r="F131" s="343" t="n">
        <v>644.89</v>
      </c>
    </row>
    <row r="132" customFormat="false" ht="15" hidden="false" customHeight="false" outlineLevel="0" collapsed="false">
      <c r="A132" s="341" t="n">
        <v>92844</v>
      </c>
      <c r="B132" s="342" t="str">
        <f aca="false">A132&amp;"U"</f>
        <v>92844U</v>
      </c>
      <c r="C132" s="341" t="s">
        <v>6037</v>
      </c>
      <c r="D132" s="341" t="s">
        <v>152</v>
      </c>
      <c r="E132" s="341" t="s">
        <v>5911</v>
      </c>
      <c r="F132" s="343" t="n">
        <v>19.26</v>
      </c>
    </row>
    <row r="133" customFormat="false" ht="15" hidden="false" customHeight="false" outlineLevel="0" collapsed="false">
      <c r="A133" s="341" t="n">
        <v>92845</v>
      </c>
      <c r="B133" s="342" t="str">
        <f aca="false">A133&amp;"U"</f>
        <v>92845U</v>
      </c>
      <c r="C133" s="341" t="s">
        <v>6038</v>
      </c>
      <c r="D133" s="341" t="s">
        <v>152</v>
      </c>
      <c r="E133" s="341" t="s">
        <v>5911</v>
      </c>
      <c r="F133" s="343" t="n">
        <v>957.32</v>
      </c>
    </row>
    <row r="134" customFormat="false" ht="15" hidden="false" customHeight="false" outlineLevel="0" collapsed="false">
      <c r="A134" s="341" t="n">
        <v>92846</v>
      </c>
      <c r="B134" s="342" t="str">
        <f aca="false">A134&amp;"U"</f>
        <v>92846U</v>
      </c>
      <c r="C134" s="341" t="s">
        <v>6039</v>
      </c>
      <c r="D134" s="341" t="s">
        <v>152</v>
      </c>
      <c r="E134" s="341" t="s">
        <v>5911</v>
      </c>
      <c r="F134" s="343" t="n">
        <v>21.32</v>
      </c>
    </row>
    <row r="135" customFormat="false" ht="15" hidden="false" customHeight="false" outlineLevel="0" collapsed="false">
      <c r="A135" s="341" t="n">
        <v>92847</v>
      </c>
      <c r="B135" s="342" t="str">
        <f aca="false">A135&amp;"U"</f>
        <v>92847U</v>
      </c>
      <c r="C135" s="341" t="s">
        <v>6040</v>
      </c>
      <c r="D135" s="341" t="s">
        <v>152</v>
      </c>
      <c r="E135" s="341" t="s">
        <v>5911</v>
      </c>
      <c r="F135" s="343" t="n">
        <v>982.87</v>
      </c>
    </row>
    <row r="136" customFormat="false" ht="15" hidden="false" customHeight="false" outlineLevel="0" collapsed="false">
      <c r="A136" s="341" t="n">
        <v>92848</v>
      </c>
      <c r="B136" s="342" t="str">
        <f aca="false">A136&amp;"U"</f>
        <v>92848U</v>
      </c>
      <c r="C136" s="341" t="s">
        <v>6041</v>
      </c>
      <c r="D136" s="341" t="s">
        <v>152</v>
      </c>
      <c r="E136" s="341" t="s">
        <v>5911</v>
      </c>
      <c r="F136" s="343" t="n">
        <v>23.67</v>
      </c>
    </row>
    <row r="137" customFormat="false" ht="15" hidden="false" customHeight="false" outlineLevel="0" collapsed="false">
      <c r="A137" s="341" t="n">
        <v>92849</v>
      </c>
      <c r="B137" s="342" t="str">
        <f aca="false">A137&amp;"U"</f>
        <v>92849U</v>
      </c>
      <c r="C137" s="341" t="s">
        <v>6042</v>
      </c>
      <c r="D137" s="341" t="s">
        <v>152</v>
      </c>
      <c r="E137" s="341" t="s">
        <v>5911</v>
      </c>
      <c r="F137" s="343" t="n">
        <v>217.82</v>
      </c>
    </row>
    <row r="138" customFormat="false" ht="15" hidden="false" customHeight="false" outlineLevel="0" collapsed="false">
      <c r="A138" s="341" t="n">
        <v>92850</v>
      </c>
      <c r="B138" s="342" t="str">
        <f aca="false">A138&amp;"U"</f>
        <v>92850U</v>
      </c>
      <c r="C138" s="341" t="s">
        <v>6043</v>
      </c>
      <c r="D138" s="341" t="s">
        <v>152</v>
      </c>
      <c r="E138" s="341" t="s">
        <v>5911</v>
      </c>
      <c r="F138" s="343" t="n">
        <v>15.45</v>
      </c>
    </row>
    <row r="139" customFormat="false" ht="15" hidden="false" customHeight="false" outlineLevel="0" collapsed="false">
      <c r="A139" s="341" t="n">
        <v>92851</v>
      </c>
      <c r="B139" s="342" t="str">
        <f aca="false">A139&amp;"U"</f>
        <v>92851U</v>
      </c>
      <c r="C139" s="341" t="s">
        <v>6044</v>
      </c>
      <c r="D139" s="341" t="s">
        <v>152</v>
      </c>
      <c r="E139" s="341" t="s">
        <v>5911</v>
      </c>
      <c r="F139" s="343" t="n">
        <v>229.15</v>
      </c>
    </row>
    <row r="140" customFormat="false" ht="15" hidden="false" customHeight="false" outlineLevel="0" collapsed="false">
      <c r="A140" s="341" t="n">
        <v>92852</v>
      </c>
      <c r="B140" s="342" t="str">
        <f aca="false">A140&amp;"U"</f>
        <v>92852U</v>
      </c>
      <c r="C140" s="341" t="s">
        <v>6045</v>
      </c>
      <c r="D140" s="341" t="s">
        <v>152</v>
      </c>
      <c r="E140" s="341" t="s">
        <v>5911</v>
      </c>
      <c r="F140" s="343" t="n">
        <v>19.49</v>
      </c>
    </row>
    <row r="141" customFormat="false" ht="15" hidden="false" customHeight="false" outlineLevel="0" collapsed="false">
      <c r="A141" s="341" t="n">
        <v>92853</v>
      </c>
      <c r="B141" s="342" t="str">
        <f aca="false">A141&amp;"U"</f>
        <v>92853U</v>
      </c>
      <c r="C141" s="341" t="s">
        <v>6046</v>
      </c>
      <c r="D141" s="341" t="s">
        <v>152</v>
      </c>
      <c r="E141" s="341" t="s">
        <v>5911</v>
      </c>
      <c r="F141" s="343" t="n">
        <v>401.82</v>
      </c>
    </row>
    <row r="142" customFormat="false" ht="15" hidden="false" customHeight="false" outlineLevel="0" collapsed="false">
      <c r="A142" s="341" t="n">
        <v>92854</v>
      </c>
      <c r="B142" s="342" t="str">
        <f aca="false">A142&amp;"U"</f>
        <v>92854U</v>
      </c>
      <c r="C142" s="341" t="s">
        <v>6047</v>
      </c>
      <c r="D142" s="341" t="s">
        <v>152</v>
      </c>
      <c r="E142" s="341" t="s">
        <v>5911</v>
      </c>
      <c r="F142" s="343" t="n">
        <v>23.75</v>
      </c>
    </row>
    <row r="143" customFormat="false" ht="15" hidden="false" customHeight="false" outlineLevel="0" collapsed="false">
      <c r="A143" s="341" t="n">
        <v>92855</v>
      </c>
      <c r="B143" s="342" t="str">
        <f aca="false">A143&amp;"U"</f>
        <v>92855U</v>
      </c>
      <c r="C143" s="341" t="s">
        <v>6048</v>
      </c>
      <c r="D143" s="341" t="s">
        <v>152</v>
      </c>
      <c r="E143" s="341" t="s">
        <v>5911</v>
      </c>
      <c r="F143" s="343" t="n">
        <v>491.17</v>
      </c>
    </row>
    <row r="144" customFormat="false" ht="15" hidden="false" customHeight="false" outlineLevel="0" collapsed="false">
      <c r="A144" s="341" t="n">
        <v>92856</v>
      </c>
      <c r="B144" s="342" t="str">
        <f aca="false">A144&amp;"U"</f>
        <v>92856U</v>
      </c>
      <c r="C144" s="341" t="s">
        <v>6049</v>
      </c>
      <c r="D144" s="341" t="s">
        <v>152</v>
      </c>
      <c r="E144" s="341" t="s">
        <v>5911</v>
      </c>
      <c r="F144" s="343" t="n">
        <v>27.99</v>
      </c>
    </row>
    <row r="145" customFormat="false" ht="15" hidden="false" customHeight="false" outlineLevel="0" collapsed="false">
      <c r="A145" s="341" t="n">
        <v>92857</v>
      </c>
      <c r="B145" s="342" t="str">
        <f aca="false">A145&amp;"U"</f>
        <v>92857U</v>
      </c>
      <c r="C145" s="341" t="s">
        <v>6050</v>
      </c>
      <c r="D145" s="341" t="s">
        <v>152</v>
      </c>
      <c r="E145" s="341" t="s">
        <v>5911</v>
      </c>
      <c r="F145" s="343" t="n">
        <v>638.2</v>
      </c>
    </row>
    <row r="146" customFormat="false" ht="15" hidden="false" customHeight="false" outlineLevel="0" collapsed="false">
      <c r="A146" s="341" t="n">
        <v>92858</v>
      </c>
      <c r="B146" s="342" t="str">
        <f aca="false">A146&amp;"U"</f>
        <v>92858U</v>
      </c>
      <c r="C146" s="341" t="s">
        <v>6051</v>
      </c>
      <c r="D146" s="341" t="s">
        <v>152</v>
      </c>
      <c r="E146" s="341" t="s">
        <v>5911</v>
      </c>
      <c r="F146" s="343" t="n">
        <v>32.01</v>
      </c>
    </row>
    <row r="147" customFormat="false" ht="15" hidden="false" customHeight="false" outlineLevel="0" collapsed="false">
      <c r="A147" s="341" t="n">
        <v>92859</v>
      </c>
      <c r="B147" s="342" t="str">
        <f aca="false">A147&amp;"U"</f>
        <v>92859U</v>
      </c>
      <c r="C147" s="341" t="s">
        <v>6052</v>
      </c>
      <c r="D147" s="341" t="s">
        <v>152</v>
      </c>
      <c r="E147" s="341" t="s">
        <v>5911</v>
      </c>
      <c r="F147" s="343" t="n">
        <v>662</v>
      </c>
    </row>
    <row r="148" customFormat="false" ht="15" hidden="false" customHeight="false" outlineLevel="0" collapsed="false">
      <c r="A148" s="341" t="n">
        <v>92860</v>
      </c>
      <c r="B148" s="342" t="str">
        <f aca="false">A148&amp;"U"</f>
        <v>92860U</v>
      </c>
      <c r="C148" s="341" t="s">
        <v>6053</v>
      </c>
      <c r="D148" s="341" t="s">
        <v>152</v>
      </c>
      <c r="E148" s="341" t="s">
        <v>5911</v>
      </c>
      <c r="F148" s="343" t="n">
        <v>36.37</v>
      </c>
    </row>
    <row r="149" customFormat="false" ht="15" hidden="false" customHeight="false" outlineLevel="0" collapsed="false">
      <c r="A149" s="341" t="n">
        <v>92861</v>
      </c>
      <c r="B149" s="342" t="str">
        <f aca="false">A149&amp;"U"</f>
        <v>92861U</v>
      </c>
      <c r="C149" s="341" t="s">
        <v>6054</v>
      </c>
      <c r="D149" s="341" t="s">
        <v>152</v>
      </c>
      <c r="E149" s="341" t="s">
        <v>5911</v>
      </c>
      <c r="F149" s="343" t="n">
        <v>976.6</v>
      </c>
    </row>
    <row r="150" customFormat="false" ht="15" hidden="false" customHeight="false" outlineLevel="0" collapsed="false">
      <c r="A150" s="341" t="n">
        <v>92862</v>
      </c>
      <c r="B150" s="342" t="str">
        <f aca="false">A150&amp;"U"</f>
        <v>92862U</v>
      </c>
      <c r="C150" s="341" t="s">
        <v>6055</v>
      </c>
      <c r="D150" s="341" t="s">
        <v>152</v>
      </c>
      <c r="E150" s="341" t="s">
        <v>5911</v>
      </c>
      <c r="F150" s="343" t="n">
        <v>40.6</v>
      </c>
    </row>
    <row r="151" customFormat="false" ht="15" hidden="false" customHeight="false" outlineLevel="0" collapsed="false">
      <c r="A151" s="341" t="n">
        <v>92863</v>
      </c>
      <c r="B151" s="342" t="str">
        <f aca="false">A151&amp;"U"</f>
        <v>92863U</v>
      </c>
      <c r="C151" s="341" t="s">
        <v>6056</v>
      </c>
      <c r="D151" s="341" t="s">
        <v>152</v>
      </c>
      <c r="E151" s="341" t="s">
        <v>5911</v>
      </c>
      <c r="F151" s="344" t="n">
        <v>1004.04</v>
      </c>
    </row>
    <row r="152" customFormat="false" ht="15" hidden="false" customHeight="false" outlineLevel="0" collapsed="false">
      <c r="A152" s="341" t="n">
        <v>92864</v>
      </c>
      <c r="B152" s="342" t="str">
        <f aca="false">A152&amp;"U"</f>
        <v>92864U</v>
      </c>
      <c r="C152" s="341" t="s">
        <v>6057</v>
      </c>
      <c r="D152" s="341" t="s">
        <v>152</v>
      </c>
      <c r="E152" s="341" t="s">
        <v>5911</v>
      </c>
      <c r="F152" s="343" t="n">
        <v>44.84</v>
      </c>
    </row>
    <row r="153" customFormat="false" ht="15" hidden="false" customHeight="false" outlineLevel="0" collapsed="false">
      <c r="A153" s="341" t="n">
        <v>92210</v>
      </c>
      <c r="B153" s="342" t="str">
        <f aca="false">A153&amp;"U"</f>
        <v>92210U</v>
      </c>
      <c r="C153" s="341" t="s">
        <v>6058</v>
      </c>
      <c r="D153" s="341" t="s">
        <v>152</v>
      </c>
      <c r="E153" s="341" t="s">
        <v>5911</v>
      </c>
      <c r="F153" s="343" t="n">
        <v>167.13</v>
      </c>
    </row>
    <row r="154" customFormat="false" ht="15" hidden="false" customHeight="false" outlineLevel="0" collapsed="false">
      <c r="A154" s="341" t="n">
        <v>92211</v>
      </c>
      <c r="B154" s="342" t="str">
        <f aca="false">A154&amp;"U"</f>
        <v>92211U</v>
      </c>
      <c r="C154" s="341" t="s">
        <v>6059</v>
      </c>
      <c r="D154" s="341" t="s">
        <v>152</v>
      </c>
      <c r="E154" s="341" t="s">
        <v>5911</v>
      </c>
      <c r="F154" s="343" t="n">
        <v>200.82</v>
      </c>
    </row>
    <row r="155" customFormat="false" ht="15" hidden="false" customHeight="false" outlineLevel="0" collapsed="false">
      <c r="A155" s="341" t="n">
        <v>92212</v>
      </c>
      <c r="B155" s="342" t="str">
        <f aca="false">A155&amp;"U"</f>
        <v>92212U</v>
      </c>
      <c r="C155" s="341" t="s">
        <v>6060</v>
      </c>
      <c r="D155" s="341" t="s">
        <v>152</v>
      </c>
      <c r="E155" s="341" t="s">
        <v>5911</v>
      </c>
      <c r="F155" s="343" t="n">
        <v>300.59</v>
      </c>
    </row>
    <row r="156" customFormat="false" ht="15" hidden="false" customHeight="false" outlineLevel="0" collapsed="false">
      <c r="A156" s="341" t="n">
        <v>92213</v>
      </c>
      <c r="B156" s="342" t="str">
        <f aca="false">A156&amp;"U"</f>
        <v>92213U</v>
      </c>
      <c r="C156" s="341" t="s">
        <v>6061</v>
      </c>
      <c r="D156" s="341" t="s">
        <v>152</v>
      </c>
      <c r="E156" s="341" t="s">
        <v>5911</v>
      </c>
      <c r="F156" s="343" t="n">
        <v>395.68</v>
      </c>
    </row>
    <row r="157" customFormat="false" ht="15" hidden="false" customHeight="false" outlineLevel="0" collapsed="false">
      <c r="A157" s="341" t="n">
        <v>92214</v>
      </c>
      <c r="B157" s="342" t="str">
        <f aca="false">A157&amp;"U"</f>
        <v>92214U</v>
      </c>
      <c r="C157" s="341" t="s">
        <v>6062</v>
      </c>
      <c r="D157" s="341" t="s">
        <v>152</v>
      </c>
      <c r="E157" s="341" t="s">
        <v>5911</v>
      </c>
      <c r="F157" s="343" t="n">
        <v>478.53</v>
      </c>
    </row>
    <row r="158" customFormat="false" ht="15" hidden="false" customHeight="false" outlineLevel="0" collapsed="false">
      <c r="A158" s="341" t="n">
        <v>92215</v>
      </c>
      <c r="B158" s="342" t="str">
        <f aca="false">A158&amp;"U"</f>
        <v>92215U</v>
      </c>
      <c r="C158" s="341" t="s">
        <v>6063</v>
      </c>
      <c r="D158" s="341" t="s">
        <v>152</v>
      </c>
      <c r="E158" s="341" t="s">
        <v>5911</v>
      </c>
      <c r="F158" s="343" t="n">
        <v>549.77</v>
      </c>
    </row>
    <row r="159" customFormat="false" ht="15" hidden="false" customHeight="false" outlineLevel="0" collapsed="false">
      <c r="A159" s="341" t="n">
        <v>92216</v>
      </c>
      <c r="B159" s="342" t="str">
        <f aca="false">A159&amp;"U"</f>
        <v>92216U</v>
      </c>
      <c r="C159" s="341" t="s">
        <v>6064</v>
      </c>
      <c r="D159" s="341" t="s">
        <v>152</v>
      </c>
      <c r="E159" s="341" t="s">
        <v>5911</v>
      </c>
      <c r="F159" s="343" t="n">
        <v>574.66</v>
      </c>
    </row>
    <row r="160" customFormat="false" ht="15" hidden="false" customHeight="false" outlineLevel="0" collapsed="false">
      <c r="A160" s="341" t="n">
        <v>92219</v>
      </c>
      <c r="B160" s="342" t="str">
        <f aca="false">A160&amp;"U"</f>
        <v>92219U</v>
      </c>
      <c r="C160" s="341" t="s">
        <v>6065</v>
      </c>
      <c r="D160" s="341" t="s">
        <v>152</v>
      </c>
      <c r="E160" s="341" t="s">
        <v>5911</v>
      </c>
      <c r="F160" s="343" t="n">
        <v>176.18</v>
      </c>
    </row>
    <row r="161" customFormat="false" ht="15" hidden="false" customHeight="false" outlineLevel="0" collapsed="false">
      <c r="A161" s="341" t="n">
        <v>92220</v>
      </c>
      <c r="B161" s="342" t="str">
        <f aca="false">A161&amp;"U"</f>
        <v>92220U</v>
      </c>
      <c r="C161" s="341" t="s">
        <v>6066</v>
      </c>
      <c r="D161" s="341" t="s">
        <v>152</v>
      </c>
      <c r="E161" s="341" t="s">
        <v>5911</v>
      </c>
      <c r="F161" s="343" t="n">
        <v>212.05</v>
      </c>
    </row>
    <row r="162" customFormat="false" ht="15" hidden="false" customHeight="false" outlineLevel="0" collapsed="false">
      <c r="A162" s="341" t="n">
        <v>92221</v>
      </c>
      <c r="B162" s="342" t="str">
        <f aca="false">A162&amp;"U"</f>
        <v>92221U</v>
      </c>
      <c r="C162" s="341" t="s">
        <v>6067</v>
      </c>
      <c r="D162" s="341" t="s">
        <v>152</v>
      </c>
      <c r="E162" s="341" t="s">
        <v>5911</v>
      </c>
      <c r="F162" s="343" t="n">
        <v>313.73</v>
      </c>
    </row>
    <row r="163" customFormat="false" ht="15" hidden="false" customHeight="false" outlineLevel="0" collapsed="false">
      <c r="A163" s="341" t="n">
        <v>92222</v>
      </c>
      <c r="B163" s="342" t="str">
        <f aca="false">A163&amp;"U"</f>
        <v>92222U</v>
      </c>
      <c r="C163" s="341" t="s">
        <v>6068</v>
      </c>
      <c r="D163" s="341" t="s">
        <v>152</v>
      </c>
      <c r="E163" s="341" t="s">
        <v>5911</v>
      </c>
      <c r="F163" s="343" t="n">
        <v>411</v>
      </c>
    </row>
    <row r="164" customFormat="false" ht="15" hidden="false" customHeight="false" outlineLevel="0" collapsed="false">
      <c r="A164" s="341" t="n">
        <v>92223</v>
      </c>
      <c r="B164" s="342" t="str">
        <f aca="false">A164&amp;"U"</f>
        <v>92223U</v>
      </c>
      <c r="C164" s="341" t="s">
        <v>6069</v>
      </c>
      <c r="D164" s="341" t="s">
        <v>152</v>
      </c>
      <c r="E164" s="341" t="s">
        <v>5911</v>
      </c>
      <c r="F164" s="343" t="n">
        <v>495.64</v>
      </c>
    </row>
    <row r="165" customFormat="false" ht="15" hidden="false" customHeight="false" outlineLevel="0" collapsed="false">
      <c r="A165" s="341" t="n">
        <v>92224</v>
      </c>
      <c r="B165" s="342" t="str">
        <f aca="false">A165&amp;"U"</f>
        <v>92224U</v>
      </c>
      <c r="C165" s="341" t="s">
        <v>6070</v>
      </c>
      <c r="D165" s="341" t="s">
        <v>152</v>
      </c>
      <c r="E165" s="341" t="s">
        <v>5911</v>
      </c>
      <c r="F165" s="343" t="n">
        <v>568.77</v>
      </c>
    </row>
    <row r="166" customFormat="false" ht="15" hidden="false" customHeight="false" outlineLevel="0" collapsed="false">
      <c r="A166" s="341" t="n">
        <v>92226</v>
      </c>
      <c r="B166" s="342" t="str">
        <f aca="false">A166&amp;"U"</f>
        <v>92226U</v>
      </c>
      <c r="C166" s="341" t="s">
        <v>6071</v>
      </c>
      <c r="D166" s="341" t="s">
        <v>152</v>
      </c>
      <c r="E166" s="341" t="s">
        <v>5911</v>
      </c>
      <c r="F166" s="343" t="n">
        <v>595.93</v>
      </c>
    </row>
    <row r="167" customFormat="false" ht="15" hidden="false" customHeight="false" outlineLevel="0" collapsed="false">
      <c r="A167" s="341" t="n">
        <v>92808</v>
      </c>
      <c r="B167" s="342" t="str">
        <f aca="false">A167&amp;"U"</f>
        <v>92808U</v>
      </c>
      <c r="C167" s="341" t="s">
        <v>6072</v>
      </c>
      <c r="D167" s="341" t="s">
        <v>152</v>
      </c>
      <c r="E167" s="341" t="s">
        <v>5911</v>
      </c>
      <c r="F167" s="343" t="n">
        <v>36.86</v>
      </c>
    </row>
    <row r="168" customFormat="false" ht="15" hidden="false" customHeight="false" outlineLevel="0" collapsed="false">
      <c r="A168" s="341" t="n">
        <v>92809</v>
      </c>
      <c r="B168" s="342" t="str">
        <f aca="false">A168&amp;"U"</f>
        <v>92809U</v>
      </c>
      <c r="C168" s="341" t="s">
        <v>6073</v>
      </c>
      <c r="D168" s="341" t="s">
        <v>152</v>
      </c>
      <c r="E168" s="341" t="s">
        <v>5911</v>
      </c>
      <c r="F168" s="343" t="n">
        <v>47.37</v>
      </c>
    </row>
    <row r="169" customFormat="false" ht="15" hidden="false" customHeight="false" outlineLevel="0" collapsed="false">
      <c r="A169" s="341" t="n">
        <v>92810</v>
      </c>
      <c r="B169" s="342" t="str">
        <f aca="false">A169&amp;"U"</f>
        <v>92810U</v>
      </c>
      <c r="C169" s="341" t="s">
        <v>6074</v>
      </c>
      <c r="D169" s="341" t="s">
        <v>152</v>
      </c>
      <c r="E169" s="341" t="s">
        <v>5911</v>
      </c>
      <c r="F169" s="343" t="n">
        <v>57.69</v>
      </c>
    </row>
    <row r="170" customFormat="false" ht="15" hidden="false" customHeight="false" outlineLevel="0" collapsed="false">
      <c r="A170" s="341" t="n">
        <v>92811</v>
      </c>
      <c r="B170" s="342" t="str">
        <f aca="false">A170&amp;"U"</f>
        <v>92811U</v>
      </c>
      <c r="C170" s="341" t="s">
        <v>6075</v>
      </c>
      <c r="D170" s="341" t="s">
        <v>152</v>
      </c>
      <c r="E170" s="341" t="s">
        <v>5911</v>
      </c>
      <c r="F170" s="343" t="n">
        <v>68.84</v>
      </c>
    </row>
    <row r="171" customFormat="false" ht="15" hidden="false" customHeight="false" outlineLevel="0" collapsed="false">
      <c r="A171" s="341" t="n">
        <v>92812</v>
      </c>
      <c r="B171" s="342" t="str">
        <f aca="false">A171&amp;"U"</f>
        <v>92812U</v>
      </c>
      <c r="C171" s="341" t="s">
        <v>6076</v>
      </c>
      <c r="D171" s="341" t="s">
        <v>152</v>
      </c>
      <c r="E171" s="341" t="s">
        <v>5911</v>
      </c>
      <c r="F171" s="343" t="n">
        <v>79.8</v>
      </c>
    </row>
    <row r="172" customFormat="false" ht="15" hidden="false" customHeight="false" outlineLevel="0" collapsed="false">
      <c r="A172" s="341" t="n">
        <v>92813</v>
      </c>
      <c r="B172" s="342" t="str">
        <f aca="false">A172&amp;"U"</f>
        <v>92813U</v>
      </c>
      <c r="C172" s="341" t="s">
        <v>6077</v>
      </c>
      <c r="D172" s="341" t="s">
        <v>152</v>
      </c>
      <c r="E172" s="341" t="s">
        <v>5911</v>
      </c>
      <c r="F172" s="343" t="n">
        <v>92.94</v>
      </c>
    </row>
    <row r="173" customFormat="false" ht="15" hidden="false" customHeight="false" outlineLevel="0" collapsed="false">
      <c r="A173" s="341" t="n">
        <v>92814</v>
      </c>
      <c r="B173" s="342" t="str">
        <f aca="false">A173&amp;"U"</f>
        <v>92814U</v>
      </c>
      <c r="C173" s="341" t="s">
        <v>6078</v>
      </c>
      <c r="D173" s="341" t="s">
        <v>152</v>
      </c>
      <c r="E173" s="341" t="s">
        <v>5911</v>
      </c>
      <c r="F173" s="343" t="n">
        <v>106.73</v>
      </c>
    </row>
    <row r="174" customFormat="false" ht="15" hidden="false" customHeight="false" outlineLevel="0" collapsed="false">
      <c r="A174" s="341" t="n">
        <v>92815</v>
      </c>
      <c r="B174" s="342" t="str">
        <f aca="false">A174&amp;"U"</f>
        <v>92815U</v>
      </c>
      <c r="C174" s="341" t="s">
        <v>6079</v>
      </c>
      <c r="D174" s="341" t="s">
        <v>152</v>
      </c>
      <c r="E174" s="341" t="s">
        <v>5911</v>
      </c>
      <c r="F174" s="343" t="n">
        <v>122.86</v>
      </c>
    </row>
    <row r="175" customFormat="false" ht="15" hidden="false" customHeight="false" outlineLevel="0" collapsed="false">
      <c r="A175" s="341" t="n">
        <v>92816</v>
      </c>
      <c r="B175" s="342" t="str">
        <f aca="false">A175&amp;"U"</f>
        <v>92816U</v>
      </c>
      <c r="C175" s="341" t="s">
        <v>6080</v>
      </c>
      <c r="D175" s="341" t="s">
        <v>152</v>
      </c>
      <c r="E175" s="341" t="s">
        <v>5911</v>
      </c>
      <c r="F175" s="343" t="n">
        <v>828.52</v>
      </c>
    </row>
    <row r="176" customFormat="false" ht="15" hidden="false" customHeight="false" outlineLevel="0" collapsed="false">
      <c r="A176" s="341" t="n">
        <v>92817</v>
      </c>
      <c r="B176" s="342" t="str">
        <f aca="false">A176&amp;"U"</f>
        <v>92817U</v>
      </c>
      <c r="C176" s="341" t="s">
        <v>6081</v>
      </c>
      <c r="D176" s="341" t="s">
        <v>152</v>
      </c>
      <c r="E176" s="341" t="s">
        <v>5911</v>
      </c>
      <c r="F176" s="343" t="n">
        <v>153.73</v>
      </c>
    </row>
    <row r="177" customFormat="false" ht="15" hidden="false" customHeight="false" outlineLevel="0" collapsed="false">
      <c r="A177" s="341" t="n">
        <v>92818</v>
      </c>
      <c r="B177" s="342" t="str">
        <f aca="false">A177&amp;"U"</f>
        <v>92818U</v>
      </c>
      <c r="C177" s="341" t="s">
        <v>6082</v>
      </c>
      <c r="D177" s="341" t="s">
        <v>152</v>
      </c>
      <c r="E177" s="341" t="s">
        <v>5911</v>
      </c>
      <c r="F177" s="344" t="n">
        <v>1184.57</v>
      </c>
    </row>
    <row r="178" customFormat="false" ht="15" hidden="false" customHeight="false" outlineLevel="0" collapsed="false">
      <c r="A178" s="341" t="n">
        <v>92819</v>
      </c>
      <c r="B178" s="342" t="str">
        <f aca="false">A178&amp;"U"</f>
        <v>92819U</v>
      </c>
      <c r="C178" s="341" t="s">
        <v>6083</v>
      </c>
      <c r="D178" s="341" t="s">
        <v>152</v>
      </c>
      <c r="E178" s="341" t="s">
        <v>5911</v>
      </c>
      <c r="F178" s="343" t="n">
        <v>206.95</v>
      </c>
    </row>
    <row r="179" customFormat="false" ht="15" hidden="false" customHeight="false" outlineLevel="0" collapsed="false">
      <c r="A179" s="341" t="n">
        <v>92820</v>
      </c>
      <c r="B179" s="342" t="str">
        <f aca="false">A179&amp;"U"</f>
        <v>92820U</v>
      </c>
      <c r="C179" s="341" t="s">
        <v>6084</v>
      </c>
      <c r="D179" s="341" t="s">
        <v>152</v>
      </c>
      <c r="E179" s="341" t="s">
        <v>5911</v>
      </c>
      <c r="F179" s="343" t="n">
        <v>43.94</v>
      </c>
    </row>
    <row r="180" customFormat="false" ht="15" hidden="false" customHeight="false" outlineLevel="0" collapsed="false">
      <c r="A180" s="341" t="n">
        <v>92821</v>
      </c>
      <c r="B180" s="342" t="str">
        <f aca="false">A180&amp;"U"</f>
        <v>92821U</v>
      </c>
      <c r="C180" s="341" t="s">
        <v>6085</v>
      </c>
      <c r="D180" s="341" t="s">
        <v>152</v>
      </c>
      <c r="E180" s="341" t="s">
        <v>5911</v>
      </c>
      <c r="F180" s="343" t="n">
        <v>56.42</v>
      </c>
    </row>
    <row r="181" customFormat="false" ht="15" hidden="false" customHeight="false" outlineLevel="0" collapsed="false">
      <c r="A181" s="341" t="n">
        <v>92822</v>
      </c>
      <c r="B181" s="342" t="str">
        <f aca="false">A181&amp;"U"</f>
        <v>92822U</v>
      </c>
      <c r="C181" s="341" t="s">
        <v>6086</v>
      </c>
      <c r="D181" s="341" t="s">
        <v>152</v>
      </c>
      <c r="E181" s="341" t="s">
        <v>5911</v>
      </c>
      <c r="F181" s="343" t="n">
        <v>68.92</v>
      </c>
    </row>
    <row r="182" customFormat="false" ht="15" hidden="false" customHeight="false" outlineLevel="0" collapsed="false">
      <c r="A182" s="341" t="n">
        <v>92824</v>
      </c>
      <c r="B182" s="342" t="str">
        <f aca="false">A182&amp;"U"</f>
        <v>92824U</v>
      </c>
      <c r="C182" s="341" t="s">
        <v>6087</v>
      </c>
      <c r="D182" s="341" t="s">
        <v>152</v>
      </c>
      <c r="E182" s="341" t="s">
        <v>5911</v>
      </c>
      <c r="F182" s="343" t="n">
        <v>81.98</v>
      </c>
    </row>
    <row r="183" customFormat="false" ht="15" hidden="false" customHeight="false" outlineLevel="0" collapsed="false">
      <c r="A183" s="341" t="n">
        <v>92825</v>
      </c>
      <c r="B183" s="342" t="str">
        <f aca="false">A183&amp;"U"</f>
        <v>92825U</v>
      </c>
      <c r="C183" s="341" t="s">
        <v>6088</v>
      </c>
      <c r="D183" s="341" t="s">
        <v>152</v>
      </c>
      <c r="E183" s="341" t="s">
        <v>5911</v>
      </c>
      <c r="F183" s="343" t="n">
        <v>95.12</v>
      </c>
    </row>
    <row r="184" customFormat="false" ht="15" hidden="false" customHeight="false" outlineLevel="0" collapsed="false">
      <c r="A184" s="341" t="n">
        <v>92826</v>
      </c>
      <c r="B184" s="342" t="str">
        <f aca="false">A184&amp;"U"</f>
        <v>92826U</v>
      </c>
      <c r="C184" s="341" t="s">
        <v>6089</v>
      </c>
      <c r="D184" s="341" t="s">
        <v>152</v>
      </c>
      <c r="E184" s="341" t="s">
        <v>5911</v>
      </c>
      <c r="F184" s="343" t="n">
        <v>110.05</v>
      </c>
    </row>
    <row r="185" customFormat="false" ht="15" hidden="false" customHeight="false" outlineLevel="0" collapsed="false">
      <c r="A185" s="341" t="n">
        <v>92827</v>
      </c>
      <c r="B185" s="342" t="str">
        <f aca="false">A185&amp;"U"</f>
        <v>92827U</v>
      </c>
      <c r="C185" s="341" t="s">
        <v>6090</v>
      </c>
      <c r="D185" s="341" t="s">
        <v>152</v>
      </c>
      <c r="E185" s="341" t="s">
        <v>5911</v>
      </c>
      <c r="F185" s="343" t="n">
        <v>125.73</v>
      </c>
    </row>
    <row r="186" customFormat="false" ht="15" hidden="false" customHeight="false" outlineLevel="0" collapsed="false">
      <c r="A186" s="341" t="n">
        <v>92828</v>
      </c>
      <c r="B186" s="342" t="str">
        <f aca="false">A186&amp;"U"</f>
        <v>92828U</v>
      </c>
      <c r="C186" s="341" t="s">
        <v>6091</v>
      </c>
      <c r="D186" s="341" t="s">
        <v>152</v>
      </c>
      <c r="E186" s="341" t="s">
        <v>5911</v>
      </c>
      <c r="F186" s="343" t="n">
        <v>144.13</v>
      </c>
    </row>
    <row r="187" customFormat="false" ht="15" hidden="false" customHeight="false" outlineLevel="0" collapsed="false">
      <c r="A187" s="341" t="n">
        <v>92829</v>
      </c>
      <c r="B187" s="342" t="str">
        <f aca="false">A187&amp;"U"</f>
        <v>92829U</v>
      </c>
      <c r="C187" s="341" t="s">
        <v>6092</v>
      </c>
      <c r="D187" s="341" t="s">
        <v>152</v>
      </c>
      <c r="E187" s="341" t="s">
        <v>5911</v>
      </c>
      <c r="F187" s="343" t="n">
        <v>853.58</v>
      </c>
    </row>
    <row r="188" customFormat="false" ht="15" hidden="false" customHeight="false" outlineLevel="0" collapsed="false">
      <c r="A188" s="341" t="n">
        <v>92830</v>
      </c>
      <c r="B188" s="342" t="str">
        <f aca="false">A188&amp;"U"</f>
        <v>92830U</v>
      </c>
      <c r="C188" s="341" t="s">
        <v>6093</v>
      </c>
      <c r="D188" s="341" t="s">
        <v>152</v>
      </c>
      <c r="E188" s="341" t="s">
        <v>5911</v>
      </c>
      <c r="F188" s="343" t="n">
        <v>178.79</v>
      </c>
    </row>
    <row r="189" customFormat="false" ht="15" hidden="false" customHeight="false" outlineLevel="0" collapsed="false">
      <c r="A189" s="341" t="n">
        <v>92831</v>
      </c>
      <c r="B189" s="342" t="str">
        <f aca="false">A189&amp;"U"</f>
        <v>92831U</v>
      </c>
      <c r="C189" s="341" t="s">
        <v>6094</v>
      </c>
      <c r="D189" s="341" t="s">
        <v>152</v>
      </c>
      <c r="E189" s="341" t="s">
        <v>5911</v>
      </c>
      <c r="F189" s="344" t="n">
        <v>1215.3</v>
      </c>
    </row>
    <row r="190" customFormat="false" ht="15" hidden="false" customHeight="false" outlineLevel="0" collapsed="false">
      <c r="A190" s="341" t="n">
        <v>92832</v>
      </c>
      <c r="B190" s="342" t="str">
        <f aca="false">A190&amp;"U"</f>
        <v>92832U</v>
      </c>
      <c r="C190" s="341" t="s">
        <v>6095</v>
      </c>
      <c r="D190" s="341" t="s">
        <v>152</v>
      </c>
      <c r="E190" s="341" t="s">
        <v>5911</v>
      </c>
      <c r="F190" s="343" t="n">
        <v>237.68</v>
      </c>
    </row>
    <row r="191" customFormat="false" ht="15" hidden="false" customHeight="false" outlineLevel="0" collapsed="false">
      <c r="A191" s="341" t="n">
        <v>95565</v>
      </c>
      <c r="B191" s="342" t="str">
        <f aca="false">A191&amp;"U"</f>
        <v>95565U</v>
      </c>
      <c r="C191" s="341" t="s">
        <v>6096</v>
      </c>
      <c r="D191" s="341" t="s">
        <v>152</v>
      </c>
      <c r="E191" s="341" t="s">
        <v>5911</v>
      </c>
      <c r="F191" s="343" t="n">
        <v>142.99</v>
      </c>
    </row>
    <row r="192" customFormat="false" ht="15" hidden="false" customHeight="false" outlineLevel="0" collapsed="false">
      <c r="A192" s="341" t="n">
        <v>95566</v>
      </c>
      <c r="B192" s="342" t="str">
        <f aca="false">A192&amp;"U"</f>
        <v>95566U</v>
      </c>
      <c r="C192" s="341" t="s">
        <v>6097</v>
      </c>
      <c r="D192" s="341" t="s">
        <v>152</v>
      </c>
      <c r="E192" s="341" t="s">
        <v>5911</v>
      </c>
      <c r="F192" s="343" t="n">
        <v>150.07</v>
      </c>
    </row>
    <row r="193" customFormat="false" ht="15" hidden="false" customHeight="false" outlineLevel="0" collapsed="false">
      <c r="A193" s="341" t="n">
        <v>95567</v>
      </c>
      <c r="B193" s="342" t="str">
        <f aca="false">A193&amp;"U"</f>
        <v>95567U</v>
      </c>
      <c r="C193" s="341" t="s">
        <v>6098</v>
      </c>
      <c r="D193" s="341" t="s">
        <v>152</v>
      </c>
      <c r="E193" s="341" t="s">
        <v>5911</v>
      </c>
      <c r="F193" s="343" t="n">
        <v>100.72</v>
      </c>
    </row>
    <row r="194" customFormat="false" ht="15" hidden="false" customHeight="false" outlineLevel="0" collapsed="false">
      <c r="A194" s="341" t="n">
        <v>95568</v>
      </c>
      <c r="B194" s="342" t="str">
        <f aca="false">A194&amp;"U"</f>
        <v>95568U</v>
      </c>
      <c r="C194" s="341" t="s">
        <v>6099</v>
      </c>
      <c r="D194" s="341" t="s">
        <v>152</v>
      </c>
      <c r="E194" s="341" t="s">
        <v>5911</v>
      </c>
      <c r="F194" s="343" t="n">
        <v>122.82</v>
      </c>
    </row>
    <row r="195" customFormat="false" ht="15" hidden="false" customHeight="false" outlineLevel="0" collapsed="false">
      <c r="A195" s="341" t="n">
        <v>95569</v>
      </c>
      <c r="B195" s="342" t="str">
        <f aca="false">A195&amp;"U"</f>
        <v>95569U</v>
      </c>
      <c r="C195" s="341" t="s">
        <v>6100</v>
      </c>
      <c r="D195" s="341" t="s">
        <v>152</v>
      </c>
      <c r="E195" s="341" t="s">
        <v>5911</v>
      </c>
      <c r="F195" s="343" t="n">
        <v>170</v>
      </c>
    </row>
    <row r="196" customFormat="false" ht="15" hidden="false" customHeight="false" outlineLevel="0" collapsed="false">
      <c r="A196" s="341" t="n">
        <v>95570</v>
      </c>
      <c r="B196" s="342" t="str">
        <f aca="false">A196&amp;"U"</f>
        <v>95570U</v>
      </c>
      <c r="C196" s="341" t="s">
        <v>6101</v>
      </c>
      <c r="D196" s="341" t="s">
        <v>152</v>
      </c>
      <c r="E196" s="341" t="s">
        <v>5911</v>
      </c>
      <c r="F196" s="343" t="n">
        <v>107.8</v>
      </c>
    </row>
    <row r="197" customFormat="false" ht="15" hidden="false" customHeight="false" outlineLevel="0" collapsed="false">
      <c r="A197" s="341" t="n">
        <v>95571</v>
      </c>
      <c r="B197" s="342" t="str">
        <f aca="false">A197&amp;"U"</f>
        <v>95571U</v>
      </c>
      <c r="C197" s="341" t="s">
        <v>6102</v>
      </c>
      <c r="D197" s="341" t="s">
        <v>152</v>
      </c>
      <c r="E197" s="341" t="s">
        <v>5911</v>
      </c>
      <c r="F197" s="343" t="n">
        <v>131.87</v>
      </c>
    </row>
    <row r="198" customFormat="false" ht="15" hidden="false" customHeight="false" outlineLevel="0" collapsed="false">
      <c r="A198" s="341" t="n">
        <v>95572</v>
      </c>
      <c r="B198" s="342" t="str">
        <f aca="false">A198&amp;"U"</f>
        <v>95572U</v>
      </c>
      <c r="C198" s="341" t="s">
        <v>6103</v>
      </c>
      <c r="D198" s="341" t="s">
        <v>152</v>
      </c>
      <c r="E198" s="341" t="s">
        <v>5911</v>
      </c>
      <c r="F198" s="343" t="n">
        <v>181.23</v>
      </c>
    </row>
    <row r="199" customFormat="false" ht="15" hidden="false" customHeight="false" outlineLevel="0" collapsed="false">
      <c r="A199" s="341" t="n">
        <v>97127</v>
      </c>
      <c r="B199" s="342" t="str">
        <f aca="false">A199&amp;"U"</f>
        <v>97127U</v>
      </c>
      <c r="C199" s="341" t="s">
        <v>6104</v>
      </c>
      <c r="D199" s="341" t="s">
        <v>152</v>
      </c>
      <c r="E199" s="341" t="s">
        <v>5964</v>
      </c>
      <c r="F199" s="343" t="n">
        <v>3.95</v>
      </c>
    </row>
    <row r="200" customFormat="false" ht="15" hidden="false" customHeight="false" outlineLevel="0" collapsed="false">
      <c r="A200" s="341" t="n">
        <v>97128</v>
      </c>
      <c r="B200" s="342" t="str">
        <f aca="false">A200&amp;"U"</f>
        <v>97128U</v>
      </c>
      <c r="C200" s="341" t="s">
        <v>6105</v>
      </c>
      <c r="D200" s="341" t="s">
        <v>152</v>
      </c>
      <c r="E200" s="341" t="s">
        <v>5911</v>
      </c>
      <c r="F200" s="343" t="n">
        <v>8.6</v>
      </c>
    </row>
    <row r="201" customFormat="false" ht="15" hidden="false" customHeight="false" outlineLevel="0" collapsed="false">
      <c r="A201" s="341" t="n">
        <v>97129</v>
      </c>
      <c r="B201" s="342" t="str">
        <f aca="false">A201&amp;"U"</f>
        <v>97129U</v>
      </c>
      <c r="C201" s="341" t="s">
        <v>6106</v>
      </c>
      <c r="D201" s="341" t="s">
        <v>152</v>
      </c>
      <c r="E201" s="341" t="s">
        <v>5911</v>
      </c>
      <c r="F201" s="343" t="n">
        <v>10.57</v>
      </c>
    </row>
    <row r="202" customFormat="false" ht="15" hidden="false" customHeight="false" outlineLevel="0" collapsed="false">
      <c r="A202" s="341" t="n">
        <v>97130</v>
      </c>
      <c r="B202" s="342" t="str">
        <f aca="false">A202&amp;"U"</f>
        <v>97130U</v>
      </c>
      <c r="C202" s="341" t="s">
        <v>6107</v>
      </c>
      <c r="D202" s="341" t="s">
        <v>152</v>
      </c>
      <c r="E202" s="341" t="s">
        <v>5911</v>
      </c>
      <c r="F202" s="343" t="n">
        <v>12.54</v>
      </c>
    </row>
    <row r="203" customFormat="false" ht="15" hidden="false" customHeight="false" outlineLevel="0" collapsed="false">
      <c r="A203" s="341" t="n">
        <v>97131</v>
      </c>
      <c r="B203" s="342" t="str">
        <f aca="false">A203&amp;"U"</f>
        <v>97131U</v>
      </c>
      <c r="C203" s="341" t="s">
        <v>6108</v>
      </c>
      <c r="D203" s="341" t="s">
        <v>152</v>
      </c>
      <c r="E203" s="341" t="s">
        <v>5911</v>
      </c>
      <c r="F203" s="343" t="n">
        <v>14.52</v>
      </c>
    </row>
    <row r="204" customFormat="false" ht="15" hidden="false" customHeight="false" outlineLevel="0" collapsed="false">
      <c r="A204" s="341" t="n">
        <v>97132</v>
      </c>
      <c r="B204" s="342" t="str">
        <f aca="false">A204&amp;"U"</f>
        <v>97132U</v>
      </c>
      <c r="C204" s="341" t="s">
        <v>6109</v>
      </c>
      <c r="D204" s="341" t="s">
        <v>152</v>
      </c>
      <c r="E204" s="341" t="s">
        <v>5911</v>
      </c>
      <c r="F204" s="343" t="n">
        <v>16.48</v>
      </c>
    </row>
    <row r="205" customFormat="false" ht="15" hidden="false" customHeight="false" outlineLevel="0" collapsed="false">
      <c r="A205" s="341" t="n">
        <v>97133</v>
      </c>
      <c r="B205" s="342" t="str">
        <f aca="false">A205&amp;"U"</f>
        <v>97133U</v>
      </c>
      <c r="C205" s="341" t="s">
        <v>6110</v>
      </c>
      <c r="D205" s="341" t="s">
        <v>152</v>
      </c>
      <c r="E205" s="341" t="s">
        <v>5911</v>
      </c>
      <c r="F205" s="343" t="n">
        <v>20.43</v>
      </c>
    </row>
    <row r="206" customFormat="false" ht="15" hidden="false" customHeight="false" outlineLevel="0" collapsed="false">
      <c r="A206" s="341" t="n">
        <v>97134</v>
      </c>
      <c r="B206" s="342" t="str">
        <f aca="false">A206&amp;"U"</f>
        <v>97134U</v>
      </c>
      <c r="C206" s="341" t="s">
        <v>6111</v>
      </c>
      <c r="D206" s="341" t="s">
        <v>152</v>
      </c>
      <c r="E206" s="341" t="s">
        <v>5964</v>
      </c>
      <c r="F206" s="343" t="n">
        <v>1.85</v>
      </c>
    </row>
    <row r="207" customFormat="false" ht="15" hidden="false" customHeight="false" outlineLevel="0" collapsed="false">
      <c r="A207" s="341" t="n">
        <v>97135</v>
      </c>
      <c r="B207" s="342" t="str">
        <f aca="false">A207&amp;"U"</f>
        <v>97135U</v>
      </c>
      <c r="C207" s="341" t="s">
        <v>6112</v>
      </c>
      <c r="D207" s="341" t="s">
        <v>152</v>
      </c>
      <c r="E207" s="341" t="s">
        <v>5911</v>
      </c>
      <c r="F207" s="343" t="n">
        <v>4.49</v>
      </c>
    </row>
    <row r="208" customFormat="false" ht="15" hidden="false" customHeight="false" outlineLevel="0" collapsed="false">
      <c r="A208" s="341" t="n">
        <v>97136</v>
      </c>
      <c r="B208" s="342" t="str">
        <f aca="false">A208&amp;"U"</f>
        <v>97136U</v>
      </c>
      <c r="C208" s="341" t="s">
        <v>6113</v>
      </c>
      <c r="D208" s="341" t="s">
        <v>152</v>
      </c>
      <c r="E208" s="341" t="s">
        <v>5911</v>
      </c>
      <c r="F208" s="343" t="n">
        <v>5.53</v>
      </c>
    </row>
    <row r="209" customFormat="false" ht="15" hidden="false" customHeight="false" outlineLevel="0" collapsed="false">
      <c r="A209" s="341" t="n">
        <v>97137</v>
      </c>
      <c r="B209" s="342" t="str">
        <f aca="false">A209&amp;"U"</f>
        <v>97137U</v>
      </c>
      <c r="C209" s="341" t="s">
        <v>6114</v>
      </c>
      <c r="D209" s="341" t="s">
        <v>152</v>
      </c>
      <c r="E209" s="341" t="s">
        <v>5911</v>
      </c>
      <c r="F209" s="343" t="n">
        <v>6.57</v>
      </c>
    </row>
    <row r="210" customFormat="false" ht="15" hidden="false" customHeight="false" outlineLevel="0" collapsed="false">
      <c r="A210" s="341" t="n">
        <v>97138</v>
      </c>
      <c r="B210" s="342" t="str">
        <f aca="false">A210&amp;"U"</f>
        <v>97138U</v>
      </c>
      <c r="C210" s="341" t="s">
        <v>6115</v>
      </c>
      <c r="D210" s="341" t="s">
        <v>152</v>
      </c>
      <c r="E210" s="341" t="s">
        <v>5911</v>
      </c>
      <c r="F210" s="343" t="n">
        <v>7.6</v>
      </c>
    </row>
    <row r="211" customFormat="false" ht="15" hidden="false" customHeight="false" outlineLevel="0" collapsed="false">
      <c r="A211" s="341" t="n">
        <v>97139</v>
      </c>
      <c r="B211" s="342" t="str">
        <f aca="false">A211&amp;"U"</f>
        <v>97139U</v>
      </c>
      <c r="C211" s="341" t="s">
        <v>6116</v>
      </c>
      <c r="D211" s="341" t="s">
        <v>152</v>
      </c>
      <c r="E211" s="341" t="s">
        <v>5911</v>
      </c>
      <c r="F211" s="343" t="n">
        <v>8.63</v>
      </c>
    </row>
    <row r="212" customFormat="false" ht="15" hidden="false" customHeight="false" outlineLevel="0" collapsed="false">
      <c r="A212" s="341" t="n">
        <v>97140</v>
      </c>
      <c r="B212" s="342" t="str">
        <f aca="false">A212&amp;"U"</f>
        <v>97140U</v>
      </c>
      <c r="C212" s="341" t="s">
        <v>6117</v>
      </c>
      <c r="D212" s="341" t="s">
        <v>152</v>
      </c>
      <c r="E212" s="341" t="s">
        <v>5911</v>
      </c>
      <c r="F212" s="343" t="n">
        <v>10.71</v>
      </c>
    </row>
    <row r="213" customFormat="false" ht="15" hidden="false" customHeight="false" outlineLevel="0" collapsed="false">
      <c r="A213" s="341" t="n">
        <v>103089</v>
      </c>
      <c r="B213" s="342" t="str">
        <f aca="false">A213&amp;"U"</f>
        <v>103089U</v>
      </c>
      <c r="C213" s="341" t="s">
        <v>6118</v>
      </c>
      <c r="D213" s="341" t="s">
        <v>152</v>
      </c>
      <c r="E213" s="341" t="s">
        <v>5911</v>
      </c>
      <c r="F213" s="343" t="n">
        <v>11.21</v>
      </c>
    </row>
    <row r="214" customFormat="false" ht="15" hidden="false" customHeight="false" outlineLevel="0" collapsed="false">
      <c r="A214" s="341" t="n">
        <v>103090</v>
      </c>
      <c r="B214" s="342" t="str">
        <f aca="false">A214&amp;"U"</f>
        <v>103090U</v>
      </c>
      <c r="C214" s="341" t="s">
        <v>6119</v>
      </c>
      <c r="D214" s="341" t="s">
        <v>152</v>
      </c>
      <c r="E214" s="341" t="s">
        <v>5911</v>
      </c>
      <c r="F214" s="343" t="n">
        <v>13.39</v>
      </c>
    </row>
    <row r="215" customFormat="false" ht="15" hidden="false" customHeight="false" outlineLevel="0" collapsed="false">
      <c r="A215" s="341" t="n">
        <v>103091</v>
      </c>
      <c r="B215" s="342" t="str">
        <f aca="false">A215&amp;"U"</f>
        <v>103091U</v>
      </c>
      <c r="C215" s="341" t="s">
        <v>6120</v>
      </c>
      <c r="D215" s="341" t="s">
        <v>152</v>
      </c>
      <c r="E215" s="341" t="s">
        <v>5911</v>
      </c>
      <c r="F215" s="343" t="n">
        <v>18.81</v>
      </c>
    </row>
    <row r="216" customFormat="false" ht="15" hidden="false" customHeight="false" outlineLevel="0" collapsed="false">
      <c r="A216" s="341" t="n">
        <v>103092</v>
      </c>
      <c r="B216" s="342" t="str">
        <f aca="false">A216&amp;"U"</f>
        <v>103092U</v>
      </c>
      <c r="C216" s="341" t="s">
        <v>6121</v>
      </c>
      <c r="D216" s="341" t="s">
        <v>152</v>
      </c>
      <c r="E216" s="341" t="s">
        <v>5911</v>
      </c>
      <c r="F216" s="343" t="n">
        <v>24.23</v>
      </c>
    </row>
    <row r="217" customFormat="false" ht="15" hidden="false" customHeight="false" outlineLevel="0" collapsed="false">
      <c r="A217" s="341" t="n">
        <v>103093</v>
      </c>
      <c r="B217" s="342" t="str">
        <f aca="false">A217&amp;"U"</f>
        <v>103093U</v>
      </c>
      <c r="C217" s="341" t="s">
        <v>6122</v>
      </c>
      <c r="D217" s="341" t="s">
        <v>152</v>
      </c>
      <c r="E217" s="341" t="s">
        <v>5911</v>
      </c>
      <c r="F217" s="343" t="n">
        <v>37.05</v>
      </c>
    </row>
    <row r="218" customFormat="false" ht="15" hidden="false" customHeight="false" outlineLevel="0" collapsed="false">
      <c r="A218" s="341" t="n">
        <v>103094</v>
      </c>
      <c r="B218" s="342" t="str">
        <f aca="false">A218&amp;"U"</f>
        <v>103094U</v>
      </c>
      <c r="C218" s="341" t="s">
        <v>6123</v>
      </c>
      <c r="D218" s="341" t="s">
        <v>152</v>
      </c>
      <c r="E218" s="341" t="s">
        <v>5911</v>
      </c>
      <c r="F218" s="343" t="n">
        <v>42.49</v>
      </c>
    </row>
    <row r="219" customFormat="false" ht="15" hidden="false" customHeight="false" outlineLevel="0" collapsed="false">
      <c r="A219" s="341" t="n">
        <v>103095</v>
      </c>
      <c r="B219" s="342" t="str">
        <f aca="false">A219&amp;"U"</f>
        <v>103095U</v>
      </c>
      <c r="C219" s="341" t="s">
        <v>6124</v>
      </c>
      <c r="D219" s="341" t="s">
        <v>152</v>
      </c>
      <c r="E219" s="341" t="s">
        <v>5911</v>
      </c>
      <c r="F219" s="343" t="n">
        <v>55.27</v>
      </c>
    </row>
    <row r="220" customFormat="false" ht="15" hidden="false" customHeight="false" outlineLevel="0" collapsed="false">
      <c r="A220" s="341" t="n">
        <v>103096</v>
      </c>
      <c r="B220" s="342" t="str">
        <f aca="false">A220&amp;"U"</f>
        <v>103096U</v>
      </c>
      <c r="C220" s="341" t="s">
        <v>6125</v>
      </c>
      <c r="D220" s="341" t="s">
        <v>152</v>
      </c>
      <c r="E220" s="341" t="s">
        <v>5911</v>
      </c>
      <c r="F220" s="343" t="n">
        <v>60.72</v>
      </c>
    </row>
    <row r="221" customFormat="false" ht="15" hidden="false" customHeight="false" outlineLevel="0" collapsed="false">
      <c r="A221" s="341" t="n">
        <v>103097</v>
      </c>
      <c r="B221" s="342" t="str">
        <f aca="false">A221&amp;"U"</f>
        <v>103097U</v>
      </c>
      <c r="C221" s="341" t="s">
        <v>6126</v>
      </c>
      <c r="D221" s="341" t="s">
        <v>152</v>
      </c>
      <c r="E221" s="341" t="s">
        <v>5911</v>
      </c>
      <c r="F221" s="343" t="n">
        <v>73.51</v>
      </c>
    </row>
    <row r="222" customFormat="false" ht="15" hidden="false" customHeight="false" outlineLevel="0" collapsed="false">
      <c r="A222" s="341" t="n">
        <v>103098</v>
      </c>
      <c r="B222" s="342" t="str">
        <f aca="false">A222&amp;"U"</f>
        <v>103098U</v>
      </c>
      <c r="C222" s="341" t="s">
        <v>6127</v>
      </c>
      <c r="D222" s="341" t="s">
        <v>152</v>
      </c>
      <c r="E222" s="341" t="s">
        <v>5911</v>
      </c>
      <c r="F222" s="343" t="n">
        <v>78.95</v>
      </c>
    </row>
    <row r="223" customFormat="false" ht="15" hidden="false" customHeight="false" outlineLevel="0" collapsed="false">
      <c r="A223" s="341" t="n">
        <v>103099</v>
      </c>
      <c r="B223" s="342" t="str">
        <f aca="false">A223&amp;"U"</f>
        <v>103099U</v>
      </c>
      <c r="C223" s="341" t="s">
        <v>6128</v>
      </c>
      <c r="D223" s="341" t="s">
        <v>152</v>
      </c>
      <c r="E223" s="341" t="s">
        <v>5911</v>
      </c>
      <c r="F223" s="343" t="n">
        <v>89.79</v>
      </c>
    </row>
    <row r="224" customFormat="false" ht="15" hidden="false" customHeight="false" outlineLevel="0" collapsed="false">
      <c r="A224" s="341" t="n">
        <v>103100</v>
      </c>
      <c r="B224" s="342" t="str">
        <f aca="false">A224&amp;"U"</f>
        <v>103100U</v>
      </c>
      <c r="C224" s="341" t="s">
        <v>6129</v>
      </c>
      <c r="D224" s="341" t="s">
        <v>152</v>
      </c>
      <c r="E224" s="341" t="s">
        <v>5911</v>
      </c>
      <c r="F224" s="343" t="n">
        <v>95.79</v>
      </c>
    </row>
    <row r="225" customFormat="false" ht="15" hidden="false" customHeight="false" outlineLevel="0" collapsed="false">
      <c r="A225" s="341" t="n">
        <v>103101</v>
      </c>
      <c r="B225" s="342" t="str">
        <f aca="false">A225&amp;"U"</f>
        <v>103101U</v>
      </c>
      <c r="C225" s="341" t="s">
        <v>6130</v>
      </c>
      <c r="D225" s="341" t="s">
        <v>152</v>
      </c>
      <c r="E225" s="341" t="s">
        <v>5911</v>
      </c>
      <c r="F225" s="343" t="n">
        <v>105.5</v>
      </c>
    </row>
    <row r="226" customFormat="false" ht="15" hidden="false" customHeight="false" outlineLevel="0" collapsed="false">
      <c r="A226" s="341" t="n">
        <v>103102</v>
      </c>
      <c r="B226" s="342" t="str">
        <f aca="false">A226&amp;"U"</f>
        <v>103102U</v>
      </c>
      <c r="C226" s="341" t="s">
        <v>6131</v>
      </c>
      <c r="D226" s="341" t="s">
        <v>152</v>
      </c>
      <c r="E226" s="341" t="s">
        <v>5911</v>
      </c>
      <c r="F226" s="343" t="n">
        <v>121.48</v>
      </c>
    </row>
    <row r="227" customFormat="false" ht="15" hidden="false" customHeight="false" outlineLevel="0" collapsed="false">
      <c r="A227" s="341" t="n">
        <v>103103</v>
      </c>
      <c r="B227" s="342" t="str">
        <f aca="false">A227&amp;"U"</f>
        <v>103103U</v>
      </c>
      <c r="C227" s="341" t="s">
        <v>6132</v>
      </c>
      <c r="D227" s="341" t="s">
        <v>152</v>
      </c>
      <c r="E227" s="341" t="s">
        <v>5911</v>
      </c>
      <c r="F227" s="343" t="n">
        <v>131.18</v>
      </c>
    </row>
    <row r="228" customFormat="false" ht="15" hidden="false" customHeight="false" outlineLevel="0" collapsed="false">
      <c r="A228" s="341" t="n">
        <v>103104</v>
      </c>
      <c r="B228" s="342" t="str">
        <f aca="false">A228&amp;"U"</f>
        <v>103104U</v>
      </c>
      <c r="C228" s="341" t="s">
        <v>6133</v>
      </c>
      <c r="D228" s="341" t="s">
        <v>152</v>
      </c>
      <c r="E228" s="341" t="s">
        <v>5911</v>
      </c>
      <c r="F228" s="343" t="n">
        <v>156.88</v>
      </c>
    </row>
    <row r="229" customFormat="false" ht="15" hidden="false" customHeight="false" outlineLevel="0" collapsed="false">
      <c r="A229" s="341" t="n">
        <v>103105</v>
      </c>
      <c r="B229" s="342" t="str">
        <f aca="false">A229&amp;"U"</f>
        <v>103105U</v>
      </c>
      <c r="C229" s="341" t="s">
        <v>6134</v>
      </c>
      <c r="D229" s="341" t="s">
        <v>32</v>
      </c>
      <c r="E229" s="341" t="s">
        <v>5911</v>
      </c>
      <c r="F229" s="343" t="n">
        <v>47.68</v>
      </c>
    </row>
    <row r="230" customFormat="false" ht="15" hidden="false" customHeight="false" outlineLevel="0" collapsed="false">
      <c r="A230" s="341" t="n">
        <v>103106</v>
      </c>
      <c r="B230" s="342" t="str">
        <f aca="false">A230&amp;"U"</f>
        <v>103106U</v>
      </c>
      <c r="C230" s="341" t="s">
        <v>6135</v>
      </c>
      <c r="D230" s="341" t="s">
        <v>32</v>
      </c>
      <c r="E230" s="341" t="s">
        <v>5911</v>
      </c>
      <c r="F230" s="343" t="n">
        <v>56.8</v>
      </c>
    </row>
    <row r="231" customFormat="false" ht="15" hidden="false" customHeight="false" outlineLevel="0" collapsed="false">
      <c r="A231" s="341" t="n">
        <v>103107</v>
      </c>
      <c r="B231" s="342" t="str">
        <f aca="false">A231&amp;"U"</f>
        <v>103107U</v>
      </c>
      <c r="C231" s="341" t="s">
        <v>6136</v>
      </c>
      <c r="D231" s="341" t="s">
        <v>32</v>
      </c>
      <c r="E231" s="341" t="s">
        <v>5911</v>
      </c>
      <c r="F231" s="343" t="n">
        <v>79.58</v>
      </c>
    </row>
    <row r="232" customFormat="false" ht="15" hidden="false" customHeight="false" outlineLevel="0" collapsed="false">
      <c r="A232" s="341" t="n">
        <v>103108</v>
      </c>
      <c r="B232" s="342" t="str">
        <f aca="false">A232&amp;"U"</f>
        <v>103108U</v>
      </c>
      <c r="C232" s="341" t="s">
        <v>6137</v>
      </c>
      <c r="D232" s="341" t="s">
        <v>32</v>
      </c>
      <c r="E232" s="341" t="s">
        <v>5911</v>
      </c>
      <c r="F232" s="343" t="n">
        <v>102.36</v>
      </c>
    </row>
    <row r="233" customFormat="false" ht="15" hidden="false" customHeight="false" outlineLevel="0" collapsed="false">
      <c r="A233" s="341" t="n">
        <v>103109</v>
      </c>
      <c r="B233" s="342" t="str">
        <f aca="false">A233&amp;"U"</f>
        <v>103109U</v>
      </c>
      <c r="C233" s="341" t="s">
        <v>6138</v>
      </c>
      <c r="D233" s="341" t="s">
        <v>32</v>
      </c>
      <c r="E233" s="341" t="s">
        <v>5911</v>
      </c>
      <c r="F233" s="343" t="n">
        <v>167.95</v>
      </c>
    </row>
    <row r="234" customFormat="false" ht="15" hidden="false" customHeight="false" outlineLevel="0" collapsed="false">
      <c r="A234" s="341" t="n">
        <v>103110</v>
      </c>
      <c r="B234" s="342" t="str">
        <f aca="false">A234&amp;"U"</f>
        <v>103110U</v>
      </c>
      <c r="C234" s="341" t="s">
        <v>6139</v>
      </c>
      <c r="D234" s="341" t="s">
        <v>32</v>
      </c>
      <c r="E234" s="341" t="s">
        <v>5911</v>
      </c>
      <c r="F234" s="343" t="n">
        <v>190.74</v>
      </c>
    </row>
    <row r="235" customFormat="false" ht="15" hidden="false" customHeight="false" outlineLevel="0" collapsed="false">
      <c r="A235" s="341" t="n">
        <v>103111</v>
      </c>
      <c r="B235" s="342" t="str">
        <f aca="false">A235&amp;"U"</f>
        <v>103111U</v>
      </c>
      <c r="C235" s="341" t="s">
        <v>6140</v>
      </c>
      <c r="D235" s="341" t="s">
        <v>32</v>
      </c>
      <c r="E235" s="341" t="s">
        <v>5911</v>
      </c>
      <c r="F235" s="343" t="n">
        <v>256.32</v>
      </c>
    </row>
    <row r="236" customFormat="false" ht="15" hidden="false" customHeight="false" outlineLevel="0" collapsed="false">
      <c r="A236" s="341" t="n">
        <v>103112</v>
      </c>
      <c r="B236" s="342" t="str">
        <f aca="false">A236&amp;"U"</f>
        <v>103112U</v>
      </c>
      <c r="C236" s="341" t="s">
        <v>6141</v>
      </c>
      <c r="D236" s="341" t="s">
        <v>32</v>
      </c>
      <c r="E236" s="341" t="s">
        <v>5911</v>
      </c>
      <c r="F236" s="343" t="n">
        <v>279.11</v>
      </c>
    </row>
    <row r="237" customFormat="false" ht="15" hidden="false" customHeight="false" outlineLevel="0" collapsed="false">
      <c r="A237" s="341" t="n">
        <v>103113</v>
      </c>
      <c r="B237" s="342" t="str">
        <f aca="false">A237&amp;"U"</f>
        <v>103113U</v>
      </c>
      <c r="C237" s="341" t="s">
        <v>6142</v>
      </c>
      <c r="D237" s="341" t="s">
        <v>32</v>
      </c>
      <c r="E237" s="341" t="s">
        <v>5911</v>
      </c>
      <c r="F237" s="343" t="n">
        <v>344.7</v>
      </c>
    </row>
    <row r="238" customFormat="false" ht="15" hidden="false" customHeight="false" outlineLevel="0" collapsed="false">
      <c r="A238" s="341" t="n">
        <v>103114</v>
      </c>
      <c r="B238" s="342" t="str">
        <f aca="false">A238&amp;"U"</f>
        <v>103114U</v>
      </c>
      <c r="C238" s="341" t="s">
        <v>6143</v>
      </c>
      <c r="D238" s="341" t="s">
        <v>32</v>
      </c>
      <c r="E238" s="341" t="s">
        <v>5911</v>
      </c>
      <c r="F238" s="343" t="n">
        <v>367.48</v>
      </c>
    </row>
    <row r="239" customFormat="false" ht="15" hidden="false" customHeight="false" outlineLevel="0" collapsed="false">
      <c r="A239" s="341" t="n">
        <v>103115</v>
      </c>
      <c r="B239" s="342" t="str">
        <f aca="false">A239&amp;"U"</f>
        <v>103115U</v>
      </c>
      <c r="C239" s="341" t="s">
        <v>6144</v>
      </c>
      <c r="D239" s="341" t="s">
        <v>32</v>
      </c>
      <c r="E239" s="341" t="s">
        <v>5911</v>
      </c>
      <c r="F239" s="343" t="n">
        <v>413.05</v>
      </c>
    </row>
    <row r="240" customFormat="false" ht="15" hidden="false" customHeight="false" outlineLevel="0" collapsed="false">
      <c r="A240" s="341" t="n">
        <v>103116</v>
      </c>
      <c r="B240" s="342" t="str">
        <f aca="false">A240&amp;"U"</f>
        <v>103116U</v>
      </c>
      <c r="C240" s="341" t="s">
        <v>6145</v>
      </c>
      <c r="D240" s="341" t="s">
        <v>32</v>
      </c>
      <c r="E240" s="341" t="s">
        <v>5911</v>
      </c>
      <c r="F240" s="343" t="n">
        <v>501.42</v>
      </c>
    </row>
    <row r="241" customFormat="false" ht="15" hidden="false" customHeight="false" outlineLevel="0" collapsed="false">
      <c r="A241" s="341" t="n">
        <v>103117</v>
      </c>
      <c r="B241" s="342" t="str">
        <f aca="false">A241&amp;"U"</f>
        <v>103117U</v>
      </c>
      <c r="C241" s="341" t="s">
        <v>6146</v>
      </c>
      <c r="D241" s="341" t="s">
        <v>32</v>
      </c>
      <c r="E241" s="341" t="s">
        <v>5911</v>
      </c>
      <c r="F241" s="343" t="n">
        <v>547</v>
      </c>
    </row>
    <row r="242" customFormat="false" ht="15" hidden="false" customHeight="false" outlineLevel="0" collapsed="false">
      <c r="A242" s="341" t="n">
        <v>103118</v>
      </c>
      <c r="B242" s="342" t="str">
        <f aca="false">A242&amp;"U"</f>
        <v>103118U</v>
      </c>
      <c r="C242" s="341" t="s">
        <v>6147</v>
      </c>
      <c r="D242" s="341" t="s">
        <v>32</v>
      </c>
      <c r="E242" s="341" t="s">
        <v>5911</v>
      </c>
      <c r="F242" s="343" t="n">
        <v>635.36</v>
      </c>
    </row>
    <row r="243" customFormat="false" ht="15" hidden="false" customHeight="false" outlineLevel="0" collapsed="false">
      <c r="A243" s="341" t="n">
        <v>103119</v>
      </c>
      <c r="B243" s="342" t="str">
        <f aca="false">A243&amp;"U"</f>
        <v>103119U</v>
      </c>
      <c r="C243" s="341" t="s">
        <v>6148</v>
      </c>
      <c r="D243" s="341" t="s">
        <v>32</v>
      </c>
      <c r="E243" s="341" t="s">
        <v>5911</v>
      </c>
      <c r="F243" s="343" t="n">
        <v>680.93</v>
      </c>
    </row>
    <row r="244" customFormat="false" ht="15" hidden="false" customHeight="false" outlineLevel="0" collapsed="false">
      <c r="A244" s="341" t="n">
        <v>103120</v>
      </c>
      <c r="B244" s="342" t="str">
        <f aca="false">A244&amp;"U"</f>
        <v>103120U</v>
      </c>
      <c r="C244" s="341" t="s">
        <v>6149</v>
      </c>
      <c r="D244" s="341" t="s">
        <v>32</v>
      </c>
      <c r="E244" s="341" t="s">
        <v>5911</v>
      </c>
      <c r="F244" s="343" t="n">
        <v>814.86</v>
      </c>
    </row>
    <row r="245" customFormat="false" ht="15" hidden="false" customHeight="false" outlineLevel="0" collapsed="false">
      <c r="A245" s="341" t="n">
        <v>103121</v>
      </c>
      <c r="B245" s="342" t="str">
        <f aca="false">A245&amp;"U"</f>
        <v>103121U</v>
      </c>
      <c r="C245" s="341" t="s">
        <v>6150</v>
      </c>
      <c r="D245" s="341" t="s">
        <v>32</v>
      </c>
      <c r="E245" s="341" t="s">
        <v>5911</v>
      </c>
      <c r="F245" s="343" t="n">
        <v>62.43</v>
      </c>
    </row>
    <row r="246" customFormat="false" ht="15" hidden="false" customHeight="false" outlineLevel="0" collapsed="false">
      <c r="A246" s="341" t="n">
        <v>103122</v>
      </c>
      <c r="B246" s="342" t="str">
        <f aca="false">A246&amp;"U"</f>
        <v>103122U</v>
      </c>
      <c r="C246" s="341" t="s">
        <v>6151</v>
      </c>
      <c r="D246" s="341" t="s">
        <v>32</v>
      </c>
      <c r="E246" s="341" t="s">
        <v>5911</v>
      </c>
      <c r="F246" s="343" t="n">
        <v>76.1</v>
      </c>
    </row>
    <row r="247" customFormat="false" ht="15" hidden="false" customHeight="false" outlineLevel="0" collapsed="false">
      <c r="A247" s="341" t="n">
        <v>103123</v>
      </c>
      <c r="B247" s="342" t="str">
        <f aca="false">A247&amp;"U"</f>
        <v>103123U</v>
      </c>
      <c r="C247" s="341" t="s">
        <v>6152</v>
      </c>
      <c r="D247" s="341" t="s">
        <v>32</v>
      </c>
      <c r="E247" s="341" t="s">
        <v>5911</v>
      </c>
      <c r="F247" s="343" t="n">
        <v>110.29</v>
      </c>
    </row>
    <row r="248" customFormat="false" ht="15" hidden="false" customHeight="false" outlineLevel="0" collapsed="false">
      <c r="A248" s="341" t="n">
        <v>103124</v>
      </c>
      <c r="B248" s="342" t="str">
        <f aca="false">A248&amp;"U"</f>
        <v>103124U</v>
      </c>
      <c r="C248" s="341" t="s">
        <v>6153</v>
      </c>
      <c r="D248" s="341" t="s">
        <v>32</v>
      </c>
      <c r="E248" s="341" t="s">
        <v>5911</v>
      </c>
      <c r="F248" s="343" t="n">
        <v>144.44</v>
      </c>
    </row>
    <row r="249" customFormat="false" ht="15" hidden="false" customHeight="false" outlineLevel="0" collapsed="false">
      <c r="A249" s="341" t="n">
        <v>103125</v>
      </c>
      <c r="B249" s="342" t="str">
        <f aca="false">A249&amp;"U"</f>
        <v>103125U</v>
      </c>
      <c r="C249" s="341" t="s">
        <v>6154</v>
      </c>
      <c r="D249" s="341" t="s">
        <v>32</v>
      </c>
      <c r="E249" s="341" t="s">
        <v>5911</v>
      </c>
      <c r="F249" s="343" t="n">
        <v>242.85</v>
      </c>
    </row>
    <row r="250" customFormat="false" ht="15" hidden="false" customHeight="false" outlineLevel="0" collapsed="false">
      <c r="A250" s="341" t="n">
        <v>103126</v>
      </c>
      <c r="B250" s="342" t="str">
        <f aca="false">A250&amp;"U"</f>
        <v>103126U</v>
      </c>
      <c r="C250" s="341" t="s">
        <v>6155</v>
      </c>
      <c r="D250" s="341" t="s">
        <v>32</v>
      </c>
      <c r="E250" s="341" t="s">
        <v>5911</v>
      </c>
      <c r="F250" s="343" t="n">
        <v>277</v>
      </c>
    </row>
    <row r="251" customFormat="false" ht="15" hidden="false" customHeight="false" outlineLevel="0" collapsed="false">
      <c r="A251" s="341" t="n">
        <v>103127</v>
      </c>
      <c r="B251" s="342" t="str">
        <f aca="false">A251&amp;"U"</f>
        <v>103127U</v>
      </c>
      <c r="C251" s="341" t="s">
        <v>6156</v>
      </c>
      <c r="D251" s="341" t="s">
        <v>32</v>
      </c>
      <c r="E251" s="341" t="s">
        <v>5911</v>
      </c>
      <c r="F251" s="343" t="n">
        <v>375.41</v>
      </c>
    </row>
    <row r="252" customFormat="false" ht="15" hidden="false" customHeight="false" outlineLevel="0" collapsed="false">
      <c r="A252" s="341" t="n">
        <v>103128</v>
      </c>
      <c r="B252" s="342" t="str">
        <f aca="false">A252&amp;"U"</f>
        <v>103128U</v>
      </c>
      <c r="C252" s="341" t="s">
        <v>6157</v>
      </c>
      <c r="D252" s="341" t="s">
        <v>32</v>
      </c>
      <c r="E252" s="341" t="s">
        <v>5911</v>
      </c>
      <c r="F252" s="343" t="n">
        <v>409.57</v>
      </c>
    </row>
    <row r="253" customFormat="false" ht="15" hidden="false" customHeight="false" outlineLevel="0" collapsed="false">
      <c r="A253" s="341" t="n">
        <v>103129</v>
      </c>
      <c r="B253" s="342" t="str">
        <f aca="false">A253&amp;"U"</f>
        <v>103129U</v>
      </c>
      <c r="C253" s="341" t="s">
        <v>6158</v>
      </c>
      <c r="D253" s="341" t="s">
        <v>32</v>
      </c>
      <c r="E253" s="341" t="s">
        <v>5911</v>
      </c>
      <c r="F253" s="343" t="n">
        <v>507.97</v>
      </c>
    </row>
    <row r="254" customFormat="false" ht="15" hidden="false" customHeight="false" outlineLevel="0" collapsed="false">
      <c r="A254" s="341" t="n">
        <v>103130</v>
      </c>
      <c r="B254" s="342" t="str">
        <f aca="false">A254&amp;"U"</f>
        <v>103130U</v>
      </c>
      <c r="C254" s="341" t="s">
        <v>6159</v>
      </c>
      <c r="D254" s="341" t="s">
        <v>32</v>
      </c>
      <c r="E254" s="341" t="s">
        <v>5911</v>
      </c>
      <c r="F254" s="343" t="n">
        <v>542.13</v>
      </c>
    </row>
    <row r="255" customFormat="false" ht="15" hidden="false" customHeight="false" outlineLevel="0" collapsed="false">
      <c r="A255" s="341" t="n">
        <v>103131</v>
      </c>
      <c r="B255" s="342" t="str">
        <f aca="false">A255&amp;"U"</f>
        <v>103131U</v>
      </c>
      <c r="C255" s="341" t="s">
        <v>6160</v>
      </c>
      <c r="D255" s="341" t="s">
        <v>32</v>
      </c>
      <c r="E255" s="341" t="s">
        <v>5911</v>
      </c>
      <c r="F255" s="343" t="n">
        <v>610.47</v>
      </c>
    </row>
    <row r="256" customFormat="false" ht="15" hidden="false" customHeight="false" outlineLevel="0" collapsed="false">
      <c r="A256" s="341" t="n">
        <v>103132</v>
      </c>
      <c r="B256" s="342" t="str">
        <f aca="false">A256&amp;"U"</f>
        <v>103132U</v>
      </c>
      <c r="C256" s="341" t="s">
        <v>6161</v>
      </c>
      <c r="D256" s="341" t="s">
        <v>32</v>
      </c>
      <c r="E256" s="341" t="s">
        <v>5911</v>
      </c>
      <c r="F256" s="343" t="n">
        <v>743.03</v>
      </c>
    </row>
    <row r="257" customFormat="false" ht="15" hidden="false" customHeight="false" outlineLevel="0" collapsed="false">
      <c r="A257" s="341" t="n">
        <v>103133</v>
      </c>
      <c r="B257" s="342" t="str">
        <f aca="false">A257&amp;"U"</f>
        <v>103133U</v>
      </c>
      <c r="C257" s="341" t="s">
        <v>6162</v>
      </c>
      <c r="D257" s="341" t="s">
        <v>32</v>
      </c>
      <c r="E257" s="341" t="s">
        <v>5911</v>
      </c>
      <c r="F257" s="343" t="n">
        <v>811.38</v>
      </c>
    </row>
    <row r="258" customFormat="false" ht="15" hidden="false" customHeight="false" outlineLevel="0" collapsed="false">
      <c r="A258" s="341" t="n">
        <v>103134</v>
      </c>
      <c r="B258" s="342" t="str">
        <f aca="false">A258&amp;"U"</f>
        <v>103134U</v>
      </c>
      <c r="C258" s="341" t="s">
        <v>6163</v>
      </c>
      <c r="D258" s="341" t="s">
        <v>32</v>
      </c>
      <c r="E258" s="341" t="s">
        <v>5911</v>
      </c>
      <c r="F258" s="343" t="n">
        <v>943.94</v>
      </c>
    </row>
    <row r="259" customFormat="false" ht="15" hidden="false" customHeight="false" outlineLevel="0" collapsed="false">
      <c r="A259" s="341" t="n">
        <v>103135</v>
      </c>
      <c r="B259" s="342" t="str">
        <f aca="false">A259&amp;"U"</f>
        <v>103135U</v>
      </c>
      <c r="C259" s="341" t="s">
        <v>6164</v>
      </c>
      <c r="D259" s="341" t="s">
        <v>32</v>
      </c>
      <c r="E259" s="341" t="s">
        <v>5911</v>
      </c>
      <c r="F259" s="344" t="n">
        <v>1012.3</v>
      </c>
    </row>
    <row r="260" customFormat="false" ht="15" hidden="false" customHeight="false" outlineLevel="0" collapsed="false">
      <c r="A260" s="341" t="n">
        <v>103136</v>
      </c>
      <c r="B260" s="342" t="str">
        <f aca="false">A260&amp;"U"</f>
        <v>103136U</v>
      </c>
      <c r="C260" s="341" t="s">
        <v>6165</v>
      </c>
      <c r="D260" s="341" t="s">
        <v>32</v>
      </c>
      <c r="E260" s="341" t="s">
        <v>5911</v>
      </c>
      <c r="F260" s="344" t="n">
        <v>1213.19</v>
      </c>
    </row>
    <row r="261" customFormat="false" ht="15" hidden="false" customHeight="false" outlineLevel="0" collapsed="false">
      <c r="A261" s="341" t="n">
        <v>103137</v>
      </c>
      <c r="B261" s="342" t="str">
        <f aca="false">A261&amp;"U"</f>
        <v>103137U</v>
      </c>
      <c r="C261" s="341" t="s">
        <v>6166</v>
      </c>
      <c r="D261" s="341" t="s">
        <v>32</v>
      </c>
      <c r="E261" s="341" t="s">
        <v>5911</v>
      </c>
      <c r="F261" s="343" t="n">
        <v>32.94</v>
      </c>
    </row>
    <row r="262" customFormat="false" ht="15" hidden="false" customHeight="false" outlineLevel="0" collapsed="false">
      <c r="A262" s="341" t="n">
        <v>103138</v>
      </c>
      <c r="B262" s="342" t="str">
        <f aca="false">A262&amp;"U"</f>
        <v>103138U</v>
      </c>
      <c r="C262" s="341" t="s">
        <v>6167</v>
      </c>
      <c r="D262" s="341" t="s">
        <v>32</v>
      </c>
      <c r="E262" s="341" t="s">
        <v>5911</v>
      </c>
      <c r="F262" s="343" t="n">
        <v>37.5</v>
      </c>
    </row>
    <row r="263" customFormat="false" ht="15" hidden="false" customHeight="false" outlineLevel="0" collapsed="false">
      <c r="A263" s="341" t="n">
        <v>103139</v>
      </c>
      <c r="B263" s="342" t="str">
        <f aca="false">A263&amp;"U"</f>
        <v>103139U</v>
      </c>
      <c r="C263" s="341" t="s">
        <v>6168</v>
      </c>
      <c r="D263" s="341" t="s">
        <v>32</v>
      </c>
      <c r="E263" s="341" t="s">
        <v>5911</v>
      </c>
      <c r="F263" s="343" t="n">
        <v>48.91</v>
      </c>
    </row>
    <row r="264" customFormat="false" ht="15" hidden="false" customHeight="false" outlineLevel="0" collapsed="false">
      <c r="A264" s="341" t="n">
        <v>103140</v>
      </c>
      <c r="B264" s="342" t="str">
        <f aca="false">A264&amp;"U"</f>
        <v>103140U</v>
      </c>
      <c r="C264" s="341" t="s">
        <v>6169</v>
      </c>
      <c r="D264" s="341" t="s">
        <v>32</v>
      </c>
      <c r="E264" s="341" t="s">
        <v>5911</v>
      </c>
      <c r="F264" s="343" t="n">
        <v>60.28</v>
      </c>
    </row>
    <row r="265" customFormat="false" ht="15" hidden="false" customHeight="false" outlineLevel="0" collapsed="false">
      <c r="A265" s="341" t="n">
        <v>103141</v>
      </c>
      <c r="B265" s="342" t="str">
        <f aca="false">A265&amp;"U"</f>
        <v>103141U</v>
      </c>
      <c r="C265" s="341" t="s">
        <v>6170</v>
      </c>
      <c r="D265" s="341" t="s">
        <v>32</v>
      </c>
      <c r="E265" s="341" t="s">
        <v>5911</v>
      </c>
      <c r="F265" s="343" t="n">
        <v>93.09</v>
      </c>
    </row>
    <row r="266" customFormat="false" ht="15" hidden="false" customHeight="false" outlineLevel="0" collapsed="false">
      <c r="A266" s="341" t="n">
        <v>103142</v>
      </c>
      <c r="B266" s="342" t="str">
        <f aca="false">A266&amp;"U"</f>
        <v>103142U</v>
      </c>
      <c r="C266" s="341" t="s">
        <v>6171</v>
      </c>
      <c r="D266" s="341" t="s">
        <v>32</v>
      </c>
      <c r="E266" s="341" t="s">
        <v>5911</v>
      </c>
      <c r="F266" s="343" t="n">
        <v>104.46</v>
      </c>
    </row>
    <row r="267" customFormat="false" ht="15" hidden="false" customHeight="false" outlineLevel="0" collapsed="false">
      <c r="A267" s="341" t="n">
        <v>103143</v>
      </c>
      <c r="B267" s="342" t="str">
        <f aca="false">A267&amp;"U"</f>
        <v>103143U</v>
      </c>
      <c r="C267" s="341" t="s">
        <v>6172</v>
      </c>
      <c r="D267" s="341" t="s">
        <v>32</v>
      </c>
      <c r="E267" s="341" t="s">
        <v>5911</v>
      </c>
      <c r="F267" s="343" t="n">
        <v>137.28</v>
      </c>
    </row>
    <row r="268" customFormat="false" ht="15" hidden="false" customHeight="false" outlineLevel="0" collapsed="false">
      <c r="A268" s="341" t="n">
        <v>103144</v>
      </c>
      <c r="B268" s="342" t="str">
        <f aca="false">A268&amp;"U"</f>
        <v>103144U</v>
      </c>
      <c r="C268" s="341" t="s">
        <v>6173</v>
      </c>
      <c r="D268" s="341" t="s">
        <v>32</v>
      </c>
      <c r="E268" s="341" t="s">
        <v>5911</v>
      </c>
      <c r="F268" s="343" t="n">
        <v>148.65</v>
      </c>
    </row>
    <row r="269" customFormat="false" ht="15" hidden="false" customHeight="false" outlineLevel="0" collapsed="false">
      <c r="A269" s="341" t="n">
        <v>103145</v>
      </c>
      <c r="B269" s="342" t="str">
        <f aca="false">A269&amp;"U"</f>
        <v>103145U</v>
      </c>
      <c r="C269" s="341" t="s">
        <v>6174</v>
      </c>
      <c r="D269" s="341" t="s">
        <v>32</v>
      </c>
      <c r="E269" s="341" t="s">
        <v>5911</v>
      </c>
      <c r="F269" s="343" t="n">
        <v>181.46</v>
      </c>
    </row>
    <row r="270" customFormat="false" ht="15" hidden="false" customHeight="false" outlineLevel="0" collapsed="false">
      <c r="A270" s="341" t="n">
        <v>103146</v>
      </c>
      <c r="B270" s="342" t="str">
        <f aca="false">A270&amp;"U"</f>
        <v>103146U</v>
      </c>
      <c r="C270" s="341" t="s">
        <v>6175</v>
      </c>
      <c r="D270" s="341" t="s">
        <v>32</v>
      </c>
      <c r="E270" s="341" t="s">
        <v>5911</v>
      </c>
      <c r="F270" s="343" t="n">
        <v>192.83</v>
      </c>
    </row>
    <row r="271" customFormat="false" ht="15" hidden="false" customHeight="false" outlineLevel="0" collapsed="false">
      <c r="A271" s="341" t="n">
        <v>103147</v>
      </c>
      <c r="B271" s="342" t="str">
        <f aca="false">A271&amp;"U"</f>
        <v>103147U</v>
      </c>
      <c r="C271" s="341" t="s">
        <v>6176</v>
      </c>
      <c r="D271" s="341" t="s">
        <v>32</v>
      </c>
      <c r="E271" s="341" t="s">
        <v>5911</v>
      </c>
      <c r="F271" s="343" t="n">
        <v>215.62</v>
      </c>
    </row>
    <row r="272" customFormat="false" ht="15" hidden="false" customHeight="false" outlineLevel="0" collapsed="false">
      <c r="A272" s="341" t="n">
        <v>103148</v>
      </c>
      <c r="B272" s="342" t="str">
        <f aca="false">A272&amp;"U"</f>
        <v>103148U</v>
      </c>
      <c r="C272" s="341" t="s">
        <v>6177</v>
      </c>
      <c r="D272" s="341" t="s">
        <v>32</v>
      </c>
      <c r="E272" s="341" t="s">
        <v>5911</v>
      </c>
      <c r="F272" s="343" t="n">
        <v>259.81</v>
      </c>
    </row>
    <row r="273" customFormat="false" ht="15" hidden="false" customHeight="false" outlineLevel="0" collapsed="false">
      <c r="A273" s="341" t="n">
        <v>103149</v>
      </c>
      <c r="B273" s="342" t="str">
        <f aca="false">A273&amp;"U"</f>
        <v>103149U</v>
      </c>
      <c r="C273" s="341" t="s">
        <v>6178</v>
      </c>
      <c r="D273" s="341" t="s">
        <v>32</v>
      </c>
      <c r="E273" s="341" t="s">
        <v>5911</v>
      </c>
      <c r="F273" s="343" t="n">
        <v>282.59</v>
      </c>
    </row>
    <row r="274" customFormat="false" ht="15" hidden="false" customHeight="false" outlineLevel="0" collapsed="false">
      <c r="A274" s="341" t="n">
        <v>103150</v>
      </c>
      <c r="B274" s="342" t="str">
        <f aca="false">A274&amp;"U"</f>
        <v>103150U</v>
      </c>
      <c r="C274" s="341" t="s">
        <v>6179</v>
      </c>
      <c r="D274" s="341" t="s">
        <v>32</v>
      </c>
      <c r="E274" s="341" t="s">
        <v>5911</v>
      </c>
      <c r="F274" s="343" t="n">
        <v>326.73</v>
      </c>
    </row>
    <row r="275" customFormat="false" ht="15" hidden="false" customHeight="false" outlineLevel="0" collapsed="false">
      <c r="A275" s="341" t="n">
        <v>103151</v>
      </c>
      <c r="B275" s="342" t="str">
        <f aca="false">A275&amp;"U"</f>
        <v>103151U</v>
      </c>
      <c r="C275" s="341" t="s">
        <v>6180</v>
      </c>
      <c r="D275" s="341" t="s">
        <v>32</v>
      </c>
      <c r="E275" s="341" t="s">
        <v>5911</v>
      </c>
      <c r="F275" s="343" t="n">
        <v>349.56</v>
      </c>
    </row>
    <row r="276" customFormat="false" ht="15" hidden="false" customHeight="false" outlineLevel="0" collapsed="false">
      <c r="A276" s="341" t="n">
        <v>103152</v>
      </c>
      <c r="B276" s="342" t="str">
        <f aca="false">A276&amp;"U"</f>
        <v>103152U</v>
      </c>
      <c r="C276" s="341" t="s">
        <v>6181</v>
      </c>
      <c r="D276" s="341" t="s">
        <v>32</v>
      </c>
      <c r="E276" s="341" t="s">
        <v>5911</v>
      </c>
      <c r="F276" s="343" t="n">
        <v>416.53</v>
      </c>
    </row>
    <row r="277" customFormat="false" ht="15" hidden="false" customHeight="false" outlineLevel="0" collapsed="false">
      <c r="A277" s="341" t="n">
        <v>103372</v>
      </c>
      <c r="B277" s="342" t="str">
        <f aca="false">A277&amp;"U"</f>
        <v>103372U</v>
      </c>
      <c r="C277" s="341" t="s">
        <v>6182</v>
      </c>
      <c r="D277" s="341" t="s">
        <v>152</v>
      </c>
      <c r="E277" s="341" t="s">
        <v>5911</v>
      </c>
      <c r="F277" s="343" t="n">
        <v>5.37</v>
      </c>
    </row>
    <row r="278" customFormat="false" ht="15" hidden="false" customHeight="false" outlineLevel="0" collapsed="false">
      <c r="A278" s="341" t="n">
        <v>103373</v>
      </c>
      <c r="B278" s="342" t="str">
        <f aca="false">A278&amp;"U"</f>
        <v>103373U</v>
      </c>
      <c r="C278" s="341" t="s">
        <v>6183</v>
      </c>
      <c r="D278" s="341" t="s">
        <v>152</v>
      </c>
      <c r="E278" s="341" t="s">
        <v>5911</v>
      </c>
      <c r="F278" s="343" t="n">
        <v>10.54</v>
      </c>
    </row>
    <row r="279" customFormat="false" ht="15" hidden="false" customHeight="false" outlineLevel="0" collapsed="false">
      <c r="A279" s="341" t="n">
        <v>103376</v>
      </c>
      <c r="B279" s="342" t="str">
        <f aca="false">A279&amp;"U"</f>
        <v>103376U</v>
      </c>
      <c r="C279" s="341" t="s">
        <v>6184</v>
      </c>
      <c r="D279" s="341" t="s">
        <v>152</v>
      </c>
      <c r="E279" s="341" t="s">
        <v>5911</v>
      </c>
      <c r="F279" s="343" t="n">
        <v>126.19</v>
      </c>
    </row>
    <row r="280" customFormat="false" ht="15" hidden="false" customHeight="false" outlineLevel="0" collapsed="false">
      <c r="A280" s="341" t="n">
        <v>103377</v>
      </c>
      <c r="B280" s="342" t="str">
        <f aca="false">A280&amp;"U"</f>
        <v>103377U</v>
      </c>
      <c r="C280" s="341" t="s">
        <v>6185</v>
      </c>
      <c r="D280" s="341" t="s">
        <v>152</v>
      </c>
      <c r="E280" s="341" t="s">
        <v>5911</v>
      </c>
      <c r="F280" s="343" t="n">
        <v>270.23</v>
      </c>
    </row>
    <row r="281" customFormat="false" ht="15" hidden="false" customHeight="false" outlineLevel="0" collapsed="false">
      <c r="A281" s="341" t="n">
        <v>103379</v>
      </c>
      <c r="B281" s="342" t="str">
        <f aca="false">A281&amp;"U"</f>
        <v>103379U</v>
      </c>
      <c r="C281" s="341" t="s">
        <v>6186</v>
      </c>
      <c r="D281" s="341" t="s">
        <v>152</v>
      </c>
      <c r="E281" s="341" t="s">
        <v>5911</v>
      </c>
      <c r="F281" s="343" t="n">
        <v>420.81</v>
      </c>
    </row>
    <row r="282" customFormat="false" ht="15" hidden="false" customHeight="false" outlineLevel="0" collapsed="false">
      <c r="A282" s="341" t="n">
        <v>103383</v>
      </c>
      <c r="B282" s="342" t="str">
        <f aca="false">A282&amp;"U"</f>
        <v>103383U</v>
      </c>
      <c r="C282" s="341" t="s">
        <v>6187</v>
      </c>
      <c r="D282" s="341" t="s">
        <v>152</v>
      </c>
      <c r="E282" s="341" t="s">
        <v>5911</v>
      </c>
      <c r="F282" s="344" t="n">
        <v>1032.75</v>
      </c>
    </row>
    <row r="283" customFormat="false" ht="15" hidden="false" customHeight="false" outlineLevel="0" collapsed="false">
      <c r="A283" s="341" t="n">
        <v>103385</v>
      </c>
      <c r="B283" s="342" t="str">
        <f aca="false">A283&amp;"U"</f>
        <v>103385U</v>
      </c>
      <c r="C283" s="341" t="s">
        <v>6188</v>
      </c>
      <c r="D283" s="341" t="s">
        <v>152</v>
      </c>
      <c r="E283" s="341" t="s">
        <v>5911</v>
      </c>
      <c r="F283" s="344" t="n">
        <v>1665.19</v>
      </c>
    </row>
    <row r="284" customFormat="false" ht="15" hidden="false" customHeight="false" outlineLevel="0" collapsed="false">
      <c r="A284" s="341" t="n">
        <v>103387</v>
      </c>
      <c r="B284" s="342" t="str">
        <f aca="false">A284&amp;"U"</f>
        <v>103387U</v>
      </c>
      <c r="C284" s="341" t="s">
        <v>6189</v>
      </c>
      <c r="D284" s="341" t="s">
        <v>152</v>
      </c>
      <c r="E284" s="341" t="s">
        <v>5911</v>
      </c>
      <c r="F284" s="344" t="n">
        <v>2921.26</v>
      </c>
    </row>
    <row r="285" customFormat="false" ht="15" hidden="false" customHeight="false" outlineLevel="0" collapsed="false">
      <c r="A285" s="341" t="n">
        <v>103389</v>
      </c>
      <c r="B285" s="342" t="str">
        <f aca="false">A285&amp;"U"</f>
        <v>103389U</v>
      </c>
      <c r="C285" s="341" t="s">
        <v>6190</v>
      </c>
      <c r="D285" s="341" t="s">
        <v>152</v>
      </c>
      <c r="E285" s="341" t="s">
        <v>5911</v>
      </c>
      <c r="F285" s="344" t="n">
        <v>4344.37</v>
      </c>
    </row>
    <row r="286" customFormat="false" ht="15" hidden="false" customHeight="false" outlineLevel="0" collapsed="false">
      <c r="A286" s="341" t="n">
        <v>103391</v>
      </c>
      <c r="B286" s="342" t="str">
        <f aca="false">A286&amp;"U"</f>
        <v>103391U</v>
      </c>
      <c r="C286" s="341" t="s">
        <v>6191</v>
      </c>
      <c r="D286" s="341" t="s">
        <v>152</v>
      </c>
      <c r="E286" s="341" t="s">
        <v>5911</v>
      </c>
      <c r="F286" s="344" t="n">
        <v>2862.27</v>
      </c>
    </row>
    <row r="287" customFormat="false" ht="15" hidden="false" customHeight="false" outlineLevel="0" collapsed="false">
      <c r="A287" s="341" t="n">
        <v>103392</v>
      </c>
      <c r="B287" s="342" t="str">
        <f aca="false">A287&amp;"U"</f>
        <v>103392U</v>
      </c>
      <c r="C287" s="341" t="s">
        <v>6192</v>
      </c>
      <c r="D287" s="341" t="s">
        <v>152</v>
      </c>
      <c r="E287" s="341" t="s">
        <v>5911</v>
      </c>
      <c r="F287" s="344" t="n">
        <v>4678.03</v>
      </c>
    </row>
    <row r="288" customFormat="false" ht="15" hidden="false" customHeight="false" outlineLevel="0" collapsed="false">
      <c r="A288" s="341" t="n">
        <v>103393</v>
      </c>
      <c r="B288" s="342" t="str">
        <f aca="false">A288&amp;"U"</f>
        <v>103393U</v>
      </c>
      <c r="C288" s="341" t="s">
        <v>6193</v>
      </c>
      <c r="D288" s="341" t="s">
        <v>152</v>
      </c>
      <c r="E288" s="341" t="s">
        <v>5911</v>
      </c>
      <c r="F288" s="344" t="n">
        <v>5159.69</v>
      </c>
    </row>
    <row r="289" customFormat="false" ht="15" hidden="false" customHeight="false" outlineLevel="0" collapsed="false">
      <c r="A289" s="341" t="n">
        <v>103397</v>
      </c>
      <c r="B289" s="342" t="str">
        <f aca="false">A289&amp;"U"</f>
        <v>103397U</v>
      </c>
      <c r="C289" s="341" t="s">
        <v>6194</v>
      </c>
      <c r="D289" s="341" t="s">
        <v>32</v>
      </c>
      <c r="E289" s="341" t="s">
        <v>5964</v>
      </c>
      <c r="F289" s="343" t="n">
        <v>3.02</v>
      </c>
    </row>
    <row r="290" customFormat="false" ht="15" hidden="false" customHeight="false" outlineLevel="0" collapsed="false">
      <c r="A290" s="341" t="n">
        <v>103398</v>
      </c>
      <c r="B290" s="342" t="str">
        <f aca="false">A290&amp;"U"</f>
        <v>103398U</v>
      </c>
      <c r="C290" s="341" t="s">
        <v>6195</v>
      </c>
      <c r="D290" s="341" t="s">
        <v>32</v>
      </c>
      <c r="E290" s="341" t="s">
        <v>5964</v>
      </c>
      <c r="F290" s="343" t="n">
        <v>4.84</v>
      </c>
    </row>
    <row r="291" customFormat="false" ht="15" hidden="false" customHeight="false" outlineLevel="0" collapsed="false">
      <c r="A291" s="341" t="n">
        <v>103399</v>
      </c>
      <c r="B291" s="342" t="str">
        <f aca="false">A291&amp;"U"</f>
        <v>103399U</v>
      </c>
      <c r="C291" s="341" t="s">
        <v>6196</v>
      </c>
      <c r="D291" s="341" t="s">
        <v>32</v>
      </c>
      <c r="E291" s="341" t="s">
        <v>5964</v>
      </c>
      <c r="F291" s="343" t="n">
        <v>9.54</v>
      </c>
    </row>
    <row r="292" customFormat="false" ht="15" hidden="false" customHeight="false" outlineLevel="0" collapsed="false">
      <c r="A292" s="341" t="n">
        <v>103400</v>
      </c>
      <c r="B292" s="342" t="str">
        <f aca="false">A292&amp;"U"</f>
        <v>103400U</v>
      </c>
      <c r="C292" s="341" t="s">
        <v>6197</v>
      </c>
      <c r="D292" s="341" t="s">
        <v>32</v>
      </c>
      <c r="E292" s="341" t="s">
        <v>5964</v>
      </c>
      <c r="F292" s="343" t="n">
        <v>13.63</v>
      </c>
    </row>
    <row r="293" customFormat="false" ht="15" hidden="false" customHeight="false" outlineLevel="0" collapsed="false">
      <c r="A293" s="341" t="n">
        <v>103401</v>
      </c>
      <c r="B293" s="342" t="str">
        <f aca="false">A293&amp;"U"</f>
        <v>103401U</v>
      </c>
      <c r="C293" s="341" t="s">
        <v>6198</v>
      </c>
      <c r="D293" s="341" t="s">
        <v>32</v>
      </c>
      <c r="E293" s="341" t="s">
        <v>5964</v>
      </c>
      <c r="F293" s="343" t="n">
        <v>16.67</v>
      </c>
    </row>
    <row r="294" customFormat="false" ht="15" hidden="false" customHeight="false" outlineLevel="0" collapsed="false">
      <c r="A294" s="341" t="n">
        <v>103402</v>
      </c>
      <c r="B294" s="342" t="str">
        <f aca="false">A294&amp;"U"</f>
        <v>103402U</v>
      </c>
      <c r="C294" s="341" t="s">
        <v>6199</v>
      </c>
      <c r="D294" s="341" t="s">
        <v>32</v>
      </c>
      <c r="E294" s="341" t="s">
        <v>5964</v>
      </c>
      <c r="F294" s="343" t="n">
        <v>24.24</v>
      </c>
    </row>
    <row r="295" customFormat="false" ht="15" hidden="false" customHeight="false" outlineLevel="0" collapsed="false">
      <c r="A295" s="341" t="n">
        <v>103403</v>
      </c>
      <c r="B295" s="342" t="str">
        <f aca="false">A295&amp;"U"</f>
        <v>103403U</v>
      </c>
      <c r="C295" s="341" t="s">
        <v>6200</v>
      </c>
      <c r="D295" s="341" t="s">
        <v>32</v>
      </c>
      <c r="E295" s="341" t="s">
        <v>5964</v>
      </c>
      <c r="F295" s="343" t="n">
        <v>27.27</v>
      </c>
    </row>
    <row r="296" customFormat="false" ht="15" hidden="false" customHeight="false" outlineLevel="0" collapsed="false">
      <c r="A296" s="341" t="n">
        <v>103404</v>
      </c>
      <c r="B296" s="342" t="str">
        <f aca="false">A296&amp;"U"</f>
        <v>103404U</v>
      </c>
      <c r="C296" s="341" t="s">
        <v>6201</v>
      </c>
      <c r="D296" s="341" t="s">
        <v>32</v>
      </c>
      <c r="E296" s="341" t="s">
        <v>5964</v>
      </c>
      <c r="F296" s="343" t="n">
        <v>30.3</v>
      </c>
    </row>
    <row r="297" customFormat="false" ht="15" hidden="false" customHeight="false" outlineLevel="0" collapsed="false">
      <c r="A297" s="341" t="n">
        <v>103405</v>
      </c>
      <c r="B297" s="342" t="str">
        <f aca="false">A297&amp;"U"</f>
        <v>103405U</v>
      </c>
      <c r="C297" s="341" t="s">
        <v>6202</v>
      </c>
      <c r="D297" s="341" t="s">
        <v>32</v>
      </c>
      <c r="E297" s="341" t="s">
        <v>5964</v>
      </c>
      <c r="F297" s="343" t="n">
        <v>34.09</v>
      </c>
    </row>
    <row r="298" customFormat="false" ht="15" hidden="false" customHeight="false" outlineLevel="0" collapsed="false">
      <c r="A298" s="341" t="n">
        <v>103406</v>
      </c>
      <c r="B298" s="342" t="str">
        <f aca="false">A298&amp;"U"</f>
        <v>103406U</v>
      </c>
      <c r="C298" s="341" t="s">
        <v>6203</v>
      </c>
      <c r="D298" s="341" t="s">
        <v>32</v>
      </c>
      <c r="E298" s="341" t="s">
        <v>5964</v>
      </c>
      <c r="F298" s="343" t="n">
        <v>37.87</v>
      </c>
    </row>
    <row r="299" customFormat="false" ht="15" hidden="false" customHeight="false" outlineLevel="0" collapsed="false">
      <c r="A299" s="341" t="n">
        <v>103407</v>
      </c>
      <c r="B299" s="342" t="str">
        <f aca="false">A299&amp;"U"</f>
        <v>103407U</v>
      </c>
      <c r="C299" s="341" t="s">
        <v>6204</v>
      </c>
      <c r="D299" s="341" t="s">
        <v>32</v>
      </c>
      <c r="E299" s="341" t="s">
        <v>5964</v>
      </c>
      <c r="F299" s="343" t="n">
        <v>42.42</v>
      </c>
    </row>
    <row r="300" customFormat="false" ht="15" hidden="false" customHeight="false" outlineLevel="0" collapsed="false">
      <c r="A300" s="341" t="n">
        <v>103408</v>
      </c>
      <c r="B300" s="342" t="str">
        <f aca="false">A300&amp;"U"</f>
        <v>103408U</v>
      </c>
      <c r="C300" s="341" t="s">
        <v>6205</v>
      </c>
      <c r="D300" s="341" t="s">
        <v>32</v>
      </c>
      <c r="E300" s="341" t="s">
        <v>5964</v>
      </c>
      <c r="F300" s="343" t="n">
        <v>47.74</v>
      </c>
    </row>
    <row r="301" customFormat="false" ht="15" hidden="false" customHeight="false" outlineLevel="0" collapsed="false">
      <c r="A301" s="341" t="n">
        <v>103409</v>
      </c>
      <c r="B301" s="342" t="str">
        <f aca="false">A301&amp;"U"</f>
        <v>103409U</v>
      </c>
      <c r="C301" s="341" t="s">
        <v>6206</v>
      </c>
      <c r="D301" s="341" t="s">
        <v>32</v>
      </c>
      <c r="E301" s="341" t="s">
        <v>5964</v>
      </c>
      <c r="F301" s="343" t="n">
        <v>53.79</v>
      </c>
    </row>
    <row r="302" customFormat="false" ht="15" hidden="false" customHeight="false" outlineLevel="0" collapsed="false">
      <c r="A302" s="341" t="n">
        <v>103410</v>
      </c>
      <c r="B302" s="342" t="str">
        <f aca="false">A302&amp;"U"</f>
        <v>103410U</v>
      </c>
      <c r="C302" s="341" t="s">
        <v>6207</v>
      </c>
      <c r="D302" s="341" t="s">
        <v>32</v>
      </c>
      <c r="E302" s="341" t="s">
        <v>5964</v>
      </c>
      <c r="F302" s="343" t="n">
        <v>60.61</v>
      </c>
    </row>
    <row r="303" customFormat="false" ht="15" hidden="false" customHeight="false" outlineLevel="0" collapsed="false">
      <c r="A303" s="341" t="n">
        <v>103411</v>
      </c>
      <c r="B303" s="342" t="str">
        <f aca="false">A303&amp;"U"</f>
        <v>103411U</v>
      </c>
      <c r="C303" s="341" t="s">
        <v>6208</v>
      </c>
      <c r="D303" s="341" t="s">
        <v>32</v>
      </c>
      <c r="E303" s="341" t="s">
        <v>5964</v>
      </c>
      <c r="F303" s="343" t="n">
        <v>6.05</v>
      </c>
    </row>
    <row r="304" customFormat="false" ht="15" hidden="false" customHeight="false" outlineLevel="0" collapsed="false">
      <c r="A304" s="341" t="n">
        <v>103412</v>
      </c>
      <c r="B304" s="342" t="str">
        <f aca="false">A304&amp;"U"</f>
        <v>103412U</v>
      </c>
      <c r="C304" s="341" t="s">
        <v>6209</v>
      </c>
      <c r="D304" s="341" t="s">
        <v>32</v>
      </c>
      <c r="E304" s="341" t="s">
        <v>5964</v>
      </c>
      <c r="F304" s="343" t="n">
        <v>9.69</v>
      </c>
    </row>
    <row r="305" customFormat="false" ht="15" hidden="false" customHeight="false" outlineLevel="0" collapsed="false">
      <c r="A305" s="341" t="n">
        <v>103413</v>
      </c>
      <c r="B305" s="342" t="str">
        <f aca="false">A305&amp;"U"</f>
        <v>103413U</v>
      </c>
      <c r="C305" s="341" t="s">
        <v>6210</v>
      </c>
      <c r="D305" s="341" t="s">
        <v>32</v>
      </c>
      <c r="E305" s="341" t="s">
        <v>5964</v>
      </c>
      <c r="F305" s="343" t="n">
        <v>19.08</v>
      </c>
    </row>
    <row r="306" customFormat="false" ht="15" hidden="false" customHeight="false" outlineLevel="0" collapsed="false">
      <c r="A306" s="341" t="n">
        <v>103414</v>
      </c>
      <c r="B306" s="342" t="str">
        <f aca="false">A306&amp;"U"</f>
        <v>103414U</v>
      </c>
      <c r="C306" s="341" t="s">
        <v>6211</v>
      </c>
      <c r="D306" s="341" t="s">
        <v>32</v>
      </c>
      <c r="E306" s="341" t="s">
        <v>5964</v>
      </c>
      <c r="F306" s="343" t="n">
        <v>27.27</v>
      </c>
    </row>
    <row r="307" customFormat="false" ht="15" hidden="false" customHeight="false" outlineLevel="0" collapsed="false">
      <c r="A307" s="341" t="n">
        <v>103415</v>
      </c>
      <c r="B307" s="342" t="str">
        <f aca="false">A307&amp;"U"</f>
        <v>103415U</v>
      </c>
      <c r="C307" s="341" t="s">
        <v>6212</v>
      </c>
      <c r="D307" s="341" t="s">
        <v>32</v>
      </c>
      <c r="E307" s="341" t="s">
        <v>5964</v>
      </c>
      <c r="F307" s="343" t="n">
        <v>33.34</v>
      </c>
    </row>
    <row r="308" customFormat="false" ht="15" hidden="false" customHeight="false" outlineLevel="0" collapsed="false">
      <c r="A308" s="341" t="n">
        <v>103416</v>
      </c>
      <c r="B308" s="342" t="str">
        <f aca="false">A308&amp;"U"</f>
        <v>103416U</v>
      </c>
      <c r="C308" s="341" t="s">
        <v>6213</v>
      </c>
      <c r="D308" s="341" t="s">
        <v>32</v>
      </c>
      <c r="E308" s="341" t="s">
        <v>5964</v>
      </c>
      <c r="F308" s="343" t="n">
        <v>48.49</v>
      </c>
    </row>
    <row r="309" customFormat="false" ht="15" hidden="false" customHeight="false" outlineLevel="0" collapsed="false">
      <c r="A309" s="341" t="n">
        <v>103417</v>
      </c>
      <c r="B309" s="342" t="str">
        <f aca="false">A309&amp;"U"</f>
        <v>103417U</v>
      </c>
      <c r="C309" s="341" t="s">
        <v>6214</v>
      </c>
      <c r="D309" s="341" t="s">
        <v>32</v>
      </c>
      <c r="E309" s="341" t="s">
        <v>5964</v>
      </c>
      <c r="F309" s="343" t="n">
        <v>54.55</v>
      </c>
    </row>
    <row r="310" customFormat="false" ht="15" hidden="false" customHeight="false" outlineLevel="0" collapsed="false">
      <c r="A310" s="341" t="n">
        <v>103418</v>
      </c>
      <c r="B310" s="342" t="str">
        <f aca="false">A310&amp;"U"</f>
        <v>103418U</v>
      </c>
      <c r="C310" s="341" t="s">
        <v>6215</v>
      </c>
      <c r="D310" s="341" t="s">
        <v>32</v>
      </c>
      <c r="E310" s="341" t="s">
        <v>5964</v>
      </c>
      <c r="F310" s="343" t="n">
        <v>60.61</v>
      </c>
    </row>
    <row r="311" customFormat="false" ht="15" hidden="false" customHeight="false" outlineLevel="0" collapsed="false">
      <c r="A311" s="341" t="n">
        <v>103419</v>
      </c>
      <c r="B311" s="342" t="str">
        <f aca="false">A311&amp;"U"</f>
        <v>103419U</v>
      </c>
      <c r="C311" s="341" t="s">
        <v>6216</v>
      </c>
      <c r="D311" s="341" t="s">
        <v>32</v>
      </c>
      <c r="E311" s="341" t="s">
        <v>5964</v>
      </c>
      <c r="F311" s="343" t="n">
        <v>68.19</v>
      </c>
    </row>
    <row r="312" customFormat="false" ht="15" hidden="false" customHeight="false" outlineLevel="0" collapsed="false">
      <c r="A312" s="341" t="n">
        <v>103420</v>
      </c>
      <c r="B312" s="342" t="str">
        <f aca="false">A312&amp;"U"</f>
        <v>103420U</v>
      </c>
      <c r="C312" s="341" t="s">
        <v>6217</v>
      </c>
      <c r="D312" s="341" t="s">
        <v>32</v>
      </c>
      <c r="E312" s="341" t="s">
        <v>5964</v>
      </c>
      <c r="F312" s="343" t="n">
        <v>75.76</v>
      </c>
    </row>
    <row r="313" customFormat="false" ht="15" hidden="false" customHeight="false" outlineLevel="0" collapsed="false">
      <c r="A313" s="341" t="n">
        <v>103421</v>
      </c>
      <c r="B313" s="342" t="str">
        <f aca="false">A313&amp;"U"</f>
        <v>103421U</v>
      </c>
      <c r="C313" s="341" t="s">
        <v>6218</v>
      </c>
      <c r="D313" s="341" t="s">
        <v>32</v>
      </c>
      <c r="E313" s="341" t="s">
        <v>5964</v>
      </c>
      <c r="F313" s="343" t="n">
        <v>84.86</v>
      </c>
    </row>
    <row r="314" customFormat="false" ht="15" hidden="false" customHeight="false" outlineLevel="0" collapsed="false">
      <c r="A314" s="341" t="n">
        <v>103422</v>
      </c>
      <c r="B314" s="342" t="str">
        <f aca="false">A314&amp;"U"</f>
        <v>103422U</v>
      </c>
      <c r="C314" s="341" t="s">
        <v>6219</v>
      </c>
      <c r="D314" s="341" t="s">
        <v>32</v>
      </c>
      <c r="E314" s="341" t="s">
        <v>5964</v>
      </c>
      <c r="F314" s="343" t="n">
        <v>95.47</v>
      </c>
    </row>
    <row r="315" customFormat="false" ht="15" hidden="false" customHeight="false" outlineLevel="0" collapsed="false">
      <c r="A315" s="341" t="n">
        <v>103423</v>
      </c>
      <c r="B315" s="342" t="str">
        <f aca="false">A315&amp;"U"</f>
        <v>103423U</v>
      </c>
      <c r="C315" s="341" t="s">
        <v>6220</v>
      </c>
      <c r="D315" s="341" t="s">
        <v>32</v>
      </c>
      <c r="E315" s="341" t="s">
        <v>5964</v>
      </c>
      <c r="F315" s="343" t="n">
        <v>107.6</v>
      </c>
    </row>
    <row r="316" customFormat="false" ht="15" hidden="false" customHeight="false" outlineLevel="0" collapsed="false">
      <c r="A316" s="341" t="n">
        <v>103424</v>
      </c>
      <c r="B316" s="342" t="str">
        <f aca="false">A316&amp;"U"</f>
        <v>103424U</v>
      </c>
      <c r="C316" s="341" t="s">
        <v>6221</v>
      </c>
      <c r="D316" s="341" t="s">
        <v>32</v>
      </c>
      <c r="E316" s="341" t="s">
        <v>5964</v>
      </c>
      <c r="F316" s="343" t="n">
        <v>121.24</v>
      </c>
    </row>
    <row r="317" customFormat="false" ht="15" hidden="false" customHeight="false" outlineLevel="0" collapsed="false">
      <c r="A317" s="341" t="n">
        <v>103425</v>
      </c>
      <c r="B317" s="342" t="str">
        <f aca="false">A317&amp;"U"</f>
        <v>103425U</v>
      </c>
      <c r="C317" s="341" t="s">
        <v>6222</v>
      </c>
      <c r="D317" s="341" t="s">
        <v>32</v>
      </c>
      <c r="E317" s="341" t="s">
        <v>5911</v>
      </c>
      <c r="F317" s="343" t="n">
        <v>14.8</v>
      </c>
    </row>
    <row r="318" customFormat="false" ht="15" hidden="false" customHeight="false" outlineLevel="0" collapsed="false">
      <c r="A318" s="341" t="n">
        <v>103426</v>
      </c>
      <c r="B318" s="342" t="str">
        <f aca="false">A318&amp;"U"</f>
        <v>103426U</v>
      </c>
      <c r="C318" s="341" t="s">
        <v>6223</v>
      </c>
      <c r="D318" s="341" t="s">
        <v>32</v>
      </c>
      <c r="E318" s="341" t="s">
        <v>5911</v>
      </c>
      <c r="F318" s="343" t="n">
        <v>17.54</v>
      </c>
    </row>
    <row r="319" customFormat="false" ht="15" hidden="false" customHeight="false" outlineLevel="0" collapsed="false">
      <c r="A319" s="341" t="n">
        <v>103427</v>
      </c>
      <c r="B319" s="342" t="str">
        <f aca="false">A319&amp;"U"</f>
        <v>103427U</v>
      </c>
      <c r="C319" s="341" t="s">
        <v>6224</v>
      </c>
      <c r="D319" s="341" t="s">
        <v>32</v>
      </c>
      <c r="E319" s="341" t="s">
        <v>5911</v>
      </c>
      <c r="F319" s="343" t="n">
        <v>35.18</v>
      </c>
    </row>
    <row r="320" customFormat="false" ht="15" hidden="false" customHeight="false" outlineLevel="0" collapsed="false">
      <c r="A320" s="341" t="n">
        <v>103428</v>
      </c>
      <c r="B320" s="342" t="str">
        <f aca="false">A320&amp;"U"</f>
        <v>103428U</v>
      </c>
      <c r="C320" s="341" t="s">
        <v>6225</v>
      </c>
      <c r="D320" s="341" t="s">
        <v>32</v>
      </c>
      <c r="E320" s="341" t="s">
        <v>5911</v>
      </c>
      <c r="F320" s="343" t="n">
        <v>241.12</v>
      </c>
    </row>
    <row r="321" customFormat="false" ht="15" hidden="false" customHeight="false" outlineLevel="0" collapsed="false">
      <c r="A321" s="341" t="n">
        <v>103429</v>
      </c>
      <c r="B321" s="342" t="str">
        <f aca="false">A321&amp;"U"</f>
        <v>103429U</v>
      </c>
      <c r="C321" s="341" t="s">
        <v>6226</v>
      </c>
      <c r="D321" s="341" t="s">
        <v>32</v>
      </c>
      <c r="E321" s="341" t="s">
        <v>5911</v>
      </c>
      <c r="F321" s="344" t="n">
        <v>2726.57</v>
      </c>
    </row>
    <row r="322" customFormat="false" ht="15" hidden="false" customHeight="false" outlineLevel="0" collapsed="false">
      <c r="A322" s="341" t="n">
        <v>103430</v>
      </c>
      <c r="B322" s="342" t="str">
        <f aca="false">A322&amp;"U"</f>
        <v>103430U</v>
      </c>
      <c r="C322" s="341" t="s">
        <v>6227</v>
      </c>
      <c r="D322" s="341" t="s">
        <v>32</v>
      </c>
      <c r="E322" s="341" t="s">
        <v>5911</v>
      </c>
      <c r="F322" s="343" t="n">
        <v>32.13</v>
      </c>
    </row>
    <row r="323" customFormat="false" ht="15" hidden="false" customHeight="false" outlineLevel="0" collapsed="false">
      <c r="A323" s="341" t="n">
        <v>103431</v>
      </c>
      <c r="B323" s="342" t="str">
        <f aca="false">A323&amp;"U"</f>
        <v>103431U</v>
      </c>
      <c r="C323" s="341" t="s">
        <v>6228</v>
      </c>
      <c r="D323" s="341" t="s">
        <v>32</v>
      </c>
      <c r="E323" s="341" t="s">
        <v>5911</v>
      </c>
      <c r="F323" s="343" t="n">
        <v>56.12</v>
      </c>
    </row>
    <row r="324" customFormat="false" ht="15" hidden="false" customHeight="false" outlineLevel="0" collapsed="false">
      <c r="A324" s="341" t="n">
        <v>103432</v>
      </c>
      <c r="B324" s="342" t="str">
        <f aca="false">A324&amp;"U"</f>
        <v>103432U</v>
      </c>
      <c r="C324" s="341" t="s">
        <v>6229</v>
      </c>
      <c r="D324" s="341" t="s">
        <v>32</v>
      </c>
      <c r="E324" s="341" t="s">
        <v>5911</v>
      </c>
      <c r="F324" s="344" t="n">
        <v>1548.62</v>
      </c>
    </row>
    <row r="325" customFormat="false" ht="15" hidden="false" customHeight="false" outlineLevel="0" collapsed="false">
      <c r="A325" s="341" t="n">
        <v>103433</v>
      </c>
      <c r="B325" s="342" t="str">
        <f aca="false">A325&amp;"U"</f>
        <v>103433U</v>
      </c>
      <c r="C325" s="341" t="s">
        <v>6230</v>
      </c>
      <c r="D325" s="341" t="s">
        <v>32</v>
      </c>
      <c r="E325" s="341" t="s">
        <v>5911</v>
      </c>
      <c r="F325" s="343" t="n">
        <v>32.12</v>
      </c>
    </row>
    <row r="326" customFormat="false" ht="15" hidden="false" customHeight="false" outlineLevel="0" collapsed="false">
      <c r="A326" s="341" t="n">
        <v>103434</v>
      </c>
      <c r="B326" s="342" t="str">
        <f aca="false">A326&amp;"U"</f>
        <v>103434U</v>
      </c>
      <c r="C326" s="341" t="s">
        <v>6231</v>
      </c>
      <c r="D326" s="341" t="s">
        <v>32</v>
      </c>
      <c r="E326" s="341" t="s">
        <v>5911</v>
      </c>
      <c r="F326" s="343" t="n">
        <v>44.32</v>
      </c>
    </row>
    <row r="327" customFormat="false" ht="15" hidden="false" customHeight="false" outlineLevel="0" collapsed="false">
      <c r="A327" s="341" t="n">
        <v>103435</v>
      </c>
      <c r="B327" s="342" t="str">
        <f aca="false">A327&amp;"U"</f>
        <v>103435U</v>
      </c>
      <c r="C327" s="341" t="s">
        <v>6232</v>
      </c>
      <c r="D327" s="341" t="s">
        <v>32</v>
      </c>
      <c r="E327" s="341" t="s">
        <v>5911</v>
      </c>
      <c r="F327" s="343" t="n">
        <v>82.36</v>
      </c>
    </row>
    <row r="328" customFormat="false" ht="15" hidden="false" customHeight="false" outlineLevel="0" collapsed="false">
      <c r="A328" s="341" t="n">
        <v>103436</v>
      </c>
      <c r="B328" s="342" t="str">
        <f aca="false">A328&amp;"U"</f>
        <v>103436U</v>
      </c>
      <c r="C328" s="341" t="s">
        <v>6233</v>
      </c>
      <c r="D328" s="341" t="s">
        <v>32</v>
      </c>
      <c r="E328" s="341" t="s">
        <v>5911</v>
      </c>
      <c r="F328" s="344" t="n">
        <v>2195.64</v>
      </c>
    </row>
    <row r="329" customFormat="false" ht="15" hidden="false" customHeight="false" outlineLevel="0" collapsed="false">
      <c r="A329" s="341" t="n">
        <v>103437</v>
      </c>
      <c r="B329" s="342" t="str">
        <f aca="false">A329&amp;"U"</f>
        <v>103437U</v>
      </c>
      <c r="C329" s="341" t="s">
        <v>6234</v>
      </c>
      <c r="D329" s="341" t="s">
        <v>32</v>
      </c>
      <c r="E329" s="341" t="s">
        <v>5911</v>
      </c>
      <c r="F329" s="343" t="n">
        <v>171</v>
      </c>
    </row>
    <row r="330" customFormat="false" ht="15" hidden="false" customHeight="false" outlineLevel="0" collapsed="false">
      <c r="A330" s="341" t="n">
        <v>103438</v>
      </c>
      <c r="B330" s="342" t="str">
        <f aca="false">A330&amp;"U"</f>
        <v>103438U</v>
      </c>
      <c r="C330" s="341" t="s">
        <v>6235</v>
      </c>
      <c r="D330" s="341" t="s">
        <v>32</v>
      </c>
      <c r="E330" s="341" t="s">
        <v>5911</v>
      </c>
      <c r="F330" s="343" t="n">
        <v>171</v>
      </c>
    </row>
    <row r="331" customFormat="false" ht="15" hidden="false" customHeight="false" outlineLevel="0" collapsed="false">
      <c r="A331" s="341" t="n">
        <v>103439</v>
      </c>
      <c r="B331" s="342" t="str">
        <f aca="false">A331&amp;"U"</f>
        <v>103439U</v>
      </c>
      <c r="C331" s="341" t="s">
        <v>6236</v>
      </c>
      <c r="D331" s="341" t="s">
        <v>32</v>
      </c>
      <c r="E331" s="341" t="s">
        <v>5911</v>
      </c>
      <c r="F331" s="343" t="n">
        <v>202.06</v>
      </c>
    </row>
    <row r="332" customFormat="false" ht="15" hidden="false" customHeight="false" outlineLevel="0" collapsed="false">
      <c r="A332" s="341" t="n">
        <v>103440</v>
      </c>
      <c r="B332" s="342" t="str">
        <f aca="false">A332&amp;"U"</f>
        <v>103440U</v>
      </c>
      <c r="C332" s="341" t="s">
        <v>6237</v>
      </c>
      <c r="D332" s="341" t="s">
        <v>32</v>
      </c>
      <c r="E332" s="341" t="s">
        <v>5911</v>
      </c>
      <c r="F332" s="343" t="n">
        <v>382.25</v>
      </c>
    </row>
    <row r="333" customFormat="false" ht="15" hidden="false" customHeight="false" outlineLevel="0" collapsed="false">
      <c r="A333" s="341" t="n">
        <v>103441</v>
      </c>
      <c r="B333" s="342" t="str">
        <f aca="false">A333&amp;"U"</f>
        <v>103441U</v>
      </c>
      <c r="C333" s="341" t="s">
        <v>6238</v>
      </c>
      <c r="D333" s="341" t="s">
        <v>32</v>
      </c>
      <c r="E333" s="341" t="s">
        <v>5911</v>
      </c>
      <c r="F333" s="343" t="n">
        <v>387.29</v>
      </c>
    </row>
    <row r="334" customFormat="false" ht="15" hidden="false" customHeight="false" outlineLevel="0" collapsed="false">
      <c r="A334" s="341" t="n">
        <v>103442</v>
      </c>
      <c r="B334" s="342" t="str">
        <f aca="false">A334&amp;"U"</f>
        <v>103442U</v>
      </c>
      <c r="C334" s="341" t="s">
        <v>6239</v>
      </c>
      <c r="D334" s="341" t="s">
        <v>32</v>
      </c>
      <c r="E334" s="341" t="s">
        <v>5911</v>
      </c>
      <c r="F334" s="343" t="n">
        <v>508.7</v>
      </c>
    </row>
    <row r="335" customFormat="false" ht="15" hidden="false" customHeight="false" outlineLevel="0" collapsed="false">
      <c r="A335" s="341" t="n">
        <v>93206</v>
      </c>
      <c r="B335" s="342" t="str">
        <f aca="false">A335&amp;"U"</f>
        <v>93206U</v>
      </c>
      <c r="C335" s="341" t="s">
        <v>6240</v>
      </c>
      <c r="D335" s="341" t="s">
        <v>68</v>
      </c>
      <c r="E335" s="341" t="s">
        <v>5911</v>
      </c>
      <c r="F335" s="344" t="n">
        <v>1144.06</v>
      </c>
    </row>
    <row r="336" customFormat="false" ht="15" hidden="false" customHeight="false" outlineLevel="0" collapsed="false">
      <c r="A336" s="341" t="n">
        <v>93207</v>
      </c>
      <c r="B336" s="342" t="str">
        <f aca="false">A336&amp;"U"</f>
        <v>93207U</v>
      </c>
      <c r="C336" s="341" t="s">
        <v>6241</v>
      </c>
      <c r="D336" s="341" t="s">
        <v>68</v>
      </c>
      <c r="E336" s="341" t="s">
        <v>5911</v>
      </c>
      <c r="F336" s="344" t="n">
        <v>1122.49</v>
      </c>
    </row>
    <row r="337" customFormat="false" ht="15" hidden="false" customHeight="false" outlineLevel="0" collapsed="false">
      <c r="A337" s="341" t="n">
        <v>93208</v>
      </c>
      <c r="B337" s="342" t="str">
        <f aca="false">A337&amp;"U"</f>
        <v>93208U</v>
      </c>
      <c r="C337" s="341" t="s">
        <v>6242</v>
      </c>
      <c r="D337" s="341" t="s">
        <v>68</v>
      </c>
      <c r="E337" s="341" t="s">
        <v>5911</v>
      </c>
      <c r="F337" s="343" t="n">
        <v>887.8</v>
      </c>
    </row>
    <row r="338" customFormat="false" ht="15" hidden="false" customHeight="false" outlineLevel="0" collapsed="false">
      <c r="A338" s="341" t="n">
        <v>93209</v>
      </c>
      <c r="B338" s="342" t="str">
        <f aca="false">A338&amp;"U"</f>
        <v>93209U</v>
      </c>
      <c r="C338" s="341" t="s">
        <v>6243</v>
      </c>
      <c r="D338" s="341" t="s">
        <v>68</v>
      </c>
      <c r="E338" s="341" t="s">
        <v>5911</v>
      </c>
      <c r="F338" s="343" t="n">
        <v>919.25</v>
      </c>
    </row>
    <row r="339" customFormat="false" ht="15" hidden="false" customHeight="false" outlineLevel="0" collapsed="false">
      <c r="A339" s="341" t="n">
        <v>93210</v>
      </c>
      <c r="B339" s="342" t="str">
        <f aca="false">A339&amp;"U"</f>
        <v>93210U</v>
      </c>
      <c r="C339" s="341" t="s">
        <v>6244</v>
      </c>
      <c r="D339" s="341" t="s">
        <v>68</v>
      </c>
      <c r="E339" s="341" t="s">
        <v>5911</v>
      </c>
      <c r="F339" s="343" t="n">
        <v>573.91</v>
      </c>
    </row>
    <row r="340" customFormat="false" ht="15" hidden="false" customHeight="false" outlineLevel="0" collapsed="false">
      <c r="A340" s="341" t="n">
        <v>93211</v>
      </c>
      <c r="B340" s="342" t="str">
        <f aca="false">A340&amp;"U"</f>
        <v>93211U</v>
      </c>
      <c r="C340" s="341" t="s">
        <v>6245</v>
      </c>
      <c r="D340" s="341" t="s">
        <v>68</v>
      </c>
      <c r="E340" s="341" t="s">
        <v>5911</v>
      </c>
      <c r="F340" s="343" t="n">
        <v>574.36</v>
      </c>
    </row>
    <row r="341" customFormat="false" ht="15" hidden="false" customHeight="false" outlineLevel="0" collapsed="false">
      <c r="A341" s="341" t="n">
        <v>93212</v>
      </c>
      <c r="B341" s="342" t="str">
        <f aca="false">A341&amp;"U"</f>
        <v>93212U</v>
      </c>
      <c r="C341" s="341" t="s">
        <v>6246</v>
      </c>
      <c r="D341" s="341" t="s">
        <v>68</v>
      </c>
      <c r="E341" s="341" t="s">
        <v>5911</v>
      </c>
      <c r="F341" s="343" t="n">
        <v>973.41</v>
      </c>
    </row>
    <row r="342" customFormat="false" ht="15" hidden="false" customHeight="false" outlineLevel="0" collapsed="false">
      <c r="A342" s="341" t="n">
        <v>93213</v>
      </c>
      <c r="B342" s="342" t="str">
        <f aca="false">A342&amp;"U"</f>
        <v>93213U</v>
      </c>
      <c r="C342" s="341" t="s">
        <v>6247</v>
      </c>
      <c r="D342" s="341" t="s">
        <v>68</v>
      </c>
      <c r="E342" s="341" t="s">
        <v>5911</v>
      </c>
      <c r="F342" s="343" t="n">
        <v>994.76</v>
      </c>
    </row>
    <row r="343" customFormat="false" ht="15" hidden="false" customHeight="false" outlineLevel="0" collapsed="false">
      <c r="A343" s="341" t="n">
        <v>93214</v>
      </c>
      <c r="B343" s="342" t="str">
        <f aca="false">A343&amp;"U"</f>
        <v>93214U</v>
      </c>
      <c r="C343" s="341" t="s">
        <v>6248</v>
      </c>
      <c r="D343" s="341" t="s">
        <v>32</v>
      </c>
      <c r="E343" s="341" t="s">
        <v>5964</v>
      </c>
      <c r="F343" s="344" t="n">
        <v>6327.52</v>
      </c>
    </row>
    <row r="344" customFormat="false" ht="15" hidden="false" customHeight="false" outlineLevel="0" collapsed="false">
      <c r="A344" s="341" t="n">
        <v>93243</v>
      </c>
      <c r="B344" s="342" t="str">
        <f aca="false">A344&amp;"U"</f>
        <v>93243U</v>
      </c>
      <c r="C344" s="341" t="s">
        <v>6249</v>
      </c>
      <c r="D344" s="341" t="s">
        <v>32</v>
      </c>
      <c r="E344" s="341" t="s">
        <v>5964</v>
      </c>
      <c r="F344" s="344" t="n">
        <v>9749.42</v>
      </c>
    </row>
    <row r="345" customFormat="false" ht="15" hidden="false" customHeight="false" outlineLevel="0" collapsed="false">
      <c r="A345" s="341" t="n">
        <v>93582</v>
      </c>
      <c r="B345" s="342" t="str">
        <f aca="false">A345&amp;"U"</f>
        <v>93582U</v>
      </c>
      <c r="C345" s="341" t="s">
        <v>6250</v>
      </c>
      <c r="D345" s="341" t="s">
        <v>68</v>
      </c>
      <c r="E345" s="341" t="s">
        <v>5911</v>
      </c>
      <c r="F345" s="343" t="n">
        <v>279.08</v>
      </c>
    </row>
    <row r="346" customFormat="false" ht="15" hidden="false" customHeight="false" outlineLevel="0" collapsed="false">
      <c r="A346" s="341" t="n">
        <v>93583</v>
      </c>
      <c r="B346" s="342" t="str">
        <f aca="false">A346&amp;"U"</f>
        <v>93583U</v>
      </c>
      <c r="C346" s="341" t="s">
        <v>6251</v>
      </c>
      <c r="D346" s="341" t="s">
        <v>68</v>
      </c>
      <c r="E346" s="341" t="s">
        <v>5911</v>
      </c>
      <c r="F346" s="343" t="n">
        <v>451.58</v>
      </c>
    </row>
    <row r="347" customFormat="false" ht="15" hidden="false" customHeight="false" outlineLevel="0" collapsed="false">
      <c r="A347" s="341" t="n">
        <v>93584</v>
      </c>
      <c r="B347" s="342" t="str">
        <f aca="false">A347&amp;"U"</f>
        <v>93584U</v>
      </c>
      <c r="C347" s="341" t="s">
        <v>6252</v>
      </c>
      <c r="D347" s="341" t="s">
        <v>68</v>
      </c>
      <c r="E347" s="341" t="s">
        <v>5911</v>
      </c>
      <c r="F347" s="343" t="n">
        <v>900.44</v>
      </c>
    </row>
    <row r="348" customFormat="false" ht="15" hidden="false" customHeight="false" outlineLevel="0" collapsed="false">
      <c r="A348" s="341" t="n">
        <v>93585</v>
      </c>
      <c r="B348" s="342" t="str">
        <f aca="false">A348&amp;"U"</f>
        <v>93585U</v>
      </c>
      <c r="C348" s="341" t="s">
        <v>6253</v>
      </c>
      <c r="D348" s="341" t="s">
        <v>68</v>
      </c>
      <c r="E348" s="341" t="s">
        <v>5911</v>
      </c>
      <c r="F348" s="344" t="n">
        <v>1255.69</v>
      </c>
    </row>
    <row r="349" customFormat="false" ht="15" hidden="false" customHeight="false" outlineLevel="0" collapsed="false">
      <c r="A349" s="341" t="n">
        <v>98441</v>
      </c>
      <c r="B349" s="342" t="str">
        <f aca="false">A349&amp;"U"</f>
        <v>98441U</v>
      </c>
      <c r="C349" s="341" t="s">
        <v>6254</v>
      </c>
      <c r="D349" s="341" t="s">
        <v>68</v>
      </c>
      <c r="E349" s="341" t="s">
        <v>5964</v>
      </c>
      <c r="F349" s="343" t="n">
        <v>149.85</v>
      </c>
    </row>
    <row r="350" customFormat="false" ht="15" hidden="false" customHeight="false" outlineLevel="0" collapsed="false">
      <c r="A350" s="341" t="n">
        <v>98442</v>
      </c>
      <c r="B350" s="342" t="str">
        <f aca="false">A350&amp;"U"</f>
        <v>98442U</v>
      </c>
      <c r="C350" s="341" t="s">
        <v>6255</v>
      </c>
      <c r="D350" s="341" t="s">
        <v>68</v>
      </c>
      <c r="E350" s="341" t="s">
        <v>5964</v>
      </c>
      <c r="F350" s="343" t="n">
        <v>152.98</v>
      </c>
    </row>
    <row r="351" customFormat="false" ht="15" hidden="false" customHeight="false" outlineLevel="0" collapsed="false">
      <c r="A351" s="341" t="n">
        <v>98443</v>
      </c>
      <c r="B351" s="342" t="str">
        <f aca="false">A351&amp;"U"</f>
        <v>98443U</v>
      </c>
      <c r="C351" s="341" t="s">
        <v>6256</v>
      </c>
      <c r="D351" s="341" t="s">
        <v>68</v>
      </c>
      <c r="E351" s="341" t="s">
        <v>5964</v>
      </c>
      <c r="F351" s="343" t="n">
        <v>131.3</v>
      </c>
    </row>
    <row r="352" customFormat="false" ht="15" hidden="false" customHeight="false" outlineLevel="0" collapsed="false">
      <c r="A352" s="341" t="n">
        <v>98444</v>
      </c>
      <c r="B352" s="342" t="str">
        <f aca="false">A352&amp;"U"</f>
        <v>98444U</v>
      </c>
      <c r="C352" s="341" t="s">
        <v>6257</v>
      </c>
      <c r="D352" s="341" t="s">
        <v>68</v>
      </c>
      <c r="E352" s="341" t="s">
        <v>5964</v>
      </c>
      <c r="F352" s="343" t="n">
        <v>133.54</v>
      </c>
    </row>
    <row r="353" customFormat="false" ht="15" hidden="false" customHeight="false" outlineLevel="0" collapsed="false">
      <c r="A353" s="341" t="n">
        <v>98445</v>
      </c>
      <c r="B353" s="342" t="str">
        <f aca="false">A353&amp;"U"</f>
        <v>98445U</v>
      </c>
      <c r="C353" s="341" t="s">
        <v>6258</v>
      </c>
      <c r="D353" s="341" t="s">
        <v>68</v>
      </c>
      <c r="E353" s="341" t="s">
        <v>5964</v>
      </c>
      <c r="F353" s="343" t="n">
        <v>180.9</v>
      </c>
    </row>
    <row r="354" customFormat="false" ht="15" hidden="false" customHeight="false" outlineLevel="0" collapsed="false">
      <c r="A354" s="341" t="n">
        <v>98446</v>
      </c>
      <c r="B354" s="342" t="str">
        <f aca="false">A354&amp;"U"</f>
        <v>98446U</v>
      </c>
      <c r="C354" s="341" t="s">
        <v>6259</v>
      </c>
      <c r="D354" s="341" t="s">
        <v>68</v>
      </c>
      <c r="E354" s="341" t="s">
        <v>5964</v>
      </c>
      <c r="F354" s="343" t="n">
        <v>232.26</v>
      </c>
    </row>
    <row r="355" customFormat="false" ht="15" hidden="false" customHeight="false" outlineLevel="0" collapsed="false">
      <c r="A355" s="341" t="n">
        <v>98447</v>
      </c>
      <c r="B355" s="342" t="str">
        <f aca="false">A355&amp;"U"</f>
        <v>98447U</v>
      </c>
      <c r="C355" s="341" t="s">
        <v>6260</v>
      </c>
      <c r="D355" s="341" t="s">
        <v>68</v>
      </c>
      <c r="E355" s="341" t="s">
        <v>5964</v>
      </c>
      <c r="F355" s="343" t="n">
        <v>155</v>
      </c>
    </row>
    <row r="356" customFormat="false" ht="15" hidden="false" customHeight="false" outlineLevel="0" collapsed="false">
      <c r="A356" s="341" t="n">
        <v>98448</v>
      </c>
      <c r="B356" s="342" t="str">
        <f aca="false">A356&amp;"U"</f>
        <v>98448U</v>
      </c>
      <c r="C356" s="341" t="s">
        <v>6261</v>
      </c>
      <c r="D356" s="341" t="s">
        <v>68</v>
      </c>
      <c r="E356" s="341" t="s">
        <v>5964</v>
      </c>
      <c r="F356" s="343" t="n">
        <v>194.99</v>
      </c>
    </row>
    <row r="357" customFormat="false" ht="15" hidden="false" customHeight="false" outlineLevel="0" collapsed="false">
      <c r="A357" s="341" t="n">
        <v>98449</v>
      </c>
      <c r="B357" s="342" t="str">
        <f aca="false">A357&amp;"U"</f>
        <v>98449U</v>
      </c>
      <c r="C357" s="341" t="s">
        <v>6262</v>
      </c>
      <c r="D357" s="341" t="s">
        <v>68</v>
      </c>
      <c r="E357" s="341" t="s">
        <v>5964</v>
      </c>
      <c r="F357" s="343" t="n">
        <v>190.16</v>
      </c>
    </row>
    <row r="358" customFormat="false" ht="15" hidden="false" customHeight="false" outlineLevel="0" collapsed="false">
      <c r="A358" s="341" t="n">
        <v>98450</v>
      </c>
      <c r="B358" s="342" t="str">
        <f aca="false">A358&amp;"U"</f>
        <v>98450U</v>
      </c>
      <c r="C358" s="341" t="s">
        <v>6263</v>
      </c>
      <c r="D358" s="341" t="s">
        <v>68</v>
      </c>
      <c r="E358" s="341" t="s">
        <v>5964</v>
      </c>
      <c r="F358" s="343" t="n">
        <v>194.72</v>
      </c>
    </row>
    <row r="359" customFormat="false" ht="15" hidden="false" customHeight="false" outlineLevel="0" collapsed="false">
      <c r="A359" s="341" t="n">
        <v>98451</v>
      </c>
      <c r="B359" s="342" t="str">
        <f aca="false">A359&amp;"U"</f>
        <v>98451U</v>
      </c>
      <c r="C359" s="341" t="s">
        <v>6264</v>
      </c>
      <c r="D359" s="341" t="s">
        <v>68</v>
      </c>
      <c r="E359" s="341" t="s">
        <v>5964</v>
      </c>
      <c r="F359" s="343" t="n">
        <v>168.92</v>
      </c>
    </row>
    <row r="360" customFormat="false" ht="15" hidden="false" customHeight="false" outlineLevel="0" collapsed="false">
      <c r="A360" s="341" t="n">
        <v>98452</v>
      </c>
      <c r="B360" s="342" t="str">
        <f aca="false">A360&amp;"U"</f>
        <v>98452U</v>
      </c>
      <c r="C360" s="341" t="s">
        <v>6265</v>
      </c>
      <c r="D360" s="341" t="s">
        <v>68</v>
      </c>
      <c r="E360" s="341" t="s">
        <v>5964</v>
      </c>
      <c r="F360" s="343" t="n">
        <v>171.69</v>
      </c>
    </row>
    <row r="361" customFormat="false" ht="15" hidden="false" customHeight="false" outlineLevel="0" collapsed="false">
      <c r="A361" s="341" t="n">
        <v>98453</v>
      </c>
      <c r="B361" s="342" t="str">
        <f aca="false">A361&amp;"U"</f>
        <v>98453U</v>
      </c>
      <c r="C361" s="341" t="s">
        <v>6266</v>
      </c>
      <c r="D361" s="341" t="s">
        <v>68</v>
      </c>
      <c r="E361" s="341" t="s">
        <v>5964</v>
      </c>
      <c r="F361" s="343" t="n">
        <v>226.57</v>
      </c>
    </row>
    <row r="362" customFormat="false" ht="15" hidden="false" customHeight="false" outlineLevel="0" collapsed="false">
      <c r="A362" s="341" t="n">
        <v>98454</v>
      </c>
      <c r="B362" s="342" t="str">
        <f aca="false">A362&amp;"U"</f>
        <v>98454U</v>
      </c>
      <c r="C362" s="341" t="s">
        <v>6267</v>
      </c>
      <c r="D362" s="341" t="s">
        <v>68</v>
      </c>
      <c r="E362" s="341" t="s">
        <v>5964</v>
      </c>
      <c r="F362" s="343" t="n">
        <v>290.92</v>
      </c>
    </row>
    <row r="363" customFormat="false" ht="15" hidden="false" customHeight="false" outlineLevel="0" collapsed="false">
      <c r="A363" s="341" t="n">
        <v>98455</v>
      </c>
      <c r="B363" s="342" t="str">
        <f aca="false">A363&amp;"U"</f>
        <v>98455U</v>
      </c>
      <c r="C363" s="341" t="s">
        <v>6268</v>
      </c>
      <c r="D363" s="341" t="s">
        <v>68</v>
      </c>
      <c r="E363" s="341" t="s">
        <v>5964</v>
      </c>
      <c r="F363" s="343" t="n">
        <v>197.98</v>
      </c>
    </row>
    <row r="364" customFormat="false" ht="15" hidden="false" customHeight="false" outlineLevel="0" collapsed="false">
      <c r="A364" s="341" t="n">
        <v>98456</v>
      </c>
      <c r="B364" s="342" t="str">
        <f aca="false">A364&amp;"U"</f>
        <v>98456U</v>
      </c>
      <c r="C364" s="341" t="s">
        <v>6269</v>
      </c>
      <c r="D364" s="341" t="s">
        <v>68</v>
      </c>
      <c r="E364" s="341" t="s">
        <v>5964</v>
      </c>
      <c r="F364" s="343" t="n">
        <v>250.07</v>
      </c>
    </row>
    <row r="365" customFormat="false" ht="15" hidden="false" customHeight="false" outlineLevel="0" collapsed="false">
      <c r="A365" s="341" t="n">
        <v>98458</v>
      </c>
      <c r="B365" s="342" t="str">
        <f aca="false">A365&amp;"U"</f>
        <v>98458U</v>
      </c>
      <c r="C365" s="341" t="s">
        <v>6270</v>
      </c>
      <c r="D365" s="341" t="s">
        <v>68</v>
      </c>
      <c r="E365" s="341" t="s">
        <v>5964</v>
      </c>
      <c r="F365" s="343" t="n">
        <v>144.65</v>
      </c>
    </row>
    <row r="366" customFormat="false" ht="15" hidden="false" customHeight="false" outlineLevel="0" collapsed="false">
      <c r="A366" s="341" t="n">
        <v>98459</v>
      </c>
      <c r="B366" s="342" t="str">
        <f aca="false">A366&amp;"U"</f>
        <v>98459U</v>
      </c>
      <c r="C366" s="341" t="s">
        <v>6271</v>
      </c>
      <c r="D366" s="341" t="s">
        <v>68</v>
      </c>
      <c r="E366" s="341" t="s">
        <v>5964</v>
      </c>
      <c r="F366" s="343" t="n">
        <v>114.14</v>
      </c>
    </row>
    <row r="367" customFormat="false" ht="15" hidden="false" customHeight="false" outlineLevel="0" collapsed="false">
      <c r="A367" s="341" t="n">
        <v>98460</v>
      </c>
      <c r="B367" s="342" t="str">
        <f aca="false">A367&amp;"U"</f>
        <v>98460U</v>
      </c>
      <c r="C367" s="341" t="s">
        <v>6272</v>
      </c>
      <c r="D367" s="341" t="s">
        <v>68</v>
      </c>
      <c r="E367" s="341" t="s">
        <v>5964</v>
      </c>
      <c r="F367" s="343" t="n">
        <v>177.14</v>
      </c>
    </row>
    <row r="368" customFormat="false" ht="15" hidden="false" customHeight="false" outlineLevel="0" collapsed="false">
      <c r="A368" s="341" t="n">
        <v>98461</v>
      </c>
      <c r="B368" s="342" t="str">
        <f aca="false">A368&amp;"U"</f>
        <v>98461U</v>
      </c>
      <c r="C368" s="341" t="s">
        <v>6273</v>
      </c>
      <c r="D368" s="341" t="s">
        <v>32</v>
      </c>
      <c r="E368" s="341" t="s">
        <v>5964</v>
      </c>
      <c r="F368" s="344" t="n">
        <v>5542.89</v>
      </c>
    </row>
    <row r="369" customFormat="false" ht="15" hidden="false" customHeight="false" outlineLevel="0" collapsed="false">
      <c r="A369" s="341" t="n">
        <v>98462</v>
      </c>
      <c r="B369" s="342" t="str">
        <f aca="false">A369&amp;"U"</f>
        <v>98462U</v>
      </c>
      <c r="C369" s="341" t="s">
        <v>6274</v>
      </c>
      <c r="D369" s="341" t="s">
        <v>32</v>
      </c>
      <c r="E369" s="341" t="s">
        <v>5964</v>
      </c>
      <c r="F369" s="344" t="n">
        <v>8353.25</v>
      </c>
    </row>
    <row r="370" customFormat="false" ht="15" hidden="false" customHeight="false" outlineLevel="0" collapsed="false">
      <c r="A370" s="341" t="n">
        <v>5631</v>
      </c>
      <c r="B370" s="342" t="str">
        <f aca="false">A370&amp;"U"</f>
        <v>5631U</v>
      </c>
      <c r="C370" s="341" t="s">
        <v>6275</v>
      </c>
      <c r="D370" s="341" t="s">
        <v>6276</v>
      </c>
      <c r="E370" s="341" t="s">
        <v>5911</v>
      </c>
      <c r="F370" s="343" t="n">
        <v>203.71</v>
      </c>
    </row>
    <row r="371" customFormat="false" ht="15" hidden="false" customHeight="false" outlineLevel="0" collapsed="false">
      <c r="A371" s="341" t="n">
        <v>5678</v>
      </c>
      <c r="B371" s="342" t="str">
        <f aca="false">A371&amp;"U"</f>
        <v>5678U</v>
      </c>
      <c r="C371" s="341" t="s">
        <v>6277</v>
      </c>
      <c r="D371" s="341" t="s">
        <v>6276</v>
      </c>
      <c r="E371" s="341" t="s">
        <v>5911</v>
      </c>
      <c r="F371" s="343" t="n">
        <v>136.45</v>
      </c>
    </row>
    <row r="372" customFormat="false" ht="15" hidden="false" customHeight="false" outlineLevel="0" collapsed="false">
      <c r="A372" s="341" t="n">
        <v>5680</v>
      </c>
      <c r="B372" s="342" t="str">
        <f aca="false">A372&amp;"U"</f>
        <v>5680U</v>
      </c>
      <c r="C372" s="341" t="s">
        <v>6278</v>
      </c>
      <c r="D372" s="341" t="s">
        <v>6276</v>
      </c>
      <c r="E372" s="341" t="s">
        <v>5911</v>
      </c>
      <c r="F372" s="343" t="n">
        <v>124.54</v>
      </c>
    </row>
    <row r="373" customFormat="false" ht="15" hidden="false" customHeight="false" outlineLevel="0" collapsed="false">
      <c r="A373" s="341" t="n">
        <v>5684</v>
      </c>
      <c r="B373" s="342" t="str">
        <f aca="false">A373&amp;"U"</f>
        <v>5684U</v>
      </c>
      <c r="C373" s="341" t="s">
        <v>6279</v>
      </c>
      <c r="D373" s="341" t="s">
        <v>6276</v>
      </c>
      <c r="E373" s="341" t="s">
        <v>5911</v>
      </c>
      <c r="F373" s="343" t="n">
        <v>156.02</v>
      </c>
    </row>
    <row r="374" customFormat="false" ht="15" hidden="false" customHeight="false" outlineLevel="0" collapsed="false">
      <c r="A374" s="341" t="n">
        <v>5689</v>
      </c>
      <c r="B374" s="342" t="str">
        <f aca="false">A374&amp;"U"</f>
        <v>5689U</v>
      </c>
      <c r="C374" s="341" t="s">
        <v>6280</v>
      </c>
      <c r="D374" s="341" t="s">
        <v>6276</v>
      </c>
      <c r="E374" s="341" t="s">
        <v>5911</v>
      </c>
      <c r="F374" s="343" t="n">
        <v>6.69</v>
      </c>
    </row>
    <row r="375" customFormat="false" ht="15" hidden="false" customHeight="false" outlineLevel="0" collapsed="false">
      <c r="A375" s="341" t="n">
        <v>5795</v>
      </c>
      <c r="B375" s="342" t="str">
        <f aca="false">A375&amp;"U"</f>
        <v>5795U</v>
      </c>
      <c r="C375" s="341" t="s">
        <v>6281</v>
      </c>
      <c r="D375" s="341" t="s">
        <v>6276</v>
      </c>
      <c r="E375" s="341" t="s">
        <v>5911</v>
      </c>
      <c r="F375" s="343" t="n">
        <v>23.71</v>
      </c>
    </row>
    <row r="376" customFormat="false" ht="15" hidden="false" customHeight="false" outlineLevel="0" collapsed="false">
      <c r="A376" s="341" t="n">
        <v>5811</v>
      </c>
      <c r="B376" s="342" t="str">
        <f aca="false">A376&amp;"U"</f>
        <v>5811U</v>
      </c>
      <c r="C376" s="341" t="s">
        <v>6282</v>
      </c>
      <c r="D376" s="341" t="s">
        <v>6276</v>
      </c>
      <c r="E376" s="341" t="s">
        <v>5911</v>
      </c>
      <c r="F376" s="343" t="n">
        <v>204.62</v>
      </c>
    </row>
    <row r="377" customFormat="false" ht="15" hidden="false" customHeight="false" outlineLevel="0" collapsed="false">
      <c r="A377" s="341" t="n">
        <v>5823</v>
      </c>
      <c r="B377" s="342" t="str">
        <f aca="false">A377&amp;"U"</f>
        <v>5823U</v>
      </c>
      <c r="C377" s="341" t="s">
        <v>6283</v>
      </c>
      <c r="D377" s="341" t="s">
        <v>6276</v>
      </c>
      <c r="E377" s="341" t="s">
        <v>5911</v>
      </c>
      <c r="F377" s="343" t="n">
        <v>201.93</v>
      </c>
    </row>
    <row r="378" customFormat="false" ht="15" hidden="false" customHeight="false" outlineLevel="0" collapsed="false">
      <c r="A378" s="341" t="n">
        <v>5824</v>
      </c>
      <c r="B378" s="342" t="str">
        <f aca="false">A378&amp;"U"</f>
        <v>5824U</v>
      </c>
      <c r="C378" s="341" t="s">
        <v>6284</v>
      </c>
      <c r="D378" s="341" t="s">
        <v>6276</v>
      </c>
      <c r="E378" s="341" t="s">
        <v>5911</v>
      </c>
      <c r="F378" s="343" t="n">
        <v>216.66</v>
      </c>
    </row>
    <row r="379" customFormat="false" ht="15" hidden="false" customHeight="false" outlineLevel="0" collapsed="false">
      <c r="A379" s="341" t="n">
        <v>5835</v>
      </c>
      <c r="B379" s="342" t="str">
        <f aca="false">A379&amp;"U"</f>
        <v>5835U</v>
      </c>
      <c r="C379" s="341" t="s">
        <v>6285</v>
      </c>
      <c r="D379" s="341" t="s">
        <v>6276</v>
      </c>
      <c r="E379" s="341" t="s">
        <v>5911</v>
      </c>
      <c r="F379" s="343" t="n">
        <v>331.58</v>
      </c>
    </row>
    <row r="380" customFormat="false" ht="15" hidden="false" customHeight="false" outlineLevel="0" collapsed="false">
      <c r="A380" s="341" t="n">
        <v>5839</v>
      </c>
      <c r="B380" s="342" t="str">
        <f aca="false">A380&amp;"U"</f>
        <v>5839U</v>
      </c>
      <c r="C380" s="341" t="s">
        <v>6286</v>
      </c>
      <c r="D380" s="341" t="s">
        <v>6276</v>
      </c>
      <c r="E380" s="341" t="s">
        <v>5911</v>
      </c>
      <c r="F380" s="343" t="n">
        <v>9.89</v>
      </c>
    </row>
    <row r="381" customFormat="false" ht="15" hidden="false" customHeight="false" outlineLevel="0" collapsed="false">
      <c r="A381" s="341" t="n">
        <v>5843</v>
      </c>
      <c r="B381" s="342" t="str">
        <f aca="false">A381&amp;"U"</f>
        <v>5843U</v>
      </c>
      <c r="C381" s="341" t="s">
        <v>6287</v>
      </c>
      <c r="D381" s="341" t="s">
        <v>6276</v>
      </c>
      <c r="E381" s="341" t="s">
        <v>5911</v>
      </c>
      <c r="F381" s="343" t="n">
        <v>158.98</v>
      </c>
    </row>
    <row r="382" customFormat="false" ht="15" hidden="false" customHeight="false" outlineLevel="0" collapsed="false">
      <c r="A382" s="341" t="n">
        <v>5847</v>
      </c>
      <c r="B382" s="342" t="str">
        <f aca="false">A382&amp;"U"</f>
        <v>5847U</v>
      </c>
      <c r="C382" s="341" t="s">
        <v>6288</v>
      </c>
      <c r="D382" s="341" t="s">
        <v>6276</v>
      </c>
      <c r="E382" s="341" t="s">
        <v>5911</v>
      </c>
      <c r="F382" s="343" t="n">
        <v>248.03</v>
      </c>
    </row>
    <row r="383" customFormat="false" ht="15" hidden="false" customHeight="false" outlineLevel="0" collapsed="false">
      <c r="A383" s="341" t="n">
        <v>5851</v>
      </c>
      <c r="B383" s="342" t="str">
        <f aca="false">A383&amp;"U"</f>
        <v>5851U</v>
      </c>
      <c r="C383" s="341" t="s">
        <v>6289</v>
      </c>
      <c r="D383" s="341" t="s">
        <v>6276</v>
      </c>
      <c r="E383" s="341" t="s">
        <v>5911</v>
      </c>
      <c r="F383" s="343" t="n">
        <v>236.46</v>
      </c>
    </row>
    <row r="384" customFormat="false" ht="15" hidden="false" customHeight="false" outlineLevel="0" collapsed="false">
      <c r="A384" s="341" t="n">
        <v>5855</v>
      </c>
      <c r="B384" s="342" t="str">
        <f aca="false">A384&amp;"U"</f>
        <v>5855U</v>
      </c>
      <c r="C384" s="341" t="s">
        <v>6290</v>
      </c>
      <c r="D384" s="341" t="s">
        <v>6276</v>
      </c>
      <c r="E384" s="341" t="s">
        <v>5911</v>
      </c>
      <c r="F384" s="343" t="n">
        <v>641.12</v>
      </c>
    </row>
    <row r="385" customFormat="false" ht="15" hidden="false" customHeight="false" outlineLevel="0" collapsed="false">
      <c r="A385" s="341" t="n">
        <v>5863</v>
      </c>
      <c r="B385" s="342" t="str">
        <f aca="false">A385&amp;"U"</f>
        <v>5863U</v>
      </c>
      <c r="C385" s="341" t="s">
        <v>6291</v>
      </c>
      <c r="D385" s="341" t="s">
        <v>6276</v>
      </c>
      <c r="E385" s="341" t="s">
        <v>5911</v>
      </c>
      <c r="F385" s="343" t="n">
        <v>24.36</v>
      </c>
    </row>
    <row r="386" customFormat="false" ht="15" hidden="false" customHeight="false" outlineLevel="0" collapsed="false">
      <c r="A386" s="341" t="n">
        <v>5867</v>
      </c>
      <c r="B386" s="342" t="str">
        <f aca="false">A386&amp;"U"</f>
        <v>5867U</v>
      </c>
      <c r="C386" s="341" t="s">
        <v>6292</v>
      </c>
      <c r="D386" s="341" t="s">
        <v>6276</v>
      </c>
      <c r="E386" s="341" t="s">
        <v>5911</v>
      </c>
      <c r="F386" s="343" t="n">
        <v>158.39</v>
      </c>
    </row>
    <row r="387" customFormat="false" ht="15" hidden="false" customHeight="false" outlineLevel="0" collapsed="false">
      <c r="A387" s="341" t="n">
        <v>5875</v>
      </c>
      <c r="B387" s="342" t="str">
        <f aca="false">A387&amp;"U"</f>
        <v>5875U</v>
      </c>
      <c r="C387" s="341" t="s">
        <v>6293</v>
      </c>
      <c r="D387" s="341" t="s">
        <v>6276</v>
      </c>
      <c r="E387" s="341" t="s">
        <v>5911</v>
      </c>
      <c r="F387" s="343" t="n">
        <v>125.15</v>
      </c>
    </row>
    <row r="388" customFormat="false" ht="15" hidden="false" customHeight="false" outlineLevel="0" collapsed="false">
      <c r="A388" s="341" t="n">
        <v>5879</v>
      </c>
      <c r="B388" s="342" t="str">
        <f aca="false">A388&amp;"U"</f>
        <v>5879U</v>
      </c>
      <c r="C388" s="341" t="s">
        <v>6294</v>
      </c>
      <c r="D388" s="341" t="s">
        <v>6276</v>
      </c>
      <c r="E388" s="341" t="s">
        <v>5911</v>
      </c>
      <c r="F388" s="343" t="n">
        <v>141.08</v>
      </c>
    </row>
    <row r="389" customFormat="false" ht="15" hidden="false" customHeight="false" outlineLevel="0" collapsed="false">
      <c r="A389" s="341" t="n">
        <v>5882</v>
      </c>
      <c r="B389" s="342" t="str">
        <f aca="false">A389&amp;"U"</f>
        <v>5882U</v>
      </c>
      <c r="C389" s="341" t="s">
        <v>6295</v>
      </c>
      <c r="D389" s="341" t="s">
        <v>6276</v>
      </c>
      <c r="E389" s="341" t="s">
        <v>5911</v>
      </c>
      <c r="F389" s="343" t="n">
        <v>120.64</v>
      </c>
    </row>
    <row r="390" customFormat="false" ht="15" hidden="false" customHeight="false" outlineLevel="0" collapsed="false">
      <c r="A390" s="341" t="n">
        <v>5890</v>
      </c>
      <c r="B390" s="342" t="str">
        <f aca="false">A390&amp;"U"</f>
        <v>5890U</v>
      </c>
      <c r="C390" s="341" t="s">
        <v>6296</v>
      </c>
      <c r="D390" s="341" t="s">
        <v>6276</v>
      </c>
      <c r="E390" s="341" t="s">
        <v>5911</v>
      </c>
      <c r="F390" s="343" t="n">
        <v>203.83</v>
      </c>
    </row>
    <row r="391" customFormat="false" ht="15" hidden="false" customHeight="false" outlineLevel="0" collapsed="false">
      <c r="A391" s="341" t="n">
        <v>5894</v>
      </c>
      <c r="B391" s="342" t="str">
        <f aca="false">A391&amp;"U"</f>
        <v>5894U</v>
      </c>
      <c r="C391" s="341" t="s">
        <v>6297</v>
      </c>
      <c r="D391" s="341" t="s">
        <v>6276</v>
      </c>
      <c r="E391" s="341" t="s">
        <v>5911</v>
      </c>
      <c r="F391" s="343" t="n">
        <v>212.51</v>
      </c>
    </row>
    <row r="392" customFormat="false" ht="15" hidden="false" customHeight="false" outlineLevel="0" collapsed="false">
      <c r="A392" s="341" t="n">
        <v>5901</v>
      </c>
      <c r="B392" s="342" t="str">
        <f aca="false">A392&amp;"U"</f>
        <v>5901U</v>
      </c>
      <c r="C392" s="341" t="s">
        <v>6298</v>
      </c>
      <c r="D392" s="341" t="s">
        <v>6276</v>
      </c>
      <c r="E392" s="341" t="s">
        <v>5911</v>
      </c>
      <c r="F392" s="343" t="n">
        <v>317.58</v>
      </c>
    </row>
    <row r="393" customFormat="false" ht="15" hidden="false" customHeight="false" outlineLevel="0" collapsed="false">
      <c r="A393" s="341" t="n">
        <v>5909</v>
      </c>
      <c r="B393" s="342" t="str">
        <f aca="false">A393&amp;"U"</f>
        <v>5909U</v>
      </c>
      <c r="C393" s="341" t="s">
        <v>6299</v>
      </c>
      <c r="D393" s="341" t="s">
        <v>6276</v>
      </c>
      <c r="E393" s="341" t="s">
        <v>5911</v>
      </c>
      <c r="F393" s="343" t="n">
        <v>30.98</v>
      </c>
    </row>
    <row r="394" customFormat="false" ht="15" hidden="false" customHeight="false" outlineLevel="0" collapsed="false">
      <c r="A394" s="341" t="n">
        <v>5921</v>
      </c>
      <c r="B394" s="342" t="str">
        <f aca="false">A394&amp;"U"</f>
        <v>5921U</v>
      </c>
      <c r="C394" s="341" t="s">
        <v>6300</v>
      </c>
      <c r="D394" s="341" t="s">
        <v>6276</v>
      </c>
      <c r="E394" s="341" t="s">
        <v>5911</v>
      </c>
      <c r="F394" s="343" t="n">
        <v>5.25</v>
      </c>
    </row>
    <row r="395" customFormat="false" ht="15" hidden="false" customHeight="false" outlineLevel="0" collapsed="false">
      <c r="A395" s="341" t="n">
        <v>5928</v>
      </c>
      <c r="B395" s="342" t="str">
        <f aca="false">A395&amp;"U"</f>
        <v>5928U</v>
      </c>
      <c r="C395" s="341" t="s">
        <v>6301</v>
      </c>
      <c r="D395" s="341" t="s">
        <v>6276</v>
      </c>
      <c r="E395" s="341" t="s">
        <v>5911</v>
      </c>
      <c r="F395" s="343" t="n">
        <v>275.93</v>
      </c>
    </row>
    <row r="396" customFormat="false" ht="15" hidden="false" customHeight="false" outlineLevel="0" collapsed="false">
      <c r="A396" s="341" t="n">
        <v>5932</v>
      </c>
      <c r="B396" s="342" t="str">
        <f aca="false">A396&amp;"U"</f>
        <v>5932U</v>
      </c>
      <c r="C396" s="341" t="s">
        <v>6302</v>
      </c>
      <c r="D396" s="341" t="s">
        <v>6276</v>
      </c>
      <c r="E396" s="341" t="s">
        <v>5911</v>
      </c>
      <c r="F396" s="343" t="n">
        <v>246.52</v>
      </c>
    </row>
    <row r="397" customFormat="false" ht="15" hidden="false" customHeight="false" outlineLevel="0" collapsed="false">
      <c r="A397" s="341" t="n">
        <v>5940</v>
      </c>
      <c r="B397" s="342" t="str">
        <f aca="false">A397&amp;"U"</f>
        <v>5940U</v>
      </c>
      <c r="C397" s="341" t="s">
        <v>6303</v>
      </c>
      <c r="D397" s="341" t="s">
        <v>6276</v>
      </c>
      <c r="E397" s="341" t="s">
        <v>5911</v>
      </c>
      <c r="F397" s="343" t="n">
        <v>172.38</v>
      </c>
    </row>
    <row r="398" customFormat="false" ht="15" hidden="false" customHeight="false" outlineLevel="0" collapsed="false">
      <c r="A398" s="341" t="n">
        <v>5944</v>
      </c>
      <c r="B398" s="342" t="str">
        <f aca="false">A398&amp;"U"</f>
        <v>5944U</v>
      </c>
      <c r="C398" s="341" t="s">
        <v>6304</v>
      </c>
      <c r="D398" s="341" t="s">
        <v>6276</v>
      </c>
      <c r="E398" s="341" t="s">
        <v>5911</v>
      </c>
      <c r="F398" s="343" t="n">
        <v>212.32</v>
      </c>
    </row>
    <row r="399" customFormat="false" ht="15" hidden="false" customHeight="false" outlineLevel="0" collapsed="false">
      <c r="A399" s="341" t="n">
        <v>5953</v>
      </c>
      <c r="B399" s="342" t="str">
        <f aca="false">A399&amp;"U"</f>
        <v>5953U</v>
      </c>
      <c r="C399" s="341" t="s">
        <v>6305</v>
      </c>
      <c r="D399" s="341" t="s">
        <v>6276</v>
      </c>
      <c r="E399" s="341" t="s">
        <v>5911</v>
      </c>
      <c r="F399" s="343" t="n">
        <v>59.29</v>
      </c>
    </row>
    <row r="400" customFormat="false" ht="15" hidden="false" customHeight="false" outlineLevel="0" collapsed="false">
      <c r="A400" s="341" t="n">
        <v>6259</v>
      </c>
      <c r="B400" s="342" t="str">
        <f aca="false">A400&amp;"U"</f>
        <v>6259U</v>
      </c>
      <c r="C400" s="341" t="s">
        <v>6306</v>
      </c>
      <c r="D400" s="341" t="s">
        <v>6276</v>
      </c>
      <c r="E400" s="341" t="s">
        <v>5911</v>
      </c>
      <c r="F400" s="343" t="n">
        <v>255.17</v>
      </c>
    </row>
    <row r="401" customFormat="false" ht="15" hidden="false" customHeight="false" outlineLevel="0" collapsed="false">
      <c r="A401" s="341" t="n">
        <v>6879</v>
      </c>
      <c r="B401" s="342" t="str">
        <f aca="false">A401&amp;"U"</f>
        <v>6879U</v>
      </c>
      <c r="C401" s="341" t="s">
        <v>6307</v>
      </c>
      <c r="D401" s="341" t="s">
        <v>6276</v>
      </c>
      <c r="E401" s="341" t="s">
        <v>5911</v>
      </c>
      <c r="F401" s="343" t="n">
        <v>208.69</v>
      </c>
    </row>
    <row r="402" customFormat="false" ht="15" hidden="false" customHeight="false" outlineLevel="0" collapsed="false">
      <c r="A402" s="341" t="n">
        <v>7030</v>
      </c>
      <c r="B402" s="342" t="str">
        <f aca="false">A402&amp;"U"</f>
        <v>7030U</v>
      </c>
      <c r="C402" s="341" t="s">
        <v>6308</v>
      </c>
      <c r="D402" s="341" t="s">
        <v>6276</v>
      </c>
      <c r="E402" s="341" t="s">
        <v>5911</v>
      </c>
      <c r="F402" s="343" t="n">
        <v>264.37</v>
      </c>
    </row>
    <row r="403" customFormat="false" ht="15" hidden="false" customHeight="false" outlineLevel="0" collapsed="false">
      <c r="A403" s="341" t="n">
        <v>7042</v>
      </c>
      <c r="B403" s="342" t="str">
        <f aca="false">A403&amp;"U"</f>
        <v>7042U</v>
      </c>
      <c r="C403" s="341" t="s">
        <v>6309</v>
      </c>
      <c r="D403" s="341" t="s">
        <v>6276</v>
      </c>
      <c r="E403" s="341" t="s">
        <v>5964</v>
      </c>
      <c r="F403" s="343" t="n">
        <v>22.89</v>
      </c>
    </row>
    <row r="404" customFormat="false" ht="15" hidden="false" customHeight="false" outlineLevel="0" collapsed="false">
      <c r="A404" s="341" t="n">
        <v>7049</v>
      </c>
      <c r="B404" s="342" t="str">
        <f aca="false">A404&amp;"U"</f>
        <v>7049U</v>
      </c>
      <c r="C404" s="341" t="s">
        <v>6310</v>
      </c>
      <c r="D404" s="341" t="s">
        <v>6276</v>
      </c>
      <c r="E404" s="341" t="s">
        <v>5911</v>
      </c>
      <c r="F404" s="343" t="n">
        <v>218.98</v>
      </c>
    </row>
    <row r="405" customFormat="false" ht="15" hidden="false" customHeight="false" outlineLevel="0" collapsed="false">
      <c r="A405" s="341" t="n">
        <v>67826</v>
      </c>
      <c r="B405" s="342" t="str">
        <f aca="false">A405&amp;"U"</f>
        <v>67826U</v>
      </c>
      <c r="C405" s="341" t="s">
        <v>6311</v>
      </c>
      <c r="D405" s="341" t="s">
        <v>6276</v>
      </c>
      <c r="E405" s="341" t="s">
        <v>5911</v>
      </c>
      <c r="F405" s="343" t="n">
        <v>187.81</v>
      </c>
    </row>
    <row r="406" customFormat="false" ht="15" hidden="false" customHeight="false" outlineLevel="0" collapsed="false">
      <c r="A406" s="341" t="n">
        <v>73417</v>
      </c>
      <c r="B406" s="342" t="str">
        <f aca="false">A406&amp;"U"</f>
        <v>73417U</v>
      </c>
      <c r="C406" s="341" t="s">
        <v>6312</v>
      </c>
      <c r="D406" s="341" t="s">
        <v>6276</v>
      </c>
      <c r="E406" s="341" t="s">
        <v>5911</v>
      </c>
      <c r="F406" s="343" t="n">
        <v>189.17</v>
      </c>
    </row>
    <row r="407" customFormat="false" ht="15" hidden="false" customHeight="false" outlineLevel="0" collapsed="false">
      <c r="A407" s="341" t="n">
        <v>73436</v>
      </c>
      <c r="B407" s="342" t="str">
        <f aca="false">A407&amp;"U"</f>
        <v>73436U</v>
      </c>
      <c r="C407" s="341" t="s">
        <v>6313</v>
      </c>
      <c r="D407" s="341" t="s">
        <v>6276</v>
      </c>
      <c r="E407" s="341" t="s">
        <v>5911</v>
      </c>
      <c r="F407" s="343" t="n">
        <v>159.3</v>
      </c>
    </row>
    <row r="408" customFormat="false" ht="15" hidden="false" customHeight="false" outlineLevel="0" collapsed="false">
      <c r="A408" s="341" t="n">
        <v>73467</v>
      </c>
      <c r="B408" s="342" t="str">
        <f aca="false">A408&amp;"U"</f>
        <v>73467U</v>
      </c>
      <c r="C408" s="341" t="s">
        <v>6314</v>
      </c>
      <c r="D408" s="341" t="s">
        <v>6276</v>
      </c>
      <c r="E408" s="341" t="s">
        <v>5911</v>
      </c>
      <c r="F408" s="343" t="n">
        <v>247.88</v>
      </c>
    </row>
    <row r="409" customFormat="false" ht="15" hidden="false" customHeight="false" outlineLevel="0" collapsed="false">
      <c r="A409" s="341" t="n">
        <v>73536</v>
      </c>
      <c r="B409" s="342" t="str">
        <f aca="false">A409&amp;"U"</f>
        <v>73536U</v>
      </c>
      <c r="C409" s="341" t="s">
        <v>6315</v>
      </c>
      <c r="D409" s="341" t="s">
        <v>6276</v>
      </c>
      <c r="E409" s="341" t="s">
        <v>5964</v>
      </c>
      <c r="F409" s="343" t="n">
        <v>19.38</v>
      </c>
    </row>
    <row r="410" customFormat="false" ht="15" hidden="false" customHeight="false" outlineLevel="0" collapsed="false">
      <c r="A410" s="341" t="n">
        <v>83362</v>
      </c>
      <c r="B410" s="342" t="str">
        <f aca="false">A410&amp;"U"</f>
        <v>83362U</v>
      </c>
      <c r="C410" s="341" t="s">
        <v>6316</v>
      </c>
      <c r="D410" s="341" t="s">
        <v>6276</v>
      </c>
      <c r="E410" s="341" t="s">
        <v>5911</v>
      </c>
      <c r="F410" s="343" t="n">
        <v>274.63</v>
      </c>
    </row>
    <row r="411" customFormat="false" ht="15" hidden="false" customHeight="false" outlineLevel="0" collapsed="false">
      <c r="A411" s="341" t="n">
        <v>83765</v>
      </c>
      <c r="B411" s="342" t="str">
        <f aca="false">A411&amp;"U"</f>
        <v>83765U</v>
      </c>
      <c r="C411" s="341" t="s">
        <v>6317</v>
      </c>
      <c r="D411" s="341" t="s">
        <v>6276</v>
      </c>
      <c r="E411" s="341" t="s">
        <v>5911</v>
      </c>
      <c r="F411" s="343" t="n">
        <v>97.86</v>
      </c>
    </row>
    <row r="412" customFormat="false" ht="15" hidden="false" customHeight="false" outlineLevel="0" collapsed="false">
      <c r="A412" s="341" t="n">
        <v>87445</v>
      </c>
      <c r="B412" s="342" t="str">
        <f aca="false">A412&amp;"U"</f>
        <v>87445U</v>
      </c>
      <c r="C412" s="341" t="s">
        <v>6318</v>
      </c>
      <c r="D412" s="341" t="s">
        <v>6276</v>
      </c>
      <c r="E412" s="341" t="s">
        <v>5964</v>
      </c>
      <c r="F412" s="343" t="n">
        <v>5.31</v>
      </c>
    </row>
    <row r="413" customFormat="false" ht="15" hidden="false" customHeight="false" outlineLevel="0" collapsed="false">
      <c r="A413" s="341" t="n">
        <v>88386</v>
      </c>
      <c r="B413" s="342" t="str">
        <f aca="false">A413&amp;"U"</f>
        <v>88386U</v>
      </c>
      <c r="C413" s="341" t="s">
        <v>6319</v>
      </c>
      <c r="D413" s="341" t="s">
        <v>6276</v>
      </c>
      <c r="E413" s="341" t="s">
        <v>5964</v>
      </c>
      <c r="F413" s="343" t="n">
        <v>4.89</v>
      </c>
    </row>
    <row r="414" customFormat="false" ht="15" hidden="false" customHeight="false" outlineLevel="0" collapsed="false">
      <c r="A414" s="341" t="n">
        <v>88393</v>
      </c>
      <c r="B414" s="342" t="str">
        <f aca="false">A414&amp;"U"</f>
        <v>88393U</v>
      </c>
      <c r="C414" s="341" t="s">
        <v>6320</v>
      </c>
      <c r="D414" s="341" t="s">
        <v>6276</v>
      </c>
      <c r="E414" s="341" t="s">
        <v>5964</v>
      </c>
      <c r="F414" s="343" t="n">
        <v>6.7</v>
      </c>
    </row>
    <row r="415" customFormat="false" ht="15" hidden="false" customHeight="false" outlineLevel="0" collapsed="false">
      <c r="A415" s="341" t="n">
        <v>88399</v>
      </c>
      <c r="B415" s="342" t="str">
        <f aca="false">A415&amp;"U"</f>
        <v>88399U</v>
      </c>
      <c r="C415" s="341" t="s">
        <v>6321</v>
      </c>
      <c r="D415" s="341" t="s">
        <v>6276</v>
      </c>
      <c r="E415" s="341" t="s">
        <v>5964</v>
      </c>
      <c r="F415" s="343" t="n">
        <v>3.64</v>
      </c>
    </row>
    <row r="416" customFormat="false" ht="15" hidden="false" customHeight="false" outlineLevel="0" collapsed="false">
      <c r="A416" s="341" t="n">
        <v>88418</v>
      </c>
      <c r="B416" s="342" t="str">
        <f aca="false">A416&amp;"U"</f>
        <v>88418U</v>
      </c>
      <c r="C416" s="341" t="s">
        <v>6322</v>
      </c>
      <c r="D416" s="341" t="s">
        <v>6276</v>
      </c>
      <c r="E416" s="341" t="s">
        <v>5964</v>
      </c>
      <c r="F416" s="343" t="n">
        <v>15.04</v>
      </c>
    </row>
    <row r="417" customFormat="false" ht="15" hidden="false" customHeight="false" outlineLevel="0" collapsed="false">
      <c r="A417" s="341" t="n">
        <v>88433</v>
      </c>
      <c r="B417" s="342" t="str">
        <f aca="false">A417&amp;"U"</f>
        <v>88433U</v>
      </c>
      <c r="C417" s="341" t="s">
        <v>6323</v>
      </c>
      <c r="D417" s="341" t="s">
        <v>6276</v>
      </c>
      <c r="E417" s="341" t="s">
        <v>5964</v>
      </c>
      <c r="F417" s="343" t="n">
        <v>19.63</v>
      </c>
    </row>
    <row r="418" customFormat="false" ht="15" hidden="false" customHeight="false" outlineLevel="0" collapsed="false">
      <c r="A418" s="341" t="n">
        <v>88830</v>
      </c>
      <c r="B418" s="342" t="str">
        <f aca="false">A418&amp;"U"</f>
        <v>88830U</v>
      </c>
      <c r="C418" s="341" t="s">
        <v>6324</v>
      </c>
      <c r="D418" s="341" t="s">
        <v>6276</v>
      </c>
      <c r="E418" s="341" t="s">
        <v>5964</v>
      </c>
      <c r="F418" s="343" t="n">
        <v>1.9</v>
      </c>
    </row>
    <row r="419" customFormat="false" ht="15" hidden="false" customHeight="false" outlineLevel="0" collapsed="false">
      <c r="A419" s="341" t="n">
        <v>88843</v>
      </c>
      <c r="B419" s="342" t="str">
        <f aca="false">A419&amp;"U"</f>
        <v>88843U</v>
      </c>
      <c r="C419" s="341" t="s">
        <v>6325</v>
      </c>
      <c r="D419" s="341" t="s">
        <v>6276</v>
      </c>
      <c r="E419" s="341" t="s">
        <v>5911</v>
      </c>
      <c r="F419" s="343" t="n">
        <v>197.08</v>
      </c>
    </row>
    <row r="420" customFormat="false" ht="15" hidden="false" customHeight="false" outlineLevel="0" collapsed="false">
      <c r="A420" s="341" t="n">
        <v>88907</v>
      </c>
      <c r="B420" s="342" t="str">
        <f aca="false">A420&amp;"U"</f>
        <v>88907U</v>
      </c>
      <c r="C420" s="341" t="s">
        <v>6326</v>
      </c>
      <c r="D420" s="341" t="s">
        <v>6276</v>
      </c>
      <c r="E420" s="341" t="s">
        <v>5911</v>
      </c>
      <c r="F420" s="343" t="n">
        <v>241.81</v>
      </c>
    </row>
    <row r="421" customFormat="false" ht="15" hidden="false" customHeight="false" outlineLevel="0" collapsed="false">
      <c r="A421" s="341" t="n">
        <v>89021</v>
      </c>
      <c r="B421" s="342" t="str">
        <f aca="false">A421&amp;"U"</f>
        <v>89021U</v>
      </c>
      <c r="C421" s="341" t="s">
        <v>6327</v>
      </c>
      <c r="D421" s="341" t="s">
        <v>6276</v>
      </c>
      <c r="E421" s="341" t="s">
        <v>5964</v>
      </c>
      <c r="F421" s="343" t="n">
        <v>2.78</v>
      </c>
    </row>
    <row r="422" customFormat="false" ht="15" hidden="false" customHeight="false" outlineLevel="0" collapsed="false">
      <c r="A422" s="341" t="n">
        <v>89028</v>
      </c>
      <c r="B422" s="342" t="str">
        <f aca="false">A422&amp;"U"</f>
        <v>89028U</v>
      </c>
      <c r="C422" s="341" t="s">
        <v>6328</v>
      </c>
      <c r="D422" s="341" t="s">
        <v>6276</v>
      </c>
      <c r="E422" s="341" t="s">
        <v>5911</v>
      </c>
      <c r="F422" s="343" t="n">
        <v>177.94</v>
      </c>
    </row>
    <row r="423" customFormat="false" ht="15" hidden="false" customHeight="false" outlineLevel="0" collapsed="false">
      <c r="A423" s="341" t="n">
        <v>89032</v>
      </c>
      <c r="B423" s="342" t="str">
        <f aca="false">A423&amp;"U"</f>
        <v>89032U</v>
      </c>
      <c r="C423" s="341" t="s">
        <v>6329</v>
      </c>
      <c r="D423" s="341" t="s">
        <v>6276</v>
      </c>
      <c r="E423" s="341" t="s">
        <v>5911</v>
      </c>
      <c r="F423" s="343" t="n">
        <v>177.14</v>
      </c>
    </row>
    <row r="424" customFormat="false" ht="15" hidden="false" customHeight="false" outlineLevel="0" collapsed="false">
      <c r="A424" s="341" t="n">
        <v>89035</v>
      </c>
      <c r="B424" s="342" t="str">
        <f aca="false">A424&amp;"U"</f>
        <v>89035U</v>
      </c>
      <c r="C424" s="341" t="s">
        <v>6330</v>
      </c>
      <c r="D424" s="341" t="s">
        <v>6276</v>
      </c>
      <c r="E424" s="341" t="s">
        <v>5911</v>
      </c>
      <c r="F424" s="343" t="n">
        <v>118.24</v>
      </c>
    </row>
    <row r="425" customFormat="false" ht="15" hidden="false" customHeight="false" outlineLevel="0" collapsed="false">
      <c r="A425" s="341" t="n">
        <v>89225</v>
      </c>
      <c r="B425" s="342" t="str">
        <f aca="false">A425&amp;"U"</f>
        <v>89225U</v>
      </c>
      <c r="C425" s="341" t="s">
        <v>6331</v>
      </c>
      <c r="D425" s="341" t="s">
        <v>6276</v>
      </c>
      <c r="E425" s="341" t="s">
        <v>5964</v>
      </c>
      <c r="F425" s="343" t="n">
        <v>5.44</v>
      </c>
    </row>
    <row r="426" customFormat="false" ht="15" hidden="false" customHeight="false" outlineLevel="0" collapsed="false">
      <c r="A426" s="341" t="n">
        <v>89234</v>
      </c>
      <c r="B426" s="342" t="str">
        <f aca="false">A426&amp;"U"</f>
        <v>89234U</v>
      </c>
      <c r="C426" s="341" t="s">
        <v>6332</v>
      </c>
      <c r="D426" s="341" t="s">
        <v>6276</v>
      </c>
      <c r="E426" s="341" t="s">
        <v>5911</v>
      </c>
      <c r="F426" s="343" t="n">
        <v>511.56</v>
      </c>
    </row>
    <row r="427" customFormat="false" ht="15" hidden="false" customHeight="false" outlineLevel="0" collapsed="false">
      <c r="A427" s="341" t="n">
        <v>89242</v>
      </c>
      <c r="B427" s="342" t="str">
        <f aca="false">A427&amp;"U"</f>
        <v>89242U</v>
      </c>
      <c r="C427" s="341" t="s">
        <v>6333</v>
      </c>
      <c r="D427" s="341" t="s">
        <v>6276</v>
      </c>
      <c r="E427" s="341" t="s">
        <v>5911</v>
      </c>
      <c r="F427" s="344" t="n">
        <v>1221.81</v>
      </c>
    </row>
    <row r="428" customFormat="false" ht="15" hidden="false" customHeight="false" outlineLevel="0" collapsed="false">
      <c r="A428" s="341" t="n">
        <v>89250</v>
      </c>
      <c r="B428" s="342" t="str">
        <f aca="false">A428&amp;"U"</f>
        <v>89250U</v>
      </c>
      <c r="C428" s="341" t="s">
        <v>6334</v>
      </c>
      <c r="D428" s="341" t="s">
        <v>6276</v>
      </c>
      <c r="E428" s="341" t="s">
        <v>5911</v>
      </c>
      <c r="F428" s="344" t="n">
        <v>1056.84</v>
      </c>
    </row>
    <row r="429" customFormat="false" ht="15" hidden="false" customHeight="false" outlineLevel="0" collapsed="false">
      <c r="A429" s="341" t="n">
        <v>89257</v>
      </c>
      <c r="B429" s="342" t="str">
        <f aca="false">A429&amp;"U"</f>
        <v>89257U</v>
      </c>
      <c r="C429" s="341" t="s">
        <v>6335</v>
      </c>
      <c r="D429" s="341" t="s">
        <v>6276</v>
      </c>
      <c r="E429" s="341" t="s">
        <v>5911</v>
      </c>
      <c r="F429" s="343" t="n">
        <v>286.62</v>
      </c>
    </row>
    <row r="430" customFormat="false" ht="15" hidden="false" customHeight="false" outlineLevel="0" collapsed="false">
      <c r="A430" s="341" t="n">
        <v>89272</v>
      </c>
      <c r="B430" s="342" t="str">
        <f aca="false">A430&amp;"U"</f>
        <v>89272U</v>
      </c>
      <c r="C430" s="341" t="s">
        <v>6336</v>
      </c>
      <c r="D430" s="341" t="s">
        <v>6276</v>
      </c>
      <c r="E430" s="341" t="s">
        <v>5911</v>
      </c>
      <c r="F430" s="343" t="n">
        <v>210.42</v>
      </c>
    </row>
    <row r="431" customFormat="false" ht="15" hidden="false" customHeight="false" outlineLevel="0" collapsed="false">
      <c r="A431" s="341" t="n">
        <v>89278</v>
      </c>
      <c r="B431" s="342" t="str">
        <f aca="false">A431&amp;"U"</f>
        <v>89278U</v>
      </c>
      <c r="C431" s="341" t="s">
        <v>6337</v>
      </c>
      <c r="D431" s="341" t="s">
        <v>6276</v>
      </c>
      <c r="E431" s="341" t="s">
        <v>5964</v>
      </c>
      <c r="F431" s="343" t="n">
        <v>12.51</v>
      </c>
    </row>
    <row r="432" customFormat="false" ht="15" hidden="false" customHeight="false" outlineLevel="0" collapsed="false">
      <c r="A432" s="341" t="n">
        <v>89843</v>
      </c>
      <c r="B432" s="342" t="str">
        <f aca="false">A432&amp;"U"</f>
        <v>89843U</v>
      </c>
      <c r="C432" s="341" t="s">
        <v>6338</v>
      </c>
      <c r="D432" s="341" t="s">
        <v>6276</v>
      </c>
      <c r="E432" s="341" t="s">
        <v>5911</v>
      </c>
      <c r="F432" s="343" t="n">
        <v>218.17</v>
      </c>
    </row>
    <row r="433" customFormat="false" ht="15" hidden="false" customHeight="false" outlineLevel="0" collapsed="false">
      <c r="A433" s="341" t="n">
        <v>89876</v>
      </c>
      <c r="B433" s="342" t="str">
        <f aca="false">A433&amp;"U"</f>
        <v>89876U</v>
      </c>
      <c r="C433" s="341" t="s">
        <v>6339</v>
      </c>
      <c r="D433" s="341" t="s">
        <v>6276</v>
      </c>
      <c r="E433" s="341" t="s">
        <v>5911</v>
      </c>
      <c r="F433" s="343" t="n">
        <v>326.02</v>
      </c>
    </row>
    <row r="434" customFormat="false" ht="15" hidden="false" customHeight="false" outlineLevel="0" collapsed="false">
      <c r="A434" s="341" t="n">
        <v>89883</v>
      </c>
      <c r="B434" s="342" t="str">
        <f aca="false">A434&amp;"U"</f>
        <v>89883U</v>
      </c>
      <c r="C434" s="341" t="s">
        <v>6340</v>
      </c>
      <c r="D434" s="341" t="s">
        <v>6276</v>
      </c>
      <c r="E434" s="341" t="s">
        <v>5911</v>
      </c>
      <c r="F434" s="343" t="n">
        <v>360.05</v>
      </c>
    </row>
    <row r="435" customFormat="false" ht="15" hidden="false" customHeight="false" outlineLevel="0" collapsed="false">
      <c r="A435" s="341" t="n">
        <v>90586</v>
      </c>
      <c r="B435" s="342" t="str">
        <f aca="false">A435&amp;"U"</f>
        <v>90586U</v>
      </c>
      <c r="C435" s="341" t="s">
        <v>6341</v>
      </c>
      <c r="D435" s="341" t="s">
        <v>6276</v>
      </c>
      <c r="E435" s="341" t="s">
        <v>5911</v>
      </c>
      <c r="F435" s="343" t="n">
        <v>1.17</v>
      </c>
    </row>
    <row r="436" customFormat="false" ht="15" hidden="false" customHeight="false" outlineLevel="0" collapsed="false">
      <c r="A436" s="341" t="n">
        <v>90625</v>
      </c>
      <c r="B436" s="342" t="str">
        <f aca="false">A436&amp;"U"</f>
        <v>90625U</v>
      </c>
      <c r="C436" s="341" t="s">
        <v>6342</v>
      </c>
      <c r="D436" s="341" t="s">
        <v>6276</v>
      </c>
      <c r="E436" s="341" t="s">
        <v>5911</v>
      </c>
      <c r="F436" s="343" t="n">
        <v>7.7</v>
      </c>
    </row>
    <row r="437" customFormat="false" ht="15" hidden="false" customHeight="false" outlineLevel="0" collapsed="false">
      <c r="A437" s="341" t="n">
        <v>90631</v>
      </c>
      <c r="B437" s="342" t="str">
        <f aca="false">A437&amp;"U"</f>
        <v>90631U</v>
      </c>
      <c r="C437" s="341" t="s">
        <v>6343</v>
      </c>
      <c r="D437" s="341" t="s">
        <v>6276</v>
      </c>
      <c r="E437" s="341" t="s">
        <v>5911</v>
      </c>
      <c r="F437" s="343" t="n">
        <v>138.51</v>
      </c>
    </row>
    <row r="438" customFormat="false" ht="15" hidden="false" customHeight="false" outlineLevel="0" collapsed="false">
      <c r="A438" s="341" t="n">
        <v>90637</v>
      </c>
      <c r="B438" s="342" t="str">
        <f aca="false">A438&amp;"U"</f>
        <v>90637U</v>
      </c>
      <c r="C438" s="341" t="s">
        <v>6344</v>
      </c>
      <c r="D438" s="341" t="s">
        <v>6276</v>
      </c>
      <c r="E438" s="341" t="s">
        <v>5964</v>
      </c>
      <c r="F438" s="343" t="n">
        <v>15.79</v>
      </c>
    </row>
    <row r="439" customFormat="false" ht="15" hidden="false" customHeight="false" outlineLevel="0" collapsed="false">
      <c r="A439" s="341" t="n">
        <v>90643</v>
      </c>
      <c r="B439" s="342" t="str">
        <f aca="false">A439&amp;"U"</f>
        <v>90643U</v>
      </c>
      <c r="C439" s="341" t="s">
        <v>6345</v>
      </c>
      <c r="D439" s="341" t="s">
        <v>6276</v>
      </c>
      <c r="E439" s="341" t="s">
        <v>5964</v>
      </c>
      <c r="F439" s="343" t="n">
        <v>27.54</v>
      </c>
    </row>
    <row r="440" customFormat="false" ht="15" hidden="false" customHeight="false" outlineLevel="0" collapsed="false">
      <c r="A440" s="341" t="n">
        <v>90650</v>
      </c>
      <c r="B440" s="342" t="str">
        <f aca="false">A440&amp;"U"</f>
        <v>90650U</v>
      </c>
      <c r="C440" s="341" t="s">
        <v>6346</v>
      </c>
      <c r="D440" s="341" t="s">
        <v>6276</v>
      </c>
      <c r="E440" s="341" t="s">
        <v>5964</v>
      </c>
      <c r="F440" s="343" t="n">
        <v>10.63</v>
      </c>
    </row>
    <row r="441" customFormat="false" ht="15" hidden="false" customHeight="false" outlineLevel="0" collapsed="false">
      <c r="A441" s="341" t="n">
        <v>90656</v>
      </c>
      <c r="B441" s="342" t="str">
        <f aca="false">A441&amp;"U"</f>
        <v>90656U</v>
      </c>
      <c r="C441" s="341" t="s">
        <v>6347</v>
      </c>
      <c r="D441" s="341" t="s">
        <v>6276</v>
      </c>
      <c r="E441" s="341" t="s">
        <v>5964</v>
      </c>
      <c r="F441" s="343" t="n">
        <v>15.61</v>
      </c>
    </row>
    <row r="442" customFormat="false" ht="15" hidden="false" customHeight="false" outlineLevel="0" collapsed="false">
      <c r="A442" s="341" t="n">
        <v>90662</v>
      </c>
      <c r="B442" s="342" t="str">
        <f aca="false">A442&amp;"U"</f>
        <v>90662U</v>
      </c>
      <c r="C442" s="341" t="s">
        <v>6348</v>
      </c>
      <c r="D442" s="341" t="s">
        <v>6276</v>
      </c>
      <c r="E442" s="341" t="s">
        <v>5964</v>
      </c>
      <c r="F442" s="343" t="n">
        <v>16.32</v>
      </c>
    </row>
    <row r="443" customFormat="false" ht="15" hidden="false" customHeight="false" outlineLevel="0" collapsed="false">
      <c r="A443" s="341" t="n">
        <v>90668</v>
      </c>
      <c r="B443" s="342" t="str">
        <f aca="false">A443&amp;"U"</f>
        <v>90668U</v>
      </c>
      <c r="C443" s="341" t="s">
        <v>6349</v>
      </c>
      <c r="D443" s="341" t="s">
        <v>6276</v>
      </c>
      <c r="E443" s="341" t="s">
        <v>5911</v>
      </c>
      <c r="F443" s="343" t="n">
        <v>32.36</v>
      </c>
    </row>
    <row r="444" customFormat="false" ht="15" hidden="false" customHeight="false" outlineLevel="0" collapsed="false">
      <c r="A444" s="341" t="n">
        <v>90674</v>
      </c>
      <c r="B444" s="342" t="str">
        <f aca="false">A444&amp;"U"</f>
        <v>90674U</v>
      </c>
      <c r="C444" s="341" t="s">
        <v>6350</v>
      </c>
      <c r="D444" s="341" t="s">
        <v>6276</v>
      </c>
      <c r="E444" s="341" t="s">
        <v>5911</v>
      </c>
      <c r="F444" s="343" t="n">
        <v>677.44</v>
      </c>
    </row>
    <row r="445" customFormat="false" ht="15" hidden="false" customHeight="false" outlineLevel="0" collapsed="false">
      <c r="A445" s="341" t="n">
        <v>90680</v>
      </c>
      <c r="B445" s="342" t="str">
        <f aca="false">A445&amp;"U"</f>
        <v>90680U</v>
      </c>
      <c r="C445" s="341" t="s">
        <v>6351</v>
      </c>
      <c r="D445" s="341" t="s">
        <v>6276</v>
      </c>
      <c r="E445" s="341" t="s">
        <v>5911</v>
      </c>
      <c r="F445" s="343" t="n">
        <v>408.04</v>
      </c>
    </row>
    <row r="446" customFormat="false" ht="15" hidden="false" customHeight="false" outlineLevel="0" collapsed="false">
      <c r="A446" s="341" t="n">
        <v>90686</v>
      </c>
      <c r="B446" s="342" t="str">
        <f aca="false">A446&amp;"U"</f>
        <v>90686U</v>
      </c>
      <c r="C446" s="341" t="s">
        <v>6352</v>
      </c>
      <c r="D446" s="341" t="s">
        <v>6276</v>
      </c>
      <c r="E446" s="341" t="s">
        <v>5911</v>
      </c>
      <c r="F446" s="343" t="n">
        <v>148.68</v>
      </c>
    </row>
    <row r="447" customFormat="false" ht="15" hidden="false" customHeight="false" outlineLevel="0" collapsed="false">
      <c r="A447" s="341" t="n">
        <v>90692</v>
      </c>
      <c r="B447" s="342" t="str">
        <f aca="false">A447&amp;"U"</f>
        <v>90692U</v>
      </c>
      <c r="C447" s="341" t="s">
        <v>6353</v>
      </c>
      <c r="D447" s="341" t="s">
        <v>6276</v>
      </c>
      <c r="E447" s="341" t="s">
        <v>5911</v>
      </c>
      <c r="F447" s="343" t="n">
        <v>119.94</v>
      </c>
    </row>
    <row r="448" customFormat="false" ht="15" hidden="false" customHeight="false" outlineLevel="0" collapsed="false">
      <c r="A448" s="341" t="n">
        <v>90964</v>
      </c>
      <c r="B448" s="342" t="str">
        <f aca="false">A448&amp;"U"</f>
        <v>90964U</v>
      </c>
      <c r="C448" s="341" t="s">
        <v>6354</v>
      </c>
      <c r="D448" s="341" t="s">
        <v>6276</v>
      </c>
      <c r="E448" s="341" t="s">
        <v>5911</v>
      </c>
      <c r="F448" s="343" t="n">
        <v>31.84</v>
      </c>
    </row>
    <row r="449" customFormat="false" ht="15" hidden="false" customHeight="false" outlineLevel="0" collapsed="false">
      <c r="A449" s="341" t="n">
        <v>90972</v>
      </c>
      <c r="B449" s="342" t="str">
        <f aca="false">A449&amp;"U"</f>
        <v>90972U</v>
      </c>
      <c r="C449" s="341" t="s">
        <v>6355</v>
      </c>
      <c r="D449" s="341" t="s">
        <v>6276</v>
      </c>
      <c r="E449" s="341" t="s">
        <v>5911</v>
      </c>
      <c r="F449" s="343" t="n">
        <v>76.89</v>
      </c>
    </row>
    <row r="450" customFormat="false" ht="15" hidden="false" customHeight="false" outlineLevel="0" collapsed="false">
      <c r="A450" s="341" t="n">
        <v>90979</v>
      </c>
      <c r="B450" s="342" t="str">
        <f aca="false">A450&amp;"U"</f>
        <v>90979U</v>
      </c>
      <c r="C450" s="341" t="s">
        <v>6356</v>
      </c>
      <c r="D450" s="341" t="s">
        <v>6276</v>
      </c>
      <c r="E450" s="341" t="s">
        <v>5911</v>
      </c>
      <c r="F450" s="343" t="n">
        <v>198.58</v>
      </c>
    </row>
    <row r="451" customFormat="false" ht="15" hidden="false" customHeight="false" outlineLevel="0" collapsed="false">
      <c r="A451" s="341" t="n">
        <v>90991</v>
      </c>
      <c r="B451" s="342" t="str">
        <f aca="false">A451&amp;"U"</f>
        <v>90991U</v>
      </c>
      <c r="C451" s="341" t="s">
        <v>6357</v>
      </c>
      <c r="D451" s="341" t="s">
        <v>6276</v>
      </c>
      <c r="E451" s="341" t="s">
        <v>5911</v>
      </c>
      <c r="F451" s="343" t="n">
        <v>197.83</v>
      </c>
    </row>
    <row r="452" customFormat="false" ht="15" hidden="false" customHeight="false" outlineLevel="0" collapsed="false">
      <c r="A452" s="341" t="n">
        <v>90999</v>
      </c>
      <c r="B452" s="342" t="str">
        <f aca="false">A452&amp;"U"</f>
        <v>90999U</v>
      </c>
      <c r="C452" s="341" t="s">
        <v>6358</v>
      </c>
      <c r="D452" s="341" t="s">
        <v>6276</v>
      </c>
      <c r="E452" s="341" t="s">
        <v>5911</v>
      </c>
      <c r="F452" s="343" t="n">
        <v>101.51</v>
      </c>
    </row>
    <row r="453" customFormat="false" ht="15" hidden="false" customHeight="false" outlineLevel="0" collapsed="false">
      <c r="A453" s="341" t="n">
        <v>91031</v>
      </c>
      <c r="B453" s="342" t="str">
        <f aca="false">A453&amp;"U"</f>
        <v>91031U</v>
      </c>
      <c r="C453" s="341" t="s">
        <v>6359</v>
      </c>
      <c r="D453" s="341" t="s">
        <v>6276</v>
      </c>
      <c r="E453" s="341" t="s">
        <v>5911</v>
      </c>
      <c r="F453" s="343" t="n">
        <v>259.86</v>
      </c>
    </row>
    <row r="454" customFormat="false" ht="15" hidden="false" customHeight="false" outlineLevel="0" collapsed="false">
      <c r="A454" s="341" t="n">
        <v>91277</v>
      </c>
      <c r="B454" s="342" t="str">
        <f aca="false">A454&amp;"U"</f>
        <v>91277U</v>
      </c>
      <c r="C454" s="341" t="s">
        <v>6360</v>
      </c>
      <c r="D454" s="341" t="s">
        <v>6276</v>
      </c>
      <c r="E454" s="341" t="s">
        <v>5911</v>
      </c>
      <c r="F454" s="343" t="n">
        <v>9.11</v>
      </c>
    </row>
    <row r="455" customFormat="false" ht="15" hidden="false" customHeight="false" outlineLevel="0" collapsed="false">
      <c r="A455" s="341" t="n">
        <v>91283</v>
      </c>
      <c r="B455" s="342" t="str">
        <f aca="false">A455&amp;"U"</f>
        <v>91283U</v>
      </c>
      <c r="C455" s="341" t="s">
        <v>6361</v>
      </c>
      <c r="D455" s="341" t="s">
        <v>6276</v>
      </c>
      <c r="E455" s="341" t="s">
        <v>5964</v>
      </c>
      <c r="F455" s="343" t="n">
        <v>9.79</v>
      </c>
    </row>
    <row r="456" customFormat="false" ht="15" hidden="false" customHeight="false" outlineLevel="0" collapsed="false">
      <c r="A456" s="341" t="n">
        <v>91386</v>
      </c>
      <c r="B456" s="342" t="str">
        <f aca="false">A456&amp;"U"</f>
        <v>91386U</v>
      </c>
      <c r="C456" s="341" t="s">
        <v>6362</v>
      </c>
      <c r="D456" s="341" t="s">
        <v>6276</v>
      </c>
      <c r="E456" s="341" t="s">
        <v>5911</v>
      </c>
      <c r="F456" s="343" t="n">
        <v>268.55</v>
      </c>
    </row>
    <row r="457" customFormat="false" ht="15" hidden="false" customHeight="false" outlineLevel="0" collapsed="false">
      <c r="A457" s="341" t="n">
        <v>91533</v>
      </c>
      <c r="B457" s="342" t="str">
        <f aca="false">A457&amp;"U"</f>
        <v>91533U</v>
      </c>
      <c r="C457" s="341" t="s">
        <v>6363</v>
      </c>
      <c r="D457" s="341" t="s">
        <v>6276</v>
      </c>
      <c r="E457" s="341" t="s">
        <v>5911</v>
      </c>
      <c r="F457" s="343" t="n">
        <v>26.98</v>
      </c>
    </row>
    <row r="458" customFormat="false" ht="15" hidden="false" customHeight="false" outlineLevel="0" collapsed="false">
      <c r="A458" s="341" t="n">
        <v>91634</v>
      </c>
      <c r="B458" s="342" t="str">
        <f aca="false">A458&amp;"U"</f>
        <v>91634U</v>
      </c>
      <c r="C458" s="341" t="s">
        <v>6364</v>
      </c>
      <c r="D458" s="341" t="s">
        <v>6276</v>
      </c>
      <c r="E458" s="341" t="s">
        <v>5911</v>
      </c>
      <c r="F458" s="343" t="n">
        <v>233.89</v>
      </c>
    </row>
    <row r="459" customFormat="false" ht="15" hidden="false" customHeight="false" outlineLevel="0" collapsed="false">
      <c r="A459" s="341" t="n">
        <v>91645</v>
      </c>
      <c r="B459" s="342" t="str">
        <f aca="false">A459&amp;"U"</f>
        <v>91645U</v>
      </c>
      <c r="C459" s="341" t="s">
        <v>6365</v>
      </c>
      <c r="D459" s="341" t="s">
        <v>6276</v>
      </c>
      <c r="E459" s="341" t="s">
        <v>5911</v>
      </c>
      <c r="F459" s="343" t="n">
        <v>467.17</v>
      </c>
    </row>
    <row r="460" customFormat="false" ht="15" hidden="false" customHeight="false" outlineLevel="0" collapsed="false">
      <c r="A460" s="341" t="n">
        <v>91692</v>
      </c>
      <c r="B460" s="342" t="str">
        <f aca="false">A460&amp;"U"</f>
        <v>91692U</v>
      </c>
      <c r="C460" s="341" t="s">
        <v>6366</v>
      </c>
      <c r="D460" s="341" t="s">
        <v>6276</v>
      </c>
      <c r="E460" s="341" t="s">
        <v>5964</v>
      </c>
      <c r="F460" s="343" t="n">
        <v>20.9</v>
      </c>
    </row>
    <row r="461" customFormat="false" ht="15" hidden="false" customHeight="false" outlineLevel="0" collapsed="false">
      <c r="A461" s="341" t="n">
        <v>92043</v>
      </c>
      <c r="B461" s="342" t="str">
        <f aca="false">A461&amp;"U"</f>
        <v>92043U</v>
      </c>
      <c r="C461" s="341" t="s">
        <v>6367</v>
      </c>
      <c r="D461" s="341" t="s">
        <v>6276</v>
      </c>
      <c r="E461" s="341" t="s">
        <v>5911</v>
      </c>
      <c r="F461" s="343" t="n">
        <v>13.19</v>
      </c>
    </row>
    <row r="462" customFormat="false" ht="15" hidden="false" customHeight="false" outlineLevel="0" collapsed="false">
      <c r="A462" s="341" t="n">
        <v>92106</v>
      </c>
      <c r="B462" s="342" t="str">
        <f aca="false">A462&amp;"U"</f>
        <v>92106U</v>
      </c>
      <c r="C462" s="341" t="s">
        <v>6368</v>
      </c>
      <c r="D462" s="341" t="s">
        <v>6276</v>
      </c>
      <c r="E462" s="341" t="s">
        <v>5911</v>
      </c>
      <c r="F462" s="343" t="n">
        <v>338.25</v>
      </c>
    </row>
    <row r="463" customFormat="false" ht="15" hidden="false" customHeight="false" outlineLevel="0" collapsed="false">
      <c r="A463" s="341" t="n">
        <v>92112</v>
      </c>
      <c r="B463" s="342" t="str">
        <f aca="false">A463&amp;"U"</f>
        <v>92112U</v>
      </c>
      <c r="C463" s="341" t="s">
        <v>6369</v>
      </c>
      <c r="D463" s="341" t="s">
        <v>6276</v>
      </c>
      <c r="E463" s="341" t="s">
        <v>5964</v>
      </c>
      <c r="F463" s="343" t="n">
        <v>3.57</v>
      </c>
    </row>
    <row r="464" customFormat="false" ht="15" hidden="false" customHeight="false" outlineLevel="0" collapsed="false">
      <c r="A464" s="341" t="n">
        <v>92118</v>
      </c>
      <c r="B464" s="342" t="str">
        <f aca="false">A464&amp;"U"</f>
        <v>92118U</v>
      </c>
      <c r="C464" s="341" t="s">
        <v>6370</v>
      </c>
      <c r="D464" s="341" t="s">
        <v>6276</v>
      </c>
      <c r="E464" s="341" t="s">
        <v>5964</v>
      </c>
      <c r="F464" s="343" t="n">
        <v>0.48</v>
      </c>
    </row>
    <row r="465" customFormat="false" ht="15" hidden="false" customHeight="false" outlineLevel="0" collapsed="false">
      <c r="A465" s="341" t="n">
        <v>92138</v>
      </c>
      <c r="B465" s="342" t="str">
        <f aca="false">A465&amp;"U"</f>
        <v>92138U</v>
      </c>
      <c r="C465" s="341" t="s">
        <v>6371</v>
      </c>
      <c r="D465" s="341" t="s">
        <v>6276</v>
      </c>
      <c r="E465" s="341" t="s">
        <v>5964</v>
      </c>
      <c r="F465" s="343" t="n">
        <v>93.82</v>
      </c>
    </row>
    <row r="466" customFormat="false" ht="15" hidden="false" customHeight="false" outlineLevel="0" collapsed="false">
      <c r="A466" s="341" t="n">
        <v>92145</v>
      </c>
      <c r="B466" s="342" t="str">
        <f aca="false">A466&amp;"U"</f>
        <v>92145U</v>
      </c>
      <c r="C466" s="341" t="s">
        <v>6372</v>
      </c>
      <c r="D466" s="341" t="s">
        <v>6276</v>
      </c>
      <c r="E466" s="341" t="s">
        <v>5964</v>
      </c>
      <c r="F466" s="343" t="n">
        <v>73.47</v>
      </c>
    </row>
    <row r="467" customFormat="false" ht="15" hidden="false" customHeight="false" outlineLevel="0" collapsed="false">
      <c r="A467" s="341" t="n">
        <v>92242</v>
      </c>
      <c r="B467" s="342" t="str">
        <f aca="false">A467&amp;"U"</f>
        <v>92242U</v>
      </c>
      <c r="C467" s="341" t="s">
        <v>6373</v>
      </c>
      <c r="D467" s="341" t="s">
        <v>6276</v>
      </c>
      <c r="E467" s="341" t="s">
        <v>5911</v>
      </c>
      <c r="F467" s="343" t="n">
        <v>404.81</v>
      </c>
    </row>
    <row r="468" customFormat="false" ht="15" hidden="false" customHeight="false" outlineLevel="0" collapsed="false">
      <c r="A468" s="341" t="n">
        <v>92716</v>
      </c>
      <c r="B468" s="342" t="str">
        <f aca="false">A468&amp;"U"</f>
        <v>92716U</v>
      </c>
      <c r="C468" s="341" t="s">
        <v>6374</v>
      </c>
      <c r="D468" s="341" t="s">
        <v>6276</v>
      </c>
      <c r="E468" s="341" t="s">
        <v>5964</v>
      </c>
      <c r="F468" s="343" t="n">
        <v>65.37</v>
      </c>
    </row>
    <row r="469" customFormat="false" ht="15" hidden="false" customHeight="false" outlineLevel="0" collapsed="false">
      <c r="A469" s="341" t="n">
        <v>92960</v>
      </c>
      <c r="B469" s="342" t="str">
        <f aca="false">A469&amp;"U"</f>
        <v>92960U</v>
      </c>
      <c r="C469" s="341" t="s">
        <v>6375</v>
      </c>
      <c r="D469" s="341" t="s">
        <v>6276</v>
      </c>
      <c r="E469" s="341" t="s">
        <v>5911</v>
      </c>
      <c r="F469" s="343" t="n">
        <v>19.14</v>
      </c>
    </row>
    <row r="470" customFormat="false" ht="15" hidden="false" customHeight="false" outlineLevel="0" collapsed="false">
      <c r="A470" s="341" t="n">
        <v>92966</v>
      </c>
      <c r="B470" s="342" t="str">
        <f aca="false">A470&amp;"U"</f>
        <v>92966U</v>
      </c>
      <c r="C470" s="341" t="s">
        <v>6376</v>
      </c>
      <c r="D470" s="341" t="s">
        <v>6276</v>
      </c>
      <c r="E470" s="341" t="s">
        <v>5911</v>
      </c>
      <c r="F470" s="343" t="n">
        <v>23.81</v>
      </c>
    </row>
    <row r="471" customFormat="false" ht="15" hidden="false" customHeight="false" outlineLevel="0" collapsed="false">
      <c r="A471" s="341" t="n">
        <v>93224</v>
      </c>
      <c r="B471" s="342" t="str">
        <f aca="false">A471&amp;"U"</f>
        <v>93224U</v>
      </c>
      <c r="C471" s="341" t="s">
        <v>6377</v>
      </c>
      <c r="D471" s="341" t="s">
        <v>6276</v>
      </c>
      <c r="E471" s="341" t="s">
        <v>5911</v>
      </c>
      <c r="F471" s="344" t="n">
        <v>1013.21</v>
      </c>
    </row>
    <row r="472" customFormat="false" ht="15" hidden="false" customHeight="false" outlineLevel="0" collapsed="false">
      <c r="A472" s="341" t="n">
        <v>93233</v>
      </c>
      <c r="B472" s="342" t="str">
        <f aca="false">A472&amp;"U"</f>
        <v>93233U</v>
      </c>
      <c r="C472" s="341" t="s">
        <v>6378</v>
      </c>
      <c r="D472" s="341" t="s">
        <v>6276</v>
      </c>
      <c r="E472" s="341" t="s">
        <v>5964</v>
      </c>
      <c r="F472" s="343" t="n">
        <v>5.28</v>
      </c>
    </row>
    <row r="473" customFormat="false" ht="15" hidden="false" customHeight="false" outlineLevel="0" collapsed="false">
      <c r="A473" s="341" t="n">
        <v>93272</v>
      </c>
      <c r="B473" s="342" t="str">
        <f aca="false">A473&amp;"U"</f>
        <v>93272U</v>
      </c>
      <c r="C473" s="341" t="s">
        <v>6379</v>
      </c>
      <c r="D473" s="341" t="s">
        <v>6276</v>
      </c>
      <c r="E473" s="341" t="s">
        <v>5911</v>
      </c>
      <c r="F473" s="343" t="n">
        <v>101.36</v>
      </c>
    </row>
    <row r="474" customFormat="false" ht="15" hidden="false" customHeight="false" outlineLevel="0" collapsed="false">
      <c r="A474" s="341" t="n">
        <v>93281</v>
      </c>
      <c r="B474" s="342" t="str">
        <f aca="false">A474&amp;"U"</f>
        <v>93281U</v>
      </c>
      <c r="C474" s="341" t="s">
        <v>6380</v>
      </c>
      <c r="D474" s="341" t="s">
        <v>6276</v>
      </c>
      <c r="E474" s="341" t="s">
        <v>5964</v>
      </c>
      <c r="F474" s="343" t="n">
        <v>17.52</v>
      </c>
    </row>
    <row r="475" customFormat="false" ht="15" hidden="false" customHeight="false" outlineLevel="0" collapsed="false">
      <c r="A475" s="341" t="n">
        <v>93287</v>
      </c>
      <c r="B475" s="342" t="str">
        <f aca="false">A475&amp;"U"</f>
        <v>93287U</v>
      </c>
      <c r="C475" s="341" t="s">
        <v>6381</v>
      </c>
      <c r="D475" s="341" t="s">
        <v>6276</v>
      </c>
      <c r="E475" s="341" t="s">
        <v>5911</v>
      </c>
      <c r="F475" s="343" t="n">
        <v>337.63</v>
      </c>
    </row>
    <row r="476" customFormat="false" ht="15" hidden="false" customHeight="false" outlineLevel="0" collapsed="false">
      <c r="A476" s="341" t="n">
        <v>93402</v>
      </c>
      <c r="B476" s="342" t="str">
        <f aca="false">A476&amp;"U"</f>
        <v>93402U</v>
      </c>
      <c r="C476" s="341" t="s">
        <v>6382</v>
      </c>
      <c r="D476" s="341" t="s">
        <v>6276</v>
      </c>
      <c r="E476" s="341" t="s">
        <v>5911</v>
      </c>
      <c r="F476" s="343" t="n">
        <v>270.09</v>
      </c>
    </row>
    <row r="477" customFormat="false" ht="15" hidden="false" customHeight="false" outlineLevel="0" collapsed="false">
      <c r="A477" s="341" t="n">
        <v>93408</v>
      </c>
      <c r="B477" s="342" t="str">
        <f aca="false">A477&amp;"U"</f>
        <v>93408U</v>
      </c>
      <c r="C477" s="341" t="s">
        <v>6383</v>
      </c>
      <c r="D477" s="341" t="s">
        <v>6276</v>
      </c>
      <c r="E477" s="341" t="s">
        <v>5911</v>
      </c>
      <c r="F477" s="343" t="n">
        <v>87.87</v>
      </c>
    </row>
    <row r="478" customFormat="false" ht="15" hidden="false" customHeight="false" outlineLevel="0" collapsed="false">
      <c r="A478" s="341" t="n">
        <v>93415</v>
      </c>
      <c r="B478" s="342" t="str">
        <f aca="false">A478&amp;"U"</f>
        <v>93415U</v>
      </c>
      <c r="C478" s="341" t="s">
        <v>6384</v>
      </c>
      <c r="D478" s="341" t="s">
        <v>6276</v>
      </c>
      <c r="E478" s="341" t="s">
        <v>5911</v>
      </c>
      <c r="F478" s="343" t="n">
        <v>14.4</v>
      </c>
    </row>
    <row r="479" customFormat="false" ht="15" hidden="false" customHeight="false" outlineLevel="0" collapsed="false">
      <c r="A479" s="341" t="n">
        <v>93421</v>
      </c>
      <c r="B479" s="342" t="str">
        <f aca="false">A479&amp;"U"</f>
        <v>93421U</v>
      </c>
      <c r="C479" s="341" t="s">
        <v>6385</v>
      </c>
      <c r="D479" s="341" t="s">
        <v>6276</v>
      </c>
      <c r="E479" s="341" t="s">
        <v>5911</v>
      </c>
      <c r="F479" s="343" t="n">
        <v>76.21</v>
      </c>
    </row>
    <row r="480" customFormat="false" ht="15" hidden="false" customHeight="false" outlineLevel="0" collapsed="false">
      <c r="A480" s="341" t="n">
        <v>93427</v>
      </c>
      <c r="B480" s="342" t="str">
        <f aca="false">A480&amp;"U"</f>
        <v>93427U</v>
      </c>
      <c r="C480" s="341" t="s">
        <v>6386</v>
      </c>
      <c r="D480" s="341" t="s">
        <v>6276</v>
      </c>
      <c r="E480" s="341" t="s">
        <v>5911</v>
      </c>
      <c r="F480" s="343" t="n">
        <v>172.34</v>
      </c>
    </row>
    <row r="481" customFormat="false" ht="15" hidden="false" customHeight="false" outlineLevel="0" collapsed="false">
      <c r="A481" s="341" t="n">
        <v>93433</v>
      </c>
      <c r="B481" s="342" t="str">
        <f aca="false">A481&amp;"U"</f>
        <v>93433U</v>
      </c>
      <c r="C481" s="341" t="s">
        <v>6387</v>
      </c>
      <c r="D481" s="341" t="s">
        <v>6276</v>
      </c>
      <c r="E481" s="341" t="s">
        <v>5911</v>
      </c>
      <c r="F481" s="344" t="n">
        <v>2515.64</v>
      </c>
    </row>
    <row r="482" customFormat="false" ht="15" hidden="false" customHeight="false" outlineLevel="0" collapsed="false">
      <c r="A482" s="341" t="n">
        <v>93439</v>
      </c>
      <c r="B482" s="342" t="str">
        <f aca="false">A482&amp;"U"</f>
        <v>93439U</v>
      </c>
      <c r="C482" s="341" t="s">
        <v>6388</v>
      </c>
      <c r="D482" s="341" t="s">
        <v>6276</v>
      </c>
      <c r="E482" s="341" t="s">
        <v>5911</v>
      </c>
      <c r="F482" s="343" t="n">
        <v>229.6</v>
      </c>
    </row>
    <row r="483" customFormat="false" ht="15" hidden="false" customHeight="false" outlineLevel="0" collapsed="false">
      <c r="A483" s="341" t="n">
        <v>95121</v>
      </c>
      <c r="B483" s="342" t="str">
        <f aca="false">A483&amp;"U"</f>
        <v>95121U</v>
      </c>
      <c r="C483" s="341" t="s">
        <v>6389</v>
      </c>
      <c r="D483" s="341" t="s">
        <v>6276</v>
      </c>
      <c r="E483" s="341" t="s">
        <v>5911</v>
      </c>
      <c r="F483" s="343" t="n">
        <v>289.93</v>
      </c>
    </row>
    <row r="484" customFormat="false" ht="15" hidden="false" customHeight="false" outlineLevel="0" collapsed="false">
      <c r="A484" s="341" t="n">
        <v>95127</v>
      </c>
      <c r="B484" s="342" t="str">
        <f aca="false">A484&amp;"U"</f>
        <v>95127U</v>
      </c>
      <c r="C484" s="341" t="s">
        <v>6390</v>
      </c>
      <c r="D484" s="341" t="s">
        <v>6276</v>
      </c>
      <c r="E484" s="341" t="s">
        <v>5911</v>
      </c>
      <c r="F484" s="343" t="n">
        <v>207.66</v>
      </c>
    </row>
    <row r="485" customFormat="false" ht="15" hidden="false" customHeight="false" outlineLevel="0" collapsed="false">
      <c r="A485" s="341" t="n">
        <v>95133</v>
      </c>
      <c r="B485" s="342" t="str">
        <f aca="false">A485&amp;"U"</f>
        <v>95133U</v>
      </c>
      <c r="C485" s="341" t="s">
        <v>6391</v>
      </c>
      <c r="D485" s="341" t="s">
        <v>6276</v>
      </c>
      <c r="E485" s="341" t="s">
        <v>5911</v>
      </c>
      <c r="F485" s="343" t="n">
        <v>171.44</v>
      </c>
    </row>
    <row r="486" customFormat="false" ht="15" hidden="false" customHeight="false" outlineLevel="0" collapsed="false">
      <c r="A486" s="341" t="n">
        <v>95139</v>
      </c>
      <c r="B486" s="342" t="str">
        <f aca="false">A486&amp;"U"</f>
        <v>95139U</v>
      </c>
      <c r="C486" s="341" t="s">
        <v>6392</v>
      </c>
      <c r="D486" s="341" t="s">
        <v>6276</v>
      </c>
      <c r="E486" s="341" t="s">
        <v>6393</v>
      </c>
      <c r="F486" s="343" t="n">
        <v>0.06</v>
      </c>
    </row>
    <row r="487" customFormat="false" ht="15" hidden="false" customHeight="false" outlineLevel="0" collapsed="false">
      <c r="A487" s="341" t="n">
        <v>95212</v>
      </c>
      <c r="B487" s="342" t="str">
        <f aca="false">A487&amp;"U"</f>
        <v>95212U</v>
      </c>
      <c r="C487" s="341" t="s">
        <v>6394</v>
      </c>
      <c r="D487" s="341" t="s">
        <v>6276</v>
      </c>
      <c r="E487" s="341" t="s">
        <v>5911</v>
      </c>
      <c r="F487" s="343" t="n">
        <v>111.35</v>
      </c>
    </row>
    <row r="488" customFormat="false" ht="15" hidden="false" customHeight="false" outlineLevel="0" collapsed="false">
      <c r="A488" s="341" t="n">
        <v>95258</v>
      </c>
      <c r="B488" s="342" t="str">
        <f aca="false">A488&amp;"U"</f>
        <v>95258U</v>
      </c>
      <c r="C488" s="341" t="s">
        <v>6395</v>
      </c>
      <c r="D488" s="341" t="s">
        <v>6276</v>
      </c>
      <c r="E488" s="341" t="s">
        <v>5911</v>
      </c>
      <c r="F488" s="343" t="n">
        <v>23.29</v>
      </c>
    </row>
    <row r="489" customFormat="false" ht="15" hidden="false" customHeight="false" outlineLevel="0" collapsed="false">
      <c r="A489" s="341" t="n">
        <v>95264</v>
      </c>
      <c r="B489" s="342" t="str">
        <f aca="false">A489&amp;"U"</f>
        <v>95264U</v>
      </c>
      <c r="C489" s="341" t="s">
        <v>6396</v>
      </c>
      <c r="D489" s="341" t="s">
        <v>6276</v>
      </c>
      <c r="E489" s="341" t="s">
        <v>5911</v>
      </c>
      <c r="F489" s="343" t="n">
        <v>6.51</v>
      </c>
    </row>
    <row r="490" customFormat="false" ht="15" hidden="false" customHeight="false" outlineLevel="0" collapsed="false">
      <c r="A490" s="341" t="n">
        <v>95270</v>
      </c>
      <c r="B490" s="342" t="str">
        <f aca="false">A490&amp;"U"</f>
        <v>95270U</v>
      </c>
      <c r="C490" s="341" t="s">
        <v>6397</v>
      </c>
      <c r="D490" s="341" t="s">
        <v>6276</v>
      </c>
      <c r="E490" s="341" t="s">
        <v>5911</v>
      </c>
      <c r="F490" s="343" t="n">
        <v>8.85</v>
      </c>
    </row>
    <row r="491" customFormat="false" ht="15" hidden="false" customHeight="false" outlineLevel="0" collapsed="false">
      <c r="A491" s="341" t="n">
        <v>95276</v>
      </c>
      <c r="B491" s="342" t="str">
        <f aca="false">A491&amp;"U"</f>
        <v>95276U</v>
      </c>
      <c r="C491" s="341" t="s">
        <v>6398</v>
      </c>
      <c r="D491" s="341" t="s">
        <v>6276</v>
      </c>
      <c r="E491" s="341" t="s">
        <v>5911</v>
      </c>
      <c r="F491" s="343" t="n">
        <v>3.11</v>
      </c>
    </row>
    <row r="492" customFormat="false" ht="15" hidden="false" customHeight="false" outlineLevel="0" collapsed="false">
      <c r="A492" s="341" t="n">
        <v>95282</v>
      </c>
      <c r="B492" s="342" t="str">
        <f aca="false">A492&amp;"U"</f>
        <v>95282U</v>
      </c>
      <c r="C492" s="341" t="s">
        <v>6399</v>
      </c>
      <c r="D492" s="341" t="s">
        <v>6276</v>
      </c>
      <c r="E492" s="341" t="s">
        <v>5911</v>
      </c>
      <c r="F492" s="343" t="n">
        <v>8.98</v>
      </c>
    </row>
    <row r="493" customFormat="false" ht="15" hidden="false" customHeight="false" outlineLevel="0" collapsed="false">
      <c r="A493" s="341" t="n">
        <v>95620</v>
      </c>
      <c r="B493" s="342" t="str">
        <f aca="false">A493&amp;"U"</f>
        <v>95620U</v>
      </c>
      <c r="C493" s="341" t="s">
        <v>6400</v>
      </c>
      <c r="D493" s="341" t="s">
        <v>6276</v>
      </c>
      <c r="E493" s="341" t="s">
        <v>5911</v>
      </c>
      <c r="F493" s="343" t="n">
        <v>22.72</v>
      </c>
    </row>
    <row r="494" customFormat="false" ht="15" hidden="false" customHeight="false" outlineLevel="0" collapsed="false">
      <c r="A494" s="341" t="n">
        <v>95631</v>
      </c>
      <c r="B494" s="342" t="str">
        <f aca="false">A494&amp;"U"</f>
        <v>95631U</v>
      </c>
      <c r="C494" s="341" t="s">
        <v>6401</v>
      </c>
      <c r="D494" s="341" t="s">
        <v>6276</v>
      </c>
      <c r="E494" s="341" t="s">
        <v>5911</v>
      </c>
      <c r="F494" s="343" t="n">
        <v>227.76</v>
      </c>
    </row>
    <row r="495" customFormat="false" ht="15" hidden="false" customHeight="false" outlineLevel="0" collapsed="false">
      <c r="A495" s="341" t="n">
        <v>95702</v>
      </c>
      <c r="B495" s="342" t="str">
        <f aca="false">A495&amp;"U"</f>
        <v>95702U</v>
      </c>
      <c r="C495" s="341" t="s">
        <v>6402</v>
      </c>
      <c r="D495" s="341" t="s">
        <v>6276</v>
      </c>
      <c r="E495" s="341" t="s">
        <v>5911</v>
      </c>
      <c r="F495" s="343" t="n">
        <v>33.21</v>
      </c>
    </row>
    <row r="496" customFormat="false" ht="15" hidden="false" customHeight="false" outlineLevel="0" collapsed="false">
      <c r="A496" s="341" t="n">
        <v>95708</v>
      </c>
      <c r="B496" s="342" t="str">
        <f aca="false">A496&amp;"U"</f>
        <v>95708U</v>
      </c>
      <c r="C496" s="341" t="s">
        <v>6403</v>
      </c>
      <c r="D496" s="341" t="s">
        <v>6276</v>
      </c>
      <c r="E496" s="341" t="s">
        <v>5911</v>
      </c>
      <c r="F496" s="343" t="n">
        <v>135.97</v>
      </c>
    </row>
    <row r="497" customFormat="false" ht="15" hidden="false" customHeight="false" outlineLevel="0" collapsed="false">
      <c r="A497" s="341" t="n">
        <v>95714</v>
      </c>
      <c r="B497" s="342" t="str">
        <f aca="false">A497&amp;"U"</f>
        <v>95714U</v>
      </c>
      <c r="C497" s="341" t="s">
        <v>6404</v>
      </c>
      <c r="D497" s="341" t="s">
        <v>6276</v>
      </c>
      <c r="E497" s="341" t="s">
        <v>5911</v>
      </c>
      <c r="F497" s="343" t="n">
        <v>248.75</v>
      </c>
    </row>
    <row r="498" customFormat="false" ht="15" hidden="false" customHeight="false" outlineLevel="0" collapsed="false">
      <c r="A498" s="341" t="n">
        <v>95720</v>
      </c>
      <c r="B498" s="342" t="str">
        <f aca="false">A498&amp;"U"</f>
        <v>95720U</v>
      </c>
      <c r="C498" s="341" t="s">
        <v>6405</v>
      </c>
      <c r="D498" s="341" t="s">
        <v>6276</v>
      </c>
      <c r="E498" s="341" t="s">
        <v>5911</v>
      </c>
      <c r="F498" s="343" t="n">
        <v>243.7</v>
      </c>
    </row>
    <row r="499" customFormat="false" ht="15" hidden="false" customHeight="false" outlineLevel="0" collapsed="false">
      <c r="A499" s="341" t="n">
        <v>95872</v>
      </c>
      <c r="B499" s="342" t="str">
        <f aca="false">A499&amp;"U"</f>
        <v>95872U</v>
      </c>
      <c r="C499" s="341" t="s">
        <v>6406</v>
      </c>
      <c r="D499" s="341" t="s">
        <v>6276</v>
      </c>
      <c r="E499" s="341" t="s">
        <v>5911</v>
      </c>
      <c r="F499" s="343" t="n">
        <v>292.1</v>
      </c>
    </row>
    <row r="500" customFormat="false" ht="15" hidden="false" customHeight="false" outlineLevel="0" collapsed="false">
      <c r="A500" s="341" t="n">
        <v>96013</v>
      </c>
      <c r="B500" s="342" t="str">
        <f aca="false">A500&amp;"U"</f>
        <v>96013U</v>
      </c>
      <c r="C500" s="341" t="s">
        <v>6407</v>
      </c>
      <c r="D500" s="341" t="s">
        <v>6276</v>
      </c>
      <c r="E500" s="341" t="s">
        <v>5911</v>
      </c>
      <c r="F500" s="343" t="n">
        <v>167.77</v>
      </c>
    </row>
    <row r="501" customFormat="false" ht="15" hidden="false" customHeight="false" outlineLevel="0" collapsed="false">
      <c r="A501" s="341" t="n">
        <v>96020</v>
      </c>
      <c r="B501" s="342" t="str">
        <f aca="false">A501&amp;"U"</f>
        <v>96020U</v>
      </c>
      <c r="C501" s="341" t="s">
        <v>6408</v>
      </c>
      <c r="D501" s="341" t="s">
        <v>6276</v>
      </c>
      <c r="E501" s="341" t="s">
        <v>5911</v>
      </c>
      <c r="F501" s="343" t="n">
        <v>167.27</v>
      </c>
    </row>
    <row r="502" customFormat="false" ht="15" hidden="false" customHeight="false" outlineLevel="0" collapsed="false">
      <c r="A502" s="341" t="n">
        <v>96028</v>
      </c>
      <c r="B502" s="342" t="str">
        <f aca="false">A502&amp;"U"</f>
        <v>96028U</v>
      </c>
      <c r="C502" s="341" t="s">
        <v>6409</v>
      </c>
      <c r="D502" s="341" t="s">
        <v>6276</v>
      </c>
      <c r="E502" s="341" t="s">
        <v>5911</v>
      </c>
      <c r="F502" s="343" t="n">
        <v>126.57</v>
      </c>
    </row>
    <row r="503" customFormat="false" ht="15" hidden="false" customHeight="false" outlineLevel="0" collapsed="false">
      <c r="A503" s="341" t="n">
        <v>96035</v>
      </c>
      <c r="B503" s="342" t="str">
        <f aca="false">A503&amp;"U"</f>
        <v>96035U</v>
      </c>
      <c r="C503" s="341" t="s">
        <v>6410</v>
      </c>
      <c r="D503" s="341" t="s">
        <v>6276</v>
      </c>
      <c r="E503" s="341" t="s">
        <v>5911</v>
      </c>
      <c r="F503" s="343" t="n">
        <v>278.99</v>
      </c>
    </row>
    <row r="504" customFormat="false" ht="15" hidden="false" customHeight="false" outlineLevel="0" collapsed="false">
      <c r="A504" s="341" t="n">
        <v>96157</v>
      </c>
      <c r="B504" s="342" t="str">
        <f aca="false">A504&amp;"U"</f>
        <v>96157U</v>
      </c>
      <c r="C504" s="341" t="s">
        <v>6411</v>
      </c>
      <c r="D504" s="341" t="s">
        <v>6276</v>
      </c>
      <c r="E504" s="341" t="s">
        <v>5911</v>
      </c>
      <c r="F504" s="343" t="n">
        <v>127.07</v>
      </c>
    </row>
    <row r="505" customFormat="false" ht="15" hidden="false" customHeight="false" outlineLevel="0" collapsed="false">
      <c r="A505" s="341" t="n">
        <v>96158</v>
      </c>
      <c r="B505" s="342" t="str">
        <f aca="false">A505&amp;"U"</f>
        <v>96158U</v>
      </c>
      <c r="C505" s="341" t="s">
        <v>6412</v>
      </c>
      <c r="D505" s="341" t="s">
        <v>6276</v>
      </c>
      <c r="E505" s="341" t="s">
        <v>5911</v>
      </c>
      <c r="F505" s="343" t="n">
        <v>133.63</v>
      </c>
    </row>
    <row r="506" customFormat="false" ht="15" hidden="false" customHeight="false" outlineLevel="0" collapsed="false">
      <c r="A506" s="341" t="n">
        <v>96245</v>
      </c>
      <c r="B506" s="342" t="str">
        <f aca="false">A506&amp;"U"</f>
        <v>96245U</v>
      </c>
      <c r="C506" s="341" t="s">
        <v>6413</v>
      </c>
      <c r="D506" s="341" t="s">
        <v>6276</v>
      </c>
      <c r="E506" s="341" t="s">
        <v>5911</v>
      </c>
      <c r="F506" s="343" t="n">
        <v>110.38</v>
      </c>
    </row>
    <row r="507" customFormat="false" ht="15" hidden="false" customHeight="false" outlineLevel="0" collapsed="false">
      <c r="A507" s="341" t="n">
        <v>96463</v>
      </c>
      <c r="B507" s="342" t="str">
        <f aca="false">A507&amp;"U"</f>
        <v>96463U</v>
      </c>
      <c r="C507" s="341" t="s">
        <v>6414</v>
      </c>
      <c r="D507" s="341" t="s">
        <v>6276</v>
      </c>
      <c r="E507" s="341" t="s">
        <v>5911</v>
      </c>
      <c r="F507" s="343" t="n">
        <v>215.86</v>
      </c>
    </row>
    <row r="508" customFormat="false" ht="15" hidden="false" customHeight="false" outlineLevel="0" collapsed="false">
      <c r="A508" s="341" t="n">
        <v>98764</v>
      </c>
      <c r="B508" s="342" t="str">
        <f aca="false">A508&amp;"U"</f>
        <v>98764U</v>
      </c>
      <c r="C508" s="341" t="s">
        <v>6415</v>
      </c>
      <c r="D508" s="341" t="s">
        <v>6276</v>
      </c>
      <c r="E508" s="341" t="s">
        <v>5964</v>
      </c>
      <c r="F508" s="343" t="n">
        <v>4.32</v>
      </c>
    </row>
    <row r="509" customFormat="false" ht="15" hidden="false" customHeight="false" outlineLevel="0" collapsed="false">
      <c r="A509" s="341" t="n">
        <v>99833</v>
      </c>
      <c r="B509" s="342" t="str">
        <f aca="false">A509&amp;"U"</f>
        <v>99833U</v>
      </c>
      <c r="C509" s="341" t="s">
        <v>6416</v>
      </c>
      <c r="D509" s="341" t="s">
        <v>6276</v>
      </c>
      <c r="E509" s="341" t="s">
        <v>5964</v>
      </c>
      <c r="F509" s="343" t="n">
        <v>1.99</v>
      </c>
    </row>
    <row r="510" customFormat="false" ht="15" hidden="false" customHeight="false" outlineLevel="0" collapsed="false">
      <c r="A510" s="341" t="n">
        <v>100641</v>
      </c>
      <c r="B510" s="342" t="str">
        <f aca="false">A510&amp;"U"</f>
        <v>100641U</v>
      </c>
      <c r="C510" s="341" t="s">
        <v>6417</v>
      </c>
      <c r="D510" s="341" t="s">
        <v>6276</v>
      </c>
      <c r="E510" s="341" t="s">
        <v>5911</v>
      </c>
      <c r="F510" s="344" t="n">
        <v>4647.91</v>
      </c>
    </row>
    <row r="511" customFormat="false" ht="15" hidden="false" customHeight="false" outlineLevel="0" collapsed="false">
      <c r="A511" s="341" t="n">
        <v>100647</v>
      </c>
      <c r="B511" s="342" t="str">
        <f aca="false">A511&amp;"U"</f>
        <v>100647U</v>
      </c>
      <c r="C511" s="341" t="s">
        <v>6418</v>
      </c>
      <c r="D511" s="341" t="s">
        <v>6276</v>
      </c>
      <c r="E511" s="341" t="s">
        <v>5911</v>
      </c>
      <c r="F511" s="344" t="n">
        <v>6219.13</v>
      </c>
    </row>
    <row r="512" customFormat="false" ht="15" hidden="false" customHeight="false" outlineLevel="0" collapsed="false">
      <c r="A512" s="341" t="n">
        <v>102275</v>
      </c>
      <c r="B512" s="342" t="str">
        <f aca="false">A512&amp;"U"</f>
        <v>102275U</v>
      </c>
      <c r="C512" s="341" t="s">
        <v>6419</v>
      </c>
      <c r="D512" s="341" t="s">
        <v>6276</v>
      </c>
      <c r="E512" s="341" t="s">
        <v>5911</v>
      </c>
      <c r="F512" s="343" t="n">
        <v>23.18</v>
      </c>
    </row>
    <row r="513" customFormat="false" ht="15" hidden="false" customHeight="false" outlineLevel="0" collapsed="false">
      <c r="A513" s="341" t="n">
        <v>104091</v>
      </c>
      <c r="B513" s="342" t="str">
        <f aca="false">A513&amp;"U"</f>
        <v>104091U</v>
      </c>
      <c r="C513" s="341" t="s">
        <v>6420</v>
      </c>
      <c r="D513" s="341" t="s">
        <v>6276</v>
      </c>
      <c r="E513" s="341" t="s">
        <v>5964</v>
      </c>
      <c r="F513" s="343" t="n">
        <v>0.74</v>
      </c>
    </row>
    <row r="514" customFormat="false" ht="15" hidden="false" customHeight="false" outlineLevel="0" collapsed="false">
      <c r="A514" s="341" t="n">
        <v>104097</v>
      </c>
      <c r="B514" s="342" t="str">
        <f aca="false">A514&amp;"U"</f>
        <v>104097U</v>
      </c>
      <c r="C514" s="341" t="s">
        <v>6421</v>
      </c>
      <c r="D514" s="341" t="s">
        <v>6276</v>
      </c>
      <c r="E514" s="341" t="s">
        <v>5964</v>
      </c>
      <c r="F514" s="343" t="n">
        <v>1.03</v>
      </c>
    </row>
    <row r="515" customFormat="false" ht="15" hidden="false" customHeight="false" outlineLevel="0" collapsed="false">
      <c r="A515" s="341" t="n">
        <v>5632</v>
      </c>
      <c r="B515" s="342" t="str">
        <f aca="false">A515&amp;"U"</f>
        <v>5632U</v>
      </c>
      <c r="C515" s="341" t="s">
        <v>6422</v>
      </c>
      <c r="D515" s="341" t="s">
        <v>6423</v>
      </c>
      <c r="E515" s="341" t="s">
        <v>5911</v>
      </c>
      <c r="F515" s="343" t="n">
        <v>82.83</v>
      </c>
    </row>
    <row r="516" customFormat="false" ht="15" hidden="false" customHeight="false" outlineLevel="0" collapsed="false">
      <c r="A516" s="341" t="n">
        <v>5679</v>
      </c>
      <c r="B516" s="342" t="str">
        <f aca="false">A516&amp;"U"</f>
        <v>5679U</v>
      </c>
      <c r="C516" s="341" t="s">
        <v>6424</v>
      </c>
      <c r="D516" s="341" t="s">
        <v>6423</v>
      </c>
      <c r="E516" s="341" t="s">
        <v>5911</v>
      </c>
      <c r="F516" s="343" t="n">
        <v>55.66</v>
      </c>
    </row>
    <row r="517" customFormat="false" ht="15" hidden="false" customHeight="false" outlineLevel="0" collapsed="false">
      <c r="A517" s="341" t="n">
        <v>5681</v>
      </c>
      <c r="B517" s="342" t="str">
        <f aca="false">A517&amp;"U"</f>
        <v>5681U</v>
      </c>
      <c r="C517" s="341" t="s">
        <v>6425</v>
      </c>
      <c r="D517" s="341" t="s">
        <v>6423</v>
      </c>
      <c r="E517" s="341" t="s">
        <v>5911</v>
      </c>
      <c r="F517" s="343" t="n">
        <v>52.25</v>
      </c>
    </row>
    <row r="518" customFormat="false" ht="15" hidden="false" customHeight="false" outlineLevel="0" collapsed="false">
      <c r="A518" s="341" t="n">
        <v>5685</v>
      </c>
      <c r="B518" s="342" t="str">
        <f aca="false">A518&amp;"U"</f>
        <v>5685U</v>
      </c>
      <c r="C518" s="341" t="s">
        <v>6426</v>
      </c>
      <c r="D518" s="341" t="s">
        <v>6423</v>
      </c>
      <c r="E518" s="341" t="s">
        <v>5911</v>
      </c>
      <c r="F518" s="343" t="n">
        <v>59.57</v>
      </c>
    </row>
    <row r="519" customFormat="false" ht="15" hidden="false" customHeight="false" outlineLevel="0" collapsed="false">
      <c r="A519" s="341" t="n">
        <v>5690</v>
      </c>
      <c r="B519" s="342" t="str">
        <f aca="false">A519&amp;"U"</f>
        <v>5690U</v>
      </c>
      <c r="C519" s="341" t="s">
        <v>6427</v>
      </c>
      <c r="D519" s="341" t="s">
        <v>6423</v>
      </c>
      <c r="E519" s="341" t="s">
        <v>5911</v>
      </c>
      <c r="F519" s="343" t="n">
        <v>4.33</v>
      </c>
    </row>
    <row r="520" customFormat="false" ht="15" hidden="false" customHeight="false" outlineLevel="0" collapsed="false">
      <c r="A520" s="341" t="n">
        <v>5806</v>
      </c>
      <c r="B520" s="342" t="str">
        <f aca="false">A520&amp;"U"</f>
        <v>5806U</v>
      </c>
      <c r="C520" s="341" t="s">
        <v>6428</v>
      </c>
      <c r="D520" s="341" t="s">
        <v>6423</v>
      </c>
      <c r="E520" s="341" t="s">
        <v>5964</v>
      </c>
      <c r="F520" s="343" t="n">
        <v>0.28</v>
      </c>
    </row>
    <row r="521" customFormat="false" ht="15" hidden="false" customHeight="false" outlineLevel="0" collapsed="false">
      <c r="A521" s="341" t="n">
        <v>5826</v>
      </c>
      <c r="B521" s="342" t="str">
        <f aca="false">A521&amp;"U"</f>
        <v>5826U</v>
      </c>
      <c r="C521" s="341" t="s">
        <v>6429</v>
      </c>
      <c r="D521" s="341" t="s">
        <v>6423</v>
      </c>
      <c r="E521" s="341" t="s">
        <v>5911</v>
      </c>
      <c r="F521" s="343" t="n">
        <v>61.72</v>
      </c>
    </row>
    <row r="522" customFormat="false" ht="15" hidden="false" customHeight="false" outlineLevel="0" collapsed="false">
      <c r="A522" s="341" t="n">
        <v>5829</v>
      </c>
      <c r="B522" s="342" t="str">
        <f aca="false">A522&amp;"U"</f>
        <v>5829U</v>
      </c>
      <c r="C522" s="341" t="s">
        <v>6430</v>
      </c>
      <c r="D522" s="341" t="s">
        <v>6423</v>
      </c>
      <c r="E522" s="341" t="s">
        <v>5911</v>
      </c>
      <c r="F522" s="343" t="n">
        <v>144.89</v>
      </c>
    </row>
    <row r="523" customFormat="false" ht="15" hidden="false" customHeight="false" outlineLevel="0" collapsed="false">
      <c r="A523" s="341" t="n">
        <v>5837</v>
      </c>
      <c r="B523" s="342" t="str">
        <f aca="false">A523&amp;"U"</f>
        <v>5837U</v>
      </c>
      <c r="C523" s="341" t="s">
        <v>6431</v>
      </c>
      <c r="D523" s="341" t="s">
        <v>6423</v>
      </c>
      <c r="E523" s="341" t="s">
        <v>5911</v>
      </c>
      <c r="F523" s="343" t="n">
        <v>121.17</v>
      </c>
    </row>
    <row r="524" customFormat="false" ht="15" hidden="false" customHeight="false" outlineLevel="0" collapsed="false">
      <c r="A524" s="341" t="n">
        <v>5841</v>
      </c>
      <c r="B524" s="342" t="str">
        <f aca="false">A524&amp;"U"</f>
        <v>5841U</v>
      </c>
      <c r="C524" s="341" t="s">
        <v>6432</v>
      </c>
      <c r="D524" s="341" t="s">
        <v>6423</v>
      </c>
      <c r="E524" s="341" t="s">
        <v>5911</v>
      </c>
      <c r="F524" s="343" t="n">
        <v>4.97</v>
      </c>
    </row>
    <row r="525" customFormat="false" ht="15" hidden="false" customHeight="false" outlineLevel="0" collapsed="false">
      <c r="A525" s="341" t="n">
        <v>5845</v>
      </c>
      <c r="B525" s="342" t="str">
        <f aca="false">A525&amp;"U"</f>
        <v>5845U</v>
      </c>
      <c r="C525" s="341" t="s">
        <v>6433</v>
      </c>
      <c r="D525" s="341" t="s">
        <v>6423</v>
      </c>
      <c r="E525" s="341" t="s">
        <v>5911</v>
      </c>
      <c r="F525" s="343" t="n">
        <v>43.23</v>
      </c>
    </row>
    <row r="526" customFormat="false" ht="15" hidden="false" customHeight="false" outlineLevel="0" collapsed="false">
      <c r="A526" s="341" t="n">
        <v>5849</v>
      </c>
      <c r="B526" s="342" t="str">
        <f aca="false">A526&amp;"U"</f>
        <v>5849U</v>
      </c>
      <c r="C526" s="341" t="s">
        <v>6434</v>
      </c>
      <c r="D526" s="341" t="s">
        <v>6423</v>
      </c>
      <c r="E526" s="341" t="s">
        <v>5911</v>
      </c>
      <c r="F526" s="343" t="n">
        <v>74.73</v>
      </c>
    </row>
    <row r="527" customFormat="false" ht="15" hidden="false" customHeight="false" outlineLevel="0" collapsed="false">
      <c r="A527" s="341" t="n">
        <v>5853</v>
      </c>
      <c r="B527" s="342" t="str">
        <f aca="false">A527&amp;"U"</f>
        <v>5853U</v>
      </c>
      <c r="C527" s="341" t="s">
        <v>6435</v>
      </c>
      <c r="D527" s="341" t="s">
        <v>6423</v>
      </c>
      <c r="E527" s="341" t="s">
        <v>5911</v>
      </c>
      <c r="F527" s="343" t="n">
        <v>75.07</v>
      </c>
    </row>
    <row r="528" customFormat="false" ht="15" hidden="false" customHeight="false" outlineLevel="0" collapsed="false">
      <c r="A528" s="341" t="n">
        <v>5857</v>
      </c>
      <c r="B528" s="342" t="str">
        <f aca="false">A528&amp;"U"</f>
        <v>5857U</v>
      </c>
      <c r="C528" s="341" t="s">
        <v>6436</v>
      </c>
      <c r="D528" s="341" t="s">
        <v>6423</v>
      </c>
      <c r="E528" s="341" t="s">
        <v>5911</v>
      </c>
      <c r="F528" s="343" t="n">
        <v>201.48</v>
      </c>
    </row>
    <row r="529" customFormat="false" ht="15" hidden="false" customHeight="false" outlineLevel="0" collapsed="false">
      <c r="A529" s="341" t="n">
        <v>5865</v>
      </c>
      <c r="B529" s="342" t="str">
        <f aca="false">A529&amp;"U"</f>
        <v>5865U</v>
      </c>
      <c r="C529" s="341" t="s">
        <v>6437</v>
      </c>
      <c r="D529" s="341" t="s">
        <v>6423</v>
      </c>
      <c r="E529" s="341" t="s">
        <v>5911</v>
      </c>
      <c r="F529" s="343" t="n">
        <v>12.26</v>
      </c>
    </row>
    <row r="530" customFormat="false" ht="15" hidden="false" customHeight="false" outlineLevel="0" collapsed="false">
      <c r="A530" s="341" t="n">
        <v>5869</v>
      </c>
      <c r="B530" s="342" t="str">
        <f aca="false">A530&amp;"U"</f>
        <v>5869U</v>
      </c>
      <c r="C530" s="341" t="s">
        <v>6438</v>
      </c>
      <c r="D530" s="341" t="s">
        <v>6423</v>
      </c>
      <c r="E530" s="341" t="s">
        <v>5911</v>
      </c>
      <c r="F530" s="343" t="n">
        <v>68.84</v>
      </c>
    </row>
    <row r="531" customFormat="false" ht="15" hidden="false" customHeight="false" outlineLevel="0" collapsed="false">
      <c r="A531" s="341" t="n">
        <v>5877</v>
      </c>
      <c r="B531" s="342" t="str">
        <f aca="false">A531&amp;"U"</f>
        <v>5877U</v>
      </c>
      <c r="C531" s="341" t="s">
        <v>6439</v>
      </c>
      <c r="D531" s="341" t="s">
        <v>6423</v>
      </c>
      <c r="E531" s="341" t="s">
        <v>5911</v>
      </c>
      <c r="F531" s="343" t="n">
        <v>54.57</v>
      </c>
    </row>
    <row r="532" customFormat="false" ht="15" hidden="false" customHeight="false" outlineLevel="0" collapsed="false">
      <c r="A532" s="341" t="n">
        <v>5881</v>
      </c>
      <c r="B532" s="342" t="str">
        <f aca="false">A532&amp;"U"</f>
        <v>5881U</v>
      </c>
      <c r="C532" s="341" t="s">
        <v>6440</v>
      </c>
      <c r="D532" s="341" t="s">
        <v>6423</v>
      </c>
      <c r="E532" s="341" t="s">
        <v>5911</v>
      </c>
      <c r="F532" s="343" t="n">
        <v>74.47</v>
      </c>
    </row>
    <row r="533" customFormat="false" ht="15" hidden="false" customHeight="false" outlineLevel="0" collapsed="false">
      <c r="A533" s="341" t="n">
        <v>5884</v>
      </c>
      <c r="B533" s="342" t="str">
        <f aca="false">A533&amp;"U"</f>
        <v>5884U</v>
      </c>
      <c r="C533" s="341" t="s">
        <v>6441</v>
      </c>
      <c r="D533" s="341" t="s">
        <v>6423</v>
      </c>
      <c r="E533" s="341" t="s">
        <v>5911</v>
      </c>
      <c r="F533" s="343" t="n">
        <v>50.67</v>
      </c>
    </row>
    <row r="534" customFormat="false" ht="15" hidden="false" customHeight="false" outlineLevel="0" collapsed="false">
      <c r="A534" s="341" t="n">
        <v>5892</v>
      </c>
      <c r="B534" s="342" t="str">
        <f aca="false">A534&amp;"U"</f>
        <v>5892U</v>
      </c>
      <c r="C534" s="341" t="s">
        <v>6442</v>
      </c>
      <c r="D534" s="341" t="s">
        <v>6423</v>
      </c>
      <c r="E534" s="341" t="s">
        <v>5911</v>
      </c>
      <c r="F534" s="343" t="n">
        <v>56.7</v>
      </c>
    </row>
    <row r="535" customFormat="false" ht="15" hidden="false" customHeight="false" outlineLevel="0" collapsed="false">
      <c r="A535" s="341" t="n">
        <v>5896</v>
      </c>
      <c r="B535" s="342" t="str">
        <f aca="false">A535&amp;"U"</f>
        <v>5896U</v>
      </c>
      <c r="C535" s="341" t="s">
        <v>6443</v>
      </c>
      <c r="D535" s="341" t="s">
        <v>6423</v>
      </c>
      <c r="E535" s="341" t="s">
        <v>5911</v>
      </c>
      <c r="F535" s="343" t="n">
        <v>59.56</v>
      </c>
    </row>
    <row r="536" customFormat="false" ht="15" hidden="false" customHeight="false" outlineLevel="0" collapsed="false">
      <c r="A536" s="341" t="n">
        <v>5903</v>
      </c>
      <c r="B536" s="342" t="str">
        <f aca="false">A536&amp;"U"</f>
        <v>5903U</v>
      </c>
      <c r="C536" s="341" t="s">
        <v>6444</v>
      </c>
      <c r="D536" s="341" t="s">
        <v>6423</v>
      </c>
      <c r="E536" s="341" t="s">
        <v>5911</v>
      </c>
      <c r="F536" s="343" t="n">
        <v>74.14</v>
      </c>
    </row>
    <row r="537" customFormat="false" ht="15" hidden="false" customHeight="false" outlineLevel="0" collapsed="false">
      <c r="A537" s="341" t="n">
        <v>5911</v>
      </c>
      <c r="B537" s="342" t="str">
        <f aca="false">A537&amp;"U"</f>
        <v>5911U</v>
      </c>
      <c r="C537" s="341" t="s">
        <v>6445</v>
      </c>
      <c r="D537" s="341" t="s">
        <v>6423</v>
      </c>
      <c r="E537" s="341" t="s">
        <v>5911</v>
      </c>
      <c r="F537" s="343" t="n">
        <v>23.71</v>
      </c>
    </row>
    <row r="538" customFormat="false" ht="15" hidden="false" customHeight="false" outlineLevel="0" collapsed="false">
      <c r="A538" s="341" t="n">
        <v>5923</v>
      </c>
      <c r="B538" s="342" t="str">
        <f aca="false">A538&amp;"U"</f>
        <v>5923U</v>
      </c>
      <c r="C538" s="341" t="s">
        <v>6446</v>
      </c>
      <c r="D538" s="341" t="s">
        <v>6423</v>
      </c>
      <c r="E538" s="341" t="s">
        <v>5911</v>
      </c>
      <c r="F538" s="343" t="n">
        <v>3.4</v>
      </c>
    </row>
    <row r="539" customFormat="false" ht="15" hidden="false" customHeight="false" outlineLevel="0" collapsed="false">
      <c r="A539" s="341" t="n">
        <v>5930</v>
      </c>
      <c r="B539" s="342" t="str">
        <f aca="false">A539&amp;"U"</f>
        <v>5930U</v>
      </c>
      <c r="C539" s="341" t="s">
        <v>6447</v>
      </c>
      <c r="D539" s="341" t="s">
        <v>6423</v>
      </c>
      <c r="E539" s="341" t="s">
        <v>5911</v>
      </c>
      <c r="F539" s="343" t="n">
        <v>72.3</v>
      </c>
    </row>
    <row r="540" customFormat="false" ht="15" hidden="false" customHeight="false" outlineLevel="0" collapsed="false">
      <c r="A540" s="341" t="n">
        <v>5934</v>
      </c>
      <c r="B540" s="342" t="str">
        <f aca="false">A540&amp;"U"</f>
        <v>5934U</v>
      </c>
      <c r="C540" s="341" t="s">
        <v>6448</v>
      </c>
      <c r="D540" s="341" t="s">
        <v>6423</v>
      </c>
      <c r="E540" s="341" t="s">
        <v>5911</v>
      </c>
      <c r="F540" s="343" t="n">
        <v>90.36</v>
      </c>
    </row>
    <row r="541" customFormat="false" ht="15" hidden="false" customHeight="false" outlineLevel="0" collapsed="false">
      <c r="A541" s="341" t="n">
        <v>5942</v>
      </c>
      <c r="B541" s="342" t="str">
        <f aca="false">A541&amp;"U"</f>
        <v>5942U</v>
      </c>
      <c r="C541" s="341" t="s">
        <v>6449</v>
      </c>
      <c r="D541" s="341" t="s">
        <v>6423</v>
      </c>
      <c r="E541" s="341" t="s">
        <v>5911</v>
      </c>
      <c r="F541" s="343" t="n">
        <v>63.31</v>
      </c>
    </row>
    <row r="542" customFormat="false" ht="15" hidden="false" customHeight="false" outlineLevel="0" collapsed="false">
      <c r="A542" s="341" t="n">
        <v>5946</v>
      </c>
      <c r="B542" s="342" t="str">
        <f aca="false">A542&amp;"U"</f>
        <v>5946U</v>
      </c>
      <c r="C542" s="341" t="s">
        <v>6450</v>
      </c>
      <c r="D542" s="341" t="s">
        <v>6423</v>
      </c>
      <c r="E542" s="341" t="s">
        <v>5911</v>
      </c>
      <c r="F542" s="343" t="n">
        <v>80.82</v>
      </c>
    </row>
    <row r="543" customFormat="false" ht="15" hidden="false" customHeight="false" outlineLevel="0" collapsed="false">
      <c r="A543" s="341" t="n">
        <v>5952</v>
      </c>
      <c r="B543" s="342" t="str">
        <f aca="false">A543&amp;"U"</f>
        <v>5952U</v>
      </c>
      <c r="C543" s="341" t="s">
        <v>6451</v>
      </c>
      <c r="D543" s="341" t="s">
        <v>6423</v>
      </c>
      <c r="E543" s="341" t="s">
        <v>5911</v>
      </c>
      <c r="F543" s="343" t="n">
        <v>21.86</v>
      </c>
    </row>
    <row r="544" customFormat="false" ht="15" hidden="false" customHeight="false" outlineLevel="0" collapsed="false">
      <c r="A544" s="341" t="n">
        <v>5954</v>
      </c>
      <c r="B544" s="342" t="str">
        <f aca="false">A544&amp;"U"</f>
        <v>5954U</v>
      </c>
      <c r="C544" s="341" t="s">
        <v>6452</v>
      </c>
      <c r="D544" s="341" t="s">
        <v>6423</v>
      </c>
      <c r="E544" s="341" t="s">
        <v>5911</v>
      </c>
      <c r="F544" s="343" t="n">
        <v>6.44</v>
      </c>
    </row>
    <row r="545" customFormat="false" ht="15" hidden="false" customHeight="false" outlineLevel="0" collapsed="false">
      <c r="A545" s="341" t="n">
        <v>5961</v>
      </c>
      <c r="B545" s="342" t="str">
        <f aca="false">A545&amp;"U"</f>
        <v>5961U</v>
      </c>
      <c r="C545" s="341" t="s">
        <v>6453</v>
      </c>
      <c r="D545" s="341" t="s">
        <v>6423</v>
      </c>
      <c r="E545" s="341" t="s">
        <v>5911</v>
      </c>
      <c r="F545" s="343" t="n">
        <v>63.51</v>
      </c>
    </row>
    <row r="546" customFormat="false" ht="15" hidden="false" customHeight="false" outlineLevel="0" collapsed="false">
      <c r="A546" s="341" t="n">
        <v>6260</v>
      </c>
      <c r="B546" s="342" t="str">
        <f aca="false">A546&amp;"U"</f>
        <v>6260U</v>
      </c>
      <c r="C546" s="341" t="s">
        <v>6454</v>
      </c>
      <c r="D546" s="341" t="s">
        <v>6423</v>
      </c>
      <c r="E546" s="341" t="s">
        <v>5911</v>
      </c>
      <c r="F546" s="343" t="n">
        <v>60.94</v>
      </c>
    </row>
    <row r="547" customFormat="false" ht="15" hidden="false" customHeight="false" outlineLevel="0" collapsed="false">
      <c r="A547" s="341" t="n">
        <v>6880</v>
      </c>
      <c r="B547" s="342" t="str">
        <f aca="false">A547&amp;"U"</f>
        <v>6880U</v>
      </c>
      <c r="C547" s="341" t="s">
        <v>6455</v>
      </c>
      <c r="D547" s="341" t="s">
        <v>6423</v>
      </c>
      <c r="E547" s="341" t="s">
        <v>5911</v>
      </c>
      <c r="F547" s="343" t="n">
        <v>82.46</v>
      </c>
    </row>
    <row r="548" customFormat="false" ht="15" hidden="false" customHeight="false" outlineLevel="0" collapsed="false">
      <c r="A548" s="341" t="n">
        <v>7031</v>
      </c>
      <c r="B548" s="342" t="str">
        <f aca="false">A548&amp;"U"</f>
        <v>7031U</v>
      </c>
      <c r="C548" s="341" t="s">
        <v>6456</v>
      </c>
      <c r="D548" s="341" t="s">
        <v>6423</v>
      </c>
      <c r="E548" s="341" t="s">
        <v>5911</v>
      </c>
      <c r="F548" s="343" t="n">
        <v>5.82</v>
      </c>
    </row>
    <row r="549" customFormat="false" ht="15" hidden="false" customHeight="false" outlineLevel="0" collapsed="false">
      <c r="A549" s="341" t="n">
        <v>7043</v>
      </c>
      <c r="B549" s="342" t="str">
        <f aca="false">A549&amp;"U"</f>
        <v>7043U</v>
      </c>
      <c r="C549" s="341" t="s">
        <v>6457</v>
      </c>
      <c r="D549" s="341" t="s">
        <v>6423</v>
      </c>
      <c r="E549" s="341" t="s">
        <v>5964</v>
      </c>
      <c r="F549" s="343" t="n">
        <v>0.34</v>
      </c>
    </row>
    <row r="550" customFormat="false" ht="15" hidden="false" customHeight="false" outlineLevel="0" collapsed="false">
      <c r="A550" s="341" t="n">
        <v>7050</v>
      </c>
      <c r="B550" s="342" t="str">
        <f aca="false">A550&amp;"U"</f>
        <v>7050U</v>
      </c>
      <c r="C550" s="341" t="s">
        <v>6458</v>
      </c>
      <c r="D550" s="341" t="s">
        <v>6423</v>
      </c>
      <c r="E550" s="341" t="s">
        <v>5911</v>
      </c>
      <c r="F550" s="343" t="n">
        <v>75.35</v>
      </c>
    </row>
    <row r="551" customFormat="false" ht="15" hidden="false" customHeight="false" outlineLevel="0" collapsed="false">
      <c r="A551" s="341" t="n">
        <v>67827</v>
      </c>
      <c r="B551" s="342" t="str">
        <f aca="false">A551&amp;"U"</f>
        <v>67827U</v>
      </c>
      <c r="C551" s="341" t="s">
        <v>6459</v>
      </c>
      <c r="D551" s="341" t="s">
        <v>6423</v>
      </c>
      <c r="E551" s="341" t="s">
        <v>5911</v>
      </c>
      <c r="F551" s="343" t="n">
        <v>64.78</v>
      </c>
    </row>
    <row r="552" customFormat="false" ht="15" hidden="false" customHeight="false" outlineLevel="0" collapsed="false">
      <c r="A552" s="341" t="n">
        <v>73395</v>
      </c>
      <c r="B552" s="342" t="str">
        <f aca="false">A552&amp;"U"</f>
        <v>73395U</v>
      </c>
      <c r="C552" s="341" t="s">
        <v>6460</v>
      </c>
      <c r="D552" s="341" t="s">
        <v>6423</v>
      </c>
      <c r="E552" s="341" t="s">
        <v>5911</v>
      </c>
      <c r="F552" s="343" t="n">
        <v>9.67</v>
      </c>
    </row>
    <row r="553" customFormat="false" ht="15" hidden="false" customHeight="false" outlineLevel="0" collapsed="false">
      <c r="A553" s="341" t="n">
        <v>83766</v>
      </c>
      <c r="B553" s="342" t="str">
        <f aca="false">A553&amp;"U"</f>
        <v>83766U</v>
      </c>
      <c r="C553" s="341" t="s">
        <v>6461</v>
      </c>
      <c r="D553" s="341" t="s">
        <v>6423</v>
      </c>
      <c r="E553" s="341" t="s">
        <v>5911</v>
      </c>
      <c r="F553" s="343" t="n">
        <v>39.86</v>
      </c>
    </row>
    <row r="554" customFormat="false" ht="15" hidden="false" customHeight="false" outlineLevel="0" collapsed="false">
      <c r="A554" s="341" t="n">
        <v>84013</v>
      </c>
      <c r="B554" s="342" t="str">
        <f aca="false">A554&amp;"U"</f>
        <v>84013U</v>
      </c>
      <c r="C554" s="341" t="s">
        <v>6462</v>
      </c>
      <c r="D554" s="341" t="s">
        <v>6423</v>
      </c>
      <c r="E554" s="341" t="s">
        <v>5911</v>
      </c>
      <c r="F554" s="343" t="n">
        <v>80.17</v>
      </c>
    </row>
    <row r="555" customFormat="false" ht="15" hidden="false" customHeight="false" outlineLevel="0" collapsed="false">
      <c r="A555" s="341" t="n">
        <v>87446</v>
      </c>
      <c r="B555" s="342" t="str">
        <f aca="false">A555&amp;"U"</f>
        <v>87446U</v>
      </c>
      <c r="C555" s="341" t="s">
        <v>6463</v>
      </c>
      <c r="D555" s="341" t="s">
        <v>6423</v>
      </c>
      <c r="E555" s="341" t="s">
        <v>5964</v>
      </c>
      <c r="F555" s="343" t="n">
        <v>0.54</v>
      </c>
    </row>
    <row r="556" customFormat="false" ht="15" hidden="false" customHeight="false" outlineLevel="0" collapsed="false">
      <c r="A556" s="341" t="n">
        <v>88392</v>
      </c>
      <c r="B556" s="342" t="str">
        <f aca="false">A556&amp;"U"</f>
        <v>88392U</v>
      </c>
      <c r="C556" s="341" t="s">
        <v>6464</v>
      </c>
      <c r="D556" s="341" t="s">
        <v>6423</v>
      </c>
      <c r="E556" s="341" t="s">
        <v>5964</v>
      </c>
      <c r="F556" s="343" t="n">
        <v>1.07</v>
      </c>
    </row>
    <row r="557" customFormat="false" ht="15" hidden="false" customHeight="false" outlineLevel="0" collapsed="false">
      <c r="A557" s="341" t="n">
        <v>88398</v>
      </c>
      <c r="B557" s="342" t="str">
        <f aca="false">A557&amp;"U"</f>
        <v>88398U</v>
      </c>
      <c r="C557" s="341" t="s">
        <v>6465</v>
      </c>
      <c r="D557" s="341" t="s">
        <v>6423</v>
      </c>
      <c r="E557" s="341" t="s">
        <v>5964</v>
      </c>
      <c r="F557" s="343" t="n">
        <v>1.28</v>
      </c>
    </row>
    <row r="558" customFormat="false" ht="15" hidden="false" customHeight="false" outlineLevel="0" collapsed="false">
      <c r="A558" s="341" t="n">
        <v>88404</v>
      </c>
      <c r="B558" s="342" t="str">
        <f aca="false">A558&amp;"U"</f>
        <v>88404U</v>
      </c>
      <c r="C558" s="341" t="s">
        <v>6466</v>
      </c>
      <c r="D558" s="341" t="s">
        <v>6423</v>
      </c>
      <c r="E558" s="341" t="s">
        <v>5964</v>
      </c>
      <c r="F558" s="343" t="n">
        <v>1.01</v>
      </c>
    </row>
    <row r="559" customFormat="false" ht="15" hidden="false" customHeight="false" outlineLevel="0" collapsed="false">
      <c r="A559" s="341" t="n">
        <v>88430</v>
      </c>
      <c r="B559" s="342" t="str">
        <f aca="false">A559&amp;"U"</f>
        <v>88430U</v>
      </c>
      <c r="C559" s="341" t="s">
        <v>6467</v>
      </c>
      <c r="D559" s="341" t="s">
        <v>6423</v>
      </c>
      <c r="E559" s="341" t="s">
        <v>5964</v>
      </c>
      <c r="F559" s="343" t="n">
        <v>6.99</v>
      </c>
    </row>
    <row r="560" customFormat="false" ht="15" hidden="false" customHeight="false" outlineLevel="0" collapsed="false">
      <c r="A560" s="341" t="n">
        <v>88438</v>
      </c>
      <c r="B560" s="342" t="str">
        <f aca="false">A560&amp;"U"</f>
        <v>88438U</v>
      </c>
      <c r="C560" s="341" t="s">
        <v>6468</v>
      </c>
      <c r="D560" s="341" t="s">
        <v>6423</v>
      </c>
      <c r="E560" s="341" t="s">
        <v>5964</v>
      </c>
      <c r="F560" s="343" t="n">
        <v>9.27</v>
      </c>
    </row>
    <row r="561" customFormat="false" ht="15" hidden="false" customHeight="false" outlineLevel="0" collapsed="false">
      <c r="A561" s="341" t="n">
        <v>88831</v>
      </c>
      <c r="B561" s="342" t="str">
        <f aca="false">A561&amp;"U"</f>
        <v>88831U</v>
      </c>
      <c r="C561" s="341" t="s">
        <v>6469</v>
      </c>
      <c r="D561" s="341" t="s">
        <v>6423</v>
      </c>
      <c r="E561" s="341" t="s">
        <v>6393</v>
      </c>
      <c r="F561" s="343" t="n">
        <v>0.4</v>
      </c>
    </row>
    <row r="562" customFormat="false" ht="15" hidden="false" customHeight="false" outlineLevel="0" collapsed="false">
      <c r="A562" s="341" t="n">
        <v>88844</v>
      </c>
      <c r="B562" s="342" t="str">
        <f aca="false">A562&amp;"U"</f>
        <v>88844U</v>
      </c>
      <c r="C562" s="341" t="s">
        <v>6470</v>
      </c>
      <c r="D562" s="341" t="s">
        <v>6423</v>
      </c>
      <c r="E562" s="341" t="s">
        <v>5911</v>
      </c>
      <c r="F562" s="343" t="n">
        <v>64.37</v>
      </c>
    </row>
    <row r="563" customFormat="false" ht="15" hidden="false" customHeight="false" outlineLevel="0" collapsed="false">
      <c r="A563" s="341" t="n">
        <v>88908</v>
      </c>
      <c r="B563" s="342" t="str">
        <f aca="false">A563&amp;"U"</f>
        <v>88908U</v>
      </c>
      <c r="C563" s="341" t="s">
        <v>6471</v>
      </c>
      <c r="D563" s="341" t="s">
        <v>6423</v>
      </c>
      <c r="E563" s="341" t="s">
        <v>5911</v>
      </c>
      <c r="F563" s="343" t="n">
        <v>89.35</v>
      </c>
    </row>
    <row r="564" customFormat="false" ht="15" hidden="false" customHeight="false" outlineLevel="0" collapsed="false">
      <c r="A564" s="341" t="n">
        <v>89022</v>
      </c>
      <c r="B564" s="342" t="str">
        <f aca="false">A564&amp;"U"</f>
        <v>89022U</v>
      </c>
      <c r="C564" s="341" t="s">
        <v>6472</v>
      </c>
      <c r="D564" s="341" t="s">
        <v>6423</v>
      </c>
      <c r="E564" s="341" t="s">
        <v>5964</v>
      </c>
      <c r="F564" s="343" t="n">
        <v>0.56</v>
      </c>
    </row>
    <row r="565" customFormat="false" ht="15" hidden="false" customHeight="false" outlineLevel="0" collapsed="false">
      <c r="A565" s="341" t="n">
        <v>89027</v>
      </c>
      <c r="B565" s="342" t="str">
        <f aca="false">A565&amp;"U"</f>
        <v>89027U</v>
      </c>
      <c r="C565" s="341" t="s">
        <v>6473</v>
      </c>
      <c r="D565" s="341" t="s">
        <v>6423</v>
      </c>
      <c r="E565" s="341" t="s">
        <v>5911</v>
      </c>
      <c r="F565" s="343" t="n">
        <v>4.74</v>
      </c>
    </row>
    <row r="566" customFormat="false" ht="15" hidden="false" customHeight="false" outlineLevel="0" collapsed="false">
      <c r="A566" s="341" t="n">
        <v>89031</v>
      </c>
      <c r="B566" s="342" t="str">
        <f aca="false">A566&amp;"U"</f>
        <v>89031U</v>
      </c>
      <c r="C566" s="341" t="s">
        <v>6474</v>
      </c>
      <c r="D566" s="341" t="s">
        <v>6423</v>
      </c>
      <c r="E566" s="341" t="s">
        <v>5911</v>
      </c>
      <c r="F566" s="343" t="n">
        <v>62.37</v>
      </c>
    </row>
    <row r="567" customFormat="false" ht="15" hidden="false" customHeight="false" outlineLevel="0" collapsed="false">
      <c r="A567" s="341" t="n">
        <v>89036</v>
      </c>
      <c r="B567" s="342" t="str">
        <f aca="false">A567&amp;"U"</f>
        <v>89036U</v>
      </c>
      <c r="C567" s="341" t="s">
        <v>6475</v>
      </c>
      <c r="D567" s="341" t="s">
        <v>6423</v>
      </c>
      <c r="E567" s="341" t="s">
        <v>5911</v>
      </c>
      <c r="F567" s="343" t="n">
        <v>36.86</v>
      </c>
    </row>
    <row r="568" customFormat="false" ht="15" hidden="false" customHeight="false" outlineLevel="0" collapsed="false">
      <c r="A568" s="341" t="n">
        <v>89218</v>
      </c>
      <c r="B568" s="342" t="str">
        <f aca="false">A568&amp;"U"</f>
        <v>89218U</v>
      </c>
      <c r="C568" s="341" t="s">
        <v>6476</v>
      </c>
      <c r="D568" s="341" t="s">
        <v>6423</v>
      </c>
      <c r="E568" s="341" t="s">
        <v>5911</v>
      </c>
      <c r="F568" s="343" t="n">
        <v>99.47</v>
      </c>
    </row>
    <row r="569" customFormat="false" ht="15" hidden="false" customHeight="false" outlineLevel="0" collapsed="false">
      <c r="A569" s="341" t="n">
        <v>89226</v>
      </c>
      <c r="B569" s="342" t="str">
        <f aca="false">A569&amp;"U"</f>
        <v>89226U</v>
      </c>
      <c r="C569" s="341" t="s">
        <v>6477</v>
      </c>
      <c r="D569" s="341" t="s">
        <v>6423</v>
      </c>
      <c r="E569" s="341" t="s">
        <v>5964</v>
      </c>
      <c r="F569" s="343" t="n">
        <v>1.64</v>
      </c>
    </row>
    <row r="570" customFormat="false" ht="15" hidden="false" customHeight="false" outlineLevel="0" collapsed="false">
      <c r="A570" s="341" t="n">
        <v>89235</v>
      </c>
      <c r="B570" s="342" t="str">
        <f aca="false">A570&amp;"U"</f>
        <v>89235U</v>
      </c>
      <c r="C570" s="341" t="s">
        <v>6478</v>
      </c>
      <c r="D570" s="341" t="s">
        <v>6423</v>
      </c>
      <c r="E570" s="341" t="s">
        <v>5911</v>
      </c>
      <c r="F570" s="343" t="n">
        <v>156.98</v>
      </c>
    </row>
    <row r="571" customFormat="false" ht="15" hidden="false" customHeight="false" outlineLevel="0" collapsed="false">
      <c r="A571" s="341" t="n">
        <v>89243</v>
      </c>
      <c r="B571" s="342" t="str">
        <f aca="false">A571&amp;"U"</f>
        <v>89243U</v>
      </c>
      <c r="C571" s="341" t="s">
        <v>6479</v>
      </c>
      <c r="D571" s="341" t="s">
        <v>6423</v>
      </c>
      <c r="E571" s="341" t="s">
        <v>5911</v>
      </c>
      <c r="F571" s="343" t="n">
        <v>342.67</v>
      </c>
    </row>
    <row r="572" customFormat="false" ht="15" hidden="false" customHeight="false" outlineLevel="0" collapsed="false">
      <c r="A572" s="341" t="n">
        <v>89251</v>
      </c>
      <c r="B572" s="342" t="str">
        <f aca="false">A572&amp;"U"</f>
        <v>89251U</v>
      </c>
      <c r="C572" s="341" t="s">
        <v>6480</v>
      </c>
      <c r="D572" s="341" t="s">
        <v>6423</v>
      </c>
      <c r="E572" s="341" t="s">
        <v>5911</v>
      </c>
      <c r="F572" s="343" t="n">
        <v>300.12</v>
      </c>
    </row>
    <row r="573" customFormat="false" ht="15" hidden="false" customHeight="false" outlineLevel="0" collapsed="false">
      <c r="A573" s="341" t="n">
        <v>89258</v>
      </c>
      <c r="B573" s="342" t="str">
        <f aca="false">A573&amp;"U"</f>
        <v>89258U</v>
      </c>
      <c r="C573" s="341" t="s">
        <v>6481</v>
      </c>
      <c r="D573" s="341" t="s">
        <v>6423</v>
      </c>
      <c r="E573" s="341" t="s">
        <v>5911</v>
      </c>
      <c r="F573" s="343" t="n">
        <v>102.54</v>
      </c>
    </row>
    <row r="574" customFormat="false" ht="15" hidden="false" customHeight="false" outlineLevel="0" collapsed="false">
      <c r="A574" s="341" t="n">
        <v>89273</v>
      </c>
      <c r="B574" s="342" t="str">
        <f aca="false">A574&amp;"U"</f>
        <v>89273U</v>
      </c>
      <c r="C574" s="341" t="s">
        <v>6482</v>
      </c>
      <c r="D574" s="341" t="s">
        <v>6423</v>
      </c>
      <c r="E574" s="341" t="s">
        <v>5911</v>
      </c>
      <c r="F574" s="343" t="n">
        <v>100.91</v>
      </c>
    </row>
    <row r="575" customFormat="false" ht="15" hidden="false" customHeight="false" outlineLevel="0" collapsed="false">
      <c r="A575" s="341" t="n">
        <v>89279</v>
      </c>
      <c r="B575" s="342" t="str">
        <f aca="false">A575&amp;"U"</f>
        <v>89279U</v>
      </c>
      <c r="C575" s="341" t="s">
        <v>6483</v>
      </c>
      <c r="D575" s="341" t="s">
        <v>6423</v>
      </c>
      <c r="E575" s="341" t="s">
        <v>5964</v>
      </c>
      <c r="F575" s="343" t="n">
        <v>2</v>
      </c>
    </row>
    <row r="576" customFormat="false" ht="15" hidden="false" customHeight="false" outlineLevel="0" collapsed="false">
      <c r="A576" s="341" t="n">
        <v>89877</v>
      </c>
      <c r="B576" s="342" t="str">
        <f aca="false">A576&amp;"U"</f>
        <v>89877U</v>
      </c>
      <c r="C576" s="341" t="s">
        <v>6484</v>
      </c>
      <c r="D576" s="341" t="s">
        <v>6423</v>
      </c>
      <c r="E576" s="341" t="s">
        <v>5911</v>
      </c>
      <c r="F576" s="343" t="n">
        <v>86</v>
      </c>
    </row>
    <row r="577" customFormat="false" ht="15" hidden="false" customHeight="false" outlineLevel="0" collapsed="false">
      <c r="A577" s="341" t="n">
        <v>89884</v>
      </c>
      <c r="B577" s="342" t="str">
        <f aca="false">A577&amp;"U"</f>
        <v>89884U</v>
      </c>
      <c r="C577" s="341" t="s">
        <v>6485</v>
      </c>
      <c r="D577" s="341" t="s">
        <v>6423</v>
      </c>
      <c r="E577" s="341" t="s">
        <v>5911</v>
      </c>
      <c r="F577" s="343" t="n">
        <v>89.53</v>
      </c>
    </row>
    <row r="578" customFormat="false" ht="15" hidden="false" customHeight="false" outlineLevel="0" collapsed="false">
      <c r="A578" s="341" t="n">
        <v>90587</v>
      </c>
      <c r="B578" s="342" t="str">
        <f aca="false">A578&amp;"U"</f>
        <v>90587U</v>
      </c>
      <c r="C578" s="341" t="s">
        <v>6486</v>
      </c>
      <c r="D578" s="341" t="s">
        <v>6423</v>
      </c>
      <c r="E578" s="341" t="s">
        <v>5911</v>
      </c>
      <c r="F578" s="343" t="n">
        <v>0.43</v>
      </c>
    </row>
    <row r="579" customFormat="false" ht="15" hidden="false" customHeight="false" outlineLevel="0" collapsed="false">
      <c r="A579" s="341" t="n">
        <v>90626</v>
      </c>
      <c r="B579" s="342" t="str">
        <f aca="false">A579&amp;"U"</f>
        <v>90626U</v>
      </c>
      <c r="C579" s="341" t="s">
        <v>6487</v>
      </c>
      <c r="D579" s="341" t="s">
        <v>6423</v>
      </c>
      <c r="E579" s="341" t="s">
        <v>5911</v>
      </c>
      <c r="F579" s="343" t="n">
        <v>2.42</v>
      </c>
    </row>
    <row r="580" customFormat="false" ht="15" hidden="false" customHeight="false" outlineLevel="0" collapsed="false">
      <c r="A580" s="341" t="n">
        <v>90632</v>
      </c>
      <c r="B580" s="342" t="str">
        <f aca="false">A580&amp;"U"</f>
        <v>90632U</v>
      </c>
      <c r="C580" s="341" t="s">
        <v>6488</v>
      </c>
      <c r="D580" s="341" t="s">
        <v>6423</v>
      </c>
      <c r="E580" s="341" t="s">
        <v>5911</v>
      </c>
      <c r="F580" s="343" t="n">
        <v>78.74</v>
      </c>
    </row>
    <row r="581" customFormat="false" ht="15" hidden="false" customHeight="false" outlineLevel="0" collapsed="false">
      <c r="A581" s="341" t="n">
        <v>90638</v>
      </c>
      <c r="B581" s="342" t="str">
        <f aca="false">A581&amp;"U"</f>
        <v>90638U</v>
      </c>
      <c r="C581" s="341" t="s">
        <v>6489</v>
      </c>
      <c r="D581" s="341" t="s">
        <v>6423</v>
      </c>
      <c r="E581" s="341" t="s">
        <v>5964</v>
      </c>
      <c r="F581" s="343" t="n">
        <v>5.38</v>
      </c>
    </row>
    <row r="582" customFormat="false" ht="15" hidden="false" customHeight="false" outlineLevel="0" collapsed="false">
      <c r="A582" s="341" t="n">
        <v>90644</v>
      </c>
      <c r="B582" s="342" t="str">
        <f aca="false">A582&amp;"U"</f>
        <v>90644U</v>
      </c>
      <c r="C582" s="341" t="s">
        <v>6490</v>
      </c>
      <c r="D582" s="341" t="s">
        <v>6423</v>
      </c>
      <c r="E582" s="341" t="s">
        <v>5964</v>
      </c>
      <c r="F582" s="343" t="n">
        <v>8.02</v>
      </c>
    </row>
    <row r="583" customFormat="false" ht="15" hidden="false" customHeight="false" outlineLevel="0" collapsed="false">
      <c r="A583" s="341" t="n">
        <v>90651</v>
      </c>
      <c r="B583" s="342" t="str">
        <f aca="false">A583&amp;"U"</f>
        <v>90651U</v>
      </c>
      <c r="C583" s="341" t="s">
        <v>6491</v>
      </c>
      <c r="D583" s="341" t="s">
        <v>6423</v>
      </c>
      <c r="E583" s="341" t="s">
        <v>5964</v>
      </c>
      <c r="F583" s="343" t="n">
        <v>1</v>
      </c>
    </row>
    <row r="584" customFormat="false" ht="15" hidden="false" customHeight="false" outlineLevel="0" collapsed="false">
      <c r="A584" s="341" t="n">
        <v>90657</v>
      </c>
      <c r="B584" s="342" t="str">
        <f aca="false">A584&amp;"U"</f>
        <v>90657U</v>
      </c>
      <c r="C584" s="341" t="s">
        <v>6492</v>
      </c>
      <c r="D584" s="341" t="s">
        <v>6423</v>
      </c>
      <c r="E584" s="341" t="s">
        <v>5964</v>
      </c>
      <c r="F584" s="343" t="n">
        <v>5.22</v>
      </c>
    </row>
    <row r="585" customFormat="false" ht="15" hidden="false" customHeight="false" outlineLevel="0" collapsed="false">
      <c r="A585" s="341" t="n">
        <v>90663</v>
      </c>
      <c r="B585" s="342" t="str">
        <f aca="false">A585&amp;"U"</f>
        <v>90663U</v>
      </c>
      <c r="C585" s="341" t="s">
        <v>6493</v>
      </c>
      <c r="D585" s="341" t="s">
        <v>6423</v>
      </c>
      <c r="E585" s="341" t="s">
        <v>5964</v>
      </c>
      <c r="F585" s="343" t="n">
        <v>5.6</v>
      </c>
    </row>
    <row r="586" customFormat="false" ht="15" hidden="false" customHeight="false" outlineLevel="0" collapsed="false">
      <c r="A586" s="341" t="n">
        <v>90669</v>
      </c>
      <c r="B586" s="342" t="str">
        <f aca="false">A586&amp;"U"</f>
        <v>90669U</v>
      </c>
      <c r="C586" s="341" t="s">
        <v>6494</v>
      </c>
      <c r="D586" s="341" t="s">
        <v>6423</v>
      </c>
      <c r="E586" s="341" t="s">
        <v>5911</v>
      </c>
      <c r="F586" s="343" t="n">
        <v>8.64</v>
      </c>
    </row>
    <row r="587" customFormat="false" ht="15" hidden="false" customHeight="false" outlineLevel="0" collapsed="false">
      <c r="A587" s="341" t="n">
        <v>90675</v>
      </c>
      <c r="B587" s="342" t="str">
        <f aca="false">A587&amp;"U"</f>
        <v>90675U</v>
      </c>
      <c r="C587" s="341" t="s">
        <v>6495</v>
      </c>
      <c r="D587" s="341" t="s">
        <v>6423</v>
      </c>
      <c r="E587" s="341" t="s">
        <v>5911</v>
      </c>
      <c r="F587" s="343" t="n">
        <v>291.32</v>
      </c>
    </row>
    <row r="588" customFormat="false" ht="15" hidden="false" customHeight="false" outlineLevel="0" collapsed="false">
      <c r="A588" s="341" t="n">
        <v>90681</v>
      </c>
      <c r="B588" s="342" t="str">
        <f aca="false">A588&amp;"U"</f>
        <v>90681U</v>
      </c>
      <c r="C588" s="341" t="s">
        <v>6496</v>
      </c>
      <c r="D588" s="341" t="s">
        <v>6423</v>
      </c>
      <c r="E588" s="341" t="s">
        <v>5911</v>
      </c>
      <c r="F588" s="343" t="n">
        <v>170.07</v>
      </c>
    </row>
    <row r="589" customFormat="false" ht="15" hidden="false" customHeight="false" outlineLevel="0" collapsed="false">
      <c r="A589" s="341" t="n">
        <v>90687</v>
      </c>
      <c r="B589" s="342" t="str">
        <f aca="false">A589&amp;"U"</f>
        <v>90687U</v>
      </c>
      <c r="C589" s="341" t="s">
        <v>6497</v>
      </c>
      <c r="D589" s="341" t="s">
        <v>6423</v>
      </c>
      <c r="E589" s="341" t="s">
        <v>5911</v>
      </c>
      <c r="F589" s="343" t="n">
        <v>56.52</v>
      </c>
    </row>
    <row r="590" customFormat="false" ht="15" hidden="false" customHeight="false" outlineLevel="0" collapsed="false">
      <c r="A590" s="341" t="n">
        <v>90693</v>
      </c>
      <c r="B590" s="342" t="str">
        <f aca="false">A590&amp;"U"</f>
        <v>90693U</v>
      </c>
      <c r="C590" s="341" t="s">
        <v>6498</v>
      </c>
      <c r="D590" s="341" t="s">
        <v>6423</v>
      </c>
      <c r="E590" s="341" t="s">
        <v>5911</v>
      </c>
      <c r="F590" s="343" t="n">
        <v>48.65</v>
      </c>
    </row>
    <row r="591" customFormat="false" ht="15" hidden="false" customHeight="false" outlineLevel="0" collapsed="false">
      <c r="A591" s="341" t="n">
        <v>90965</v>
      </c>
      <c r="B591" s="342" t="str">
        <f aca="false">A591&amp;"U"</f>
        <v>90965U</v>
      </c>
      <c r="C591" s="341" t="s">
        <v>6499</v>
      </c>
      <c r="D591" s="341" t="s">
        <v>6423</v>
      </c>
      <c r="E591" s="341" t="s">
        <v>5911</v>
      </c>
      <c r="F591" s="343" t="n">
        <v>8.6</v>
      </c>
    </row>
    <row r="592" customFormat="false" ht="15" hidden="false" customHeight="false" outlineLevel="0" collapsed="false">
      <c r="A592" s="341" t="n">
        <v>90973</v>
      </c>
      <c r="B592" s="342" t="str">
        <f aca="false">A592&amp;"U"</f>
        <v>90973U</v>
      </c>
      <c r="C592" s="341" t="s">
        <v>6500</v>
      </c>
      <c r="D592" s="341" t="s">
        <v>6423</v>
      </c>
      <c r="E592" s="341" t="s">
        <v>5911</v>
      </c>
      <c r="F592" s="343" t="n">
        <v>8.62</v>
      </c>
    </row>
    <row r="593" customFormat="false" ht="15" hidden="false" customHeight="false" outlineLevel="0" collapsed="false">
      <c r="A593" s="341" t="n">
        <v>90982</v>
      </c>
      <c r="B593" s="342" t="str">
        <f aca="false">A593&amp;"U"</f>
        <v>90982U</v>
      </c>
      <c r="C593" s="341" t="s">
        <v>6501</v>
      </c>
      <c r="D593" s="341" t="s">
        <v>6423</v>
      </c>
      <c r="E593" s="341" t="s">
        <v>5911</v>
      </c>
      <c r="F593" s="343" t="n">
        <v>21.91</v>
      </c>
    </row>
    <row r="594" customFormat="false" ht="15" hidden="false" customHeight="false" outlineLevel="0" collapsed="false">
      <c r="A594" s="341" t="n">
        <v>91001</v>
      </c>
      <c r="B594" s="342" t="str">
        <f aca="false">A594&amp;"U"</f>
        <v>91001U</v>
      </c>
      <c r="C594" s="341" t="s">
        <v>6502</v>
      </c>
      <c r="D594" s="341" t="s">
        <v>6423</v>
      </c>
      <c r="E594" s="341" t="s">
        <v>5911</v>
      </c>
      <c r="F594" s="343" t="n">
        <v>10.23</v>
      </c>
    </row>
    <row r="595" customFormat="false" ht="15" hidden="false" customHeight="false" outlineLevel="0" collapsed="false">
      <c r="A595" s="341" t="n">
        <v>91032</v>
      </c>
      <c r="B595" s="342" t="str">
        <f aca="false">A595&amp;"U"</f>
        <v>91032U</v>
      </c>
      <c r="C595" s="341" t="s">
        <v>6503</v>
      </c>
      <c r="D595" s="341" t="s">
        <v>6423</v>
      </c>
      <c r="E595" s="341" t="s">
        <v>5911</v>
      </c>
      <c r="F595" s="343" t="n">
        <v>67.83</v>
      </c>
    </row>
    <row r="596" customFormat="false" ht="15" hidden="false" customHeight="false" outlineLevel="0" collapsed="false">
      <c r="A596" s="341" t="n">
        <v>91278</v>
      </c>
      <c r="B596" s="342" t="str">
        <f aca="false">A596&amp;"U"</f>
        <v>91278U</v>
      </c>
      <c r="C596" s="341" t="s">
        <v>6504</v>
      </c>
      <c r="D596" s="341" t="s">
        <v>6423</v>
      </c>
      <c r="E596" s="341" t="s">
        <v>5911</v>
      </c>
      <c r="F596" s="343" t="n">
        <v>0.61</v>
      </c>
    </row>
    <row r="597" customFormat="false" ht="15" hidden="false" customHeight="false" outlineLevel="0" collapsed="false">
      <c r="A597" s="341" t="n">
        <v>91285</v>
      </c>
      <c r="B597" s="342" t="str">
        <f aca="false">A597&amp;"U"</f>
        <v>91285U</v>
      </c>
      <c r="C597" s="341" t="s">
        <v>6505</v>
      </c>
      <c r="D597" s="341" t="s">
        <v>6423</v>
      </c>
      <c r="E597" s="341" t="s">
        <v>5964</v>
      </c>
      <c r="F597" s="343" t="n">
        <v>0.91</v>
      </c>
    </row>
    <row r="598" customFormat="false" ht="15" hidden="false" customHeight="false" outlineLevel="0" collapsed="false">
      <c r="A598" s="341" t="n">
        <v>91387</v>
      </c>
      <c r="B598" s="342" t="str">
        <f aca="false">A598&amp;"U"</f>
        <v>91387U</v>
      </c>
      <c r="C598" s="341" t="s">
        <v>6506</v>
      </c>
      <c r="D598" s="341" t="s">
        <v>6423</v>
      </c>
      <c r="E598" s="341" t="s">
        <v>5911</v>
      </c>
      <c r="F598" s="343" t="n">
        <v>74.58</v>
      </c>
    </row>
    <row r="599" customFormat="false" ht="15" hidden="false" customHeight="false" outlineLevel="0" collapsed="false">
      <c r="A599" s="341" t="n">
        <v>91395</v>
      </c>
      <c r="B599" s="342" t="str">
        <f aca="false">A599&amp;"U"</f>
        <v>91395U</v>
      </c>
      <c r="C599" s="341" t="s">
        <v>6507</v>
      </c>
      <c r="D599" s="341" t="s">
        <v>6423</v>
      </c>
      <c r="E599" s="341" t="s">
        <v>5911</v>
      </c>
      <c r="F599" s="343" t="n">
        <v>58.71</v>
      </c>
    </row>
    <row r="600" customFormat="false" ht="15" hidden="false" customHeight="false" outlineLevel="0" collapsed="false">
      <c r="A600" s="341" t="n">
        <v>91486</v>
      </c>
      <c r="B600" s="342" t="str">
        <f aca="false">A600&amp;"U"</f>
        <v>91486U</v>
      </c>
      <c r="C600" s="341" t="s">
        <v>6508</v>
      </c>
      <c r="D600" s="341" t="s">
        <v>6423</v>
      </c>
      <c r="E600" s="341" t="s">
        <v>5911</v>
      </c>
      <c r="F600" s="343" t="n">
        <v>69.27</v>
      </c>
    </row>
    <row r="601" customFormat="false" ht="15" hidden="false" customHeight="false" outlineLevel="0" collapsed="false">
      <c r="A601" s="341" t="n">
        <v>91534</v>
      </c>
      <c r="B601" s="342" t="str">
        <f aca="false">A601&amp;"U"</f>
        <v>91534U</v>
      </c>
      <c r="C601" s="341" t="s">
        <v>6509</v>
      </c>
      <c r="D601" s="341" t="s">
        <v>6423</v>
      </c>
      <c r="E601" s="341" t="s">
        <v>5911</v>
      </c>
      <c r="F601" s="343" t="n">
        <v>20.44</v>
      </c>
    </row>
    <row r="602" customFormat="false" ht="15" hidden="false" customHeight="false" outlineLevel="0" collapsed="false">
      <c r="A602" s="341" t="n">
        <v>91635</v>
      </c>
      <c r="B602" s="342" t="str">
        <f aca="false">A602&amp;"U"</f>
        <v>91635U</v>
      </c>
      <c r="C602" s="341" t="s">
        <v>6510</v>
      </c>
      <c r="D602" s="341" t="s">
        <v>6423</v>
      </c>
      <c r="E602" s="341" t="s">
        <v>5911</v>
      </c>
      <c r="F602" s="343" t="n">
        <v>63.65</v>
      </c>
    </row>
    <row r="603" customFormat="false" ht="15" hidden="false" customHeight="false" outlineLevel="0" collapsed="false">
      <c r="A603" s="341" t="n">
        <v>91646</v>
      </c>
      <c r="B603" s="342" t="str">
        <f aca="false">A603&amp;"U"</f>
        <v>91646U</v>
      </c>
      <c r="C603" s="341" t="s">
        <v>6511</v>
      </c>
      <c r="D603" s="341" t="s">
        <v>6423</v>
      </c>
      <c r="E603" s="341" t="s">
        <v>5911</v>
      </c>
      <c r="F603" s="343" t="n">
        <v>96.61</v>
      </c>
    </row>
    <row r="604" customFormat="false" ht="15" hidden="false" customHeight="false" outlineLevel="0" collapsed="false">
      <c r="A604" s="341" t="n">
        <v>91693</v>
      </c>
      <c r="B604" s="342" t="str">
        <f aca="false">A604&amp;"U"</f>
        <v>91693U</v>
      </c>
      <c r="C604" s="341" t="s">
        <v>6512</v>
      </c>
      <c r="D604" s="341" t="s">
        <v>6423</v>
      </c>
      <c r="E604" s="341" t="s">
        <v>5964</v>
      </c>
      <c r="F604" s="343" t="n">
        <v>19.62</v>
      </c>
    </row>
    <row r="605" customFormat="false" ht="15" hidden="false" customHeight="false" outlineLevel="0" collapsed="false">
      <c r="A605" s="341" t="n">
        <v>92044</v>
      </c>
      <c r="B605" s="342" t="str">
        <f aca="false">A605&amp;"U"</f>
        <v>92044U</v>
      </c>
      <c r="C605" s="341" t="s">
        <v>6513</v>
      </c>
      <c r="D605" s="341" t="s">
        <v>6423</v>
      </c>
      <c r="E605" s="341" t="s">
        <v>5911</v>
      </c>
      <c r="F605" s="343" t="n">
        <v>7.8</v>
      </c>
    </row>
    <row r="606" customFormat="false" ht="15" hidden="false" customHeight="false" outlineLevel="0" collapsed="false">
      <c r="A606" s="341" t="n">
        <v>92107</v>
      </c>
      <c r="B606" s="342" t="str">
        <f aca="false">A606&amp;"U"</f>
        <v>92107U</v>
      </c>
      <c r="C606" s="341" t="s">
        <v>6514</v>
      </c>
      <c r="D606" s="341" t="s">
        <v>6423</v>
      </c>
      <c r="E606" s="341" t="s">
        <v>5911</v>
      </c>
      <c r="F606" s="343" t="n">
        <v>94.53</v>
      </c>
    </row>
    <row r="607" customFormat="false" ht="15" hidden="false" customHeight="false" outlineLevel="0" collapsed="false">
      <c r="A607" s="341" t="n">
        <v>92113</v>
      </c>
      <c r="B607" s="342" t="str">
        <f aca="false">A607&amp;"U"</f>
        <v>92113U</v>
      </c>
      <c r="C607" s="341" t="s">
        <v>6515</v>
      </c>
      <c r="D607" s="341" t="s">
        <v>6423</v>
      </c>
      <c r="E607" s="341" t="s">
        <v>5964</v>
      </c>
      <c r="F607" s="343" t="n">
        <v>1.18</v>
      </c>
    </row>
    <row r="608" customFormat="false" ht="15" hidden="false" customHeight="false" outlineLevel="0" collapsed="false">
      <c r="A608" s="341" t="n">
        <v>92119</v>
      </c>
      <c r="B608" s="342" t="str">
        <f aca="false">A608&amp;"U"</f>
        <v>92119U</v>
      </c>
      <c r="C608" s="341" t="s">
        <v>6516</v>
      </c>
      <c r="D608" s="341" t="s">
        <v>6423</v>
      </c>
      <c r="E608" s="341" t="s">
        <v>5964</v>
      </c>
      <c r="F608" s="343" t="n">
        <v>0.3</v>
      </c>
    </row>
    <row r="609" customFormat="false" ht="15" hidden="false" customHeight="false" outlineLevel="0" collapsed="false">
      <c r="A609" s="341" t="n">
        <v>92139</v>
      </c>
      <c r="B609" s="342" t="str">
        <f aca="false">A609&amp;"U"</f>
        <v>92139U</v>
      </c>
      <c r="C609" s="341" t="s">
        <v>6517</v>
      </c>
      <c r="D609" s="341" t="s">
        <v>6423</v>
      </c>
      <c r="E609" s="341" t="s">
        <v>5964</v>
      </c>
      <c r="F609" s="343" t="n">
        <v>42.7</v>
      </c>
    </row>
    <row r="610" customFormat="false" ht="15" hidden="false" customHeight="false" outlineLevel="0" collapsed="false">
      <c r="A610" s="341" t="n">
        <v>92146</v>
      </c>
      <c r="B610" s="342" t="str">
        <f aca="false">A610&amp;"U"</f>
        <v>92146U</v>
      </c>
      <c r="C610" s="341" t="s">
        <v>6518</v>
      </c>
      <c r="D610" s="341" t="s">
        <v>6423</v>
      </c>
      <c r="E610" s="341" t="s">
        <v>5964</v>
      </c>
      <c r="F610" s="343" t="n">
        <v>30.81</v>
      </c>
    </row>
    <row r="611" customFormat="false" ht="15" hidden="false" customHeight="false" outlineLevel="0" collapsed="false">
      <c r="A611" s="341" t="n">
        <v>92243</v>
      </c>
      <c r="B611" s="342" t="str">
        <f aca="false">A611&amp;"U"</f>
        <v>92243U</v>
      </c>
      <c r="C611" s="341" t="s">
        <v>6519</v>
      </c>
      <c r="D611" s="341" t="s">
        <v>6423</v>
      </c>
      <c r="E611" s="341" t="s">
        <v>5911</v>
      </c>
      <c r="F611" s="343" t="n">
        <v>79.22</v>
      </c>
    </row>
    <row r="612" customFormat="false" ht="15" hidden="false" customHeight="false" outlineLevel="0" collapsed="false">
      <c r="A612" s="341" t="n">
        <v>92717</v>
      </c>
      <c r="B612" s="342" t="str">
        <f aca="false">A612&amp;"U"</f>
        <v>92717U</v>
      </c>
      <c r="C612" s="341" t="s">
        <v>6520</v>
      </c>
      <c r="D612" s="341" t="s">
        <v>6423</v>
      </c>
      <c r="E612" s="341" t="s">
        <v>5964</v>
      </c>
      <c r="F612" s="343" t="n">
        <v>0.23</v>
      </c>
    </row>
    <row r="613" customFormat="false" ht="15" hidden="false" customHeight="false" outlineLevel="0" collapsed="false">
      <c r="A613" s="341" t="n">
        <v>92961</v>
      </c>
      <c r="B613" s="342" t="str">
        <f aca="false">A613&amp;"U"</f>
        <v>92961U</v>
      </c>
      <c r="C613" s="341" t="s">
        <v>6521</v>
      </c>
      <c r="D613" s="341" t="s">
        <v>6423</v>
      </c>
      <c r="E613" s="341" t="s">
        <v>5911</v>
      </c>
      <c r="F613" s="343" t="n">
        <v>5.29</v>
      </c>
    </row>
    <row r="614" customFormat="false" ht="15" hidden="false" customHeight="false" outlineLevel="0" collapsed="false">
      <c r="A614" s="341" t="n">
        <v>92967</v>
      </c>
      <c r="B614" s="342" t="str">
        <f aca="false">A614&amp;"U"</f>
        <v>92967U</v>
      </c>
      <c r="C614" s="341" t="s">
        <v>6522</v>
      </c>
      <c r="D614" s="341" t="s">
        <v>6423</v>
      </c>
      <c r="E614" s="341" t="s">
        <v>5911</v>
      </c>
      <c r="F614" s="343" t="n">
        <v>21.91</v>
      </c>
    </row>
    <row r="615" customFormat="false" ht="15" hidden="false" customHeight="false" outlineLevel="0" collapsed="false">
      <c r="A615" s="341" t="n">
        <v>93225</v>
      </c>
      <c r="B615" s="342" t="str">
        <f aca="false">A615&amp;"U"</f>
        <v>93225U</v>
      </c>
      <c r="C615" s="341" t="s">
        <v>6523</v>
      </c>
      <c r="D615" s="341" t="s">
        <v>6423</v>
      </c>
      <c r="E615" s="341" t="s">
        <v>5911</v>
      </c>
      <c r="F615" s="343" t="n">
        <v>442.16</v>
      </c>
    </row>
    <row r="616" customFormat="false" ht="15" hidden="false" customHeight="false" outlineLevel="0" collapsed="false">
      <c r="A616" s="341" t="n">
        <v>93234</v>
      </c>
      <c r="B616" s="342" t="str">
        <f aca="false">A616&amp;"U"</f>
        <v>93234U</v>
      </c>
      <c r="C616" s="341" t="s">
        <v>6524</v>
      </c>
      <c r="D616" s="341" t="s">
        <v>6423</v>
      </c>
      <c r="E616" s="341" t="s">
        <v>5964</v>
      </c>
      <c r="F616" s="343" t="n">
        <v>0.53</v>
      </c>
    </row>
    <row r="617" customFormat="false" ht="15" hidden="false" customHeight="false" outlineLevel="0" collapsed="false">
      <c r="A617" s="341" t="n">
        <v>93244</v>
      </c>
      <c r="B617" s="342" t="str">
        <f aca="false">A617&amp;"U"</f>
        <v>93244U</v>
      </c>
      <c r="C617" s="341" t="s">
        <v>6525</v>
      </c>
      <c r="D617" s="341" t="s">
        <v>6423</v>
      </c>
      <c r="E617" s="341" t="s">
        <v>5911</v>
      </c>
      <c r="F617" s="343" t="n">
        <v>61.25</v>
      </c>
    </row>
    <row r="618" customFormat="false" ht="15" hidden="false" customHeight="false" outlineLevel="0" collapsed="false">
      <c r="A618" s="341" t="n">
        <v>93274</v>
      </c>
      <c r="B618" s="342" t="str">
        <f aca="false">A618&amp;"U"</f>
        <v>93274U</v>
      </c>
      <c r="C618" s="341" t="s">
        <v>6526</v>
      </c>
      <c r="D618" s="341" t="s">
        <v>6423</v>
      </c>
      <c r="E618" s="341" t="s">
        <v>5911</v>
      </c>
      <c r="F618" s="343" t="n">
        <v>64.17</v>
      </c>
    </row>
    <row r="619" customFormat="false" ht="15" hidden="false" customHeight="false" outlineLevel="0" collapsed="false">
      <c r="A619" s="341" t="n">
        <v>93282</v>
      </c>
      <c r="B619" s="342" t="str">
        <f aca="false">A619&amp;"U"</f>
        <v>93282U</v>
      </c>
      <c r="C619" s="341" t="s">
        <v>6527</v>
      </c>
      <c r="D619" s="341" t="s">
        <v>6423</v>
      </c>
      <c r="E619" s="341" t="s">
        <v>5964</v>
      </c>
      <c r="F619" s="343" t="n">
        <v>16.53</v>
      </c>
    </row>
    <row r="620" customFormat="false" ht="15" hidden="false" customHeight="false" outlineLevel="0" collapsed="false">
      <c r="A620" s="341" t="n">
        <v>93288</v>
      </c>
      <c r="B620" s="342" t="str">
        <f aca="false">A620&amp;"U"</f>
        <v>93288U</v>
      </c>
      <c r="C620" s="341" t="s">
        <v>6528</v>
      </c>
      <c r="D620" s="341" t="s">
        <v>6423</v>
      </c>
      <c r="E620" s="341" t="s">
        <v>5911</v>
      </c>
      <c r="F620" s="343" t="n">
        <v>170.36</v>
      </c>
    </row>
    <row r="621" customFormat="false" ht="15" hidden="false" customHeight="false" outlineLevel="0" collapsed="false">
      <c r="A621" s="341" t="n">
        <v>93403</v>
      </c>
      <c r="B621" s="342" t="str">
        <f aca="false">A621&amp;"U"</f>
        <v>93403U</v>
      </c>
      <c r="C621" s="341" t="s">
        <v>6529</v>
      </c>
      <c r="D621" s="341" t="s">
        <v>6423</v>
      </c>
      <c r="E621" s="341" t="s">
        <v>5911</v>
      </c>
      <c r="F621" s="343" t="n">
        <v>69.25</v>
      </c>
    </row>
    <row r="622" customFormat="false" ht="15" hidden="false" customHeight="false" outlineLevel="0" collapsed="false">
      <c r="A622" s="341" t="n">
        <v>93409</v>
      </c>
      <c r="B622" s="342" t="str">
        <f aca="false">A622&amp;"U"</f>
        <v>93409U</v>
      </c>
      <c r="C622" s="341" t="s">
        <v>6530</v>
      </c>
      <c r="D622" s="341" t="s">
        <v>6423</v>
      </c>
      <c r="E622" s="341" t="s">
        <v>5911</v>
      </c>
      <c r="F622" s="343" t="n">
        <v>32.07</v>
      </c>
    </row>
    <row r="623" customFormat="false" ht="15" hidden="false" customHeight="false" outlineLevel="0" collapsed="false">
      <c r="A623" s="341" t="n">
        <v>93416</v>
      </c>
      <c r="B623" s="342" t="str">
        <f aca="false">A623&amp;"U"</f>
        <v>93416U</v>
      </c>
      <c r="C623" s="341" t="s">
        <v>6531</v>
      </c>
      <c r="D623" s="341" t="s">
        <v>6423</v>
      </c>
      <c r="E623" s="341" t="s">
        <v>5911</v>
      </c>
      <c r="F623" s="343" t="n">
        <v>0.46</v>
      </c>
    </row>
    <row r="624" customFormat="false" ht="15" hidden="false" customHeight="false" outlineLevel="0" collapsed="false">
      <c r="A624" s="341" t="n">
        <v>93422</v>
      </c>
      <c r="B624" s="342" t="str">
        <f aca="false">A624&amp;"U"</f>
        <v>93422U</v>
      </c>
      <c r="C624" s="341" t="s">
        <v>6532</v>
      </c>
      <c r="D624" s="341" t="s">
        <v>6423</v>
      </c>
      <c r="E624" s="341" t="s">
        <v>5911</v>
      </c>
      <c r="F624" s="343" t="n">
        <v>6.07</v>
      </c>
    </row>
    <row r="625" customFormat="false" ht="15" hidden="false" customHeight="false" outlineLevel="0" collapsed="false">
      <c r="A625" s="341" t="n">
        <v>93428</v>
      </c>
      <c r="B625" s="342" t="str">
        <f aca="false">A625&amp;"U"</f>
        <v>93428U</v>
      </c>
      <c r="C625" s="341" t="s">
        <v>6533</v>
      </c>
      <c r="D625" s="341" t="s">
        <v>6423</v>
      </c>
      <c r="E625" s="341" t="s">
        <v>5911</v>
      </c>
      <c r="F625" s="343" t="n">
        <v>8.6</v>
      </c>
    </row>
    <row r="626" customFormat="false" ht="15" hidden="false" customHeight="false" outlineLevel="0" collapsed="false">
      <c r="A626" s="341" t="n">
        <v>93434</v>
      </c>
      <c r="B626" s="342" t="str">
        <f aca="false">A626&amp;"U"</f>
        <v>93434U</v>
      </c>
      <c r="C626" s="341" t="s">
        <v>6534</v>
      </c>
      <c r="D626" s="341" t="s">
        <v>6423</v>
      </c>
      <c r="E626" s="341" t="s">
        <v>5911</v>
      </c>
      <c r="F626" s="343" t="n">
        <v>253.64</v>
      </c>
    </row>
    <row r="627" customFormat="false" ht="15" hidden="false" customHeight="false" outlineLevel="0" collapsed="false">
      <c r="A627" s="341" t="n">
        <v>93440</v>
      </c>
      <c r="B627" s="342" t="str">
        <f aca="false">A627&amp;"U"</f>
        <v>93440U</v>
      </c>
      <c r="C627" s="341" t="s">
        <v>6535</v>
      </c>
      <c r="D627" s="341" t="s">
        <v>6423</v>
      </c>
      <c r="E627" s="341" t="s">
        <v>5911</v>
      </c>
      <c r="F627" s="343" t="n">
        <v>111.6</v>
      </c>
    </row>
    <row r="628" customFormat="false" ht="15" hidden="false" customHeight="false" outlineLevel="0" collapsed="false">
      <c r="A628" s="341" t="n">
        <v>95122</v>
      </c>
      <c r="B628" s="342" t="str">
        <f aca="false">A628&amp;"U"</f>
        <v>95122U</v>
      </c>
      <c r="C628" s="341" t="s">
        <v>6536</v>
      </c>
      <c r="D628" s="341" t="s">
        <v>6423</v>
      </c>
      <c r="E628" s="341" t="s">
        <v>5911</v>
      </c>
      <c r="F628" s="343" t="n">
        <v>173.24</v>
      </c>
    </row>
    <row r="629" customFormat="false" ht="15" hidden="false" customHeight="false" outlineLevel="0" collapsed="false">
      <c r="A629" s="341" t="n">
        <v>95128</v>
      </c>
      <c r="B629" s="342" t="str">
        <f aca="false">A629&amp;"U"</f>
        <v>95128U</v>
      </c>
      <c r="C629" s="341" t="s">
        <v>6537</v>
      </c>
      <c r="D629" s="341" t="s">
        <v>6423</v>
      </c>
      <c r="E629" s="341" t="s">
        <v>5911</v>
      </c>
      <c r="F629" s="343" t="n">
        <v>42.91</v>
      </c>
    </row>
    <row r="630" customFormat="false" ht="15" hidden="false" customHeight="false" outlineLevel="0" collapsed="false">
      <c r="A630" s="341" t="n">
        <v>95140</v>
      </c>
      <c r="B630" s="342" t="str">
        <f aca="false">A630&amp;"U"</f>
        <v>95140U</v>
      </c>
      <c r="C630" s="341" t="s">
        <v>6538</v>
      </c>
      <c r="D630" s="341" t="s">
        <v>6423</v>
      </c>
      <c r="E630" s="341" t="s">
        <v>6393</v>
      </c>
      <c r="F630" s="343" t="n">
        <v>0.04</v>
      </c>
    </row>
    <row r="631" customFormat="false" ht="15" hidden="false" customHeight="false" outlineLevel="0" collapsed="false">
      <c r="A631" s="341" t="n">
        <v>95213</v>
      </c>
      <c r="B631" s="342" t="str">
        <f aca="false">A631&amp;"U"</f>
        <v>95213U</v>
      </c>
      <c r="C631" s="341" t="s">
        <v>6539</v>
      </c>
      <c r="D631" s="341" t="s">
        <v>6423</v>
      </c>
      <c r="E631" s="341" t="s">
        <v>5911</v>
      </c>
      <c r="F631" s="343" t="n">
        <v>70.34</v>
      </c>
    </row>
    <row r="632" customFormat="false" ht="15" hidden="false" customHeight="false" outlineLevel="0" collapsed="false">
      <c r="A632" s="341" t="n">
        <v>95259</v>
      </c>
      <c r="B632" s="342" t="str">
        <f aca="false">A632&amp;"U"</f>
        <v>95259U</v>
      </c>
      <c r="C632" s="341" t="s">
        <v>6540</v>
      </c>
      <c r="D632" s="341" t="s">
        <v>6423</v>
      </c>
      <c r="E632" s="341" t="s">
        <v>5911</v>
      </c>
      <c r="F632" s="343" t="n">
        <v>21.65</v>
      </c>
    </row>
    <row r="633" customFormat="false" ht="15" hidden="false" customHeight="false" outlineLevel="0" collapsed="false">
      <c r="A633" s="341" t="n">
        <v>95265</v>
      </c>
      <c r="B633" s="342" t="str">
        <f aca="false">A633&amp;"U"</f>
        <v>95265U</v>
      </c>
      <c r="C633" s="341" t="s">
        <v>6541</v>
      </c>
      <c r="D633" s="341" t="s">
        <v>6423</v>
      </c>
      <c r="E633" s="341" t="s">
        <v>5911</v>
      </c>
      <c r="F633" s="343" t="n">
        <v>0.87</v>
      </c>
    </row>
    <row r="634" customFormat="false" ht="15" hidden="false" customHeight="false" outlineLevel="0" collapsed="false">
      <c r="A634" s="341" t="n">
        <v>95271</v>
      </c>
      <c r="B634" s="342" t="str">
        <f aca="false">A634&amp;"U"</f>
        <v>95271U</v>
      </c>
      <c r="C634" s="341" t="s">
        <v>6542</v>
      </c>
      <c r="D634" s="341" t="s">
        <v>6423</v>
      </c>
      <c r="E634" s="341" t="s">
        <v>5911</v>
      </c>
      <c r="F634" s="343" t="n">
        <v>0.53</v>
      </c>
    </row>
    <row r="635" customFormat="false" ht="15" hidden="false" customHeight="false" outlineLevel="0" collapsed="false">
      <c r="A635" s="341" t="n">
        <v>95277</v>
      </c>
      <c r="B635" s="342" t="str">
        <f aca="false">A635&amp;"U"</f>
        <v>95277U</v>
      </c>
      <c r="C635" s="341" t="s">
        <v>6543</v>
      </c>
      <c r="D635" s="341" t="s">
        <v>6423</v>
      </c>
      <c r="E635" s="341" t="s">
        <v>5911</v>
      </c>
      <c r="F635" s="343" t="n">
        <v>0.5</v>
      </c>
    </row>
    <row r="636" customFormat="false" ht="15" hidden="false" customHeight="false" outlineLevel="0" collapsed="false">
      <c r="A636" s="341" t="n">
        <v>95283</v>
      </c>
      <c r="B636" s="342" t="str">
        <f aca="false">A636&amp;"U"</f>
        <v>95283U</v>
      </c>
      <c r="C636" s="341" t="s">
        <v>6544</v>
      </c>
      <c r="D636" s="341" t="s">
        <v>6423</v>
      </c>
      <c r="E636" s="341" t="s">
        <v>5911</v>
      </c>
      <c r="F636" s="343" t="n">
        <v>0.61</v>
      </c>
    </row>
    <row r="637" customFormat="false" ht="15" hidden="false" customHeight="false" outlineLevel="0" collapsed="false">
      <c r="A637" s="341" t="n">
        <v>95621</v>
      </c>
      <c r="B637" s="342" t="str">
        <f aca="false">A637&amp;"U"</f>
        <v>95621U</v>
      </c>
      <c r="C637" s="341" t="s">
        <v>6545</v>
      </c>
      <c r="D637" s="341" t="s">
        <v>6423</v>
      </c>
      <c r="E637" s="341" t="s">
        <v>5911</v>
      </c>
      <c r="F637" s="343" t="n">
        <v>21.37</v>
      </c>
    </row>
    <row r="638" customFormat="false" ht="15" hidden="false" customHeight="false" outlineLevel="0" collapsed="false">
      <c r="A638" s="341" t="n">
        <v>95632</v>
      </c>
      <c r="B638" s="342" t="str">
        <f aca="false">A638&amp;"U"</f>
        <v>95632U</v>
      </c>
      <c r="C638" s="341" t="s">
        <v>6546</v>
      </c>
      <c r="D638" s="341" t="s">
        <v>6423</v>
      </c>
      <c r="E638" s="341" t="s">
        <v>5911</v>
      </c>
      <c r="F638" s="343" t="n">
        <v>79.73</v>
      </c>
    </row>
    <row r="639" customFormat="false" ht="15" hidden="false" customHeight="false" outlineLevel="0" collapsed="false">
      <c r="A639" s="341" t="n">
        <v>95703</v>
      </c>
      <c r="B639" s="342" t="str">
        <f aca="false">A639&amp;"U"</f>
        <v>95703U</v>
      </c>
      <c r="C639" s="341" t="s">
        <v>6547</v>
      </c>
      <c r="D639" s="341" t="s">
        <v>6423</v>
      </c>
      <c r="E639" s="341" t="s">
        <v>5911</v>
      </c>
      <c r="F639" s="343" t="n">
        <v>24.92</v>
      </c>
    </row>
    <row r="640" customFormat="false" ht="15" hidden="false" customHeight="false" outlineLevel="0" collapsed="false">
      <c r="A640" s="341" t="n">
        <v>95709</v>
      </c>
      <c r="B640" s="342" t="str">
        <f aca="false">A640&amp;"U"</f>
        <v>95709U</v>
      </c>
      <c r="C640" s="341" t="s">
        <v>6548</v>
      </c>
      <c r="D640" s="341" t="s">
        <v>6423</v>
      </c>
      <c r="E640" s="341" t="s">
        <v>5911</v>
      </c>
      <c r="F640" s="343" t="n">
        <v>76.28</v>
      </c>
    </row>
    <row r="641" customFormat="false" ht="15" hidden="false" customHeight="false" outlineLevel="0" collapsed="false">
      <c r="A641" s="341" t="n">
        <v>95715</v>
      </c>
      <c r="B641" s="342" t="str">
        <f aca="false">A641&amp;"U"</f>
        <v>95715U</v>
      </c>
      <c r="C641" s="341" t="s">
        <v>6549</v>
      </c>
      <c r="D641" s="341" t="s">
        <v>6423</v>
      </c>
      <c r="E641" s="341" t="s">
        <v>5911</v>
      </c>
      <c r="F641" s="343" t="n">
        <v>92.84</v>
      </c>
    </row>
    <row r="642" customFormat="false" ht="15" hidden="false" customHeight="false" outlineLevel="0" collapsed="false">
      <c r="A642" s="341" t="n">
        <v>95721</v>
      </c>
      <c r="B642" s="342" t="str">
        <f aca="false">A642&amp;"U"</f>
        <v>95721U</v>
      </c>
      <c r="C642" s="341" t="s">
        <v>6550</v>
      </c>
      <c r="D642" s="341" t="s">
        <v>6423</v>
      </c>
      <c r="E642" s="341" t="s">
        <v>5911</v>
      </c>
      <c r="F642" s="343" t="n">
        <v>90.3</v>
      </c>
    </row>
    <row r="643" customFormat="false" ht="15" hidden="false" customHeight="false" outlineLevel="0" collapsed="false">
      <c r="A643" s="341" t="n">
        <v>95873</v>
      </c>
      <c r="B643" s="342" t="str">
        <f aca="false">A643&amp;"U"</f>
        <v>95873U</v>
      </c>
      <c r="C643" s="341" t="s">
        <v>6551</v>
      </c>
      <c r="D643" s="341" t="s">
        <v>6423</v>
      </c>
      <c r="E643" s="341" t="s">
        <v>5911</v>
      </c>
      <c r="F643" s="343" t="n">
        <v>13.75</v>
      </c>
    </row>
    <row r="644" customFormat="false" ht="15" hidden="false" customHeight="false" outlineLevel="0" collapsed="false">
      <c r="A644" s="341" t="n">
        <v>96014</v>
      </c>
      <c r="B644" s="342" t="str">
        <f aca="false">A644&amp;"U"</f>
        <v>96014U</v>
      </c>
      <c r="C644" s="341" t="s">
        <v>6552</v>
      </c>
      <c r="D644" s="341" t="s">
        <v>6423</v>
      </c>
      <c r="E644" s="341" t="s">
        <v>5911</v>
      </c>
      <c r="F644" s="343" t="n">
        <v>47.93</v>
      </c>
    </row>
    <row r="645" customFormat="false" ht="15" hidden="false" customHeight="false" outlineLevel="0" collapsed="false">
      <c r="A645" s="341" t="n">
        <v>96021</v>
      </c>
      <c r="B645" s="342" t="str">
        <f aca="false">A645&amp;"U"</f>
        <v>96021U</v>
      </c>
      <c r="C645" s="341" t="s">
        <v>6553</v>
      </c>
      <c r="D645" s="341" t="s">
        <v>6423</v>
      </c>
      <c r="E645" s="341" t="s">
        <v>5911</v>
      </c>
      <c r="F645" s="343" t="n">
        <v>47.66</v>
      </c>
    </row>
    <row r="646" customFormat="false" ht="15" hidden="false" customHeight="false" outlineLevel="0" collapsed="false">
      <c r="A646" s="341" t="n">
        <v>96029</v>
      </c>
      <c r="B646" s="342" t="str">
        <f aca="false">A646&amp;"U"</f>
        <v>96029U</v>
      </c>
      <c r="C646" s="341" t="s">
        <v>6554</v>
      </c>
      <c r="D646" s="341" t="s">
        <v>6423</v>
      </c>
      <c r="E646" s="341" t="s">
        <v>5911</v>
      </c>
      <c r="F646" s="343" t="n">
        <v>41.33</v>
      </c>
    </row>
    <row r="647" customFormat="false" ht="15" hidden="false" customHeight="false" outlineLevel="0" collapsed="false">
      <c r="A647" s="341" t="n">
        <v>96036</v>
      </c>
      <c r="B647" s="342" t="str">
        <f aca="false">A647&amp;"U"</f>
        <v>96036U</v>
      </c>
      <c r="C647" s="341" t="s">
        <v>6555</v>
      </c>
      <c r="D647" s="341" t="s">
        <v>6423</v>
      </c>
      <c r="E647" s="341" t="s">
        <v>5911</v>
      </c>
      <c r="F647" s="343" t="n">
        <v>80.53</v>
      </c>
    </row>
    <row r="648" customFormat="false" ht="15" hidden="false" customHeight="false" outlineLevel="0" collapsed="false">
      <c r="A648" s="341" t="n">
        <v>96155</v>
      </c>
      <c r="B648" s="342" t="str">
        <f aca="false">A648&amp;"U"</f>
        <v>96155U</v>
      </c>
      <c r="C648" s="341" t="s">
        <v>6556</v>
      </c>
      <c r="D648" s="341" t="s">
        <v>6423</v>
      </c>
      <c r="E648" s="341" t="s">
        <v>5911</v>
      </c>
      <c r="F648" s="343" t="n">
        <v>41.6</v>
      </c>
    </row>
    <row r="649" customFormat="false" ht="15" hidden="false" customHeight="false" outlineLevel="0" collapsed="false">
      <c r="A649" s="341" t="n">
        <v>96156</v>
      </c>
      <c r="B649" s="342" t="str">
        <f aca="false">A649&amp;"U"</f>
        <v>96156U</v>
      </c>
      <c r="C649" s="341" t="s">
        <v>6557</v>
      </c>
      <c r="D649" s="341" t="s">
        <v>6423</v>
      </c>
      <c r="E649" s="341" t="s">
        <v>5911</v>
      </c>
      <c r="F649" s="343" t="n">
        <v>55.31</v>
      </c>
    </row>
    <row r="650" customFormat="false" ht="15" hidden="false" customHeight="false" outlineLevel="0" collapsed="false">
      <c r="A650" s="341" t="n">
        <v>96159</v>
      </c>
      <c r="B650" s="342" t="str">
        <f aca="false">A650&amp;"U"</f>
        <v>96159U</v>
      </c>
      <c r="C650" s="341" t="s">
        <v>6558</v>
      </c>
      <c r="D650" s="341" t="s">
        <v>6423</v>
      </c>
      <c r="E650" s="341" t="s">
        <v>5911</v>
      </c>
      <c r="F650" s="343" t="n">
        <v>83.26</v>
      </c>
    </row>
    <row r="651" customFormat="false" ht="15" hidden="false" customHeight="false" outlineLevel="0" collapsed="false">
      <c r="A651" s="341" t="n">
        <v>96246</v>
      </c>
      <c r="B651" s="342" t="str">
        <f aca="false">A651&amp;"U"</f>
        <v>96246U</v>
      </c>
      <c r="C651" s="341" t="s">
        <v>6559</v>
      </c>
      <c r="D651" s="341" t="s">
        <v>6423</v>
      </c>
      <c r="E651" s="341" t="s">
        <v>5911</v>
      </c>
      <c r="F651" s="343" t="n">
        <v>59.22</v>
      </c>
    </row>
    <row r="652" customFormat="false" ht="15" hidden="false" customHeight="false" outlineLevel="0" collapsed="false">
      <c r="A652" s="341" t="n">
        <v>96464</v>
      </c>
      <c r="B652" s="342" t="str">
        <f aca="false">A652&amp;"U"</f>
        <v>96464U</v>
      </c>
      <c r="C652" s="341" t="s">
        <v>6560</v>
      </c>
      <c r="D652" s="341" t="s">
        <v>6423</v>
      </c>
      <c r="E652" s="341" t="s">
        <v>5911</v>
      </c>
      <c r="F652" s="343" t="n">
        <v>86.36</v>
      </c>
    </row>
    <row r="653" customFormat="false" ht="15" hidden="false" customHeight="false" outlineLevel="0" collapsed="false">
      <c r="A653" s="341" t="n">
        <v>98765</v>
      </c>
      <c r="B653" s="342" t="str">
        <f aca="false">A653&amp;"U"</f>
        <v>98765U</v>
      </c>
      <c r="C653" s="341" t="s">
        <v>6561</v>
      </c>
      <c r="D653" s="341" t="s">
        <v>6423</v>
      </c>
      <c r="E653" s="341" t="s">
        <v>6393</v>
      </c>
      <c r="F653" s="343" t="n">
        <v>0.09</v>
      </c>
    </row>
    <row r="654" customFormat="false" ht="15" hidden="false" customHeight="false" outlineLevel="0" collapsed="false">
      <c r="A654" s="341" t="n">
        <v>99834</v>
      </c>
      <c r="B654" s="342" t="str">
        <f aca="false">A654&amp;"U"</f>
        <v>99834U</v>
      </c>
      <c r="C654" s="341" t="s">
        <v>6562</v>
      </c>
      <c r="D654" s="341" t="s">
        <v>6423</v>
      </c>
      <c r="E654" s="341" t="s">
        <v>6393</v>
      </c>
      <c r="F654" s="343" t="n">
        <v>0.19</v>
      </c>
    </row>
    <row r="655" customFormat="false" ht="15" hidden="false" customHeight="false" outlineLevel="0" collapsed="false">
      <c r="A655" s="341" t="n">
        <v>100642</v>
      </c>
      <c r="B655" s="342" t="str">
        <f aca="false">A655&amp;"U"</f>
        <v>100642U</v>
      </c>
      <c r="C655" s="341" t="s">
        <v>6563</v>
      </c>
      <c r="D655" s="341" t="s">
        <v>6423</v>
      </c>
      <c r="E655" s="341" t="s">
        <v>5911</v>
      </c>
      <c r="F655" s="343" t="n">
        <v>218.26</v>
      </c>
    </row>
    <row r="656" customFormat="false" ht="15" hidden="false" customHeight="false" outlineLevel="0" collapsed="false">
      <c r="A656" s="341" t="n">
        <v>100648</v>
      </c>
      <c r="B656" s="342" t="str">
        <f aca="false">A656&amp;"U"</f>
        <v>100648U</v>
      </c>
      <c r="C656" s="341" t="s">
        <v>6564</v>
      </c>
      <c r="D656" s="341" t="s">
        <v>6423</v>
      </c>
      <c r="E656" s="341" t="s">
        <v>5911</v>
      </c>
      <c r="F656" s="343" t="n">
        <v>430.84</v>
      </c>
    </row>
    <row r="657" customFormat="false" ht="15" hidden="false" customHeight="false" outlineLevel="0" collapsed="false">
      <c r="A657" s="341" t="n">
        <v>102274</v>
      </c>
      <c r="B657" s="342" t="str">
        <f aca="false">A657&amp;"U"</f>
        <v>102274U</v>
      </c>
      <c r="C657" s="341" t="s">
        <v>6565</v>
      </c>
      <c r="D657" s="341" t="s">
        <v>6423</v>
      </c>
      <c r="E657" s="341" t="s">
        <v>5911</v>
      </c>
      <c r="F657" s="343" t="n">
        <v>20.84</v>
      </c>
    </row>
    <row r="658" customFormat="false" ht="15" hidden="false" customHeight="false" outlineLevel="0" collapsed="false">
      <c r="A658" s="341" t="n">
        <v>104092</v>
      </c>
      <c r="B658" s="342" t="str">
        <f aca="false">A658&amp;"U"</f>
        <v>104092U</v>
      </c>
      <c r="C658" s="341" t="s">
        <v>6566</v>
      </c>
      <c r="D658" s="341" t="s">
        <v>6423</v>
      </c>
      <c r="E658" s="341" t="s">
        <v>5964</v>
      </c>
      <c r="F658" s="343" t="n">
        <v>0.06</v>
      </c>
    </row>
    <row r="659" customFormat="false" ht="15" hidden="false" customHeight="false" outlineLevel="0" collapsed="false">
      <c r="A659" s="341" t="n">
        <v>104098</v>
      </c>
      <c r="B659" s="342" t="str">
        <f aca="false">A659&amp;"U"</f>
        <v>104098U</v>
      </c>
      <c r="C659" s="341" t="s">
        <v>6567</v>
      </c>
      <c r="D659" s="341" t="s">
        <v>6423</v>
      </c>
      <c r="E659" s="341" t="s">
        <v>5964</v>
      </c>
      <c r="F659" s="343" t="n">
        <v>0.09</v>
      </c>
    </row>
    <row r="660" customFormat="false" ht="15" hidden="false" customHeight="false" outlineLevel="0" collapsed="false">
      <c r="A660" s="341" t="n">
        <v>5089</v>
      </c>
      <c r="B660" s="342" t="str">
        <f aca="false">A660&amp;"U"</f>
        <v>5089U</v>
      </c>
      <c r="C660" s="341" t="s">
        <v>6568</v>
      </c>
      <c r="D660" s="341" t="s">
        <v>484</v>
      </c>
      <c r="E660" s="341" t="s">
        <v>5911</v>
      </c>
      <c r="F660" s="343" t="n">
        <v>41.71</v>
      </c>
    </row>
    <row r="661" customFormat="false" ht="15" hidden="false" customHeight="false" outlineLevel="0" collapsed="false">
      <c r="A661" s="341" t="n">
        <v>5627</v>
      </c>
      <c r="B661" s="342" t="str">
        <f aca="false">A661&amp;"U"</f>
        <v>5627U</v>
      </c>
      <c r="C661" s="341" t="s">
        <v>6569</v>
      </c>
      <c r="D661" s="341" t="s">
        <v>484</v>
      </c>
      <c r="E661" s="341" t="s">
        <v>5911</v>
      </c>
      <c r="F661" s="343" t="n">
        <v>45.87</v>
      </c>
    </row>
    <row r="662" customFormat="false" ht="15" hidden="false" customHeight="false" outlineLevel="0" collapsed="false">
      <c r="A662" s="341" t="n">
        <v>5628</v>
      </c>
      <c r="B662" s="342" t="str">
        <f aca="false">A662&amp;"U"</f>
        <v>5628U</v>
      </c>
      <c r="C662" s="341" t="s">
        <v>6570</v>
      </c>
      <c r="D662" s="341" t="s">
        <v>484</v>
      </c>
      <c r="E662" s="341" t="s">
        <v>5911</v>
      </c>
      <c r="F662" s="343" t="n">
        <v>12.12</v>
      </c>
    </row>
    <row r="663" customFormat="false" ht="15" hidden="false" customHeight="false" outlineLevel="0" collapsed="false">
      <c r="A663" s="341" t="n">
        <v>5629</v>
      </c>
      <c r="B663" s="342" t="str">
        <f aca="false">A663&amp;"U"</f>
        <v>5629U</v>
      </c>
      <c r="C663" s="341" t="s">
        <v>6571</v>
      </c>
      <c r="D663" s="341" t="s">
        <v>484</v>
      </c>
      <c r="E663" s="341" t="s">
        <v>5911</v>
      </c>
      <c r="F663" s="343" t="n">
        <v>57.34</v>
      </c>
    </row>
    <row r="664" customFormat="false" ht="15" hidden="false" customHeight="false" outlineLevel="0" collapsed="false">
      <c r="A664" s="341" t="n">
        <v>5630</v>
      </c>
      <c r="B664" s="342" t="str">
        <f aca="false">A664&amp;"U"</f>
        <v>5630U</v>
      </c>
      <c r="C664" s="341" t="s">
        <v>6572</v>
      </c>
      <c r="D664" s="341" t="s">
        <v>484</v>
      </c>
      <c r="E664" s="341" t="s">
        <v>6393</v>
      </c>
      <c r="F664" s="343" t="n">
        <v>63.54</v>
      </c>
    </row>
    <row r="665" customFormat="false" ht="15" hidden="false" customHeight="false" outlineLevel="0" collapsed="false">
      <c r="A665" s="341" t="n">
        <v>5658</v>
      </c>
      <c r="B665" s="342" t="str">
        <f aca="false">A665&amp;"U"</f>
        <v>5658U</v>
      </c>
      <c r="C665" s="341" t="s">
        <v>6573</v>
      </c>
      <c r="D665" s="341" t="s">
        <v>484</v>
      </c>
      <c r="E665" s="341" t="s">
        <v>5911</v>
      </c>
      <c r="F665" s="343" t="n">
        <v>2.36</v>
      </c>
    </row>
    <row r="666" customFormat="false" ht="15" hidden="false" customHeight="false" outlineLevel="0" collapsed="false">
      <c r="A666" s="341" t="n">
        <v>5664</v>
      </c>
      <c r="B666" s="342" t="str">
        <f aca="false">A666&amp;"U"</f>
        <v>5664U</v>
      </c>
      <c r="C666" s="341" t="s">
        <v>6574</v>
      </c>
      <c r="D666" s="341" t="s">
        <v>484</v>
      </c>
      <c r="E666" s="341" t="s">
        <v>5911</v>
      </c>
      <c r="F666" s="343" t="n">
        <v>30.47</v>
      </c>
    </row>
    <row r="667" customFormat="false" ht="15" hidden="false" customHeight="false" outlineLevel="0" collapsed="false">
      <c r="A667" s="341" t="n">
        <v>5667</v>
      </c>
      <c r="B667" s="342" t="str">
        <f aca="false">A667&amp;"U"</f>
        <v>5667U</v>
      </c>
      <c r="C667" s="341" t="s">
        <v>6575</v>
      </c>
      <c r="D667" s="341" t="s">
        <v>484</v>
      </c>
      <c r="E667" s="341" t="s">
        <v>5911</v>
      </c>
      <c r="F667" s="343" t="n">
        <v>27.1</v>
      </c>
    </row>
    <row r="668" customFormat="false" ht="15" hidden="false" customHeight="false" outlineLevel="0" collapsed="false">
      <c r="A668" s="341" t="n">
        <v>5668</v>
      </c>
      <c r="B668" s="342" t="str">
        <f aca="false">A668&amp;"U"</f>
        <v>5668U</v>
      </c>
      <c r="C668" s="341" t="s">
        <v>6576</v>
      </c>
      <c r="D668" s="341" t="s">
        <v>484</v>
      </c>
      <c r="E668" s="341" t="s">
        <v>6393</v>
      </c>
      <c r="F668" s="343" t="n">
        <v>45.19</v>
      </c>
    </row>
    <row r="669" customFormat="false" ht="15" hidden="false" customHeight="false" outlineLevel="0" collapsed="false">
      <c r="A669" s="341" t="n">
        <v>5674</v>
      </c>
      <c r="B669" s="342" t="str">
        <f aca="false">A669&amp;"U"</f>
        <v>5674U</v>
      </c>
      <c r="C669" s="341" t="s">
        <v>6577</v>
      </c>
      <c r="D669" s="341" t="s">
        <v>484</v>
      </c>
      <c r="E669" s="341" t="s">
        <v>5911</v>
      </c>
      <c r="F669" s="343" t="n">
        <v>40.11</v>
      </c>
    </row>
    <row r="670" customFormat="false" ht="15" hidden="false" customHeight="false" outlineLevel="0" collapsed="false">
      <c r="A670" s="341" t="n">
        <v>5692</v>
      </c>
      <c r="B670" s="342" t="str">
        <f aca="false">A670&amp;"U"</f>
        <v>5692U</v>
      </c>
      <c r="C670" s="341" t="s">
        <v>6578</v>
      </c>
      <c r="D670" s="341" t="s">
        <v>484</v>
      </c>
      <c r="E670" s="341" t="s">
        <v>5964</v>
      </c>
      <c r="F670" s="343" t="n">
        <v>0.25</v>
      </c>
    </row>
    <row r="671" customFormat="false" ht="15" hidden="false" customHeight="false" outlineLevel="0" collapsed="false">
      <c r="A671" s="341" t="n">
        <v>5693</v>
      </c>
      <c r="B671" s="342" t="str">
        <f aca="false">A671&amp;"U"</f>
        <v>5693U</v>
      </c>
      <c r="C671" s="341" t="s">
        <v>6579</v>
      </c>
      <c r="D671" s="341" t="s">
        <v>484</v>
      </c>
      <c r="E671" s="341" t="s">
        <v>6393</v>
      </c>
      <c r="F671" s="343" t="n">
        <v>18.85</v>
      </c>
    </row>
    <row r="672" customFormat="false" ht="15" hidden="false" customHeight="false" outlineLevel="0" collapsed="false">
      <c r="A672" s="341" t="n">
        <v>5695</v>
      </c>
      <c r="B672" s="342" t="str">
        <f aca="false">A672&amp;"U"</f>
        <v>5695U</v>
      </c>
      <c r="C672" s="341" t="s">
        <v>6580</v>
      </c>
      <c r="D672" s="341" t="s">
        <v>484</v>
      </c>
      <c r="E672" s="341" t="s">
        <v>5911</v>
      </c>
      <c r="F672" s="343" t="n">
        <v>41.23</v>
      </c>
    </row>
    <row r="673" customFormat="false" ht="15" hidden="false" customHeight="false" outlineLevel="0" collapsed="false">
      <c r="A673" s="341" t="n">
        <v>5703</v>
      </c>
      <c r="B673" s="342" t="str">
        <f aca="false">A673&amp;"U"</f>
        <v>5703U</v>
      </c>
      <c r="C673" s="341" t="s">
        <v>6581</v>
      </c>
      <c r="D673" s="341" t="s">
        <v>484</v>
      </c>
      <c r="E673" s="341" t="s">
        <v>5964</v>
      </c>
      <c r="F673" s="343" t="n">
        <v>21.42</v>
      </c>
    </row>
    <row r="674" customFormat="false" ht="15" hidden="false" customHeight="false" outlineLevel="0" collapsed="false">
      <c r="A674" s="341" t="n">
        <v>5705</v>
      </c>
      <c r="B674" s="342" t="str">
        <f aca="false">A674&amp;"U"</f>
        <v>5705U</v>
      </c>
      <c r="C674" s="341" t="s">
        <v>6582</v>
      </c>
      <c r="D674" s="341" t="s">
        <v>484</v>
      </c>
      <c r="E674" s="341" t="s">
        <v>5911</v>
      </c>
      <c r="F674" s="343" t="n">
        <v>40.07</v>
      </c>
    </row>
    <row r="675" customFormat="false" ht="15" hidden="false" customHeight="false" outlineLevel="0" collapsed="false">
      <c r="A675" s="341" t="n">
        <v>5707</v>
      </c>
      <c r="B675" s="342" t="str">
        <f aca="false">A675&amp;"U"</f>
        <v>5707U</v>
      </c>
      <c r="C675" s="341" t="s">
        <v>6583</v>
      </c>
      <c r="D675" s="341" t="s">
        <v>484</v>
      </c>
      <c r="E675" s="341" t="s">
        <v>5911</v>
      </c>
      <c r="F675" s="343" t="n">
        <v>59.32</v>
      </c>
    </row>
    <row r="676" customFormat="false" ht="15" hidden="false" customHeight="false" outlineLevel="0" collapsed="false">
      <c r="A676" s="341" t="n">
        <v>5710</v>
      </c>
      <c r="B676" s="342" t="str">
        <f aca="false">A676&amp;"U"</f>
        <v>5710U</v>
      </c>
      <c r="C676" s="341" t="s">
        <v>6584</v>
      </c>
      <c r="D676" s="341" t="s">
        <v>484</v>
      </c>
      <c r="E676" s="341" t="s">
        <v>5911</v>
      </c>
      <c r="F676" s="343" t="n">
        <v>122.62</v>
      </c>
    </row>
    <row r="677" customFormat="false" ht="15" hidden="false" customHeight="false" outlineLevel="0" collapsed="false">
      <c r="A677" s="341" t="n">
        <v>5711</v>
      </c>
      <c r="B677" s="342" t="str">
        <f aca="false">A677&amp;"U"</f>
        <v>5711U</v>
      </c>
      <c r="C677" s="341" t="s">
        <v>6585</v>
      </c>
      <c r="D677" s="341" t="s">
        <v>484</v>
      </c>
      <c r="E677" s="341" t="s">
        <v>6393</v>
      </c>
      <c r="F677" s="343" t="n">
        <v>87.79</v>
      </c>
    </row>
    <row r="678" customFormat="false" ht="15" hidden="false" customHeight="false" outlineLevel="0" collapsed="false">
      <c r="A678" s="341" t="n">
        <v>5714</v>
      </c>
      <c r="B678" s="342" t="str">
        <f aca="false">A678&amp;"U"</f>
        <v>5714U</v>
      </c>
      <c r="C678" s="341" t="s">
        <v>6586</v>
      </c>
      <c r="D678" s="341" t="s">
        <v>484</v>
      </c>
      <c r="E678" s="341" t="s">
        <v>5911</v>
      </c>
      <c r="F678" s="343" t="n">
        <v>14.95</v>
      </c>
    </row>
    <row r="679" customFormat="false" ht="15" hidden="false" customHeight="false" outlineLevel="0" collapsed="false">
      <c r="A679" s="341" t="n">
        <v>5715</v>
      </c>
      <c r="B679" s="342" t="str">
        <f aca="false">A679&amp;"U"</f>
        <v>5715U</v>
      </c>
      <c r="C679" s="341" t="s">
        <v>6587</v>
      </c>
      <c r="D679" s="341" t="s">
        <v>484</v>
      </c>
      <c r="E679" s="341" t="s">
        <v>6393</v>
      </c>
      <c r="F679" s="343" t="n">
        <v>66.43</v>
      </c>
    </row>
    <row r="680" customFormat="false" ht="15" hidden="false" customHeight="false" outlineLevel="0" collapsed="false">
      <c r="A680" s="341" t="n">
        <v>5718</v>
      </c>
      <c r="B680" s="342" t="str">
        <f aca="false">A680&amp;"U"</f>
        <v>5718U</v>
      </c>
      <c r="C680" s="341" t="s">
        <v>6588</v>
      </c>
      <c r="D680" s="341" t="s">
        <v>484</v>
      </c>
      <c r="E680" s="341" t="s">
        <v>6393</v>
      </c>
      <c r="F680" s="343" t="n">
        <v>104.78</v>
      </c>
    </row>
    <row r="681" customFormat="false" ht="15" hidden="false" customHeight="false" outlineLevel="0" collapsed="false">
      <c r="A681" s="341" t="n">
        <v>5721</v>
      </c>
      <c r="B681" s="342" t="str">
        <f aca="false">A681&amp;"U"</f>
        <v>5721U</v>
      </c>
      <c r="C681" s="341" t="s">
        <v>6589</v>
      </c>
      <c r="D681" s="341" t="s">
        <v>484</v>
      </c>
      <c r="E681" s="341" t="s">
        <v>6393</v>
      </c>
      <c r="F681" s="343" t="n">
        <v>92.45</v>
      </c>
    </row>
    <row r="682" customFormat="false" ht="15" hidden="false" customHeight="false" outlineLevel="0" collapsed="false">
      <c r="A682" s="341" t="n">
        <v>5722</v>
      </c>
      <c r="B682" s="342" t="str">
        <f aca="false">A682&amp;"U"</f>
        <v>5722U</v>
      </c>
      <c r="C682" s="341" t="s">
        <v>6590</v>
      </c>
      <c r="D682" s="341" t="s">
        <v>484</v>
      </c>
      <c r="E682" s="341" t="s">
        <v>6393</v>
      </c>
      <c r="F682" s="343" t="n">
        <v>213.81</v>
      </c>
    </row>
    <row r="683" customFormat="false" ht="15" hidden="false" customHeight="false" outlineLevel="0" collapsed="false">
      <c r="A683" s="341" t="n">
        <v>5724</v>
      </c>
      <c r="B683" s="342" t="str">
        <f aca="false">A683&amp;"U"</f>
        <v>5724U</v>
      </c>
      <c r="C683" s="341" t="s">
        <v>6591</v>
      </c>
      <c r="D683" s="341" t="s">
        <v>484</v>
      </c>
      <c r="E683" s="341" t="s">
        <v>5911</v>
      </c>
      <c r="F683" s="343" t="n">
        <v>53.18</v>
      </c>
    </row>
    <row r="684" customFormat="false" ht="15" hidden="false" customHeight="false" outlineLevel="0" collapsed="false">
      <c r="A684" s="341" t="n">
        <v>5727</v>
      </c>
      <c r="B684" s="342" t="str">
        <f aca="false">A684&amp;"U"</f>
        <v>5727U</v>
      </c>
      <c r="C684" s="341" t="s">
        <v>6592</v>
      </c>
      <c r="D684" s="341" t="s">
        <v>484</v>
      </c>
      <c r="E684" s="341" t="s">
        <v>5911</v>
      </c>
      <c r="F684" s="343" t="n">
        <v>12.1</v>
      </c>
    </row>
    <row r="685" customFormat="false" ht="15" hidden="false" customHeight="false" outlineLevel="0" collapsed="false">
      <c r="A685" s="341" t="n">
        <v>5729</v>
      </c>
      <c r="B685" s="342" t="str">
        <f aca="false">A685&amp;"U"</f>
        <v>5729U</v>
      </c>
      <c r="C685" s="341" t="s">
        <v>6593</v>
      </c>
      <c r="D685" s="341" t="s">
        <v>484</v>
      </c>
      <c r="E685" s="341" t="s">
        <v>5911</v>
      </c>
      <c r="F685" s="343" t="n">
        <v>49.26</v>
      </c>
    </row>
    <row r="686" customFormat="false" ht="15" hidden="false" customHeight="false" outlineLevel="0" collapsed="false">
      <c r="A686" s="341" t="n">
        <v>5730</v>
      </c>
      <c r="B686" s="342" t="str">
        <f aca="false">A686&amp;"U"</f>
        <v>5730U</v>
      </c>
      <c r="C686" s="341" t="s">
        <v>6594</v>
      </c>
      <c r="D686" s="341" t="s">
        <v>484</v>
      </c>
      <c r="E686" s="341" t="s">
        <v>6393</v>
      </c>
      <c r="F686" s="343" t="n">
        <v>40.29</v>
      </c>
    </row>
    <row r="687" customFormat="false" ht="15" hidden="false" customHeight="false" outlineLevel="0" collapsed="false">
      <c r="A687" s="341" t="n">
        <v>5735</v>
      </c>
      <c r="B687" s="342" t="str">
        <f aca="false">A687&amp;"U"</f>
        <v>5735U</v>
      </c>
      <c r="C687" s="341" t="s">
        <v>6595</v>
      </c>
      <c r="D687" s="341" t="s">
        <v>484</v>
      </c>
      <c r="E687" s="341" t="s">
        <v>5911</v>
      </c>
      <c r="F687" s="343" t="n">
        <v>29.4</v>
      </c>
    </row>
    <row r="688" customFormat="false" ht="15" hidden="false" customHeight="false" outlineLevel="0" collapsed="false">
      <c r="A688" s="341" t="n">
        <v>5736</v>
      </c>
      <c r="B688" s="342" t="str">
        <f aca="false">A688&amp;"U"</f>
        <v>5736U</v>
      </c>
      <c r="C688" s="341" t="s">
        <v>6596</v>
      </c>
      <c r="D688" s="341" t="s">
        <v>484</v>
      </c>
      <c r="E688" s="341" t="s">
        <v>6393</v>
      </c>
      <c r="F688" s="343" t="n">
        <v>41.18</v>
      </c>
    </row>
    <row r="689" customFormat="false" ht="15" hidden="false" customHeight="false" outlineLevel="0" collapsed="false">
      <c r="A689" s="341" t="n">
        <v>5738</v>
      </c>
      <c r="B689" s="342" t="str">
        <f aca="false">A689&amp;"U"</f>
        <v>5738U</v>
      </c>
      <c r="C689" s="341" t="s">
        <v>6597</v>
      </c>
      <c r="D689" s="341" t="s">
        <v>484</v>
      </c>
      <c r="E689" s="341" t="s">
        <v>5911</v>
      </c>
      <c r="F689" s="343" t="n">
        <v>43.8</v>
      </c>
    </row>
    <row r="690" customFormat="false" ht="15" hidden="false" customHeight="false" outlineLevel="0" collapsed="false">
      <c r="A690" s="341" t="n">
        <v>5739</v>
      </c>
      <c r="B690" s="342" t="str">
        <f aca="false">A690&amp;"U"</f>
        <v>5739U</v>
      </c>
      <c r="C690" s="341" t="s">
        <v>6598</v>
      </c>
      <c r="D690" s="341" t="s">
        <v>484</v>
      </c>
      <c r="E690" s="341" t="s">
        <v>5911</v>
      </c>
      <c r="F690" s="343" t="n">
        <v>54.81</v>
      </c>
    </row>
    <row r="691" customFormat="false" ht="15" hidden="false" customHeight="false" outlineLevel="0" collapsed="false">
      <c r="A691" s="341" t="n">
        <v>5741</v>
      </c>
      <c r="B691" s="342" t="str">
        <f aca="false">A691&amp;"U"</f>
        <v>5741U</v>
      </c>
      <c r="C691" s="341" t="s">
        <v>6599</v>
      </c>
      <c r="D691" s="341" t="s">
        <v>484</v>
      </c>
      <c r="E691" s="341" t="s">
        <v>5911</v>
      </c>
      <c r="F691" s="343" t="n">
        <v>42.78</v>
      </c>
    </row>
    <row r="692" customFormat="false" ht="15" hidden="false" customHeight="false" outlineLevel="0" collapsed="false">
      <c r="A692" s="341" t="n">
        <v>5742</v>
      </c>
      <c r="B692" s="342" t="str">
        <f aca="false">A692&amp;"U"</f>
        <v>5742U</v>
      </c>
      <c r="C692" s="341" t="s">
        <v>6600</v>
      </c>
      <c r="D692" s="341" t="s">
        <v>484</v>
      </c>
      <c r="E692" s="341" t="s">
        <v>6393</v>
      </c>
      <c r="F692" s="343" t="n">
        <v>27.19</v>
      </c>
    </row>
    <row r="693" customFormat="false" ht="15" hidden="false" customHeight="false" outlineLevel="0" collapsed="false">
      <c r="A693" s="341" t="n">
        <v>5747</v>
      </c>
      <c r="B693" s="342" t="str">
        <f aca="false">A693&amp;"U"</f>
        <v>5747U</v>
      </c>
      <c r="C693" s="341" t="s">
        <v>6601</v>
      </c>
      <c r="D693" s="341" t="s">
        <v>484</v>
      </c>
      <c r="E693" s="341" t="s">
        <v>6393</v>
      </c>
      <c r="F693" s="343" t="n">
        <v>155.93</v>
      </c>
    </row>
    <row r="694" customFormat="false" ht="15" hidden="false" customHeight="false" outlineLevel="0" collapsed="false">
      <c r="A694" s="341" t="n">
        <v>5751</v>
      </c>
      <c r="B694" s="342" t="str">
        <f aca="false">A694&amp;"U"</f>
        <v>5751U</v>
      </c>
      <c r="C694" s="341" t="s">
        <v>6602</v>
      </c>
      <c r="D694" s="341" t="s">
        <v>484</v>
      </c>
      <c r="E694" s="341" t="s">
        <v>5911</v>
      </c>
      <c r="F694" s="343" t="n">
        <v>34.68</v>
      </c>
    </row>
    <row r="695" customFormat="false" ht="15" hidden="false" customHeight="false" outlineLevel="0" collapsed="false">
      <c r="A695" s="341" t="n">
        <v>5754</v>
      </c>
      <c r="B695" s="342" t="str">
        <f aca="false">A695&amp;"U"</f>
        <v>5754U</v>
      </c>
      <c r="C695" s="341" t="s">
        <v>6603</v>
      </c>
      <c r="D695" s="341" t="s">
        <v>484</v>
      </c>
      <c r="E695" s="341" t="s">
        <v>5911</v>
      </c>
      <c r="F695" s="343" t="n">
        <v>38.08</v>
      </c>
    </row>
    <row r="696" customFormat="false" ht="15" hidden="false" customHeight="false" outlineLevel="0" collapsed="false">
      <c r="A696" s="341" t="n">
        <v>5763</v>
      </c>
      <c r="B696" s="342" t="str">
        <f aca="false">A696&amp;"U"</f>
        <v>5763U</v>
      </c>
      <c r="C696" s="341" t="s">
        <v>6604</v>
      </c>
      <c r="D696" s="341" t="s">
        <v>484</v>
      </c>
      <c r="E696" s="341" t="s">
        <v>5911</v>
      </c>
      <c r="F696" s="343" t="n">
        <v>53.7</v>
      </c>
    </row>
    <row r="697" customFormat="false" ht="15" hidden="false" customHeight="false" outlineLevel="0" collapsed="false">
      <c r="A697" s="341" t="n">
        <v>5765</v>
      </c>
      <c r="B697" s="342" t="str">
        <f aca="false">A697&amp;"U"</f>
        <v>5765U</v>
      </c>
      <c r="C697" s="341" t="s">
        <v>6605</v>
      </c>
      <c r="D697" s="341" t="s">
        <v>484</v>
      </c>
      <c r="E697" s="341" t="s">
        <v>5911</v>
      </c>
      <c r="F697" s="343" t="n">
        <v>4.64</v>
      </c>
    </row>
    <row r="698" customFormat="false" ht="15" hidden="false" customHeight="false" outlineLevel="0" collapsed="false">
      <c r="A698" s="341" t="n">
        <v>5766</v>
      </c>
      <c r="B698" s="342" t="str">
        <f aca="false">A698&amp;"U"</f>
        <v>5766U</v>
      </c>
      <c r="C698" s="341" t="s">
        <v>6606</v>
      </c>
      <c r="D698" s="341" t="s">
        <v>484</v>
      </c>
      <c r="E698" s="341" t="s">
        <v>6393</v>
      </c>
      <c r="F698" s="343" t="n">
        <v>2.63</v>
      </c>
    </row>
    <row r="699" customFormat="false" ht="15" hidden="false" customHeight="false" outlineLevel="0" collapsed="false">
      <c r="A699" s="341" t="n">
        <v>5779</v>
      </c>
      <c r="B699" s="342" t="str">
        <f aca="false">A699&amp;"U"</f>
        <v>5779U</v>
      </c>
      <c r="C699" s="341" t="s">
        <v>6607</v>
      </c>
      <c r="D699" s="341" t="s">
        <v>484</v>
      </c>
      <c r="E699" s="341" t="s">
        <v>5911</v>
      </c>
      <c r="F699" s="343" t="n">
        <v>73.62</v>
      </c>
    </row>
    <row r="700" customFormat="false" ht="15" hidden="false" customHeight="false" outlineLevel="0" collapsed="false">
      <c r="A700" s="341" t="n">
        <v>5787</v>
      </c>
      <c r="B700" s="342" t="str">
        <f aca="false">A700&amp;"U"</f>
        <v>5787U</v>
      </c>
      <c r="C700" s="341" t="s">
        <v>6608</v>
      </c>
      <c r="D700" s="341" t="s">
        <v>484</v>
      </c>
      <c r="E700" s="341" t="s">
        <v>6393</v>
      </c>
      <c r="F700" s="343" t="n">
        <v>69.38</v>
      </c>
    </row>
    <row r="701" customFormat="false" ht="15" hidden="false" customHeight="false" outlineLevel="0" collapsed="false">
      <c r="A701" s="341" t="n">
        <v>5797</v>
      </c>
      <c r="B701" s="342" t="str">
        <f aca="false">A701&amp;"U"</f>
        <v>5797U</v>
      </c>
      <c r="C701" s="341" t="s">
        <v>6609</v>
      </c>
      <c r="D701" s="341" t="s">
        <v>484</v>
      </c>
      <c r="E701" s="341" t="s">
        <v>5911</v>
      </c>
      <c r="F701" s="343" t="n">
        <v>6.36</v>
      </c>
    </row>
    <row r="702" customFormat="false" ht="15" hidden="false" customHeight="false" outlineLevel="0" collapsed="false">
      <c r="A702" s="341" t="n">
        <v>5800</v>
      </c>
      <c r="B702" s="342" t="str">
        <f aca="false">A702&amp;"U"</f>
        <v>5800U</v>
      </c>
      <c r="C702" s="341" t="s">
        <v>6610</v>
      </c>
      <c r="D702" s="341" t="s">
        <v>484</v>
      </c>
      <c r="E702" s="341" t="s">
        <v>5964</v>
      </c>
      <c r="F702" s="343" t="n">
        <v>0.5</v>
      </c>
    </row>
    <row r="703" customFormat="false" ht="15" hidden="false" customHeight="false" outlineLevel="0" collapsed="false">
      <c r="A703" s="341" t="n">
        <v>7032</v>
      </c>
      <c r="B703" s="342" t="str">
        <f aca="false">A703&amp;"U"</f>
        <v>7032U</v>
      </c>
      <c r="C703" s="341" t="s">
        <v>6611</v>
      </c>
      <c r="D703" s="341" t="s">
        <v>484</v>
      </c>
      <c r="E703" s="341" t="s">
        <v>5911</v>
      </c>
      <c r="F703" s="343" t="n">
        <v>4.25</v>
      </c>
    </row>
    <row r="704" customFormat="false" ht="15" hidden="false" customHeight="false" outlineLevel="0" collapsed="false">
      <c r="A704" s="341" t="n">
        <v>7033</v>
      </c>
      <c r="B704" s="342" t="str">
        <f aca="false">A704&amp;"U"</f>
        <v>7033U</v>
      </c>
      <c r="C704" s="341" t="s">
        <v>6612</v>
      </c>
      <c r="D704" s="341" t="s">
        <v>484</v>
      </c>
      <c r="E704" s="341" t="s">
        <v>5911</v>
      </c>
      <c r="F704" s="343" t="n">
        <v>1.57</v>
      </c>
    </row>
    <row r="705" customFormat="false" ht="15" hidden="false" customHeight="false" outlineLevel="0" collapsed="false">
      <c r="A705" s="341" t="n">
        <v>7034</v>
      </c>
      <c r="B705" s="342" t="str">
        <f aca="false">A705&amp;"U"</f>
        <v>7034U</v>
      </c>
      <c r="C705" s="341" t="s">
        <v>6613</v>
      </c>
      <c r="D705" s="341" t="s">
        <v>484</v>
      </c>
      <c r="E705" s="341" t="s">
        <v>5911</v>
      </c>
      <c r="F705" s="343" t="n">
        <v>5.67</v>
      </c>
    </row>
    <row r="706" customFormat="false" ht="15" hidden="false" customHeight="false" outlineLevel="0" collapsed="false">
      <c r="A706" s="341" t="n">
        <v>7035</v>
      </c>
      <c r="B706" s="342" t="str">
        <f aca="false">A706&amp;"U"</f>
        <v>7035U</v>
      </c>
      <c r="C706" s="341" t="s">
        <v>6614</v>
      </c>
      <c r="D706" s="341" t="s">
        <v>484</v>
      </c>
      <c r="E706" s="341" t="s">
        <v>6393</v>
      </c>
      <c r="F706" s="343" t="n">
        <v>252.88</v>
      </c>
    </row>
    <row r="707" customFormat="false" ht="15" hidden="false" customHeight="false" outlineLevel="0" collapsed="false">
      <c r="A707" s="341" t="n">
        <v>7038</v>
      </c>
      <c r="B707" s="342" t="str">
        <f aca="false">A707&amp;"U"</f>
        <v>7038U</v>
      </c>
      <c r="C707" s="341" t="s">
        <v>6615</v>
      </c>
      <c r="D707" s="341" t="s">
        <v>484</v>
      </c>
      <c r="E707" s="341" t="s">
        <v>5911</v>
      </c>
      <c r="F707" s="343" t="n">
        <v>50.1</v>
      </c>
    </row>
    <row r="708" customFormat="false" ht="15" hidden="false" customHeight="false" outlineLevel="0" collapsed="false">
      <c r="A708" s="341" t="n">
        <v>7039</v>
      </c>
      <c r="B708" s="342" t="str">
        <f aca="false">A708&amp;"U"</f>
        <v>7039U</v>
      </c>
      <c r="C708" s="341" t="s">
        <v>6616</v>
      </c>
      <c r="D708" s="341" t="s">
        <v>484</v>
      </c>
      <c r="E708" s="341" t="s">
        <v>5911</v>
      </c>
      <c r="F708" s="343" t="n">
        <v>13.44</v>
      </c>
    </row>
    <row r="709" customFormat="false" ht="15" hidden="false" customHeight="false" outlineLevel="0" collapsed="false">
      <c r="A709" s="341" t="n">
        <v>7040</v>
      </c>
      <c r="B709" s="342" t="str">
        <f aca="false">A709&amp;"U"</f>
        <v>7040U</v>
      </c>
      <c r="C709" s="341" t="s">
        <v>6617</v>
      </c>
      <c r="D709" s="341" t="s">
        <v>484</v>
      </c>
      <c r="E709" s="341" t="s">
        <v>5911</v>
      </c>
      <c r="F709" s="343" t="n">
        <v>62.69</v>
      </c>
    </row>
    <row r="710" customFormat="false" ht="15" hidden="false" customHeight="false" outlineLevel="0" collapsed="false">
      <c r="A710" s="341" t="n">
        <v>7044</v>
      </c>
      <c r="B710" s="342" t="str">
        <f aca="false">A710&amp;"U"</f>
        <v>7044U</v>
      </c>
      <c r="C710" s="341" t="s">
        <v>6618</v>
      </c>
      <c r="D710" s="341" t="s">
        <v>484</v>
      </c>
      <c r="E710" s="341" t="s">
        <v>5964</v>
      </c>
      <c r="F710" s="343" t="n">
        <v>0.28</v>
      </c>
    </row>
    <row r="711" customFormat="false" ht="15" hidden="false" customHeight="false" outlineLevel="0" collapsed="false">
      <c r="A711" s="341" t="n">
        <v>7045</v>
      </c>
      <c r="B711" s="342" t="str">
        <f aca="false">A711&amp;"U"</f>
        <v>7045U</v>
      </c>
      <c r="C711" s="341" t="s">
        <v>6619</v>
      </c>
      <c r="D711" s="341" t="s">
        <v>484</v>
      </c>
      <c r="E711" s="341" t="s">
        <v>5964</v>
      </c>
      <c r="F711" s="343" t="n">
        <v>0.06</v>
      </c>
    </row>
    <row r="712" customFormat="false" ht="15" hidden="false" customHeight="false" outlineLevel="0" collapsed="false">
      <c r="A712" s="341" t="n">
        <v>7046</v>
      </c>
      <c r="B712" s="342" t="str">
        <f aca="false">A712&amp;"U"</f>
        <v>7046U</v>
      </c>
      <c r="C712" s="341" t="s">
        <v>6620</v>
      </c>
      <c r="D712" s="341" t="s">
        <v>484</v>
      </c>
      <c r="E712" s="341" t="s">
        <v>5964</v>
      </c>
      <c r="F712" s="343" t="n">
        <v>0.31</v>
      </c>
    </row>
    <row r="713" customFormat="false" ht="15" hidden="false" customHeight="false" outlineLevel="0" collapsed="false">
      <c r="A713" s="341" t="n">
        <v>7047</v>
      </c>
      <c r="B713" s="342" t="str">
        <f aca="false">A713&amp;"U"</f>
        <v>7047U</v>
      </c>
      <c r="C713" s="341" t="s">
        <v>6621</v>
      </c>
      <c r="D713" s="341" t="s">
        <v>484</v>
      </c>
      <c r="E713" s="341" t="s">
        <v>6393</v>
      </c>
      <c r="F713" s="343" t="n">
        <v>22.24</v>
      </c>
    </row>
    <row r="714" customFormat="false" ht="15" hidden="false" customHeight="false" outlineLevel="0" collapsed="false">
      <c r="A714" s="341" t="n">
        <v>7051</v>
      </c>
      <c r="B714" s="342" t="str">
        <f aca="false">A714&amp;"U"</f>
        <v>7051U</v>
      </c>
      <c r="C714" s="341" t="s">
        <v>6622</v>
      </c>
      <c r="D714" s="341" t="s">
        <v>484</v>
      </c>
      <c r="E714" s="341" t="s">
        <v>5911</v>
      </c>
      <c r="F714" s="343" t="n">
        <v>44.43</v>
      </c>
    </row>
    <row r="715" customFormat="false" ht="15" hidden="false" customHeight="false" outlineLevel="0" collapsed="false">
      <c r="A715" s="341" t="n">
        <v>7052</v>
      </c>
      <c r="B715" s="342" t="str">
        <f aca="false">A715&amp;"U"</f>
        <v>7052U</v>
      </c>
      <c r="C715" s="341" t="s">
        <v>6623</v>
      </c>
      <c r="D715" s="341" t="s">
        <v>484</v>
      </c>
      <c r="E715" s="341" t="s">
        <v>5911</v>
      </c>
      <c r="F715" s="343" t="n">
        <v>12</v>
      </c>
    </row>
    <row r="716" customFormat="false" ht="15" hidden="false" customHeight="false" outlineLevel="0" collapsed="false">
      <c r="A716" s="341" t="n">
        <v>7053</v>
      </c>
      <c r="B716" s="342" t="str">
        <f aca="false">A716&amp;"U"</f>
        <v>7053U</v>
      </c>
      <c r="C716" s="341" t="s">
        <v>6624</v>
      </c>
      <c r="D716" s="341" t="s">
        <v>484</v>
      </c>
      <c r="E716" s="341" t="s">
        <v>5911</v>
      </c>
      <c r="F716" s="343" t="n">
        <v>55.61</v>
      </c>
    </row>
    <row r="717" customFormat="false" ht="15" hidden="false" customHeight="false" outlineLevel="0" collapsed="false">
      <c r="A717" s="341" t="n">
        <v>7054</v>
      </c>
      <c r="B717" s="342" t="str">
        <f aca="false">A717&amp;"U"</f>
        <v>7054U</v>
      </c>
      <c r="C717" s="341" t="s">
        <v>6625</v>
      </c>
      <c r="D717" s="341" t="s">
        <v>484</v>
      </c>
      <c r="E717" s="341" t="s">
        <v>6393</v>
      </c>
      <c r="F717" s="343" t="n">
        <v>88.02</v>
      </c>
    </row>
    <row r="718" customFormat="false" ht="15" hidden="false" customHeight="false" outlineLevel="0" collapsed="false">
      <c r="A718" s="341" t="n">
        <v>7058</v>
      </c>
      <c r="B718" s="342" t="str">
        <f aca="false">A718&amp;"U"</f>
        <v>7058U</v>
      </c>
      <c r="C718" s="341" t="s">
        <v>6626</v>
      </c>
      <c r="D718" s="341" t="s">
        <v>484</v>
      </c>
      <c r="E718" s="341" t="s">
        <v>5911</v>
      </c>
      <c r="F718" s="343" t="n">
        <v>23.56</v>
      </c>
    </row>
    <row r="719" customFormat="false" ht="15" hidden="false" customHeight="false" outlineLevel="0" collapsed="false">
      <c r="A719" s="341" t="n">
        <v>7059</v>
      </c>
      <c r="B719" s="342" t="str">
        <f aca="false">A719&amp;"U"</f>
        <v>7059U</v>
      </c>
      <c r="C719" s="341" t="s">
        <v>6627</v>
      </c>
      <c r="D719" s="341" t="s">
        <v>484</v>
      </c>
      <c r="E719" s="341" t="s">
        <v>5911</v>
      </c>
      <c r="F719" s="343" t="n">
        <v>9.15</v>
      </c>
    </row>
    <row r="720" customFormat="false" ht="15" hidden="false" customHeight="false" outlineLevel="0" collapsed="false">
      <c r="A720" s="341" t="n">
        <v>7060</v>
      </c>
      <c r="B720" s="342" t="str">
        <f aca="false">A720&amp;"U"</f>
        <v>7060U</v>
      </c>
      <c r="C720" s="341" t="s">
        <v>6628</v>
      </c>
      <c r="D720" s="341" t="s">
        <v>484</v>
      </c>
      <c r="E720" s="341" t="s">
        <v>5911</v>
      </c>
      <c r="F720" s="343" t="n">
        <v>42.68</v>
      </c>
    </row>
    <row r="721" customFormat="false" ht="15" hidden="false" customHeight="false" outlineLevel="0" collapsed="false">
      <c r="A721" s="341" t="n">
        <v>7061</v>
      </c>
      <c r="B721" s="342" t="str">
        <f aca="false">A721&amp;"U"</f>
        <v>7061U</v>
      </c>
      <c r="C721" s="341" t="s">
        <v>6629</v>
      </c>
      <c r="D721" s="341" t="s">
        <v>484</v>
      </c>
      <c r="E721" s="341" t="s">
        <v>6393</v>
      </c>
      <c r="F721" s="343" t="n">
        <v>80.35</v>
      </c>
    </row>
    <row r="722" customFormat="false" ht="15" hidden="false" customHeight="false" outlineLevel="0" collapsed="false">
      <c r="A722" s="341" t="n">
        <v>7063</v>
      </c>
      <c r="B722" s="342" t="str">
        <f aca="false">A722&amp;"U"</f>
        <v>7063U</v>
      </c>
      <c r="C722" s="341" t="s">
        <v>6630</v>
      </c>
      <c r="D722" s="341" t="s">
        <v>484</v>
      </c>
      <c r="E722" s="341" t="s">
        <v>5911</v>
      </c>
      <c r="F722" s="343" t="n">
        <v>18.66</v>
      </c>
    </row>
    <row r="723" customFormat="false" ht="15" hidden="false" customHeight="false" outlineLevel="0" collapsed="false">
      <c r="A723" s="341" t="n">
        <v>7064</v>
      </c>
      <c r="B723" s="342" t="str">
        <f aca="false">A723&amp;"U"</f>
        <v>7064U</v>
      </c>
      <c r="C723" s="341" t="s">
        <v>6631</v>
      </c>
      <c r="D723" s="341" t="s">
        <v>484</v>
      </c>
      <c r="E723" s="341" t="s">
        <v>5911</v>
      </c>
      <c r="F723" s="343" t="n">
        <v>5.04</v>
      </c>
    </row>
    <row r="724" customFormat="false" ht="15" hidden="false" customHeight="false" outlineLevel="0" collapsed="false">
      <c r="A724" s="341" t="n">
        <v>7065</v>
      </c>
      <c r="B724" s="342" t="str">
        <f aca="false">A724&amp;"U"</f>
        <v>7065U</v>
      </c>
      <c r="C724" s="341" t="s">
        <v>6632</v>
      </c>
      <c r="D724" s="341" t="s">
        <v>484</v>
      </c>
      <c r="E724" s="341" t="s">
        <v>5911</v>
      </c>
      <c r="F724" s="343" t="n">
        <v>20.41</v>
      </c>
    </row>
    <row r="725" customFormat="false" ht="15" hidden="false" customHeight="false" outlineLevel="0" collapsed="false">
      <c r="A725" s="341" t="n">
        <v>7066</v>
      </c>
      <c r="B725" s="342" t="str">
        <f aca="false">A725&amp;"U"</f>
        <v>7066U</v>
      </c>
      <c r="C725" s="341" t="s">
        <v>6633</v>
      </c>
      <c r="D725" s="341" t="s">
        <v>484</v>
      </c>
      <c r="E725" s="341" t="s">
        <v>6393</v>
      </c>
      <c r="F725" s="343" t="n">
        <v>95.34</v>
      </c>
    </row>
    <row r="726" customFormat="false" ht="15" hidden="false" customHeight="false" outlineLevel="0" collapsed="false">
      <c r="A726" s="341" t="n">
        <v>53786</v>
      </c>
      <c r="B726" s="342" t="str">
        <f aca="false">A726&amp;"U"</f>
        <v>53786U</v>
      </c>
      <c r="C726" s="341" t="s">
        <v>6634</v>
      </c>
      <c r="D726" s="341" t="s">
        <v>484</v>
      </c>
      <c r="E726" s="341" t="s">
        <v>6393</v>
      </c>
      <c r="F726" s="343" t="n">
        <v>50.32</v>
      </c>
    </row>
    <row r="727" customFormat="false" ht="15" hidden="false" customHeight="false" outlineLevel="0" collapsed="false">
      <c r="A727" s="341" t="n">
        <v>53788</v>
      </c>
      <c r="B727" s="342" t="str">
        <f aca="false">A727&amp;"U"</f>
        <v>53788U</v>
      </c>
      <c r="C727" s="341" t="s">
        <v>6635</v>
      </c>
      <c r="D727" s="341" t="s">
        <v>484</v>
      </c>
      <c r="E727" s="341" t="s">
        <v>6393</v>
      </c>
      <c r="F727" s="343" t="n">
        <v>56.34</v>
      </c>
    </row>
    <row r="728" customFormat="false" ht="15" hidden="false" customHeight="false" outlineLevel="0" collapsed="false">
      <c r="A728" s="341" t="n">
        <v>53792</v>
      </c>
      <c r="B728" s="342" t="str">
        <f aca="false">A728&amp;"U"</f>
        <v>53792U</v>
      </c>
      <c r="C728" s="341" t="s">
        <v>6636</v>
      </c>
      <c r="D728" s="341" t="s">
        <v>484</v>
      </c>
      <c r="E728" s="341" t="s">
        <v>6393</v>
      </c>
      <c r="F728" s="343" t="n">
        <v>99.88</v>
      </c>
    </row>
    <row r="729" customFormat="false" ht="15" hidden="false" customHeight="false" outlineLevel="0" collapsed="false">
      <c r="A729" s="341" t="n">
        <v>53794</v>
      </c>
      <c r="B729" s="342" t="str">
        <f aca="false">A729&amp;"U"</f>
        <v>53794U</v>
      </c>
      <c r="C729" s="341" t="s">
        <v>6637</v>
      </c>
      <c r="D729" s="341" t="s">
        <v>484</v>
      </c>
      <c r="E729" s="341" t="s">
        <v>5911</v>
      </c>
      <c r="F729" s="343" t="n">
        <v>35.62</v>
      </c>
    </row>
    <row r="730" customFormat="false" ht="15" hidden="false" customHeight="false" outlineLevel="0" collapsed="false">
      <c r="A730" s="341" t="n">
        <v>53797</v>
      </c>
      <c r="B730" s="342" t="str">
        <f aca="false">A730&amp;"U"</f>
        <v>53797U</v>
      </c>
      <c r="C730" s="341" t="s">
        <v>6638</v>
      </c>
      <c r="D730" s="341" t="s">
        <v>484</v>
      </c>
      <c r="E730" s="341" t="s">
        <v>6393</v>
      </c>
      <c r="F730" s="343" t="n">
        <v>114.87</v>
      </c>
    </row>
    <row r="731" customFormat="false" ht="15" hidden="false" customHeight="false" outlineLevel="0" collapsed="false">
      <c r="A731" s="341" t="n">
        <v>53804</v>
      </c>
      <c r="B731" s="342" t="str">
        <f aca="false">A731&amp;"U"</f>
        <v>53804U</v>
      </c>
      <c r="C731" s="341" t="s">
        <v>6639</v>
      </c>
      <c r="D731" s="341" t="s">
        <v>484</v>
      </c>
      <c r="E731" s="341" t="s">
        <v>5911</v>
      </c>
      <c r="F731" s="343" t="n">
        <v>4.92</v>
      </c>
    </row>
    <row r="732" customFormat="false" ht="15" hidden="false" customHeight="false" outlineLevel="0" collapsed="false">
      <c r="A732" s="341" t="n">
        <v>53806</v>
      </c>
      <c r="B732" s="342" t="str">
        <f aca="false">A732&amp;"U"</f>
        <v>53806U</v>
      </c>
      <c r="C732" s="341" t="s">
        <v>6640</v>
      </c>
      <c r="D732" s="341" t="s">
        <v>484</v>
      </c>
      <c r="E732" s="341" t="s">
        <v>5911</v>
      </c>
      <c r="F732" s="343" t="n">
        <v>68.52</v>
      </c>
    </row>
    <row r="733" customFormat="false" ht="15" hidden="false" customHeight="false" outlineLevel="0" collapsed="false">
      <c r="A733" s="341" t="n">
        <v>53810</v>
      </c>
      <c r="B733" s="342" t="str">
        <f aca="false">A733&amp;"U"</f>
        <v>53810U</v>
      </c>
      <c r="C733" s="341" t="s">
        <v>6641</v>
      </c>
      <c r="D733" s="341" t="s">
        <v>484</v>
      </c>
      <c r="E733" s="341" t="s">
        <v>5911</v>
      </c>
      <c r="F733" s="343" t="n">
        <v>68.94</v>
      </c>
    </row>
    <row r="734" customFormat="false" ht="15" hidden="false" customHeight="false" outlineLevel="0" collapsed="false">
      <c r="A734" s="341" t="n">
        <v>53814</v>
      </c>
      <c r="B734" s="342" t="str">
        <f aca="false">A734&amp;"U"</f>
        <v>53814U</v>
      </c>
      <c r="C734" s="341" t="s">
        <v>6642</v>
      </c>
      <c r="D734" s="341" t="s">
        <v>484</v>
      </c>
      <c r="E734" s="341" t="s">
        <v>5911</v>
      </c>
      <c r="F734" s="343" t="n">
        <v>225.83</v>
      </c>
    </row>
    <row r="735" customFormat="false" ht="15" hidden="false" customHeight="false" outlineLevel="0" collapsed="false">
      <c r="A735" s="341" t="n">
        <v>53817</v>
      </c>
      <c r="B735" s="342" t="str">
        <f aca="false">A735&amp;"U"</f>
        <v>53817U</v>
      </c>
      <c r="C735" s="341" t="s">
        <v>6643</v>
      </c>
      <c r="D735" s="341" t="s">
        <v>484</v>
      </c>
      <c r="E735" s="341" t="s">
        <v>6393</v>
      </c>
      <c r="F735" s="343" t="n">
        <v>61.59</v>
      </c>
    </row>
    <row r="736" customFormat="false" ht="15" hidden="false" customHeight="false" outlineLevel="0" collapsed="false">
      <c r="A736" s="341" t="n">
        <v>53818</v>
      </c>
      <c r="B736" s="342" t="str">
        <f aca="false">A736&amp;"U"</f>
        <v>53818U</v>
      </c>
      <c r="C736" s="341" t="s">
        <v>6644</v>
      </c>
      <c r="D736" s="341" t="s">
        <v>484</v>
      </c>
      <c r="E736" s="341" t="s">
        <v>5911</v>
      </c>
      <c r="F736" s="343" t="n">
        <v>9.67</v>
      </c>
    </row>
    <row r="737" customFormat="false" ht="15" hidden="false" customHeight="false" outlineLevel="0" collapsed="false">
      <c r="A737" s="341" t="n">
        <v>53827</v>
      </c>
      <c r="B737" s="342" t="str">
        <f aca="false">A737&amp;"U"</f>
        <v>53827U</v>
      </c>
      <c r="C737" s="341" t="s">
        <v>6645</v>
      </c>
      <c r="D737" s="341" t="s">
        <v>484</v>
      </c>
      <c r="E737" s="341" t="s">
        <v>6393</v>
      </c>
      <c r="F737" s="343" t="n">
        <v>112.45</v>
      </c>
    </row>
    <row r="738" customFormat="false" ht="15" hidden="false" customHeight="false" outlineLevel="0" collapsed="false">
      <c r="A738" s="341" t="n">
        <v>53829</v>
      </c>
      <c r="B738" s="342" t="str">
        <f aca="false">A738&amp;"U"</f>
        <v>53829U</v>
      </c>
      <c r="C738" s="341" t="s">
        <v>6646</v>
      </c>
      <c r="D738" s="341" t="s">
        <v>484</v>
      </c>
      <c r="E738" s="341" t="s">
        <v>6393</v>
      </c>
      <c r="F738" s="343" t="n">
        <v>114.87</v>
      </c>
    </row>
    <row r="739" customFormat="false" ht="15" hidden="false" customHeight="false" outlineLevel="0" collapsed="false">
      <c r="A739" s="341" t="n">
        <v>53831</v>
      </c>
      <c r="B739" s="342" t="str">
        <f aca="false">A739&amp;"U"</f>
        <v>53831U</v>
      </c>
      <c r="C739" s="341" t="s">
        <v>6647</v>
      </c>
      <c r="D739" s="341" t="s">
        <v>484</v>
      </c>
      <c r="E739" s="341" t="s">
        <v>6393</v>
      </c>
      <c r="F739" s="343" t="n">
        <v>189.74</v>
      </c>
    </row>
    <row r="740" customFormat="false" ht="15" hidden="false" customHeight="false" outlineLevel="0" collapsed="false">
      <c r="A740" s="341" t="n">
        <v>53840</v>
      </c>
      <c r="B740" s="342" t="str">
        <f aca="false">A740&amp;"U"</f>
        <v>53840U</v>
      </c>
      <c r="C740" s="341" t="s">
        <v>6648</v>
      </c>
      <c r="D740" s="341" t="s">
        <v>484</v>
      </c>
      <c r="E740" s="341" t="s">
        <v>5911</v>
      </c>
      <c r="F740" s="343" t="n">
        <v>2.67</v>
      </c>
    </row>
    <row r="741" customFormat="false" ht="15" hidden="false" customHeight="false" outlineLevel="0" collapsed="false">
      <c r="A741" s="341" t="n">
        <v>53841</v>
      </c>
      <c r="B741" s="342" t="str">
        <f aca="false">A741&amp;"U"</f>
        <v>53841U</v>
      </c>
      <c r="C741" s="341" t="s">
        <v>6649</v>
      </c>
      <c r="D741" s="341" t="s">
        <v>484</v>
      </c>
      <c r="E741" s="341" t="s">
        <v>5911</v>
      </c>
      <c r="F741" s="343" t="n">
        <v>1.85</v>
      </c>
    </row>
    <row r="742" customFormat="false" ht="15" hidden="false" customHeight="false" outlineLevel="0" collapsed="false">
      <c r="A742" s="341" t="n">
        <v>53849</v>
      </c>
      <c r="B742" s="342" t="str">
        <f aca="false">A742&amp;"U"</f>
        <v>53849U</v>
      </c>
      <c r="C742" s="341" t="s">
        <v>6650</v>
      </c>
      <c r="D742" s="341" t="s">
        <v>484</v>
      </c>
      <c r="E742" s="341" t="s">
        <v>6393</v>
      </c>
      <c r="F742" s="343" t="n">
        <v>82.54</v>
      </c>
    </row>
    <row r="743" customFormat="false" ht="15" hidden="false" customHeight="false" outlineLevel="0" collapsed="false">
      <c r="A743" s="341" t="n">
        <v>53857</v>
      </c>
      <c r="B743" s="342" t="str">
        <f aca="false">A743&amp;"U"</f>
        <v>53857U</v>
      </c>
      <c r="C743" s="341" t="s">
        <v>6651</v>
      </c>
      <c r="D743" s="341" t="s">
        <v>484</v>
      </c>
      <c r="E743" s="341" t="s">
        <v>5911</v>
      </c>
      <c r="F743" s="343" t="n">
        <v>64</v>
      </c>
    </row>
    <row r="744" customFormat="false" ht="15" hidden="false" customHeight="false" outlineLevel="0" collapsed="false">
      <c r="A744" s="341" t="n">
        <v>53858</v>
      </c>
      <c r="B744" s="342" t="str">
        <f aca="false">A744&amp;"U"</f>
        <v>53858U</v>
      </c>
      <c r="C744" s="341" t="s">
        <v>6652</v>
      </c>
      <c r="D744" s="341" t="s">
        <v>484</v>
      </c>
      <c r="E744" s="341" t="s">
        <v>6393</v>
      </c>
      <c r="F744" s="343" t="n">
        <v>45.07</v>
      </c>
    </row>
    <row r="745" customFormat="false" ht="15" hidden="false" customHeight="false" outlineLevel="0" collapsed="false">
      <c r="A745" s="341" t="n">
        <v>53861</v>
      </c>
      <c r="B745" s="342" t="str">
        <f aca="false">A745&amp;"U"</f>
        <v>53861U</v>
      </c>
      <c r="C745" s="341" t="s">
        <v>6653</v>
      </c>
      <c r="D745" s="341" t="s">
        <v>484</v>
      </c>
      <c r="E745" s="341" t="s">
        <v>5911</v>
      </c>
      <c r="F745" s="343" t="n">
        <v>62.12</v>
      </c>
    </row>
    <row r="746" customFormat="false" ht="15" hidden="false" customHeight="false" outlineLevel="0" collapsed="false">
      <c r="A746" s="341" t="n">
        <v>53863</v>
      </c>
      <c r="B746" s="342" t="str">
        <f aca="false">A746&amp;"U"</f>
        <v>53863U</v>
      </c>
      <c r="C746" s="341" t="s">
        <v>6654</v>
      </c>
      <c r="D746" s="341" t="s">
        <v>484</v>
      </c>
      <c r="E746" s="341" t="s">
        <v>5911</v>
      </c>
      <c r="F746" s="343" t="n">
        <v>1.85</v>
      </c>
    </row>
    <row r="747" customFormat="false" ht="15" hidden="false" customHeight="false" outlineLevel="0" collapsed="false">
      <c r="A747" s="341" t="n">
        <v>53865</v>
      </c>
      <c r="B747" s="342" t="str">
        <f aca="false">A747&amp;"U"</f>
        <v>53865U</v>
      </c>
      <c r="C747" s="341" t="s">
        <v>6655</v>
      </c>
      <c r="D747" s="341" t="s">
        <v>484</v>
      </c>
      <c r="E747" s="341" t="s">
        <v>6393</v>
      </c>
      <c r="F747" s="343" t="n">
        <v>46.49</v>
      </c>
    </row>
    <row r="748" customFormat="false" ht="15" hidden="false" customHeight="false" outlineLevel="0" collapsed="false">
      <c r="A748" s="341" t="n">
        <v>53866</v>
      </c>
      <c r="B748" s="342" t="str">
        <f aca="false">A748&amp;"U"</f>
        <v>53866U</v>
      </c>
      <c r="C748" s="341" t="s">
        <v>6656</v>
      </c>
      <c r="D748" s="341" t="s">
        <v>484</v>
      </c>
      <c r="E748" s="341" t="s">
        <v>6393</v>
      </c>
      <c r="F748" s="343" t="n">
        <v>1.72</v>
      </c>
    </row>
    <row r="749" customFormat="false" ht="15" hidden="false" customHeight="false" outlineLevel="0" collapsed="false">
      <c r="A749" s="341" t="n">
        <v>53882</v>
      </c>
      <c r="B749" s="342" t="str">
        <f aca="false">A749&amp;"U"</f>
        <v>53882U</v>
      </c>
      <c r="C749" s="341" t="s">
        <v>6657</v>
      </c>
      <c r="D749" s="341" t="s">
        <v>484</v>
      </c>
      <c r="E749" s="341" t="s">
        <v>5911</v>
      </c>
      <c r="F749" s="343" t="n">
        <v>38.3</v>
      </c>
    </row>
    <row r="750" customFormat="false" ht="15" hidden="false" customHeight="false" outlineLevel="0" collapsed="false">
      <c r="A750" s="341" t="n">
        <v>55263</v>
      </c>
      <c r="B750" s="342" t="str">
        <f aca="false">A750&amp;"U"</f>
        <v>55263U</v>
      </c>
      <c r="C750" s="341" t="s">
        <v>6658</v>
      </c>
      <c r="D750" s="341" t="s">
        <v>484</v>
      </c>
      <c r="E750" s="341" t="s">
        <v>6393</v>
      </c>
      <c r="F750" s="343" t="n">
        <v>63.54</v>
      </c>
    </row>
    <row r="751" customFormat="false" ht="15" hidden="false" customHeight="false" outlineLevel="0" collapsed="false">
      <c r="A751" s="341" t="n">
        <v>73303</v>
      </c>
      <c r="B751" s="342" t="str">
        <f aca="false">A751&amp;"U"</f>
        <v>73303U</v>
      </c>
      <c r="C751" s="341" t="s">
        <v>6659</v>
      </c>
      <c r="D751" s="341" t="s">
        <v>484</v>
      </c>
      <c r="E751" s="341" t="s">
        <v>5911</v>
      </c>
      <c r="F751" s="343" t="n">
        <v>7.15</v>
      </c>
    </row>
    <row r="752" customFormat="false" ht="15" hidden="false" customHeight="false" outlineLevel="0" collapsed="false">
      <c r="A752" s="341" t="n">
        <v>73307</v>
      </c>
      <c r="B752" s="342" t="str">
        <f aca="false">A752&amp;"U"</f>
        <v>73307U</v>
      </c>
      <c r="C752" s="341" t="s">
        <v>6660</v>
      </c>
      <c r="D752" s="341" t="s">
        <v>484</v>
      </c>
      <c r="E752" s="341" t="s">
        <v>5911</v>
      </c>
      <c r="F752" s="343" t="n">
        <v>6.38</v>
      </c>
    </row>
    <row r="753" customFormat="false" ht="15" hidden="false" customHeight="false" outlineLevel="0" collapsed="false">
      <c r="A753" s="341" t="n">
        <v>73309</v>
      </c>
      <c r="B753" s="342" t="str">
        <f aca="false">A753&amp;"U"</f>
        <v>73309U</v>
      </c>
      <c r="C753" s="341" t="s">
        <v>6661</v>
      </c>
      <c r="D753" s="341" t="s">
        <v>484</v>
      </c>
      <c r="E753" s="341" t="s">
        <v>5911</v>
      </c>
      <c r="F753" s="343" t="n">
        <v>33.33</v>
      </c>
    </row>
    <row r="754" customFormat="false" ht="15" hidden="false" customHeight="false" outlineLevel="0" collapsed="false">
      <c r="A754" s="341" t="n">
        <v>73311</v>
      </c>
      <c r="B754" s="342" t="str">
        <f aca="false">A754&amp;"U"</f>
        <v>73311U</v>
      </c>
      <c r="C754" s="341" t="s">
        <v>6662</v>
      </c>
      <c r="D754" s="341" t="s">
        <v>484</v>
      </c>
      <c r="E754" s="341" t="s">
        <v>6393</v>
      </c>
      <c r="F754" s="343" t="n">
        <v>175.64</v>
      </c>
    </row>
    <row r="755" customFormat="false" ht="15" hidden="false" customHeight="false" outlineLevel="0" collapsed="false">
      <c r="A755" s="341" t="n">
        <v>73313</v>
      </c>
      <c r="B755" s="342" t="str">
        <f aca="false">A755&amp;"U"</f>
        <v>73313U</v>
      </c>
      <c r="C755" s="341" t="s">
        <v>6663</v>
      </c>
      <c r="D755" s="341" t="s">
        <v>484</v>
      </c>
      <c r="E755" s="341" t="s">
        <v>5911</v>
      </c>
      <c r="F755" s="343" t="n">
        <v>9</v>
      </c>
    </row>
    <row r="756" customFormat="false" ht="15" hidden="false" customHeight="false" outlineLevel="0" collapsed="false">
      <c r="A756" s="341" t="n">
        <v>73315</v>
      </c>
      <c r="B756" s="342" t="str">
        <f aca="false">A756&amp;"U"</f>
        <v>73315U</v>
      </c>
      <c r="C756" s="341" t="s">
        <v>6664</v>
      </c>
      <c r="D756" s="341" t="s">
        <v>484</v>
      </c>
      <c r="E756" s="341" t="s">
        <v>6393</v>
      </c>
      <c r="F756" s="343" t="n">
        <v>56.34</v>
      </c>
    </row>
    <row r="757" customFormat="false" ht="15" hidden="false" customHeight="false" outlineLevel="0" collapsed="false">
      <c r="A757" s="341" t="n">
        <v>73335</v>
      </c>
      <c r="B757" s="342" t="str">
        <f aca="false">A757&amp;"U"</f>
        <v>73335U</v>
      </c>
      <c r="C757" s="341" t="s">
        <v>6665</v>
      </c>
      <c r="D757" s="341" t="s">
        <v>484</v>
      </c>
      <c r="E757" s="341" t="s">
        <v>5911</v>
      </c>
      <c r="F757" s="343" t="n">
        <v>36.54</v>
      </c>
    </row>
    <row r="758" customFormat="false" ht="15" hidden="false" customHeight="false" outlineLevel="0" collapsed="false">
      <c r="A758" s="341" t="n">
        <v>73340</v>
      </c>
      <c r="B758" s="342" t="str">
        <f aca="false">A758&amp;"U"</f>
        <v>73340U</v>
      </c>
      <c r="C758" s="341" t="s">
        <v>6666</v>
      </c>
      <c r="D758" s="341" t="s">
        <v>484</v>
      </c>
      <c r="E758" s="341" t="s">
        <v>6393</v>
      </c>
      <c r="F758" s="343" t="n">
        <v>152.63</v>
      </c>
    </row>
    <row r="759" customFormat="false" ht="15" hidden="false" customHeight="false" outlineLevel="0" collapsed="false">
      <c r="A759" s="341" t="n">
        <v>83361</v>
      </c>
      <c r="B759" s="342" t="str">
        <f aca="false">A759&amp;"U"</f>
        <v>83361U</v>
      </c>
      <c r="C759" s="341" t="s">
        <v>6667</v>
      </c>
      <c r="D759" s="341" t="s">
        <v>484</v>
      </c>
      <c r="E759" s="341" t="s">
        <v>5911</v>
      </c>
      <c r="F759" s="343" t="n">
        <v>44.47</v>
      </c>
    </row>
    <row r="760" customFormat="false" ht="15" hidden="false" customHeight="false" outlineLevel="0" collapsed="false">
      <c r="A760" s="341" t="n">
        <v>83761</v>
      </c>
      <c r="B760" s="342" t="str">
        <f aca="false">A760&amp;"U"</f>
        <v>83761U</v>
      </c>
      <c r="C760" s="341" t="s">
        <v>6668</v>
      </c>
      <c r="D760" s="341" t="s">
        <v>484</v>
      </c>
      <c r="E760" s="341" t="s">
        <v>5911</v>
      </c>
      <c r="F760" s="343" t="n">
        <v>9.52</v>
      </c>
    </row>
    <row r="761" customFormat="false" ht="15" hidden="false" customHeight="false" outlineLevel="0" collapsed="false">
      <c r="A761" s="341" t="n">
        <v>83762</v>
      </c>
      <c r="B761" s="342" t="str">
        <f aca="false">A761&amp;"U"</f>
        <v>83762U</v>
      </c>
      <c r="C761" s="341" t="s">
        <v>6669</v>
      </c>
      <c r="D761" s="341" t="s">
        <v>484</v>
      </c>
      <c r="E761" s="341" t="s">
        <v>5911</v>
      </c>
      <c r="F761" s="343" t="n">
        <v>8.5</v>
      </c>
    </row>
    <row r="762" customFormat="false" ht="15" hidden="false" customHeight="false" outlineLevel="0" collapsed="false">
      <c r="A762" s="341" t="n">
        <v>83763</v>
      </c>
      <c r="B762" s="342" t="str">
        <f aca="false">A762&amp;"U"</f>
        <v>83763U</v>
      </c>
      <c r="C762" s="341" t="s">
        <v>6670</v>
      </c>
      <c r="D762" s="341" t="s">
        <v>484</v>
      </c>
      <c r="E762" s="341" t="s">
        <v>6393</v>
      </c>
      <c r="F762" s="343" t="n">
        <v>49.5</v>
      </c>
    </row>
    <row r="763" customFormat="false" ht="15" hidden="false" customHeight="false" outlineLevel="0" collapsed="false">
      <c r="A763" s="341" t="n">
        <v>83764</v>
      </c>
      <c r="B763" s="342" t="str">
        <f aca="false">A763&amp;"U"</f>
        <v>83764U</v>
      </c>
      <c r="C763" s="341" t="s">
        <v>6671</v>
      </c>
      <c r="D763" s="341" t="s">
        <v>484</v>
      </c>
      <c r="E763" s="341" t="s">
        <v>5911</v>
      </c>
      <c r="F763" s="343" t="n">
        <v>3.35</v>
      </c>
    </row>
    <row r="764" customFormat="false" ht="15" hidden="false" customHeight="false" outlineLevel="0" collapsed="false">
      <c r="A764" s="341" t="n">
        <v>87026</v>
      </c>
      <c r="B764" s="342" t="str">
        <f aca="false">A764&amp;"U"</f>
        <v>87026U</v>
      </c>
      <c r="C764" s="341" t="s">
        <v>6672</v>
      </c>
      <c r="D764" s="341" t="s">
        <v>484</v>
      </c>
      <c r="E764" s="341" t="s">
        <v>5911</v>
      </c>
      <c r="F764" s="343" t="n">
        <v>0.73</v>
      </c>
    </row>
    <row r="765" customFormat="false" ht="15" hidden="false" customHeight="false" outlineLevel="0" collapsed="false">
      <c r="A765" s="341" t="n">
        <v>87441</v>
      </c>
      <c r="B765" s="342" t="str">
        <f aca="false">A765&amp;"U"</f>
        <v>87441U</v>
      </c>
      <c r="C765" s="341" t="s">
        <v>6673</v>
      </c>
      <c r="D765" s="341" t="s">
        <v>484</v>
      </c>
      <c r="E765" s="341" t="s">
        <v>5964</v>
      </c>
      <c r="F765" s="343" t="n">
        <v>0.44</v>
      </c>
    </row>
    <row r="766" customFormat="false" ht="15" hidden="false" customHeight="false" outlineLevel="0" collapsed="false">
      <c r="A766" s="341" t="n">
        <v>87442</v>
      </c>
      <c r="B766" s="342" t="str">
        <f aca="false">A766&amp;"U"</f>
        <v>87442U</v>
      </c>
      <c r="C766" s="341" t="s">
        <v>6674</v>
      </c>
      <c r="D766" s="341" t="s">
        <v>484</v>
      </c>
      <c r="E766" s="341" t="s">
        <v>5964</v>
      </c>
      <c r="F766" s="343" t="n">
        <v>0.1</v>
      </c>
    </row>
    <row r="767" customFormat="false" ht="15" hidden="false" customHeight="false" outlineLevel="0" collapsed="false">
      <c r="A767" s="341" t="n">
        <v>87443</v>
      </c>
      <c r="B767" s="342" t="str">
        <f aca="false">A767&amp;"U"</f>
        <v>87443U</v>
      </c>
      <c r="C767" s="341" t="s">
        <v>6675</v>
      </c>
      <c r="D767" s="341" t="s">
        <v>484</v>
      </c>
      <c r="E767" s="341" t="s">
        <v>5964</v>
      </c>
      <c r="F767" s="343" t="n">
        <v>0.59</v>
      </c>
    </row>
    <row r="768" customFormat="false" ht="15" hidden="false" customHeight="false" outlineLevel="0" collapsed="false">
      <c r="A768" s="341" t="n">
        <v>87444</v>
      </c>
      <c r="B768" s="342" t="str">
        <f aca="false">A768&amp;"U"</f>
        <v>87444U</v>
      </c>
      <c r="C768" s="341" t="s">
        <v>6676</v>
      </c>
      <c r="D768" s="341" t="s">
        <v>484</v>
      </c>
      <c r="E768" s="341" t="s">
        <v>6393</v>
      </c>
      <c r="F768" s="343" t="n">
        <v>4.18</v>
      </c>
    </row>
    <row r="769" customFormat="false" ht="15" hidden="false" customHeight="false" outlineLevel="0" collapsed="false">
      <c r="A769" s="341" t="n">
        <v>88387</v>
      </c>
      <c r="B769" s="342" t="str">
        <f aca="false">A769&amp;"U"</f>
        <v>88387U</v>
      </c>
      <c r="C769" s="341" t="s">
        <v>6677</v>
      </c>
      <c r="D769" s="341" t="s">
        <v>484</v>
      </c>
      <c r="E769" s="341" t="s">
        <v>5964</v>
      </c>
      <c r="F769" s="343" t="n">
        <v>0.86</v>
      </c>
    </row>
    <row r="770" customFormat="false" ht="15" hidden="false" customHeight="false" outlineLevel="0" collapsed="false">
      <c r="A770" s="341" t="n">
        <v>88389</v>
      </c>
      <c r="B770" s="342" t="str">
        <f aca="false">A770&amp;"U"</f>
        <v>88389U</v>
      </c>
      <c r="C770" s="341" t="s">
        <v>6678</v>
      </c>
      <c r="D770" s="341" t="s">
        <v>484</v>
      </c>
      <c r="E770" s="341" t="s">
        <v>5964</v>
      </c>
      <c r="F770" s="343" t="n">
        <v>0.21</v>
      </c>
    </row>
    <row r="771" customFormat="false" ht="15" hidden="false" customHeight="false" outlineLevel="0" collapsed="false">
      <c r="A771" s="341" t="n">
        <v>88390</v>
      </c>
      <c r="B771" s="342" t="str">
        <f aca="false">A771&amp;"U"</f>
        <v>88390U</v>
      </c>
      <c r="C771" s="341" t="s">
        <v>6679</v>
      </c>
      <c r="D771" s="341" t="s">
        <v>484</v>
      </c>
      <c r="E771" s="341" t="s">
        <v>5964</v>
      </c>
      <c r="F771" s="343" t="n">
        <v>1.01</v>
      </c>
    </row>
    <row r="772" customFormat="false" ht="15" hidden="false" customHeight="false" outlineLevel="0" collapsed="false">
      <c r="A772" s="341" t="n">
        <v>88391</v>
      </c>
      <c r="B772" s="342" t="str">
        <f aca="false">A772&amp;"U"</f>
        <v>88391U</v>
      </c>
      <c r="C772" s="341" t="s">
        <v>6680</v>
      </c>
      <c r="D772" s="341" t="s">
        <v>484</v>
      </c>
      <c r="E772" s="341" t="s">
        <v>5964</v>
      </c>
      <c r="F772" s="343" t="n">
        <v>2.81</v>
      </c>
    </row>
    <row r="773" customFormat="false" ht="15" hidden="false" customHeight="false" outlineLevel="0" collapsed="false">
      <c r="A773" s="341" t="n">
        <v>88394</v>
      </c>
      <c r="B773" s="342" t="str">
        <f aca="false">A773&amp;"U"</f>
        <v>88394U</v>
      </c>
      <c r="C773" s="341" t="s">
        <v>6681</v>
      </c>
      <c r="D773" s="341" t="s">
        <v>484</v>
      </c>
      <c r="E773" s="341" t="s">
        <v>5964</v>
      </c>
      <c r="F773" s="343" t="n">
        <v>1.03</v>
      </c>
    </row>
    <row r="774" customFormat="false" ht="15" hidden="false" customHeight="false" outlineLevel="0" collapsed="false">
      <c r="A774" s="341" t="n">
        <v>88395</v>
      </c>
      <c r="B774" s="342" t="str">
        <f aca="false">A774&amp;"U"</f>
        <v>88395U</v>
      </c>
      <c r="C774" s="341" t="s">
        <v>6682</v>
      </c>
      <c r="D774" s="341" t="s">
        <v>484</v>
      </c>
      <c r="E774" s="341" t="s">
        <v>5964</v>
      </c>
      <c r="F774" s="343" t="n">
        <v>0.25</v>
      </c>
    </row>
    <row r="775" customFormat="false" ht="15" hidden="false" customHeight="false" outlineLevel="0" collapsed="false">
      <c r="A775" s="341" t="n">
        <v>88396</v>
      </c>
      <c r="B775" s="342" t="str">
        <f aca="false">A775&amp;"U"</f>
        <v>88396U</v>
      </c>
      <c r="C775" s="341" t="s">
        <v>6683</v>
      </c>
      <c r="D775" s="341" t="s">
        <v>484</v>
      </c>
      <c r="E775" s="341" t="s">
        <v>5964</v>
      </c>
      <c r="F775" s="343" t="n">
        <v>1.2</v>
      </c>
    </row>
    <row r="776" customFormat="false" ht="15" hidden="false" customHeight="false" outlineLevel="0" collapsed="false">
      <c r="A776" s="341" t="n">
        <v>88397</v>
      </c>
      <c r="B776" s="342" t="str">
        <f aca="false">A776&amp;"U"</f>
        <v>88397U</v>
      </c>
      <c r="C776" s="341" t="s">
        <v>6684</v>
      </c>
      <c r="D776" s="341" t="s">
        <v>484</v>
      </c>
      <c r="E776" s="341" t="s">
        <v>5964</v>
      </c>
      <c r="F776" s="343" t="n">
        <v>4.22</v>
      </c>
    </row>
    <row r="777" customFormat="false" ht="15" hidden="false" customHeight="false" outlineLevel="0" collapsed="false">
      <c r="A777" s="341" t="n">
        <v>88400</v>
      </c>
      <c r="B777" s="342" t="str">
        <f aca="false">A777&amp;"U"</f>
        <v>88400U</v>
      </c>
      <c r="C777" s="341" t="s">
        <v>6685</v>
      </c>
      <c r="D777" s="341" t="s">
        <v>484</v>
      </c>
      <c r="E777" s="341" t="s">
        <v>5964</v>
      </c>
      <c r="F777" s="343" t="n">
        <v>0.81</v>
      </c>
    </row>
    <row r="778" customFormat="false" ht="15" hidden="false" customHeight="false" outlineLevel="0" collapsed="false">
      <c r="A778" s="341" t="n">
        <v>88401</v>
      </c>
      <c r="B778" s="342" t="str">
        <f aca="false">A778&amp;"U"</f>
        <v>88401U</v>
      </c>
      <c r="C778" s="341" t="s">
        <v>6686</v>
      </c>
      <c r="D778" s="341" t="s">
        <v>484</v>
      </c>
      <c r="E778" s="341" t="s">
        <v>5964</v>
      </c>
      <c r="F778" s="343" t="n">
        <v>0.2</v>
      </c>
    </row>
    <row r="779" customFormat="false" ht="15" hidden="false" customHeight="false" outlineLevel="0" collapsed="false">
      <c r="A779" s="341" t="n">
        <v>88402</v>
      </c>
      <c r="B779" s="342" t="str">
        <f aca="false">A779&amp;"U"</f>
        <v>88402U</v>
      </c>
      <c r="C779" s="341" t="s">
        <v>6687</v>
      </c>
      <c r="D779" s="341" t="s">
        <v>484</v>
      </c>
      <c r="E779" s="341" t="s">
        <v>5964</v>
      </c>
      <c r="F779" s="343" t="n">
        <v>0.95</v>
      </c>
    </row>
    <row r="780" customFormat="false" ht="15" hidden="false" customHeight="false" outlineLevel="0" collapsed="false">
      <c r="A780" s="341" t="n">
        <v>88403</v>
      </c>
      <c r="B780" s="342" t="str">
        <f aca="false">A780&amp;"U"</f>
        <v>88403U</v>
      </c>
      <c r="C780" s="341" t="s">
        <v>6688</v>
      </c>
      <c r="D780" s="341" t="s">
        <v>484</v>
      </c>
      <c r="E780" s="341" t="s">
        <v>5964</v>
      </c>
      <c r="F780" s="343" t="n">
        <v>1.68</v>
      </c>
    </row>
    <row r="781" customFormat="false" ht="15" hidden="false" customHeight="false" outlineLevel="0" collapsed="false">
      <c r="A781" s="341" t="n">
        <v>88419</v>
      </c>
      <c r="B781" s="342" t="str">
        <f aca="false">A781&amp;"U"</f>
        <v>88419U</v>
      </c>
      <c r="C781" s="341" t="s">
        <v>6689</v>
      </c>
      <c r="D781" s="341" t="s">
        <v>484</v>
      </c>
      <c r="E781" s="341" t="s">
        <v>5964</v>
      </c>
      <c r="F781" s="343" t="n">
        <v>5.68</v>
      </c>
    </row>
    <row r="782" customFormat="false" ht="15" hidden="false" customHeight="false" outlineLevel="0" collapsed="false">
      <c r="A782" s="341" t="n">
        <v>88422</v>
      </c>
      <c r="B782" s="342" t="str">
        <f aca="false">A782&amp;"U"</f>
        <v>88422U</v>
      </c>
      <c r="C782" s="341" t="s">
        <v>6690</v>
      </c>
      <c r="D782" s="341" t="s">
        <v>484</v>
      </c>
      <c r="E782" s="341" t="s">
        <v>5964</v>
      </c>
      <c r="F782" s="343" t="n">
        <v>1.31</v>
      </c>
    </row>
    <row r="783" customFormat="false" ht="15" hidden="false" customHeight="false" outlineLevel="0" collapsed="false">
      <c r="A783" s="341" t="n">
        <v>88425</v>
      </c>
      <c r="B783" s="342" t="str">
        <f aca="false">A783&amp;"U"</f>
        <v>88425U</v>
      </c>
      <c r="C783" s="341" t="s">
        <v>6691</v>
      </c>
      <c r="D783" s="341" t="s">
        <v>484</v>
      </c>
      <c r="E783" s="341" t="s">
        <v>5964</v>
      </c>
      <c r="F783" s="343" t="n">
        <v>7.1</v>
      </c>
    </row>
    <row r="784" customFormat="false" ht="15" hidden="false" customHeight="false" outlineLevel="0" collapsed="false">
      <c r="A784" s="341" t="n">
        <v>88427</v>
      </c>
      <c r="B784" s="342" t="str">
        <f aca="false">A784&amp;"U"</f>
        <v>88427U</v>
      </c>
      <c r="C784" s="341" t="s">
        <v>6692</v>
      </c>
      <c r="D784" s="341" t="s">
        <v>484</v>
      </c>
      <c r="E784" s="341" t="s">
        <v>5964</v>
      </c>
      <c r="F784" s="343" t="n">
        <v>0.95</v>
      </c>
    </row>
    <row r="785" customFormat="false" ht="15" hidden="false" customHeight="false" outlineLevel="0" collapsed="false">
      <c r="A785" s="341" t="n">
        <v>88434</v>
      </c>
      <c r="B785" s="342" t="str">
        <f aca="false">A785&amp;"U"</f>
        <v>88434U</v>
      </c>
      <c r="C785" s="341" t="s">
        <v>6693</v>
      </c>
      <c r="D785" s="341" t="s">
        <v>484</v>
      </c>
      <c r="E785" s="341" t="s">
        <v>5964</v>
      </c>
      <c r="F785" s="343" t="n">
        <v>7.53</v>
      </c>
    </row>
    <row r="786" customFormat="false" ht="15" hidden="false" customHeight="false" outlineLevel="0" collapsed="false">
      <c r="A786" s="341" t="n">
        <v>88435</v>
      </c>
      <c r="B786" s="342" t="str">
        <f aca="false">A786&amp;"U"</f>
        <v>88435U</v>
      </c>
      <c r="C786" s="341" t="s">
        <v>6694</v>
      </c>
      <c r="D786" s="341" t="s">
        <v>484</v>
      </c>
      <c r="E786" s="341" t="s">
        <v>5964</v>
      </c>
      <c r="F786" s="343" t="n">
        <v>1.74</v>
      </c>
    </row>
    <row r="787" customFormat="false" ht="15" hidden="false" customHeight="false" outlineLevel="0" collapsed="false">
      <c r="A787" s="341" t="n">
        <v>88436</v>
      </c>
      <c r="B787" s="342" t="str">
        <f aca="false">A787&amp;"U"</f>
        <v>88436U</v>
      </c>
      <c r="C787" s="341" t="s">
        <v>6695</v>
      </c>
      <c r="D787" s="341" t="s">
        <v>484</v>
      </c>
      <c r="E787" s="341" t="s">
        <v>5964</v>
      </c>
      <c r="F787" s="343" t="n">
        <v>9.41</v>
      </c>
    </row>
    <row r="788" customFormat="false" ht="15" hidden="false" customHeight="false" outlineLevel="0" collapsed="false">
      <c r="A788" s="341" t="n">
        <v>88437</v>
      </c>
      <c r="B788" s="342" t="str">
        <f aca="false">A788&amp;"U"</f>
        <v>88437U</v>
      </c>
      <c r="C788" s="341" t="s">
        <v>6696</v>
      </c>
      <c r="D788" s="341" t="s">
        <v>484</v>
      </c>
      <c r="E788" s="341" t="s">
        <v>5964</v>
      </c>
      <c r="F788" s="343" t="n">
        <v>0.95</v>
      </c>
    </row>
    <row r="789" customFormat="false" ht="15" hidden="false" customHeight="false" outlineLevel="0" collapsed="false">
      <c r="A789" s="341" t="n">
        <v>88569</v>
      </c>
      <c r="B789" s="342" t="str">
        <f aca="false">A789&amp;"U"</f>
        <v>88569U</v>
      </c>
      <c r="C789" s="341" t="s">
        <v>6697</v>
      </c>
      <c r="D789" s="341" t="s">
        <v>484</v>
      </c>
      <c r="E789" s="341" t="s">
        <v>5911</v>
      </c>
      <c r="F789" s="343" t="n">
        <v>3.96</v>
      </c>
    </row>
    <row r="790" customFormat="false" ht="15" hidden="false" customHeight="false" outlineLevel="0" collapsed="false">
      <c r="A790" s="341" t="n">
        <v>88570</v>
      </c>
      <c r="B790" s="342" t="str">
        <f aca="false">A790&amp;"U"</f>
        <v>88570U</v>
      </c>
      <c r="C790" s="341" t="s">
        <v>6698</v>
      </c>
      <c r="D790" s="341" t="s">
        <v>484</v>
      </c>
      <c r="E790" s="341" t="s">
        <v>5911</v>
      </c>
      <c r="F790" s="343" t="n">
        <v>1.28</v>
      </c>
    </row>
    <row r="791" customFormat="false" ht="15" hidden="false" customHeight="false" outlineLevel="0" collapsed="false">
      <c r="A791" s="341" t="n">
        <v>88826</v>
      </c>
      <c r="B791" s="342" t="str">
        <f aca="false">A791&amp;"U"</f>
        <v>88826U</v>
      </c>
      <c r="C791" s="341" t="s">
        <v>6699</v>
      </c>
      <c r="D791" s="341" t="s">
        <v>484</v>
      </c>
      <c r="E791" s="341" t="s">
        <v>6393</v>
      </c>
      <c r="F791" s="343" t="n">
        <v>0.32</v>
      </c>
    </row>
    <row r="792" customFormat="false" ht="15" hidden="false" customHeight="false" outlineLevel="0" collapsed="false">
      <c r="A792" s="341" t="n">
        <v>88827</v>
      </c>
      <c r="B792" s="342" t="str">
        <f aca="false">A792&amp;"U"</f>
        <v>88827U</v>
      </c>
      <c r="C792" s="341" t="s">
        <v>6700</v>
      </c>
      <c r="D792" s="341" t="s">
        <v>484</v>
      </c>
      <c r="E792" s="341" t="s">
        <v>6393</v>
      </c>
      <c r="F792" s="343" t="n">
        <v>0.08</v>
      </c>
    </row>
    <row r="793" customFormat="false" ht="15" hidden="false" customHeight="false" outlineLevel="0" collapsed="false">
      <c r="A793" s="341" t="n">
        <v>88828</v>
      </c>
      <c r="B793" s="342" t="str">
        <f aca="false">A793&amp;"U"</f>
        <v>88828U</v>
      </c>
      <c r="C793" s="341" t="s">
        <v>6701</v>
      </c>
      <c r="D793" s="341" t="s">
        <v>484</v>
      </c>
      <c r="E793" s="341" t="s">
        <v>6393</v>
      </c>
      <c r="F793" s="343" t="n">
        <v>0.38</v>
      </c>
    </row>
    <row r="794" customFormat="false" ht="15" hidden="false" customHeight="false" outlineLevel="0" collapsed="false">
      <c r="A794" s="341" t="n">
        <v>88829</v>
      </c>
      <c r="B794" s="342" t="str">
        <f aca="false">A794&amp;"U"</f>
        <v>88829U</v>
      </c>
      <c r="C794" s="341" t="s">
        <v>6702</v>
      </c>
      <c r="D794" s="341" t="s">
        <v>484</v>
      </c>
      <c r="E794" s="341" t="s">
        <v>5964</v>
      </c>
      <c r="F794" s="343" t="n">
        <v>1.12</v>
      </c>
    </row>
    <row r="795" customFormat="false" ht="15" hidden="false" customHeight="false" outlineLevel="0" collapsed="false">
      <c r="A795" s="341" t="n">
        <v>88832</v>
      </c>
      <c r="B795" s="342" t="str">
        <f aca="false">A795&amp;"U"</f>
        <v>88832U</v>
      </c>
      <c r="C795" s="341" t="s">
        <v>6703</v>
      </c>
      <c r="D795" s="341" t="s">
        <v>484</v>
      </c>
      <c r="E795" s="341" t="s">
        <v>5911</v>
      </c>
      <c r="F795" s="343" t="n">
        <v>43.77</v>
      </c>
    </row>
    <row r="796" customFormat="false" ht="15" hidden="false" customHeight="false" outlineLevel="0" collapsed="false">
      <c r="A796" s="341" t="n">
        <v>88834</v>
      </c>
      <c r="B796" s="342" t="str">
        <f aca="false">A796&amp;"U"</f>
        <v>88834U</v>
      </c>
      <c r="C796" s="341" t="s">
        <v>6704</v>
      </c>
      <c r="D796" s="341" t="s">
        <v>484</v>
      </c>
      <c r="E796" s="341" t="s">
        <v>5911</v>
      </c>
      <c r="F796" s="343" t="n">
        <v>11.56</v>
      </c>
    </row>
    <row r="797" customFormat="false" ht="15" hidden="false" customHeight="false" outlineLevel="0" collapsed="false">
      <c r="A797" s="341" t="n">
        <v>88835</v>
      </c>
      <c r="B797" s="342" t="str">
        <f aca="false">A797&amp;"U"</f>
        <v>88835U</v>
      </c>
      <c r="C797" s="341" t="s">
        <v>6705</v>
      </c>
      <c r="D797" s="341" t="s">
        <v>484</v>
      </c>
      <c r="E797" s="341" t="s">
        <v>5911</v>
      </c>
      <c r="F797" s="343" t="n">
        <v>54.71</v>
      </c>
    </row>
    <row r="798" customFormat="false" ht="15" hidden="false" customHeight="false" outlineLevel="0" collapsed="false">
      <c r="A798" s="341" t="n">
        <v>88836</v>
      </c>
      <c r="B798" s="342" t="str">
        <f aca="false">A798&amp;"U"</f>
        <v>88836U</v>
      </c>
      <c r="C798" s="341" t="s">
        <v>6706</v>
      </c>
      <c r="D798" s="341" t="s">
        <v>484</v>
      </c>
      <c r="E798" s="341" t="s">
        <v>6393</v>
      </c>
      <c r="F798" s="343" t="n">
        <v>62.95</v>
      </c>
    </row>
    <row r="799" customFormat="false" ht="15" hidden="false" customHeight="false" outlineLevel="0" collapsed="false">
      <c r="A799" s="341" t="n">
        <v>88839</v>
      </c>
      <c r="B799" s="342" t="str">
        <f aca="false">A799&amp;"U"</f>
        <v>88839U</v>
      </c>
      <c r="C799" s="341" t="s">
        <v>6707</v>
      </c>
      <c r="D799" s="341" t="s">
        <v>484</v>
      </c>
      <c r="E799" s="341" t="s">
        <v>5911</v>
      </c>
      <c r="F799" s="343" t="n">
        <v>31.13</v>
      </c>
    </row>
    <row r="800" customFormat="false" ht="15" hidden="false" customHeight="false" outlineLevel="0" collapsed="false">
      <c r="A800" s="341" t="n">
        <v>88840</v>
      </c>
      <c r="B800" s="342" t="str">
        <f aca="false">A800&amp;"U"</f>
        <v>88840U</v>
      </c>
      <c r="C800" s="341" t="s">
        <v>6708</v>
      </c>
      <c r="D800" s="341" t="s">
        <v>484</v>
      </c>
      <c r="E800" s="341" t="s">
        <v>5911</v>
      </c>
      <c r="F800" s="343" t="n">
        <v>13.71</v>
      </c>
    </row>
    <row r="801" customFormat="false" ht="15" hidden="false" customHeight="false" outlineLevel="0" collapsed="false">
      <c r="A801" s="341" t="n">
        <v>88841</v>
      </c>
      <c r="B801" s="342" t="str">
        <f aca="false">A801&amp;"U"</f>
        <v>88841U</v>
      </c>
      <c r="C801" s="341" t="s">
        <v>6709</v>
      </c>
      <c r="D801" s="341" t="s">
        <v>484</v>
      </c>
      <c r="E801" s="341" t="s">
        <v>5911</v>
      </c>
      <c r="F801" s="343" t="n">
        <v>55.66</v>
      </c>
    </row>
    <row r="802" customFormat="false" ht="15" hidden="false" customHeight="false" outlineLevel="0" collapsed="false">
      <c r="A802" s="341" t="n">
        <v>88842</v>
      </c>
      <c r="B802" s="342" t="str">
        <f aca="false">A802&amp;"U"</f>
        <v>88842U</v>
      </c>
      <c r="C802" s="341" t="s">
        <v>6710</v>
      </c>
      <c r="D802" s="341" t="s">
        <v>484</v>
      </c>
      <c r="E802" s="341" t="s">
        <v>6393</v>
      </c>
      <c r="F802" s="343" t="n">
        <v>77.05</v>
      </c>
    </row>
    <row r="803" customFormat="false" ht="15" hidden="false" customHeight="false" outlineLevel="0" collapsed="false">
      <c r="A803" s="341" t="n">
        <v>88847</v>
      </c>
      <c r="B803" s="342" t="str">
        <f aca="false">A803&amp;"U"</f>
        <v>88847U</v>
      </c>
      <c r="C803" s="341" t="s">
        <v>6711</v>
      </c>
      <c r="D803" s="341" t="s">
        <v>484</v>
      </c>
      <c r="E803" s="341" t="s">
        <v>5911</v>
      </c>
      <c r="F803" s="343" t="n">
        <v>22.82</v>
      </c>
    </row>
    <row r="804" customFormat="false" ht="15" hidden="false" customHeight="false" outlineLevel="0" collapsed="false">
      <c r="A804" s="341" t="n">
        <v>88848</v>
      </c>
      <c r="B804" s="342" t="str">
        <f aca="false">A804&amp;"U"</f>
        <v>88848U</v>
      </c>
      <c r="C804" s="341" t="s">
        <v>6712</v>
      </c>
      <c r="D804" s="341" t="s">
        <v>484</v>
      </c>
      <c r="E804" s="341" t="s">
        <v>5911</v>
      </c>
      <c r="F804" s="343" t="n">
        <v>9.38</v>
      </c>
    </row>
    <row r="805" customFormat="false" ht="15" hidden="false" customHeight="false" outlineLevel="0" collapsed="false">
      <c r="A805" s="341" t="n">
        <v>88853</v>
      </c>
      <c r="B805" s="342" t="str">
        <f aca="false">A805&amp;"U"</f>
        <v>88853U</v>
      </c>
      <c r="C805" s="341" t="s">
        <v>6713</v>
      </c>
      <c r="D805" s="341" t="s">
        <v>484</v>
      </c>
      <c r="E805" s="341" t="s">
        <v>5964</v>
      </c>
      <c r="F805" s="343" t="n">
        <v>0.23</v>
      </c>
    </row>
    <row r="806" customFormat="false" ht="15" hidden="false" customHeight="false" outlineLevel="0" collapsed="false">
      <c r="A806" s="341" t="n">
        <v>88854</v>
      </c>
      <c r="B806" s="342" t="str">
        <f aca="false">A806&amp;"U"</f>
        <v>88854U</v>
      </c>
      <c r="C806" s="341" t="s">
        <v>6714</v>
      </c>
      <c r="D806" s="341" t="s">
        <v>484</v>
      </c>
      <c r="E806" s="341" t="s">
        <v>5964</v>
      </c>
      <c r="F806" s="343" t="n">
        <v>0.05</v>
      </c>
    </row>
    <row r="807" customFormat="false" ht="15" hidden="false" customHeight="false" outlineLevel="0" collapsed="false">
      <c r="A807" s="341" t="n">
        <v>88855</v>
      </c>
      <c r="B807" s="342" t="str">
        <f aca="false">A807&amp;"U"</f>
        <v>88855U</v>
      </c>
      <c r="C807" s="341" t="s">
        <v>6715</v>
      </c>
      <c r="D807" s="341" t="s">
        <v>484</v>
      </c>
      <c r="E807" s="341" t="s">
        <v>5911</v>
      </c>
      <c r="F807" s="343" t="n">
        <v>3.4</v>
      </c>
    </row>
    <row r="808" customFormat="false" ht="15" hidden="false" customHeight="false" outlineLevel="0" collapsed="false">
      <c r="A808" s="341" t="n">
        <v>88856</v>
      </c>
      <c r="B808" s="342" t="str">
        <f aca="false">A808&amp;"U"</f>
        <v>88856U</v>
      </c>
      <c r="C808" s="341" t="s">
        <v>6716</v>
      </c>
      <c r="D808" s="341" t="s">
        <v>484</v>
      </c>
      <c r="E808" s="341" t="s">
        <v>5911</v>
      </c>
      <c r="F808" s="343" t="n">
        <v>0.93</v>
      </c>
    </row>
    <row r="809" customFormat="false" ht="15" hidden="false" customHeight="false" outlineLevel="0" collapsed="false">
      <c r="A809" s="341" t="n">
        <v>88857</v>
      </c>
      <c r="B809" s="342" t="str">
        <f aca="false">A809&amp;"U"</f>
        <v>88857U</v>
      </c>
      <c r="C809" s="341" t="s">
        <v>6717</v>
      </c>
      <c r="D809" s="341" t="s">
        <v>484</v>
      </c>
      <c r="E809" s="341" t="s">
        <v>5911</v>
      </c>
      <c r="F809" s="343" t="n">
        <v>24.38</v>
      </c>
    </row>
    <row r="810" customFormat="false" ht="15" hidden="false" customHeight="false" outlineLevel="0" collapsed="false">
      <c r="A810" s="341" t="n">
        <v>88858</v>
      </c>
      <c r="B810" s="342" t="str">
        <f aca="false">A810&amp;"U"</f>
        <v>88858U</v>
      </c>
      <c r="C810" s="341" t="s">
        <v>6718</v>
      </c>
      <c r="D810" s="341" t="s">
        <v>484</v>
      </c>
      <c r="E810" s="341" t="s">
        <v>5911</v>
      </c>
      <c r="F810" s="343" t="n">
        <v>6.44</v>
      </c>
    </row>
    <row r="811" customFormat="false" ht="15" hidden="false" customHeight="false" outlineLevel="0" collapsed="false">
      <c r="A811" s="341" t="n">
        <v>88859</v>
      </c>
      <c r="B811" s="342" t="str">
        <f aca="false">A811&amp;"U"</f>
        <v>88859U</v>
      </c>
      <c r="C811" s="341" t="s">
        <v>6719</v>
      </c>
      <c r="D811" s="341" t="s">
        <v>484</v>
      </c>
      <c r="E811" s="341" t="s">
        <v>5911</v>
      </c>
      <c r="F811" s="343" t="n">
        <v>21.68</v>
      </c>
    </row>
    <row r="812" customFormat="false" ht="15" hidden="false" customHeight="false" outlineLevel="0" collapsed="false">
      <c r="A812" s="341" t="n">
        <v>88860</v>
      </c>
      <c r="B812" s="342" t="str">
        <f aca="false">A812&amp;"U"</f>
        <v>88860U</v>
      </c>
      <c r="C812" s="341" t="s">
        <v>6720</v>
      </c>
      <c r="D812" s="341" t="s">
        <v>484</v>
      </c>
      <c r="E812" s="341" t="s">
        <v>5911</v>
      </c>
      <c r="F812" s="343" t="n">
        <v>5.73</v>
      </c>
    </row>
    <row r="813" customFormat="false" ht="15" hidden="false" customHeight="false" outlineLevel="0" collapsed="false">
      <c r="A813" s="341" t="n">
        <v>88900</v>
      </c>
      <c r="B813" s="342" t="str">
        <f aca="false">A813&amp;"U"</f>
        <v>88900U</v>
      </c>
      <c r="C813" s="341" t="s">
        <v>6721</v>
      </c>
      <c r="D813" s="341" t="s">
        <v>484</v>
      </c>
      <c r="E813" s="341" t="s">
        <v>5911</v>
      </c>
      <c r="F813" s="343" t="n">
        <v>51.03</v>
      </c>
    </row>
    <row r="814" customFormat="false" ht="15" hidden="false" customHeight="false" outlineLevel="0" collapsed="false">
      <c r="A814" s="341" t="n">
        <v>88902</v>
      </c>
      <c r="B814" s="342" t="str">
        <f aca="false">A814&amp;"U"</f>
        <v>88902U</v>
      </c>
      <c r="C814" s="341" t="s">
        <v>6722</v>
      </c>
      <c r="D814" s="341" t="s">
        <v>484</v>
      </c>
      <c r="E814" s="341" t="s">
        <v>5911</v>
      </c>
      <c r="F814" s="343" t="n">
        <v>13.48</v>
      </c>
    </row>
    <row r="815" customFormat="false" ht="15" hidden="false" customHeight="false" outlineLevel="0" collapsed="false">
      <c r="A815" s="341" t="n">
        <v>88903</v>
      </c>
      <c r="B815" s="342" t="str">
        <f aca="false">A815&amp;"U"</f>
        <v>88903U</v>
      </c>
      <c r="C815" s="341" t="s">
        <v>6723</v>
      </c>
      <c r="D815" s="341" t="s">
        <v>484</v>
      </c>
      <c r="E815" s="341" t="s">
        <v>5911</v>
      </c>
      <c r="F815" s="343" t="n">
        <v>63.79</v>
      </c>
    </row>
    <row r="816" customFormat="false" ht="15" hidden="false" customHeight="false" outlineLevel="0" collapsed="false">
      <c r="A816" s="341" t="n">
        <v>88904</v>
      </c>
      <c r="B816" s="342" t="str">
        <f aca="false">A816&amp;"U"</f>
        <v>88904U</v>
      </c>
      <c r="C816" s="341" t="s">
        <v>6724</v>
      </c>
      <c r="D816" s="341" t="s">
        <v>484</v>
      </c>
      <c r="E816" s="341" t="s">
        <v>6393</v>
      </c>
      <c r="F816" s="343" t="n">
        <v>88.67</v>
      </c>
    </row>
    <row r="817" customFormat="false" ht="15" hidden="false" customHeight="false" outlineLevel="0" collapsed="false">
      <c r="A817" s="341" t="n">
        <v>89009</v>
      </c>
      <c r="B817" s="342" t="str">
        <f aca="false">A817&amp;"U"</f>
        <v>89009U</v>
      </c>
      <c r="C817" s="341" t="s">
        <v>6725</v>
      </c>
      <c r="D817" s="341" t="s">
        <v>484</v>
      </c>
      <c r="E817" s="341" t="s">
        <v>5911</v>
      </c>
      <c r="F817" s="343" t="n">
        <v>38.56</v>
      </c>
    </row>
    <row r="818" customFormat="false" ht="15" hidden="false" customHeight="false" outlineLevel="0" collapsed="false">
      <c r="A818" s="341" t="n">
        <v>89010</v>
      </c>
      <c r="B818" s="342" t="str">
        <f aca="false">A818&amp;"U"</f>
        <v>89010U</v>
      </c>
      <c r="C818" s="341" t="s">
        <v>6726</v>
      </c>
      <c r="D818" s="341" t="s">
        <v>484</v>
      </c>
      <c r="E818" s="341" t="s">
        <v>5911</v>
      </c>
      <c r="F818" s="343" t="n">
        <v>16.98</v>
      </c>
    </row>
    <row r="819" customFormat="false" ht="15" hidden="false" customHeight="false" outlineLevel="0" collapsed="false">
      <c r="A819" s="341" t="n">
        <v>89011</v>
      </c>
      <c r="B819" s="342" t="str">
        <f aca="false">A819&amp;"U"</f>
        <v>89011U</v>
      </c>
      <c r="C819" s="341" t="s">
        <v>6727</v>
      </c>
      <c r="D819" s="341" t="s">
        <v>484</v>
      </c>
      <c r="E819" s="341" t="s">
        <v>5911</v>
      </c>
      <c r="F819" s="343" t="n">
        <v>23.52</v>
      </c>
    </row>
    <row r="820" customFormat="false" ht="15" hidden="false" customHeight="false" outlineLevel="0" collapsed="false">
      <c r="A820" s="341" t="n">
        <v>89012</v>
      </c>
      <c r="B820" s="342" t="str">
        <f aca="false">A820&amp;"U"</f>
        <v>89012U</v>
      </c>
      <c r="C820" s="341" t="s">
        <v>6728</v>
      </c>
      <c r="D820" s="341" t="s">
        <v>484</v>
      </c>
      <c r="E820" s="341" t="s">
        <v>5911</v>
      </c>
      <c r="F820" s="343" t="n">
        <v>6.21</v>
      </c>
    </row>
    <row r="821" customFormat="false" ht="15" hidden="false" customHeight="false" outlineLevel="0" collapsed="false">
      <c r="A821" s="341" t="n">
        <v>89013</v>
      </c>
      <c r="B821" s="342" t="str">
        <f aca="false">A821&amp;"U"</f>
        <v>89013U</v>
      </c>
      <c r="C821" s="341" t="s">
        <v>6729</v>
      </c>
      <c r="D821" s="341" t="s">
        <v>484</v>
      </c>
      <c r="E821" s="341" t="s">
        <v>5911</v>
      </c>
      <c r="F821" s="343" t="n">
        <v>126.31</v>
      </c>
    </row>
    <row r="822" customFormat="false" ht="15" hidden="false" customHeight="false" outlineLevel="0" collapsed="false">
      <c r="A822" s="341" t="n">
        <v>89014</v>
      </c>
      <c r="B822" s="342" t="str">
        <f aca="false">A822&amp;"U"</f>
        <v>89014U</v>
      </c>
      <c r="C822" s="341" t="s">
        <v>6730</v>
      </c>
      <c r="D822" s="341" t="s">
        <v>484</v>
      </c>
      <c r="E822" s="341" t="s">
        <v>5911</v>
      </c>
      <c r="F822" s="343" t="n">
        <v>55.64</v>
      </c>
    </row>
    <row r="823" customFormat="false" ht="15" hidden="false" customHeight="false" outlineLevel="0" collapsed="false">
      <c r="A823" s="341" t="n">
        <v>89015</v>
      </c>
      <c r="B823" s="342" t="str">
        <f aca="false">A823&amp;"U"</f>
        <v>89015U</v>
      </c>
      <c r="C823" s="341" t="s">
        <v>6731</v>
      </c>
      <c r="D823" s="341" t="s">
        <v>484</v>
      </c>
      <c r="E823" s="341" t="s">
        <v>5911</v>
      </c>
      <c r="F823" s="343" t="n">
        <v>3.93</v>
      </c>
    </row>
    <row r="824" customFormat="false" ht="15" hidden="false" customHeight="false" outlineLevel="0" collapsed="false">
      <c r="A824" s="341" t="n">
        <v>89016</v>
      </c>
      <c r="B824" s="342" t="str">
        <f aca="false">A824&amp;"U"</f>
        <v>89016U</v>
      </c>
      <c r="C824" s="341" t="s">
        <v>6732</v>
      </c>
      <c r="D824" s="341" t="s">
        <v>484</v>
      </c>
      <c r="E824" s="341" t="s">
        <v>5911</v>
      </c>
      <c r="F824" s="343" t="n">
        <v>1.04</v>
      </c>
    </row>
    <row r="825" customFormat="false" ht="15" hidden="false" customHeight="false" outlineLevel="0" collapsed="false">
      <c r="A825" s="341" t="n">
        <v>89017</v>
      </c>
      <c r="B825" s="342" t="str">
        <f aca="false">A825&amp;"U"</f>
        <v>89017U</v>
      </c>
      <c r="C825" s="341" t="s">
        <v>6733</v>
      </c>
      <c r="D825" s="341" t="s">
        <v>484</v>
      </c>
      <c r="E825" s="341" t="s">
        <v>5911</v>
      </c>
      <c r="F825" s="343" t="n">
        <v>38.32</v>
      </c>
    </row>
    <row r="826" customFormat="false" ht="15" hidden="false" customHeight="false" outlineLevel="0" collapsed="false">
      <c r="A826" s="341" t="n">
        <v>89018</v>
      </c>
      <c r="B826" s="342" t="str">
        <f aca="false">A826&amp;"U"</f>
        <v>89018U</v>
      </c>
      <c r="C826" s="341" t="s">
        <v>6734</v>
      </c>
      <c r="D826" s="341" t="s">
        <v>484</v>
      </c>
      <c r="E826" s="341" t="s">
        <v>5911</v>
      </c>
      <c r="F826" s="343" t="n">
        <v>16.88</v>
      </c>
    </row>
    <row r="827" customFormat="false" ht="15" hidden="false" customHeight="false" outlineLevel="0" collapsed="false">
      <c r="A827" s="341" t="n">
        <v>89019</v>
      </c>
      <c r="B827" s="342" t="str">
        <f aca="false">A827&amp;"U"</f>
        <v>89019U</v>
      </c>
      <c r="C827" s="341" t="s">
        <v>6735</v>
      </c>
      <c r="D827" s="341" t="s">
        <v>484</v>
      </c>
      <c r="E827" s="341" t="s">
        <v>5964</v>
      </c>
      <c r="F827" s="343" t="n">
        <v>0.46</v>
      </c>
    </row>
    <row r="828" customFormat="false" ht="15" hidden="false" customHeight="false" outlineLevel="0" collapsed="false">
      <c r="A828" s="341" t="n">
        <v>89020</v>
      </c>
      <c r="B828" s="342" t="str">
        <f aca="false">A828&amp;"U"</f>
        <v>89020U</v>
      </c>
      <c r="C828" s="341" t="s">
        <v>6736</v>
      </c>
      <c r="D828" s="341" t="s">
        <v>484</v>
      </c>
      <c r="E828" s="341" t="s">
        <v>5964</v>
      </c>
      <c r="F828" s="343" t="n">
        <v>0.1</v>
      </c>
    </row>
    <row r="829" customFormat="false" ht="15" hidden="false" customHeight="false" outlineLevel="0" collapsed="false">
      <c r="A829" s="341" t="n">
        <v>89023</v>
      </c>
      <c r="B829" s="342" t="str">
        <f aca="false">A829&amp;"U"</f>
        <v>89023U</v>
      </c>
      <c r="C829" s="341" t="s">
        <v>6737</v>
      </c>
      <c r="D829" s="341" t="s">
        <v>484</v>
      </c>
      <c r="E829" s="341" t="s">
        <v>5911</v>
      </c>
      <c r="F829" s="343" t="n">
        <v>3.46</v>
      </c>
    </row>
    <row r="830" customFormat="false" ht="15" hidden="false" customHeight="false" outlineLevel="0" collapsed="false">
      <c r="A830" s="341" t="n">
        <v>89024</v>
      </c>
      <c r="B830" s="342" t="str">
        <f aca="false">A830&amp;"U"</f>
        <v>89024U</v>
      </c>
      <c r="C830" s="341" t="s">
        <v>6738</v>
      </c>
      <c r="D830" s="341" t="s">
        <v>484</v>
      </c>
      <c r="E830" s="341" t="s">
        <v>5911</v>
      </c>
      <c r="F830" s="343" t="n">
        <v>1.28</v>
      </c>
    </row>
    <row r="831" customFormat="false" ht="15" hidden="false" customHeight="false" outlineLevel="0" collapsed="false">
      <c r="A831" s="341" t="n">
        <v>89025</v>
      </c>
      <c r="B831" s="342" t="str">
        <f aca="false">A831&amp;"U"</f>
        <v>89025U</v>
      </c>
      <c r="C831" s="341" t="s">
        <v>6739</v>
      </c>
      <c r="D831" s="341" t="s">
        <v>484</v>
      </c>
      <c r="E831" s="341" t="s">
        <v>5911</v>
      </c>
      <c r="F831" s="343" t="n">
        <v>4.61</v>
      </c>
    </row>
    <row r="832" customFormat="false" ht="15" hidden="false" customHeight="false" outlineLevel="0" collapsed="false">
      <c r="A832" s="341" t="n">
        <v>89026</v>
      </c>
      <c r="B832" s="342" t="str">
        <f aca="false">A832&amp;"U"</f>
        <v>89026U</v>
      </c>
      <c r="C832" s="341" t="s">
        <v>6740</v>
      </c>
      <c r="D832" s="341" t="s">
        <v>484</v>
      </c>
      <c r="E832" s="341" t="s">
        <v>6393</v>
      </c>
      <c r="F832" s="343" t="n">
        <v>168.59</v>
      </c>
    </row>
    <row r="833" customFormat="false" ht="15" hidden="false" customHeight="false" outlineLevel="0" collapsed="false">
      <c r="A833" s="341" t="n">
        <v>89029</v>
      </c>
      <c r="B833" s="342" t="str">
        <f aca="false">A833&amp;"U"</f>
        <v>89029U</v>
      </c>
      <c r="C833" s="341" t="s">
        <v>6741</v>
      </c>
      <c r="D833" s="341" t="s">
        <v>484</v>
      </c>
      <c r="E833" s="341" t="s">
        <v>5911</v>
      </c>
      <c r="F833" s="343" t="n">
        <v>29.74</v>
      </c>
    </row>
    <row r="834" customFormat="false" ht="15" hidden="false" customHeight="false" outlineLevel="0" collapsed="false">
      <c r="A834" s="341" t="n">
        <v>89030</v>
      </c>
      <c r="B834" s="342" t="str">
        <f aca="false">A834&amp;"U"</f>
        <v>89030U</v>
      </c>
      <c r="C834" s="341" t="s">
        <v>6742</v>
      </c>
      <c r="D834" s="341" t="s">
        <v>484</v>
      </c>
      <c r="E834" s="341" t="s">
        <v>5911</v>
      </c>
      <c r="F834" s="343" t="n">
        <v>13.1</v>
      </c>
    </row>
    <row r="835" customFormat="false" ht="15" hidden="false" customHeight="false" outlineLevel="0" collapsed="false">
      <c r="A835" s="341" t="n">
        <v>89033</v>
      </c>
      <c r="B835" s="342" t="str">
        <f aca="false">A835&amp;"U"</f>
        <v>89033U</v>
      </c>
      <c r="C835" s="341" t="s">
        <v>6743</v>
      </c>
      <c r="D835" s="341" t="s">
        <v>484</v>
      </c>
      <c r="E835" s="341" t="s">
        <v>5911</v>
      </c>
      <c r="F835" s="343" t="n">
        <v>13.67</v>
      </c>
    </row>
    <row r="836" customFormat="false" ht="15" hidden="false" customHeight="false" outlineLevel="0" collapsed="false">
      <c r="A836" s="341" t="n">
        <v>89034</v>
      </c>
      <c r="B836" s="342" t="str">
        <f aca="false">A836&amp;"U"</f>
        <v>89034U</v>
      </c>
      <c r="C836" s="341" t="s">
        <v>6744</v>
      </c>
      <c r="D836" s="341" t="s">
        <v>484</v>
      </c>
      <c r="E836" s="341" t="s">
        <v>5911</v>
      </c>
      <c r="F836" s="343" t="n">
        <v>3.66</v>
      </c>
    </row>
    <row r="837" customFormat="false" ht="15" hidden="false" customHeight="false" outlineLevel="0" collapsed="false">
      <c r="A837" s="341" t="n">
        <v>89128</v>
      </c>
      <c r="B837" s="342" t="str">
        <f aca="false">A837&amp;"U"</f>
        <v>89128U</v>
      </c>
      <c r="C837" s="341" t="s">
        <v>6745</v>
      </c>
      <c r="D837" s="341" t="s">
        <v>484</v>
      </c>
      <c r="E837" s="341" t="s">
        <v>5911</v>
      </c>
      <c r="F837" s="343" t="n">
        <v>35.84</v>
      </c>
    </row>
    <row r="838" customFormat="false" ht="15" hidden="false" customHeight="false" outlineLevel="0" collapsed="false">
      <c r="A838" s="341" t="n">
        <v>89129</v>
      </c>
      <c r="B838" s="342" t="str">
        <f aca="false">A838&amp;"U"</f>
        <v>89129U</v>
      </c>
      <c r="C838" s="341" t="s">
        <v>6746</v>
      </c>
      <c r="D838" s="341" t="s">
        <v>484</v>
      </c>
      <c r="E838" s="341" t="s">
        <v>5911</v>
      </c>
      <c r="F838" s="343" t="n">
        <v>9.47</v>
      </c>
    </row>
    <row r="839" customFormat="false" ht="15" hidden="false" customHeight="false" outlineLevel="0" collapsed="false">
      <c r="A839" s="341" t="n">
        <v>89130</v>
      </c>
      <c r="B839" s="342" t="str">
        <f aca="false">A839&amp;"U"</f>
        <v>89130U</v>
      </c>
      <c r="C839" s="341" t="s">
        <v>6747</v>
      </c>
      <c r="D839" s="341" t="s">
        <v>484</v>
      </c>
      <c r="E839" s="341" t="s">
        <v>5911</v>
      </c>
      <c r="F839" s="343" t="n">
        <v>49.69</v>
      </c>
    </row>
    <row r="840" customFormat="false" ht="15" hidden="false" customHeight="false" outlineLevel="0" collapsed="false">
      <c r="A840" s="341" t="n">
        <v>89131</v>
      </c>
      <c r="B840" s="342" t="str">
        <f aca="false">A840&amp;"U"</f>
        <v>89131U</v>
      </c>
      <c r="C840" s="341" t="s">
        <v>6748</v>
      </c>
      <c r="D840" s="341" t="s">
        <v>484</v>
      </c>
      <c r="E840" s="341" t="s">
        <v>5911</v>
      </c>
      <c r="F840" s="343" t="n">
        <v>13.13</v>
      </c>
    </row>
    <row r="841" customFormat="false" ht="15" hidden="false" customHeight="false" outlineLevel="0" collapsed="false">
      <c r="A841" s="341" t="n">
        <v>89210</v>
      </c>
      <c r="B841" s="342" t="str">
        <f aca="false">A841&amp;"U"</f>
        <v>89210U</v>
      </c>
      <c r="C841" s="341" t="s">
        <v>6749</v>
      </c>
      <c r="D841" s="341" t="s">
        <v>484</v>
      </c>
      <c r="E841" s="341" t="s">
        <v>5911</v>
      </c>
      <c r="F841" s="343" t="n">
        <v>32.05</v>
      </c>
    </row>
    <row r="842" customFormat="false" ht="15" hidden="false" customHeight="false" outlineLevel="0" collapsed="false">
      <c r="A842" s="341" t="n">
        <v>89211</v>
      </c>
      <c r="B842" s="342" t="str">
        <f aca="false">A842&amp;"U"</f>
        <v>89211U</v>
      </c>
      <c r="C842" s="341" t="s">
        <v>6750</v>
      </c>
      <c r="D842" s="341" t="s">
        <v>484</v>
      </c>
      <c r="E842" s="341" t="s">
        <v>5911</v>
      </c>
      <c r="F842" s="343" t="n">
        <v>8.6</v>
      </c>
    </row>
    <row r="843" customFormat="false" ht="15" hidden="false" customHeight="false" outlineLevel="0" collapsed="false">
      <c r="A843" s="341" t="n">
        <v>89212</v>
      </c>
      <c r="B843" s="342" t="str">
        <f aca="false">A843&amp;"U"</f>
        <v>89212U</v>
      </c>
      <c r="C843" s="341" t="s">
        <v>6751</v>
      </c>
      <c r="D843" s="341" t="s">
        <v>484</v>
      </c>
      <c r="E843" s="341" t="s">
        <v>5911</v>
      </c>
      <c r="F843" s="343" t="n">
        <v>28.91</v>
      </c>
    </row>
    <row r="844" customFormat="false" ht="15" hidden="false" customHeight="false" outlineLevel="0" collapsed="false">
      <c r="A844" s="341" t="n">
        <v>89213</v>
      </c>
      <c r="B844" s="342" t="str">
        <f aca="false">A844&amp;"U"</f>
        <v>89213U</v>
      </c>
      <c r="C844" s="341" t="s">
        <v>6752</v>
      </c>
      <c r="D844" s="341" t="s">
        <v>484</v>
      </c>
      <c r="E844" s="341" t="s">
        <v>5911</v>
      </c>
      <c r="F844" s="343" t="n">
        <v>8.92</v>
      </c>
    </row>
    <row r="845" customFormat="false" ht="15" hidden="false" customHeight="false" outlineLevel="0" collapsed="false">
      <c r="A845" s="341" t="n">
        <v>89214</v>
      </c>
      <c r="B845" s="342" t="str">
        <f aca="false">A845&amp;"U"</f>
        <v>89214U</v>
      </c>
      <c r="C845" s="341" t="s">
        <v>6753</v>
      </c>
      <c r="D845" s="341" t="s">
        <v>484</v>
      </c>
      <c r="E845" s="341" t="s">
        <v>5911</v>
      </c>
      <c r="F845" s="343" t="n">
        <v>27.14</v>
      </c>
    </row>
    <row r="846" customFormat="false" ht="15" hidden="false" customHeight="false" outlineLevel="0" collapsed="false">
      <c r="A846" s="341" t="n">
        <v>89215</v>
      </c>
      <c r="B846" s="342" t="str">
        <f aca="false">A846&amp;"U"</f>
        <v>89215U</v>
      </c>
      <c r="C846" s="341" t="s">
        <v>6754</v>
      </c>
      <c r="D846" s="341" t="s">
        <v>484</v>
      </c>
      <c r="E846" s="341" t="s">
        <v>6393</v>
      </c>
      <c r="F846" s="343" t="n">
        <v>91.56</v>
      </c>
    </row>
    <row r="847" customFormat="false" ht="15" hidden="false" customHeight="false" outlineLevel="0" collapsed="false">
      <c r="A847" s="341" t="n">
        <v>89221</v>
      </c>
      <c r="B847" s="342" t="str">
        <f aca="false">A847&amp;"U"</f>
        <v>89221U</v>
      </c>
      <c r="C847" s="341" t="s">
        <v>6755</v>
      </c>
      <c r="D847" s="341" t="s">
        <v>484</v>
      </c>
      <c r="E847" s="341" t="s">
        <v>5964</v>
      </c>
      <c r="F847" s="343" t="n">
        <v>1.32</v>
      </c>
    </row>
    <row r="848" customFormat="false" ht="15" hidden="false" customHeight="false" outlineLevel="0" collapsed="false">
      <c r="A848" s="341" t="n">
        <v>89222</v>
      </c>
      <c r="B848" s="342" t="str">
        <f aca="false">A848&amp;"U"</f>
        <v>89222U</v>
      </c>
      <c r="C848" s="341" t="s">
        <v>6756</v>
      </c>
      <c r="D848" s="341" t="s">
        <v>484</v>
      </c>
      <c r="E848" s="341" t="s">
        <v>5964</v>
      </c>
      <c r="F848" s="343" t="n">
        <v>0.32</v>
      </c>
    </row>
    <row r="849" customFormat="false" ht="15" hidden="false" customHeight="false" outlineLevel="0" collapsed="false">
      <c r="A849" s="341" t="n">
        <v>89223</v>
      </c>
      <c r="B849" s="342" t="str">
        <f aca="false">A849&amp;"U"</f>
        <v>89223U</v>
      </c>
      <c r="C849" s="341" t="s">
        <v>6757</v>
      </c>
      <c r="D849" s="341" t="s">
        <v>484</v>
      </c>
      <c r="E849" s="341" t="s">
        <v>5964</v>
      </c>
      <c r="F849" s="343" t="n">
        <v>1.55</v>
      </c>
    </row>
    <row r="850" customFormat="false" ht="15" hidden="false" customHeight="false" outlineLevel="0" collapsed="false">
      <c r="A850" s="341" t="n">
        <v>89224</v>
      </c>
      <c r="B850" s="342" t="str">
        <f aca="false">A850&amp;"U"</f>
        <v>89224U</v>
      </c>
      <c r="C850" s="341" t="s">
        <v>6758</v>
      </c>
      <c r="D850" s="341" t="s">
        <v>484</v>
      </c>
      <c r="E850" s="341" t="s">
        <v>5964</v>
      </c>
      <c r="F850" s="343" t="n">
        <v>2.25</v>
      </c>
    </row>
    <row r="851" customFormat="false" ht="15" hidden="false" customHeight="false" outlineLevel="0" collapsed="false">
      <c r="A851" s="341" t="n">
        <v>89228</v>
      </c>
      <c r="B851" s="342" t="str">
        <f aca="false">A851&amp;"U"</f>
        <v>89228U</v>
      </c>
      <c r="C851" s="341" t="s">
        <v>6759</v>
      </c>
      <c r="D851" s="341" t="s">
        <v>484</v>
      </c>
      <c r="E851" s="341" t="s">
        <v>5911</v>
      </c>
      <c r="F851" s="343" t="n">
        <v>45.8</v>
      </c>
    </row>
    <row r="852" customFormat="false" ht="15" hidden="false" customHeight="false" outlineLevel="0" collapsed="false">
      <c r="A852" s="341" t="n">
        <v>89229</v>
      </c>
      <c r="B852" s="342" t="str">
        <f aca="false">A852&amp;"U"</f>
        <v>89229U</v>
      </c>
      <c r="C852" s="341" t="s">
        <v>6760</v>
      </c>
      <c r="D852" s="341" t="s">
        <v>484</v>
      </c>
      <c r="E852" s="341" t="s">
        <v>5911</v>
      </c>
      <c r="F852" s="343" t="n">
        <v>16.14</v>
      </c>
    </row>
    <row r="853" customFormat="false" ht="15" hidden="false" customHeight="false" outlineLevel="0" collapsed="false">
      <c r="A853" s="341" t="n">
        <v>89230</v>
      </c>
      <c r="B853" s="342" t="str">
        <f aca="false">A853&amp;"U"</f>
        <v>89230U</v>
      </c>
      <c r="C853" s="341" t="s">
        <v>6761</v>
      </c>
      <c r="D853" s="341" t="s">
        <v>484</v>
      </c>
      <c r="E853" s="341" t="s">
        <v>5911</v>
      </c>
      <c r="F853" s="343" t="n">
        <v>106.4</v>
      </c>
    </row>
    <row r="854" customFormat="false" ht="15" hidden="false" customHeight="false" outlineLevel="0" collapsed="false">
      <c r="A854" s="341" t="n">
        <v>89231</v>
      </c>
      <c r="B854" s="342" t="str">
        <f aca="false">A854&amp;"U"</f>
        <v>89231U</v>
      </c>
      <c r="C854" s="341" t="s">
        <v>6762</v>
      </c>
      <c r="D854" s="341" t="s">
        <v>484</v>
      </c>
      <c r="E854" s="341" t="s">
        <v>5911</v>
      </c>
      <c r="F854" s="343" t="n">
        <v>32.58</v>
      </c>
    </row>
    <row r="855" customFormat="false" ht="15" hidden="false" customHeight="false" outlineLevel="0" collapsed="false">
      <c r="A855" s="341" t="n">
        <v>89232</v>
      </c>
      <c r="B855" s="342" t="str">
        <f aca="false">A855&amp;"U"</f>
        <v>89232U</v>
      </c>
      <c r="C855" s="341" t="s">
        <v>6763</v>
      </c>
      <c r="D855" s="341" t="s">
        <v>484</v>
      </c>
      <c r="E855" s="341" t="s">
        <v>5911</v>
      </c>
      <c r="F855" s="343" t="n">
        <v>189.8</v>
      </c>
    </row>
    <row r="856" customFormat="false" ht="15" hidden="false" customHeight="false" outlineLevel="0" collapsed="false">
      <c r="A856" s="341" t="n">
        <v>89233</v>
      </c>
      <c r="B856" s="342" t="str">
        <f aca="false">A856&amp;"U"</f>
        <v>89233U</v>
      </c>
      <c r="C856" s="341" t="s">
        <v>6764</v>
      </c>
      <c r="D856" s="341" t="s">
        <v>484</v>
      </c>
      <c r="E856" s="341" t="s">
        <v>6393</v>
      </c>
      <c r="F856" s="343" t="n">
        <v>164.78</v>
      </c>
    </row>
    <row r="857" customFormat="false" ht="15" hidden="false" customHeight="false" outlineLevel="0" collapsed="false">
      <c r="A857" s="341" t="n">
        <v>89236</v>
      </c>
      <c r="B857" s="342" t="str">
        <f aca="false">A857&amp;"U"</f>
        <v>89236U</v>
      </c>
      <c r="C857" s="341" t="s">
        <v>6765</v>
      </c>
      <c r="D857" s="341" t="s">
        <v>484</v>
      </c>
      <c r="E857" s="341" t="s">
        <v>5911</v>
      </c>
      <c r="F857" s="343" t="n">
        <v>248.56</v>
      </c>
    </row>
    <row r="858" customFormat="false" ht="15" hidden="false" customHeight="false" outlineLevel="0" collapsed="false">
      <c r="A858" s="341" t="n">
        <v>89237</v>
      </c>
      <c r="B858" s="342" t="str">
        <f aca="false">A858&amp;"U"</f>
        <v>89237U</v>
      </c>
      <c r="C858" s="341" t="s">
        <v>6766</v>
      </c>
      <c r="D858" s="341" t="s">
        <v>484</v>
      </c>
      <c r="E858" s="341" t="s">
        <v>5911</v>
      </c>
      <c r="F858" s="343" t="n">
        <v>76.11</v>
      </c>
    </row>
    <row r="859" customFormat="false" ht="15" hidden="false" customHeight="false" outlineLevel="0" collapsed="false">
      <c r="A859" s="341" t="n">
        <v>89238</v>
      </c>
      <c r="B859" s="342" t="str">
        <f aca="false">A859&amp;"U"</f>
        <v>89238U</v>
      </c>
      <c r="C859" s="341" t="s">
        <v>6767</v>
      </c>
      <c r="D859" s="341" t="s">
        <v>484</v>
      </c>
      <c r="E859" s="341" t="s">
        <v>5911</v>
      </c>
      <c r="F859" s="343" t="n">
        <v>443.37</v>
      </c>
    </row>
    <row r="860" customFormat="false" ht="15" hidden="false" customHeight="false" outlineLevel="0" collapsed="false">
      <c r="A860" s="341" t="n">
        <v>89239</v>
      </c>
      <c r="B860" s="342" t="str">
        <f aca="false">A860&amp;"U"</f>
        <v>89239U</v>
      </c>
      <c r="C860" s="341" t="s">
        <v>6768</v>
      </c>
      <c r="D860" s="341" t="s">
        <v>484</v>
      </c>
      <c r="E860" s="341" t="s">
        <v>6393</v>
      </c>
      <c r="F860" s="343" t="n">
        <v>435.77</v>
      </c>
    </row>
    <row r="861" customFormat="false" ht="15" hidden="false" customHeight="false" outlineLevel="0" collapsed="false">
      <c r="A861" s="341" t="n">
        <v>89240</v>
      </c>
      <c r="B861" s="342" t="str">
        <f aca="false">A861&amp;"U"</f>
        <v>89240U</v>
      </c>
      <c r="C861" s="341" t="s">
        <v>6769</v>
      </c>
      <c r="D861" s="341" t="s">
        <v>484</v>
      </c>
      <c r="E861" s="341" t="s">
        <v>5911</v>
      </c>
      <c r="F861" s="343" t="n">
        <v>76.28</v>
      </c>
    </row>
    <row r="862" customFormat="false" ht="15" hidden="false" customHeight="false" outlineLevel="0" collapsed="false">
      <c r="A862" s="341" t="n">
        <v>89241</v>
      </c>
      <c r="B862" s="342" t="str">
        <f aca="false">A862&amp;"U"</f>
        <v>89241U</v>
      </c>
      <c r="C862" s="341" t="s">
        <v>6770</v>
      </c>
      <c r="D862" s="341" t="s">
        <v>484</v>
      </c>
      <c r="E862" s="341" t="s">
        <v>5911</v>
      </c>
      <c r="F862" s="343" t="n">
        <v>26.89</v>
      </c>
    </row>
    <row r="863" customFormat="false" ht="15" hidden="false" customHeight="false" outlineLevel="0" collapsed="false">
      <c r="A863" s="341" t="n">
        <v>89246</v>
      </c>
      <c r="B863" s="342" t="str">
        <f aca="false">A863&amp;"U"</f>
        <v>89246U</v>
      </c>
      <c r="C863" s="341" t="s">
        <v>6771</v>
      </c>
      <c r="D863" s="341" t="s">
        <v>484</v>
      </c>
      <c r="E863" s="341" t="s">
        <v>5911</v>
      </c>
      <c r="F863" s="343" t="n">
        <v>215.99</v>
      </c>
    </row>
    <row r="864" customFormat="false" ht="15" hidden="false" customHeight="false" outlineLevel="0" collapsed="false">
      <c r="A864" s="341" t="n">
        <v>89247</v>
      </c>
      <c r="B864" s="342" t="str">
        <f aca="false">A864&amp;"U"</f>
        <v>89247U</v>
      </c>
      <c r="C864" s="341" t="s">
        <v>6772</v>
      </c>
      <c r="D864" s="341" t="s">
        <v>484</v>
      </c>
      <c r="E864" s="341" t="s">
        <v>5911</v>
      </c>
      <c r="F864" s="343" t="n">
        <v>66.13</v>
      </c>
    </row>
    <row r="865" customFormat="false" ht="15" hidden="false" customHeight="false" outlineLevel="0" collapsed="false">
      <c r="A865" s="341" t="n">
        <v>89248</v>
      </c>
      <c r="B865" s="342" t="str">
        <f aca="false">A865&amp;"U"</f>
        <v>89248U</v>
      </c>
      <c r="C865" s="341" t="s">
        <v>6773</v>
      </c>
      <c r="D865" s="341" t="s">
        <v>484</v>
      </c>
      <c r="E865" s="341" t="s">
        <v>5911</v>
      </c>
      <c r="F865" s="343" t="n">
        <v>385.26</v>
      </c>
    </row>
    <row r="866" customFormat="false" ht="15" hidden="false" customHeight="false" outlineLevel="0" collapsed="false">
      <c r="A866" s="341" t="n">
        <v>89249</v>
      </c>
      <c r="B866" s="342" t="str">
        <f aca="false">A866&amp;"U"</f>
        <v>89249U</v>
      </c>
      <c r="C866" s="341" t="s">
        <v>6774</v>
      </c>
      <c r="D866" s="341" t="s">
        <v>484</v>
      </c>
      <c r="E866" s="341" t="s">
        <v>6393</v>
      </c>
      <c r="F866" s="343" t="n">
        <v>371.46</v>
      </c>
    </row>
    <row r="867" customFormat="false" ht="15" hidden="false" customHeight="false" outlineLevel="0" collapsed="false">
      <c r="A867" s="341" t="n">
        <v>89253</v>
      </c>
      <c r="B867" s="342" t="str">
        <f aca="false">A867&amp;"U"</f>
        <v>89253U</v>
      </c>
      <c r="C867" s="341" t="s">
        <v>6775</v>
      </c>
      <c r="D867" s="341" t="s">
        <v>484</v>
      </c>
      <c r="E867" s="341" t="s">
        <v>5911</v>
      </c>
      <c r="F867" s="343" t="n">
        <v>62.51</v>
      </c>
    </row>
    <row r="868" customFormat="false" ht="15" hidden="false" customHeight="false" outlineLevel="0" collapsed="false">
      <c r="A868" s="341" t="n">
        <v>89254</v>
      </c>
      <c r="B868" s="342" t="str">
        <f aca="false">A868&amp;"U"</f>
        <v>89254U</v>
      </c>
      <c r="C868" s="341" t="s">
        <v>6776</v>
      </c>
      <c r="D868" s="341" t="s">
        <v>484</v>
      </c>
      <c r="E868" s="341" t="s">
        <v>5911</v>
      </c>
      <c r="F868" s="343" t="n">
        <v>22.03</v>
      </c>
    </row>
    <row r="869" customFormat="false" ht="15" hidden="false" customHeight="false" outlineLevel="0" collapsed="false">
      <c r="A869" s="341" t="n">
        <v>89255</v>
      </c>
      <c r="B869" s="342" t="str">
        <f aca="false">A869&amp;"U"</f>
        <v>89255U</v>
      </c>
      <c r="C869" s="341" t="s">
        <v>6777</v>
      </c>
      <c r="D869" s="341" t="s">
        <v>484</v>
      </c>
      <c r="E869" s="341" t="s">
        <v>5911</v>
      </c>
      <c r="F869" s="343" t="n">
        <v>100.48</v>
      </c>
    </row>
    <row r="870" customFormat="false" ht="15" hidden="false" customHeight="false" outlineLevel="0" collapsed="false">
      <c r="A870" s="341" t="n">
        <v>89256</v>
      </c>
      <c r="B870" s="342" t="str">
        <f aca="false">A870&amp;"U"</f>
        <v>89256U</v>
      </c>
      <c r="C870" s="341" t="s">
        <v>6778</v>
      </c>
      <c r="D870" s="341" t="s">
        <v>484</v>
      </c>
      <c r="E870" s="341" t="s">
        <v>6393</v>
      </c>
      <c r="F870" s="343" t="n">
        <v>83.6</v>
      </c>
    </row>
    <row r="871" customFormat="false" ht="15" hidden="false" customHeight="false" outlineLevel="0" collapsed="false">
      <c r="A871" s="341" t="n">
        <v>89259</v>
      </c>
      <c r="B871" s="342" t="str">
        <f aca="false">A871&amp;"U"</f>
        <v>89259U</v>
      </c>
      <c r="C871" s="341" t="s">
        <v>6779</v>
      </c>
      <c r="D871" s="341" t="s">
        <v>484</v>
      </c>
      <c r="E871" s="341" t="s">
        <v>5911</v>
      </c>
      <c r="F871" s="343" t="n">
        <v>28</v>
      </c>
    </row>
    <row r="872" customFormat="false" ht="15" hidden="false" customHeight="false" outlineLevel="0" collapsed="false">
      <c r="A872" s="341" t="n">
        <v>89260</v>
      </c>
      <c r="B872" s="342" t="str">
        <f aca="false">A872&amp;"U"</f>
        <v>89260U</v>
      </c>
      <c r="C872" s="341" t="s">
        <v>6780</v>
      </c>
      <c r="D872" s="341" t="s">
        <v>484</v>
      </c>
      <c r="E872" s="341" t="s">
        <v>5911</v>
      </c>
      <c r="F872" s="343" t="n">
        <v>10.36</v>
      </c>
    </row>
    <row r="873" customFormat="false" ht="15" hidden="false" customHeight="false" outlineLevel="0" collapsed="false">
      <c r="A873" s="341" t="n">
        <v>89262</v>
      </c>
      <c r="B873" s="342" t="str">
        <f aca="false">A873&amp;"U"</f>
        <v>89262U</v>
      </c>
      <c r="C873" s="341" t="s">
        <v>6781</v>
      </c>
      <c r="D873" s="341" t="s">
        <v>484</v>
      </c>
      <c r="E873" s="341" t="s">
        <v>5911</v>
      </c>
      <c r="F873" s="343" t="n">
        <v>47.7</v>
      </c>
    </row>
    <row r="874" customFormat="false" ht="15" hidden="false" customHeight="false" outlineLevel="0" collapsed="false">
      <c r="A874" s="341" t="n">
        <v>89264</v>
      </c>
      <c r="B874" s="342" t="str">
        <f aca="false">A874&amp;"U"</f>
        <v>89264U</v>
      </c>
      <c r="C874" s="341" t="s">
        <v>6782</v>
      </c>
      <c r="D874" s="341" t="s">
        <v>484</v>
      </c>
      <c r="E874" s="341" t="s">
        <v>5911</v>
      </c>
      <c r="F874" s="343" t="n">
        <v>21.9</v>
      </c>
    </row>
    <row r="875" customFormat="false" ht="15" hidden="false" customHeight="false" outlineLevel="0" collapsed="false">
      <c r="A875" s="341" t="n">
        <v>89265</v>
      </c>
      <c r="B875" s="342" t="str">
        <f aca="false">A875&amp;"U"</f>
        <v>89265U</v>
      </c>
      <c r="C875" s="341" t="s">
        <v>6783</v>
      </c>
      <c r="D875" s="341" t="s">
        <v>484</v>
      </c>
      <c r="E875" s="341" t="s">
        <v>5911</v>
      </c>
      <c r="F875" s="343" t="n">
        <v>8.76</v>
      </c>
    </row>
    <row r="876" customFormat="false" ht="15" hidden="false" customHeight="false" outlineLevel="0" collapsed="false">
      <c r="A876" s="341" t="n">
        <v>89266</v>
      </c>
      <c r="B876" s="342" t="str">
        <f aca="false">A876&amp;"U"</f>
        <v>89266U</v>
      </c>
      <c r="C876" s="341" t="s">
        <v>6784</v>
      </c>
      <c r="D876" s="341" t="s">
        <v>484</v>
      </c>
      <c r="E876" s="341" t="s">
        <v>5911</v>
      </c>
      <c r="F876" s="343" t="n">
        <v>3.53</v>
      </c>
    </row>
    <row r="877" customFormat="false" ht="15" hidden="false" customHeight="false" outlineLevel="0" collapsed="false">
      <c r="A877" s="341" t="n">
        <v>89267</v>
      </c>
      <c r="B877" s="342" t="str">
        <f aca="false">A877&amp;"U"</f>
        <v>89267U</v>
      </c>
      <c r="C877" s="341" t="s">
        <v>6785</v>
      </c>
      <c r="D877" s="341" t="s">
        <v>484</v>
      </c>
      <c r="E877" s="341" t="s">
        <v>5911</v>
      </c>
      <c r="F877" s="343" t="n">
        <v>50.32</v>
      </c>
    </row>
    <row r="878" customFormat="false" ht="15" hidden="false" customHeight="false" outlineLevel="0" collapsed="false">
      <c r="A878" s="341" t="n">
        <v>89268</v>
      </c>
      <c r="B878" s="342" t="str">
        <f aca="false">A878&amp;"U"</f>
        <v>89268U</v>
      </c>
      <c r="C878" s="341" t="s">
        <v>6786</v>
      </c>
      <c r="D878" s="341" t="s">
        <v>484</v>
      </c>
      <c r="E878" s="341" t="s">
        <v>5911</v>
      </c>
      <c r="F878" s="343" t="n">
        <v>17.74</v>
      </c>
    </row>
    <row r="879" customFormat="false" ht="15" hidden="false" customHeight="false" outlineLevel="0" collapsed="false">
      <c r="A879" s="341" t="n">
        <v>89269</v>
      </c>
      <c r="B879" s="342" t="str">
        <f aca="false">A879&amp;"U"</f>
        <v>89269U</v>
      </c>
      <c r="C879" s="341" t="s">
        <v>6787</v>
      </c>
      <c r="D879" s="341" t="s">
        <v>484</v>
      </c>
      <c r="E879" s="341" t="s">
        <v>5911</v>
      </c>
      <c r="F879" s="343" t="n">
        <v>7.17</v>
      </c>
    </row>
    <row r="880" customFormat="false" ht="15" hidden="false" customHeight="false" outlineLevel="0" collapsed="false">
      <c r="A880" s="341" t="n">
        <v>89270</v>
      </c>
      <c r="B880" s="342" t="str">
        <f aca="false">A880&amp;"U"</f>
        <v>89270U</v>
      </c>
      <c r="C880" s="341" t="s">
        <v>6788</v>
      </c>
      <c r="D880" s="341" t="s">
        <v>484</v>
      </c>
      <c r="E880" s="341" t="s">
        <v>5911</v>
      </c>
      <c r="F880" s="343" t="n">
        <v>80.9</v>
      </c>
    </row>
    <row r="881" customFormat="false" ht="15" hidden="false" customHeight="false" outlineLevel="0" collapsed="false">
      <c r="A881" s="341" t="n">
        <v>89271</v>
      </c>
      <c r="B881" s="342" t="str">
        <f aca="false">A881&amp;"U"</f>
        <v>89271U</v>
      </c>
      <c r="C881" s="341" t="s">
        <v>6789</v>
      </c>
      <c r="D881" s="341" t="s">
        <v>484</v>
      </c>
      <c r="E881" s="341" t="s">
        <v>6393</v>
      </c>
      <c r="F881" s="343" t="n">
        <v>28.61</v>
      </c>
    </row>
    <row r="882" customFormat="false" ht="15" hidden="false" customHeight="false" outlineLevel="0" collapsed="false">
      <c r="A882" s="341" t="n">
        <v>89274</v>
      </c>
      <c r="B882" s="342" t="str">
        <f aca="false">A882&amp;"U"</f>
        <v>89274U</v>
      </c>
      <c r="C882" s="341" t="s">
        <v>6790</v>
      </c>
      <c r="D882" s="341" t="s">
        <v>484</v>
      </c>
      <c r="E882" s="341" t="s">
        <v>5964</v>
      </c>
      <c r="F882" s="343" t="n">
        <v>1.61</v>
      </c>
    </row>
    <row r="883" customFormat="false" ht="15" hidden="false" customHeight="false" outlineLevel="0" collapsed="false">
      <c r="A883" s="341" t="n">
        <v>89275</v>
      </c>
      <c r="B883" s="342" t="str">
        <f aca="false">A883&amp;"U"</f>
        <v>89275U</v>
      </c>
      <c r="C883" s="341" t="s">
        <v>6791</v>
      </c>
      <c r="D883" s="341" t="s">
        <v>484</v>
      </c>
      <c r="E883" s="341" t="s">
        <v>5964</v>
      </c>
      <c r="F883" s="343" t="n">
        <v>0.39</v>
      </c>
    </row>
    <row r="884" customFormat="false" ht="15" hidden="false" customHeight="false" outlineLevel="0" collapsed="false">
      <c r="A884" s="341" t="n">
        <v>89276</v>
      </c>
      <c r="B884" s="342" t="str">
        <f aca="false">A884&amp;"U"</f>
        <v>89276U</v>
      </c>
      <c r="C884" s="341" t="s">
        <v>6792</v>
      </c>
      <c r="D884" s="341" t="s">
        <v>484</v>
      </c>
      <c r="E884" s="341" t="s">
        <v>5964</v>
      </c>
      <c r="F884" s="343" t="n">
        <v>2.15</v>
      </c>
    </row>
    <row r="885" customFormat="false" ht="15" hidden="false" customHeight="false" outlineLevel="0" collapsed="false">
      <c r="A885" s="341" t="n">
        <v>89277</v>
      </c>
      <c r="B885" s="342" t="str">
        <f aca="false">A885&amp;"U"</f>
        <v>89277U</v>
      </c>
      <c r="C885" s="341" t="s">
        <v>6793</v>
      </c>
      <c r="D885" s="341" t="s">
        <v>484</v>
      </c>
      <c r="E885" s="341" t="s">
        <v>6393</v>
      </c>
      <c r="F885" s="343" t="n">
        <v>8.36</v>
      </c>
    </row>
    <row r="886" customFormat="false" ht="15" hidden="false" customHeight="false" outlineLevel="0" collapsed="false">
      <c r="A886" s="341" t="n">
        <v>89280</v>
      </c>
      <c r="B886" s="342" t="str">
        <f aca="false">A886&amp;"U"</f>
        <v>89280U</v>
      </c>
      <c r="C886" s="341" t="s">
        <v>6794</v>
      </c>
      <c r="D886" s="341" t="s">
        <v>484</v>
      </c>
      <c r="E886" s="341" t="s">
        <v>5911</v>
      </c>
      <c r="F886" s="343" t="n">
        <v>39.36</v>
      </c>
    </row>
    <row r="887" customFormat="false" ht="15" hidden="false" customHeight="false" outlineLevel="0" collapsed="false">
      <c r="A887" s="341" t="n">
        <v>89281</v>
      </c>
      <c r="B887" s="342" t="str">
        <f aca="false">A887&amp;"U"</f>
        <v>89281U</v>
      </c>
      <c r="C887" s="341" t="s">
        <v>6795</v>
      </c>
      <c r="D887" s="341" t="s">
        <v>484</v>
      </c>
      <c r="E887" s="341" t="s">
        <v>5911</v>
      </c>
      <c r="F887" s="343" t="n">
        <v>10.56</v>
      </c>
    </row>
    <row r="888" customFormat="false" ht="15" hidden="false" customHeight="false" outlineLevel="0" collapsed="false">
      <c r="A888" s="341" t="n">
        <v>89870</v>
      </c>
      <c r="B888" s="342" t="str">
        <f aca="false">A888&amp;"U"</f>
        <v>89870U</v>
      </c>
      <c r="C888" s="341" t="s">
        <v>6796</v>
      </c>
      <c r="D888" s="341" t="s">
        <v>484</v>
      </c>
      <c r="E888" s="341" t="s">
        <v>5911</v>
      </c>
      <c r="F888" s="343" t="n">
        <v>38.45</v>
      </c>
    </row>
    <row r="889" customFormat="false" ht="15" hidden="false" customHeight="false" outlineLevel="0" collapsed="false">
      <c r="A889" s="341" t="n">
        <v>89871</v>
      </c>
      <c r="B889" s="342" t="str">
        <f aca="false">A889&amp;"U"</f>
        <v>89871U</v>
      </c>
      <c r="C889" s="341" t="s">
        <v>6797</v>
      </c>
      <c r="D889" s="341" t="s">
        <v>484</v>
      </c>
      <c r="E889" s="341" t="s">
        <v>5911</v>
      </c>
      <c r="F889" s="343" t="n">
        <v>13.66</v>
      </c>
    </row>
    <row r="890" customFormat="false" ht="15" hidden="false" customHeight="false" outlineLevel="0" collapsed="false">
      <c r="A890" s="341" t="n">
        <v>89872</v>
      </c>
      <c r="B890" s="342" t="str">
        <f aca="false">A890&amp;"U"</f>
        <v>89872U</v>
      </c>
      <c r="C890" s="341" t="s">
        <v>6798</v>
      </c>
      <c r="D890" s="341" t="s">
        <v>484</v>
      </c>
      <c r="E890" s="341" t="s">
        <v>5911</v>
      </c>
      <c r="F890" s="343" t="n">
        <v>5.51</v>
      </c>
    </row>
    <row r="891" customFormat="false" ht="15" hidden="false" customHeight="false" outlineLevel="0" collapsed="false">
      <c r="A891" s="341" t="n">
        <v>89873</v>
      </c>
      <c r="B891" s="342" t="str">
        <f aca="false">A891&amp;"U"</f>
        <v>89873U</v>
      </c>
      <c r="C891" s="341" t="s">
        <v>6799</v>
      </c>
      <c r="D891" s="341" t="s">
        <v>484</v>
      </c>
      <c r="E891" s="341" t="s">
        <v>5911</v>
      </c>
      <c r="F891" s="343" t="n">
        <v>66.15</v>
      </c>
    </row>
    <row r="892" customFormat="false" ht="15" hidden="false" customHeight="false" outlineLevel="0" collapsed="false">
      <c r="A892" s="341" t="n">
        <v>89874</v>
      </c>
      <c r="B892" s="342" t="str">
        <f aca="false">A892&amp;"U"</f>
        <v>89874U</v>
      </c>
      <c r="C892" s="341" t="s">
        <v>6800</v>
      </c>
      <c r="D892" s="341" t="s">
        <v>484</v>
      </c>
      <c r="E892" s="341" t="s">
        <v>6393</v>
      </c>
      <c r="F892" s="343" t="n">
        <v>173.87</v>
      </c>
    </row>
    <row r="893" customFormat="false" ht="15" hidden="false" customHeight="false" outlineLevel="0" collapsed="false">
      <c r="A893" s="341" t="n">
        <v>89878</v>
      </c>
      <c r="B893" s="342" t="str">
        <f aca="false">A893&amp;"U"</f>
        <v>89878U</v>
      </c>
      <c r="C893" s="341" t="s">
        <v>6801</v>
      </c>
      <c r="D893" s="341" t="s">
        <v>484</v>
      </c>
      <c r="E893" s="341" t="s">
        <v>5911</v>
      </c>
      <c r="F893" s="343" t="n">
        <v>41.02</v>
      </c>
    </row>
    <row r="894" customFormat="false" ht="15" hidden="false" customHeight="false" outlineLevel="0" collapsed="false">
      <c r="A894" s="341" t="n">
        <v>89879</v>
      </c>
      <c r="B894" s="342" t="str">
        <f aca="false">A894&amp;"U"</f>
        <v>89879U</v>
      </c>
      <c r="C894" s="341" t="s">
        <v>6802</v>
      </c>
      <c r="D894" s="341" t="s">
        <v>484</v>
      </c>
      <c r="E894" s="341" t="s">
        <v>5911</v>
      </c>
      <c r="F894" s="343" t="n">
        <v>14.34</v>
      </c>
    </row>
    <row r="895" customFormat="false" ht="15" hidden="false" customHeight="false" outlineLevel="0" collapsed="false">
      <c r="A895" s="341" t="n">
        <v>89880</v>
      </c>
      <c r="B895" s="342" t="str">
        <f aca="false">A895&amp;"U"</f>
        <v>89880U</v>
      </c>
      <c r="C895" s="341" t="s">
        <v>6803</v>
      </c>
      <c r="D895" s="341" t="s">
        <v>484</v>
      </c>
      <c r="E895" s="341" t="s">
        <v>5911</v>
      </c>
      <c r="F895" s="343" t="n">
        <v>5.79</v>
      </c>
    </row>
    <row r="896" customFormat="false" ht="15" hidden="false" customHeight="false" outlineLevel="0" collapsed="false">
      <c r="A896" s="341" t="n">
        <v>89881</v>
      </c>
      <c r="B896" s="342" t="str">
        <f aca="false">A896&amp;"U"</f>
        <v>89881U</v>
      </c>
      <c r="C896" s="341" t="s">
        <v>6804</v>
      </c>
      <c r="D896" s="341" t="s">
        <v>484</v>
      </c>
      <c r="E896" s="341" t="s">
        <v>5911</v>
      </c>
      <c r="F896" s="343" t="n">
        <v>69.92</v>
      </c>
    </row>
    <row r="897" customFormat="false" ht="15" hidden="false" customHeight="false" outlineLevel="0" collapsed="false">
      <c r="A897" s="341" t="n">
        <v>89882</v>
      </c>
      <c r="B897" s="342" t="str">
        <f aca="false">A897&amp;"U"</f>
        <v>89882U</v>
      </c>
      <c r="C897" s="341" t="s">
        <v>6805</v>
      </c>
      <c r="D897" s="341" t="s">
        <v>484</v>
      </c>
      <c r="E897" s="341" t="s">
        <v>6393</v>
      </c>
      <c r="F897" s="343" t="n">
        <v>200.6</v>
      </c>
    </row>
    <row r="898" customFormat="false" ht="15" hidden="false" customHeight="false" outlineLevel="0" collapsed="false">
      <c r="A898" s="341" t="n">
        <v>90582</v>
      </c>
      <c r="B898" s="342" t="str">
        <f aca="false">A898&amp;"U"</f>
        <v>90582U</v>
      </c>
      <c r="C898" s="341" t="s">
        <v>6806</v>
      </c>
      <c r="D898" s="341" t="s">
        <v>484</v>
      </c>
      <c r="E898" s="341" t="s">
        <v>5911</v>
      </c>
      <c r="F898" s="343" t="n">
        <v>0.35</v>
      </c>
    </row>
    <row r="899" customFormat="false" ht="15" hidden="false" customHeight="false" outlineLevel="0" collapsed="false">
      <c r="A899" s="341" t="n">
        <v>90583</v>
      </c>
      <c r="B899" s="342" t="str">
        <f aca="false">A899&amp;"U"</f>
        <v>90583U</v>
      </c>
      <c r="C899" s="341" t="s">
        <v>6807</v>
      </c>
      <c r="D899" s="341" t="s">
        <v>484</v>
      </c>
      <c r="E899" s="341" t="s">
        <v>5911</v>
      </c>
      <c r="F899" s="343" t="n">
        <v>0.08</v>
      </c>
    </row>
    <row r="900" customFormat="false" ht="15" hidden="false" customHeight="false" outlineLevel="0" collapsed="false">
      <c r="A900" s="341" t="n">
        <v>90584</v>
      </c>
      <c r="B900" s="342" t="str">
        <f aca="false">A900&amp;"U"</f>
        <v>90584U</v>
      </c>
      <c r="C900" s="341" t="s">
        <v>6808</v>
      </c>
      <c r="D900" s="341" t="s">
        <v>484</v>
      </c>
      <c r="E900" s="341" t="s">
        <v>5911</v>
      </c>
      <c r="F900" s="343" t="n">
        <v>0.28</v>
      </c>
    </row>
    <row r="901" customFormat="false" ht="15" hidden="false" customHeight="false" outlineLevel="0" collapsed="false">
      <c r="A901" s="341" t="n">
        <v>90585</v>
      </c>
      <c r="B901" s="342" t="str">
        <f aca="false">A901&amp;"U"</f>
        <v>90585U</v>
      </c>
      <c r="C901" s="341" t="s">
        <v>6809</v>
      </c>
      <c r="D901" s="341" t="s">
        <v>484</v>
      </c>
      <c r="E901" s="341" t="s">
        <v>5964</v>
      </c>
      <c r="F901" s="343" t="n">
        <v>0.46</v>
      </c>
    </row>
    <row r="902" customFormat="false" ht="15" hidden="false" customHeight="false" outlineLevel="0" collapsed="false">
      <c r="A902" s="341" t="n">
        <v>90621</v>
      </c>
      <c r="B902" s="342" t="str">
        <f aca="false">A902&amp;"U"</f>
        <v>90621U</v>
      </c>
      <c r="C902" s="341" t="s">
        <v>6810</v>
      </c>
      <c r="D902" s="341" t="s">
        <v>484</v>
      </c>
      <c r="E902" s="341" t="s">
        <v>5911</v>
      </c>
      <c r="F902" s="343" t="n">
        <v>1.97</v>
      </c>
    </row>
    <row r="903" customFormat="false" ht="15" hidden="false" customHeight="false" outlineLevel="0" collapsed="false">
      <c r="A903" s="341" t="n">
        <v>90622</v>
      </c>
      <c r="B903" s="342" t="str">
        <f aca="false">A903&amp;"U"</f>
        <v>90622U</v>
      </c>
      <c r="C903" s="341" t="s">
        <v>6811</v>
      </c>
      <c r="D903" s="341" t="s">
        <v>484</v>
      </c>
      <c r="E903" s="341" t="s">
        <v>5911</v>
      </c>
      <c r="F903" s="343" t="n">
        <v>0.45</v>
      </c>
    </row>
    <row r="904" customFormat="false" ht="15" hidden="false" customHeight="false" outlineLevel="0" collapsed="false">
      <c r="A904" s="341" t="n">
        <v>90623</v>
      </c>
      <c r="B904" s="342" t="str">
        <f aca="false">A904&amp;"U"</f>
        <v>90623U</v>
      </c>
      <c r="C904" s="341" t="s">
        <v>6812</v>
      </c>
      <c r="D904" s="341" t="s">
        <v>484</v>
      </c>
      <c r="E904" s="341" t="s">
        <v>5911</v>
      </c>
      <c r="F904" s="343" t="n">
        <v>2.47</v>
      </c>
    </row>
    <row r="905" customFormat="false" ht="15" hidden="false" customHeight="false" outlineLevel="0" collapsed="false">
      <c r="A905" s="341" t="n">
        <v>90624</v>
      </c>
      <c r="B905" s="342" t="str">
        <f aca="false">A905&amp;"U"</f>
        <v>90624U</v>
      </c>
      <c r="C905" s="341" t="s">
        <v>6813</v>
      </c>
      <c r="D905" s="341" t="s">
        <v>484</v>
      </c>
      <c r="E905" s="341" t="s">
        <v>5964</v>
      </c>
      <c r="F905" s="343" t="n">
        <v>2.81</v>
      </c>
    </row>
    <row r="906" customFormat="false" ht="15" hidden="false" customHeight="false" outlineLevel="0" collapsed="false">
      <c r="A906" s="341" t="n">
        <v>90627</v>
      </c>
      <c r="B906" s="342" t="str">
        <f aca="false">A906&amp;"U"</f>
        <v>90627U</v>
      </c>
      <c r="C906" s="341" t="s">
        <v>6814</v>
      </c>
      <c r="D906" s="341" t="s">
        <v>484</v>
      </c>
      <c r="E906" s="341" t="s">
        <v>5911</v>
      </c>
      <c r="F906" s="343" t="n">
        <v>46.69</v>
      </c>
    </row>
    <row r="907" customFormat="false" ht="15" hidden="false" customHeight="false" outlineLevel="0" collapsed="false">
      <c r="A907" s="341" t="n">
        <v>90628</v>
      </c>
      <c r="B907" s="342" t="str">
        <f aca="false">A907&amp;"U"</f>
        <v>90628U</v>
      </c>
      <c r="C907" s="341" t="s">
        <v>6815</v>
      </c>
      <c r="D907" s="341" t="s">
        <v>484</v>
      </c>
      <c r="E907" s="341" t="s">
        <v>5911</v>
      </c>
      <c r="F907" s="343" t="n">
        <v>12.52</v>
      </c>
    </row>
    <row r="908" customFormat="false" ht="15" hidden="false" customHeight="false" outlineLevel="0" collapsed="false">
      <c r="A908" s="341" t="n">
        <v>90629</v>
      </c>
      <c r="B908" s="342" t="str">
        <f aca="false">A908&amp;"U"</f>
        <v>90629U</v>
      </c>
      <c r="C908" s="341" t="s">
        <v>6816</v>
      </c>
      <c r="D908" s="341" t="s">
        <v>484</v>
      </c>
      <c r="E908" s="341" t="s">
        <v>5911</v>
      </c>
      <c r="F908" s="343" t="n">
        <v>58.43</v>
      </c>
    </row>
    <row r="909" customFormat="false" ht="15" hidden="false" customHeight="false" outlineLevel="0" collapsed="false">
      <c r="A909" s="341" t="n">
        <v>90630</v>
      </c>
      <c r="B909" s="342" t="str">
        <f aca="false">A909&amp;"U"</f>
        <v>90630U</v>
      </c>
      <c r="C909" s="341" t="s">
        <v>6817</v>
      </c>
      <c r="D909" s="341" t="s">
        <v>484</v>
      </c>
      <c r="E909" s="341" t="s">
        <v>5964</v>
      </c>
      <c r="F909" s="343" t="n">
        <v>1.34</v>
      </c>
    </row>
    <row r="910" customFormat="false" ht="15" hidden="false" customHeight="false" outlineLevel="0" collapsed="false">
      <c r="A910" s="341" t="n">
        <v>90633</v>
      </c>
      <c r="B910" s="342" t="str">
        <f aca="false">A910&amp;"U"</f>
        <v>90633U</v>
      </c>
      <c r="C910" s="341" t="s">
        <v>6818</v>
      </c>
      <c r="D910" s="341" t="s">
        <v>484</v>
      </c>
      <c r="E910" s="341" t="s">
        <v>5964</v>
      </c>
      <c r="F910" s="343" t="n">
        <v>4.37</v>
      </c>
    </row>
    <row r="911" customFormat="false" ht="15" hidden="false" customHeight="false" outlineLevel="0" collapsed="false">
      <c r="A911" s="341" t="n">
        <v>90634</v>
      </c>
      <c r="B911" s="342" t="str">
        <f aca="false">A911&amp;"U"</f>
        <v>90634U</v>
      </c>
      <c r="C911" s="341" t="s">
        <v>6819</v>
      </c>
      <c r="D911" s="341" t="s">
        <v>484</v>
      </c>
      <c r="E911" s="341" t="s">
        <v>5964</v>
      </c>
      <c r="F911" s="343" t="n">
        <v>1.01</v>
      </c>
    </row>
    <row r="912" customFormat="false" ht="15" hidden="false" customHeight="false" outlineLevel="0" collapsed="false">
      <c r="A912" s="341" t="n">
        <v>90635</v>
      </c>
      <c r="B912" s="342" t="str">
        <f aca="false">A912&amp;"U"</f>
        <v>90635U</v>
      </c>
      <c r="C912" s="341" t="s">
        <v>6820</v>
      </c>
      <c r="D912" s="341" t="s">
        <v>484</v>
      </c>
      <c r="E912" s="341" t="s">
        <v>5964</v>
      </c>
      <c r="F912" s="343" t="n">
        <v>4.78</v>
      </c>
    </row>
    <row r="913" customFormat="false" ht="15" hidden="false" customHeight="false" outlineLevel="0" collapsed="false">
      <c r="A913" s="341" t="n">
        <v>90636</v>
      </c>
      <c r="B913" s="342" t="str">
        <f aca="false">A913&amp;"U"</f>
        <v>90636U</v>
      </c>
      <c r="C913" s="341" t="s">
        <v>6821</v>
      </c>
      <c r="D913" s="341" t="s">
        <v>484</v>
      </c>
      <c r="E913" s="341" t="s">
        <v>5964</v>
      </c>
      <c r="F913" s="343" t="n">
        <v>5.63</v>
      </c>
    </row>
    <row r="914" customFormat="false" ht="15" hidden="false" customHeight="false" outlineLevel="0" collapsed="false">
      <c r="A914" s="341" t="n">
        <v>90639</v>
      </c>
      <c r="B914" s="342" t="str">
        <f aca="false">A914&amp;"U"</f>
        <v>90639U</v>
      </c>
      <c r="C914" s="341" t="s">
        <v>6822</v>
      </c>
      <c r="D914" s="341" t="s">
        <v>484</v>
      </c>
      <c r="E914" s="341" t="s">
        <v>5964</v>
      </c>
      <c r="F914" s="343" t="n">
        <v>6.52</v>
      </c>
    </row>
    <row r="915" customFormat="false" ht="15" hidden="false" customHeight="false" outlineLevel="0" collapsed="false">
      <c r="A915" s="341" t="n">
        <v>90640</v>
      </c>
      <c r="B915" s="342" t="str">
        <f aca="false">A915&amp;"U"</f>
        <v>90640U</v>
      </c>
      <c r="C915" s="341" t="s">
        <v>6823</v>
      </c>
      <c r="D915" s="341" t="s">
        <v>484</v>
      </c>
      <c r="E915" s="341" t="s">
        <v>5964</v>
      </c>
      <c r="F915" s="343" t="n">
        <v>1.5</v>
      </c>
    </row>
    <row r="916" customFormat="false" ht="15" hidden="false" customHeight="false" outlineLevel="0" collapsed="false">
      <c r="A916" s="341" t="n">
        <v>90641</v>
      </c>
      <c r="B916" s="342" t="str">
        <f aca="false">A916&amp;"U"</f>
        <v>90641U</v>
      </c>
      <c r="C916" s="341" t="s">
        <v>6824</v>
      </c>
      <c r="D916" s="341" t="s">
        <v>484</v>
      </c>
      <c r="E916" s="341" t="s">
        <v>5964</v>
      </c>
      <c r="F916" s="343" t="n">
        <v>7.13</v>
      </c>
    </row>
    <row r="917" customFormat="false" ht="15" hidden="false" customHeight="false" outlineLevel="0" collapsed="false">
      <c r="A917" s="341" t="n">
        <v>90642</v>
      </c>
      <c r="B917" s="342" t="str">
        <f aca="false">A917&amp;"U"</f>
        <v>90642U</v>
      </c>
      <c r="C917" s="341" t="s">
        <v>6825</v>
      </c>
      <c r="D917" s="341" t="s">
        <v>484</v>
      </c>
      <c r="E917" s="341" t="s">
        <v>6393</v>
      </c>
      <c r="F917" s="343" t="n">
        <v>12.39</v>
      </c>
    </row>
    <row r="918" customFormat="false" ht="15" hidden="false" customHeight="false" outlineLevel="0" collapsed="false">
      <c r="A918" s="341" t="n">
        <v>90646</v>
      </c>
      <c r="B918" s="342" t="str">
        <f aca="false">A918&amp;"U"</f>
        <v>90646U</v>
      </c>
      <c r="C918" s="341" t="s">
        <v>6826</v>
      </c>
      <c r="D918" s="341" t="s">
        <v>484</v>
      </c>
      <c r="E918" s="341" t="s">
        <v>5964</v>
      </c>
      <c r="F918" s="343" t="n">
        <v>0.82</v>
      </c>
    </row>
    <row r="919" customFormat="false" ht="15" hidden="false" customHeight="false" outlineLevel="0" collapsed="false">
      <c r="A919" s="341" t="n">
        <v>90647</v>
      </c>
      <c r="B919" s="342" t="str">
        <f aca="false">A919&amp;"U"</f>
        <v>90647U</v>
      </c>
      <c r="C919" s="341" t="s">
        <v>6827</v>
      </c>
      <c r="D919" s="341" t="s">
        <v>484</v>
      </c>
      <c r="E919" s="341" t="s">
        <v>5964</v>
      </c>
      <c r="F919" s="343" t="n">
        <v>0.18</v>
      </c>
    </row>
    <row r="920" customFormat="false" ht="15" hidden="false" customHeight="false" outlineLevel="0" collapsed="false">
      <c r="A920" s="341" t="n">
        <v>90648</v>
      </c>
      <c r="B920" s="342" t="str">
        <f aca="false">A920&amp;"U"</f>
        <v>90648U</v>
      </c>
      <c r="C920" s="341" t="s">
        <v>6828</v>
      </c>
      <c r="D920" s="341" t="s">
        <v>484</v>
      </c>
      <c r="E920" s="341" t="s">
        <v>5964</v>
      </c>
      <c r="F920" s="343" t="n">
        <v>0.89</v>
      </c>
    </row>
    <row r="921" customFormat="false" ht="15" hidden="false" customHeight="false" outlineLevel="0" collapsed="false">
      <c r="A921" s="341" t="n">
        <v>90649</v>
      </c>
      <c r="B921" s="342" t="str">
        <f aca="false">A921&amp;"U"</f>
        <v>90649U</v>
      </c>
      <c r="C921" s="341" t="s">
        <v>6829</v>
      </c>
      <c r="D921" s="341" t="s">
        <v>484</v>
      </c>
      <c r="E921" s="341" t="s">
        <v>6393</v>
      </c>
      <c r="F921" s="343" t="n">
        <v>8.74</v>
      </c>
    </row>
    <row r="922" customFormat="false" ht="15" hidden="false" customHeight="false" outlineLevel="0" collapsed="false">
      <c r="A922" s="341" t="n">
        <v>90652</v>
      </c>
      <c r="B922" s="342" t="str">
        <f aca="false">A922&amp;"U"</f>
        <v>90652U</v>
      </c>
      <c r="C922" s="341" t="s">
        <v>6830</v>
      </c>
      <c r="D922" s="341" t="s">
        <v>484</v>
      </c>
      <c r="E922" s="341" t="s">
        <v>5964</v>
      </c>
      <c r="F922" s="343" t="n">
        <v>4.24</v>
      </c>
    </row>
    <row r="923" customFormat="false" ht="15" hidden="false" customHeight="false" outlineLevel="0" collapsed="false">
      <c r="A923" s="341" t="n">
        <v>90653</v>
      </c>
      <c r="B923" s="342" t="str">
        <f aca="false">A923&amp;"U"</f>
        <v>90653U</v>
      </c>
      <c r="C923" s="341" t="s">
        <v>6831</v>
      </c>
      <c r="D923" s="341" t="s">
        <v>484</v>
      </c>
      <c r="E923" s="341" t="s">
        <v>5964</v>
      </c>
      <c r="F923" s="343" t="n">
        <v>0.98</v>
      </c>
    </row>
    <row r="924" customFormat="false" ht="15" hidden="false" customHeight="false" outlineLevel="0" collapsed="false">
      <c r="A924" s="341" t="n">
        <v>90654</v>
      </c>
      <c r="B924" s="342" t="str">
        <f aca="false">A924&amp;"U"</f>
        <v>90654U</v>
      </c>
      <c r="C924" s="341" t="s">
        <v>6832</v>
      </c>
      <c r="D924" s="341" t="s">
        <v>484</v>
      </c>
      <c r="E924" s="341" t="s">
        <v>5964</v>
      </c>
      <c r="F924" s="343" t="n">
        <v>4.64</v>
      </c>
    </row>
    <row r="925" customFormat="false" ht="15" hidden="false" customHeight="false" outlineLevel="0" collapsed="false">
      <c r="A925" s="341" t="n">
        <v>90655</v>
      </c>
      <c r="B925" s="342" t="str">
        <f aca="false">A925&amp;"U"</f>
        <v>90655U</v>
      </c>
      <c r="C925" s="341" t="s">
        <v>6833</v>
      </c>
      <c r="D925" s="341" t="s">
        <v>484</v>
      </c>
      <c r="E925" s="341" t="s">
        <v>6393</v>
      </c>
      <c r="F925" s="343" t="n">
        <v>5.75</v>
      </c>
    </row>
    <row r="926" customFormat="false" ht="15" hidden="false" customHeight="false" outlineLevel="0" collapsed="false">
      <c r="A926" s="341" t="n">
        <v>90658</v>
      </c>
      <c r="B926" s="342" t="str">
        <f aca="false">A926&amp;"U"</f>
        <v>90658U</v>
      </c>
      <c r="C926" s="341" t="s">
        <v>6834</v>
      </c>
      <c r="D926" s="341" t="s">
        <v>484</v>
      </c>
      <c r="E926" s="341" t="s">
        <v>5964</v>
      </c>
      <c r="F926" s="343" t="n">
        <v>4.55</v>
      </c>
    </row>
    <row r="927" customFormat="false" ht="15" hidden="false" customHeight="false" outlineLevel="0" collapsed="false">
      <c r="A927" s="341" t="n">
        <v>90659</v>
      </c>
      <c r="B927" s="342" t="str">
        <f aca="false">A927&amp;"U"</f>
        <v>90659U</v>
      </c>
      <c r="C927" s="341" t="s">
        <v>6835</v>
      </c>
      <c r="D927" s="341" t="s">
        <v>484</v>
      </c>
      <c r="E927" s="341" t="s">
        <v>5964</v>
      </c>
      <c r="F927" s="343" t="n">
        <v>1.05</v>
      </c>
    </row>
    <row r="928" customFormat="false" ht="15" hidden="false" customHeight="false" outlineLevel="0" collapsed="false">
      <c r="A928" s="341" t="n">
        <v>90660</v>
      </c>
      <c r="B928" s="342" t="str">
        <f aca="false">A928&amp;"U"</f>
        <v>90660U</v>
      </c>
      <c r="C928" s="341" t="s">
        <v>6836</v>
      </c>
      <c r="D928" s="341" t="s">
        <v>484</v>
      </c>
      <c r="E928" s="341" t="s">
        <v>5964</v>
      </c>
      <c r="F928" s="343" t="n">
        <v>4.97</v>
      </c>
    </row>
    <row r="929" customFormat="false" ht="15" hidden="false" customHeight="false" outlineLevel="0" collapsed="false">
      <c r="A929" s="341" t="n">
        <v>90661</v>
      </c>
      <c r="B929" s="342" t="str">
        <f aca="false">A929&amp;"U"</f>
        <v>90661U</v>
      </c>
      <c r="C929" s="341" t="s">
        <v>6837</v>
      </c>
      <c r="D929" s="341" t="s">
        <v>484</v>
      </c>
      <c r="E929" s="341" t="s">
        <v>6393</v>
      </c>
      <c r="F929" s="343" t="n">
        <v>5.75</v>
      </c>
    </row>
    <row r="930" customFormat="false" ht="15" hidden="false" customHeight="false" outlineLevel="0" collapsed="false">
      <c r="A930" s="341" t="n">
        <v>90664</v>
      </c>
      <c r="B930" s="342" t="str">
        <f aca="false">A930&amp;"U"</f>
        <v>90664U</v>
      </c>
      <c r="C930" s="341" t="s">
        <v>6838</v>
      </c>
      <c r="D930" s="341" t="s">
        <v>484</v>
      </c>
      <c r="E930" s="341" t="s">
        <v>5911</v>
      </c>
      <c r="F930" s="343" t="n">
        <v>6.82</v>
      </c>
    </row>
    <row r="931" customFormat="false" ht="15" hidden="false" customHeight="false" outlineLevel="0" collapsed="false">
      <c r="A931" s="341" t="n">
        <v>90665</v>
      </c>
      <c r="B931" s="342" t="str">
        <f aca="false">A931&amp;"U"</f>
        <v>90665U</v>
      </c>
      <c r="C931" s="341" t="s">
        <v>6839</v>
      </c>
      <c r="D931" s="341" t="s">
        <v>484</v>
      </c>
      <c r="E931" s="341" t="s">
        <v>5911</v>
      </c>
      <c r="F931" s="343" t="n">
        <v>1.82</v>
      </c>
    </row>
    <row r="932" customFormat="false" ht="15" hidden="false" customHeight="false" outlineLevel="0" collapsed="false">
      <c r="A932" s="341" t="n">
        <v>90666</v>
      </c>
      <c r="B932" s="342" t="str">
        <f aca="false">A932&amp;"U"</f>
        <v>90666U</v>
      </c>
      <c r="C932" s="341" t="s">
        <v>6840</v>
      </c>
      <c r="D932" s="341" t="s">
        <v>484</v>
      </c>
      <c r="E932" s="341" t="s">
        <v>5911</v>
      </c>
      <c r="F932" s="343" t="n">
        <v>8.96</v>
      </c>
    </row>
    <row r="933" customFormat="false" ht="15" hidden="false" customHeight="false" outlineLevel="0" collapsed="false">
      <c r="A933" s="341" t="n">
        <v>90667</v>
      </c>
      <c r="B933" s="342" t="str">
        <f aca="false">A933&amp;"U"</f>
        <v>90667U</v>
      </c>
      <c r="C933" s="341" t="s">
        <v>6841</v>
      </c>
      <c r="D933" s="341" t="s">
        <v>484</v>
      </c>
      <c r="E933" s="341" t="s">
        <v>6393</v>
      </c>
      <c r="F933" s="343" t="n">
        <v>14.76</v>
      </c>
    </row>
    <row r="934" customFormat="false" ht="15" hidden="false" customHeight="false" outlineLevel="0" collapsed="false">
      <c r="A934" s="341" t="n">
        <v>90670</v>
      </c>
      <c r="B934" s="342" t="str">
        <f aca="false">A934&amp;"U"</f>
        <v>90670U</v>
      </c>
      <c r="C934" s="341" t="s">
        <v>6842</v>
      </c>
      <c r="D934" s="341" t="s">
        <v>484</v>
      </c>
      <c r="E934" s="341" t="s">
        <v>5911</v>
      </c>
      <c r="F934" s="343" t="n">
        <v>214.3</v>
      </c>
    </row>
    <row r="935" customFormat="false" ht="15" hidden="false" customHeight="false" outlineLevel="0" collapsed="false">
      <c r="A935" s="341" t="n">
        <v>90671</v>
      </c>
      <c r="B935" s="342" t="str">
        <f aca="false">A935&amp;"U"</f>
        <v>90671U</v>
      </c>
      <c r="C935" s="341" t="s">
        <v>6843</v>
      </c>
      <c r="D935" s="341" t="s">
        <v>484</v>
      </c>
      <c r="E935" s="341" t="s">
        <v>5911</v>
      </c>
      <c r="F935" s="343" t="n">
        <v>57.49</v>
      </c>
    </row>
    <row r="936" customFormat="false" ht="15" hidden="false" customHeight="false" outlineLevel="0" collapsed="false">
      <c r="A936" s="341" t="n">
        <v>90672</v>
      </c>
      <c r="B936" s="342" t="str">
        <f aca="false">A936&amp;"U"</f>
        <v>90672U</v>
      </c>
      <c r="C936" s="341" t="s">
        <v>6844</v>
      </c>
      <c r="D936" s="341" t="s">
        <v>484</v>
      </c>
      <c r="E936" s="341" t="s">
        <v>5911</v>
      </c>
      <c r="F936" s="343" t="n">
        <v>268.18</v>
      </c>
    </row>
    <row r="937" customFormat="false" ht="15" hidden="false" customHeight="false" outlineLevel="0" collapsed="false">
      <c r="A937" s="341" t="n">
        <v>90673</v>
      </c>
      <c r="B937" s="342" t="str">
        <f aca="false">A937&amp;"U"</f>
        <v>90673U</v>
      </c>
      <c r="C937" s="341" t="s">
        <v>6845</v>
      </c>
      <c r="D937" s="341" t="s">
        <v>484</v>
      </c>
      <c r="E937" s="341" t="s">
        <v>6393</v>
      </c>
      <c r="F937" s="343" t="n">
        <v>117.94</v>
      </c>
    </row>
    <row r="938" customFormat="false" ht="15" hidden="false" customHeight="false" outlineLevel="0" collapsed="false">
      <c r="A938" s="341" t="n">
        <v>90676</v>
      </c>
      <c r="B938" s="342" t="str">
        <f aca="false">A938&amp;"U"</f>
        <v>90676U</v>
      </c>
      <c r="C938" s="341" t="s">
        <v>6846</v>
      </c>
      <c r="D938" s="341" t="s">
        <v>484</v>
      </c>
      <c r="E938" s="341" t="s">
        <v>5911</v>
      </c>
      <c r="F938" s="343" t="n">
        <v>105.78</v>
      </c>
    </row>
    <row r="939" customFormat="false" ht="15" hidden="false" customHeight="false" outlineLevel="0" collapsed="false">
      <c r="A939" s="341" t="n">
        <v>90677</v>
      </c>
      <c r="B939" s="342" t="str">
        <f aca="false">A939&amp;"U"</f>
        <v>90677U</v>
      </c>
      <c r="C939" s="341" t="s">
        <v>6847</v>
      </c>
      <c r="D939" s="341" t="s">
        <v>484</v>
      </c>
      <c r="E939" s="341" t="s">
        <v>5911</v>
      </c>
      <c r="F939" s="343" t="n">
        <v>31.86</v>
      </c>
    </row>
    <row r="940" customFormat="false" ht="15" hidden="false" customHeight="false" outlineLevel="0" collapsed="false">
      <c r="A940" s="341" t="n">
        <v>90678</v>
      </c>
      <c r="B940" s="342" t="str">
        <f aca="false">A940&amp;"U"</f>
        <v>90678U</v>
      </c>
      <c r="C940" s="341" t="s">
        <v>6848</v>
      </c>
      <c r="D940" s="341" t="s">
        <v>484</v>
      </c>
      <c r="E940" s="341" t="s">
        <v>5911</v>
      </c>
      <c r="F940" s="343" t="n">
        <v>147.53</v>
      </c>
    </row>
    <row r="941" customFormat="false" ht="15" hidden="false" customHeight="false" outlineLevel="0" collapsed="false">
      <c r="A941" s="341" t="n">
        <v>90679</v>
      </c>
      <c r="B941" s="342" t="str">
        <f aca="false">A941&amp;"U"</f>
        <v>90679U</v>
      </c>
      <c r="C941" s="341" t="s">
        <v>6849</v>
      </c>
      <c r="D941" s="341" t="s">
        <v>484</v>
      </c>
      <c r="E941" s="341" t="s">
        <v>6393</v>
      </c>
      <c r="F941" s="343" t="n">
        <v>90.44</v>
      </c>
    </row>
    <row r="942" customFormat="false" ht="15" hidden="false" customHeight="false" outlineLevel="0" collapsed="false">
      <c r="A942" s="341" t="n">
        <v>90682</v>
      </c>
      <c r="B942" s="342" t="str">
        <f aca="false">A942&amp;"U"</f>
        <v>90682U</v>
      </c>
      <c r="C942" s="341" t="s">
        <v>6850</v>
      </c>
      <c r="D942" s="341" t="s">
        <v>484</v>
      </c>
      <c r="E942" s="341" t="s">
        <v>5911</v>
      </c>
      <c r="F942" s="343" t="n">
        <v>30.9</v>
      </c>
    </row>
    <row r="943" customFormat="false" ht="15" hidden="false" customHeight="false" outlineLevel="0" collapsed="false">
      <c r="A943" s="341" t="n">
        <v>90683</v>
      </c>
      <c r="B943" s="342" t="str">
        <f aca="false">A943&amp;"U"</f>
        <v>90683U</v>
      </c>
      <c r="C943" s="341" t="s">
        <v>6851</v>
      </c>
      <c r="D943" s="341" t="s">
        <v>484</v>
      </c>
      <c r="E943" s="341" t="s">
        <v>5911</v>
      </c>
      <c r="F943" s="343" t="n">
        <v>7.62</v>
      </c>
    </row>
    <row r="944" customFormat="false" ht="15" hidden="false" customHeight="false" outlineLevel="0" collapsed="false">
      <c r="A944" s="341" t="n">
        <v>90684</v>
      </c>
      <c r="B944" s="342" t="str">
        <f aca="false">A944&amp;"U"</f>
        <v>90684U</v>
      </c>
      <c r="C944" s="341" t="s">
        <v>6852</v>
      </c>
      <c r="D944" s="341" t="s">
        <v>484</v>
      </c>
      <c r="E944" s="341" t="s">
        <v>5911</v>
      </c>
      <c r="F944" s="343" t="n">
        <v>36.05</v>
      </c>
    </row>
    <row r="945" customFormat="false" ht="15" hidden="false" customHeight="false" outlineLevel="0" collapsed="false">
      <c r="A945" s="341" t="n">
        <v>90685</v>
      </c>
      <c r="B945" s="342" t="str">
        <f aca="false">A945&amp;"U"</f>
        <v>90685U</v>
      </c>
      <c r="C945" s="341" t="s">
        <v>6853</v>
      </c>
      <c r="D945" s="341" t="s">
        <v>484</v>
      </c>
      <c r="E945" s="341" t="s">
        <v>6393</v>
      </c>
      <c r="F945" s="343" t="n">
        <v>56.11</v>
      </c>
    </row>
    <row r="946" customFormat="false" ht="15" hidden="false" customHeight="false" outlineLevel="0" collapsed="false">
      <c r="A946" s="341" t="n">
        <v>90688</v>
      </c>
      <c r="B946" s="342" t="str">
        <f aca="false">A946&amp;"U"</f>
        <v>90688U</v>
      </c>
      <c r="C946" s="341" t="s">
        <v>6854</v>
      </c>
      <c r="D946" s="341" t="s">
        <v>484</v>
      </c>
      <c r="E946" s="341" t="s">
        <v>5911</v>
      </c>
      <c r="F946" s="343" t="n">
        <v>25.6</v>
      </c>
    </row>
    <row r="947" customFormat="false" ht="15" hidden="false" customHeight="false" outlineLevel="0" collapsed="false">
      <c r="A947" s="341" t="n">
        <v>90689</v>
      </c>
      <c r="B947" s="342" t="str">
        <f aca="false">A947&amp;"U"</f>
        <v>90689U</v>
      </c>
      <c r="C947" s="341" t="s">
        <v>6855</v>
      </c>
      <c r="D947" s="341" t="s">
        <v>484</v>
      </c>
      <c r="E947" s="341" t="s">
        <v>5911</v>
      </c>
      <c r="F947" s="343" t="n">
        <v>5.05</v>
      </c>
    </row>
    <row r="948" customFormat="false" ht="15" hidden="false" customHeight="false" outlineLevel="0" collapsed="false">
      <c r="A948" s="341" t="n">
        <v>90690</v>
      </c>
      <c r="B948" s="342" t="str">
        <f aca="false">A948&amp;"U"</f>
        <v>90690U</v>
      </c>
      <c r="C948" s="341" t="s">
        <v>6856</v>
      </c>
      <c r="D948" s="341" t="s">
        <v>484</v>
      </c>
      <c r="E948" s="341" t="s">
        <v>5911</v>
      </c>
      <c r="F948" s="343" t="n">
        <v>32</v>
      </c>
    </row>
    <row r="949" customFormat="false" ht="15" hidden="false" customHeight="false" outlineLevel="0" collapsed="false">
      <c r="A949" s="341" t="n">
        <v>90691</v>
      </c>
      <c r="B949" s="342" t="str">
        <f aca="false">A949&amp;"U"</f>
        <v>90691U</v>
      </c>
      <c r="C949" s="341" t="s">
        <v>6857</v>
      </c>
      <c r="D949" s="341" t="s">
        <v>484</v>
      </c>
      <c r="E949" s="341" t="s">
        <v>6393</v>
      </c>
      <c r="F949" s="343" t="n">
        <v>39.29</v>
      </c>
    </row>
    <row r="950" customFormat="false" ht="15" hidden="false" customHeight="false" outlineLevel="0" collapsed="false">
      <c r="A950" s="341" t="n">
        <v>90957</v>
      </c>
      <c r="B950" s="342" t="str">
        <f aca="false">A950&amp;"U"</f>
        <v>90957U</v>
      </c>
      <c r="C950" s="341" t="s">
        <v>6858</v>
      </c>
      <c r="D950" s="341" t="s">
        <v>484</v>
      </c>
      <c r="E950" s="341" t="s">
        <v>5911</v>
      </c>
      <c r="F950" s="343" t="n">
        <v>5.08</v>
      </c>
    </row>
    <row r="951" customFormat="false" ht="15" hidden="false" customHeight="false" outlineLevel="0" collapsed="false">
      <c r="A951" s="341" t="n">
        <v>90958</v>
      </c>
      <c r="B951" s="342" t="str">
        <f aca="false">A951&amp;"U"</f>
        <v>90958U</v>
      </c>
      <c r="C951" s="341" t="s">
        <v>6859</v>
      </c>
      <c r="D951" s="341" t="s">
        <v>484</v>
      </c>
      <c r="E951" s="341" t="s">
        <v>5911</v>
      </c>
      <c r="F951" s="343" t="n">
        <v>1.36</v>
      </c>
    </row>
    <row r="952" customFormat="false" ht="15" hidden="false" customHeight="false" outlineLevel="0" collapsed="false">
      <c r="A952" s="341" t="n">
        <v>90960</v>
      </c>
      <c r="B952" s="342" t="str">
        <f aca="false">A952&amp;"U"</f>
        <v>90960U</v>
      </c>
      <c r="C952" s="341" t="s">
        <v>6860</v>
      </c>
      <c r="D952" s="341" t="s">
        <v>484</v>
      </c>
      <c r="E952" s="341" t="s">
        <v>5911</v>
      </c>
      <c r="F952" s="343" t="n">
        <v>6.78</v>
      </c>
    </row>
    <row r="953" customFormat="false" ht="15" hidden="false" customHeight="false" outlineLevel="0" collapsed="false">
      <c r="A953" s="341" t="n">
        <v>90961</v>
      </c>
      <c r="B953" s="342" t="str">
        <f aca="false">A953&amp;"U"</f>
        <v>90961U</v>
      </c>
      <c r="C953" s="341" t="s">
        <v>6861</v>
      </c>
      <c r="D953" s="341" t="s">
        <v>484</v>
      </c>
      <c r="E953" s="341" t="s">
        <v>5911</v>
      </c>
      <c r="F953" s="343" t="n">
        <v>1.82</v>
      </c>
    </row>
    <row r="954" customFormat="false" ht="15" hidden="false" customHeight="false" outlineLevel="0" collapsed="false">
      <c r="A954" s="341" t="n">
        <v>90962</v>
      </c>
      <c r="B954" s="342" t="str">
        <f aca="false">A954&amp;"U"</f>
        <v>90962U</v>
      </c>
      <c r="C954" s="341" t="s">
        <v>6862</v>
      </c>
      <c r="D954" s="341" t="s">
        <v>484</v>
      </c>
      <c r="E954" s="341" t="s">
        <v>5911</v>
      </c>
      <c r="F954" s="343" t="n">
        <v>8.49</v>
      </c>
    </row>
    <row r="955" customFormat="false" ht="15" hidden="false" customHeight="false" outlineLevel="0" collapsed="false">
      <c r="A955" s="341" t="n">
        <v>90963</v>
      </c>
      <c r="B955" s="342" t="str">
        <f aca="false">A955&amp;"U"</f>
        <v>90963U</v>
      </c>
      <c r="C955" s="341" t="s">
        <v>6863</v>
      </c>
      <c r="D955" s="341" t="s">
        <v>484</v>
      </c>
      <c r="E955" s="341" t="s">
        <v>6393</v>
      </c>
      <c r="F955" s="343" t="n">
        <v>14.75</v>
      </c>
    </row>
    <row r="956" customFormat="false" ht="15" hidden="false" customHeight="false" outlineLevel="0" collapsed="false">
      <c r="A956" s="341" t="n">
        <v>90968</v>
      </c>
      <c r="B956" s="342" t="str">
        <f aca="false">A956&amp;"U"</f>
        <v>90968U</v>
      </c>
      <c r="C956" s="341" t="s">
        <v>6864</v>
      </c>
      <c r="D956" s="341" t="s">
        <v>484</v>
      </c>
      <c r="E956" s="341" t="s">
        <v>5911</v>
      </c>
      <c r="F956" s="343" t="n">
        <v>6.8</v>
      </c>
    </row>
    <row r="957" customFormat="false" ht="15" hidden="false" customHeight="false" outlineLevel="0" collapsed="false">
      <c r="A957" s="341" t="n">
        <v>90969</v>
      </c>
      <c r="B957" s="342" t="str">
        <f aca="false">A957&amp;"U"</f>
        <v>90969U</v>
      </c>
      <c r="C957" s="341" t="s">
        <v>6865</v>
      </c>
      <c r="D957" s="341" t="s">
        <v>484</v>
      </c>
      <c r="E957" s="341" t="s">
        <v>5911</v>
      </c>
      <c r="F957" s="343" t="n">
        <v>1.82</v>
      </c>
    </row>
    <row r="958" customFormat="false" ht="15" hidden="false" customHeight="false" outlineLevel="0" collapsed="false">
      <c r="A958" s="341" t="n">
        <v>90970</v>
      </c>
      <c r="B958" s="342" t="str">
        <f aca="false">A958&amp;"U"</f>
        <v>90970U</v>
      </c>
      <c r="C958" s="341" t="s">
        <v>6866</v>
      </c>
      <c r="D958" s="341" t="s">
        <v>484</v>
      </c>
      <c r="E958" s="341" t="s">
        <v>5911</v>
      </c>
      <c r="F958" s="343" t="n">
        <v>8.51</v>
      </c>
    </row>
    <row r="959" customFormat="false" ht="15" hidden="false" customHeight="false" outlineLevel="0" collapsed="false">
      <c r="A959" s="341" t="n">
        <v>90971</v>
      </c>
      <c r="B959" s="342" t="str">
        <f aca="false">A959&amp;"U"</f>
        <v>90971U</v>
      </c>
      <c r="C959" s="341" t="s">
        <v>6867</v>
      </c>
      <c r="D959" s="341" t="s">
        <v>484</v>
      </c>
      <c r="E959" s="341" t="s">
        <v>6393</v>
      </c>
      <c r="F959" s="343" t="n">
        <v>59.76</v>
      </c>
    </row>
    <row r="960" customFormat="false" ht="15" hidden="false" customHeight="false" outlineLevel="0" collapsed="false">
      <c r="A960" s="341" t="n">
        <v>90975</v>
      </c>
      <c r="B960" s="342" t="str">
        <f aca="false">A960&amp;"U"</f>
        <v>90975U</v>
      </c>
      <c r="C960" s="341" t="s">
        <v>6868</v>
      </c>
      <c r="D960" s="341" t="s">
        <v>484</v>
      </c>
      <c r="E960" s="341" t="s">
        <v>5911</v>
      </c>
      <c r="F960" s="343" t="n">
        <v>17.28</v>
      </c>
    </row>
    <row r="961" customFormat="false" ht="15" hidden="false" customHeight="false" outlineLevel="0" collapsed="false">
      <c r="A961" s="341" t="n">
        <v>90976</v>
      </c>
      <c r="B961" s="342" t="str">
        <f aca="false">A961&amp;"U"</f>
        <v>90976U</v>
      </c>
      <c r="C961" s="341" t="s">
        <v>6869</v>
      </c>
      <c r="D961" s="341" t="s">
        <v>484</v>
      </c>
      <c r="E961" s="341" t="s">
        <v>5911</v>
      </c>
      <c r="F961" s="343" t="n">
        <v>4.63</v>
      </c>
    </row>
    <row r="962" customFormat="false" ht="15" hidden="false" customHeight="false" outlineLevel="0" collapsed="false">
      <c r="A962" s="341" t="n">
        <v>90977</v>
      </c>
      <c r="B962" s="342" t="str">
        <f aca="false">A962&amp;"U"</f>
        <v>90977U</v>
      </c>
      <c r="C962" s="341" t="s">
        <v>6870</v>
      </c>
      <c r="D962" s="341" t="s">
        <v>484</v>
      </c>
      <c r="E962" s="341" t="s">
        <v>5911</v>
      </c>
      <c r="F962" s="343" t="n">
        <v>21.62</v>
      </c>
    </row>
    <row r="963" customFormat="false" ht="15" hidden="false" customHeight="false" outlineLevel="0" collapsed="false">
      <c r="A963" s="341" t="n">
        <v>90978</v>
      </c>
      <c r="B963" s="342" t="str">
        <f aca="false">A963&amp;"U"</f>
        <v>90978U</v>
      </c>
      <c r="C963" s="341" t="s">
        <v>6871</v>
      </c>
      <c r="D963" s="341" t="s">
        <v>484</v>
      </c>
      <c r="E963" s="341" t="s">
        <v>6393</v>
      </c>
      <c r="F963" s="343" t="n">
        <v>155.05</v>
      </c>
    </row>
    <row r="964" customFormat="false" ht="15" hidden="false" customHeight="false" outlineLevel="0" collapsed="false">
      <c r="A964" s="341" t="n">
        <v>90992</v>
      </c>
      <c r="B964" s="342" t="str">
        <f aca="false">A964&amp;"U"</f>
        <v>90992U</v>
      </c>
      <c r="C964" s="341" t="s">
        <v>6872</v>
      </c>
      <c r="D964" s="341" t="s">
        <v>484</v>
      </c>
      <c r="E964" s="341" t="s">
        <v>5911</v>
      </c>
      <c r="F964" s="343" t="n">
        <v>8.07</v>
      </c>
    </row>
    <row r="965" customFormat="false" ht="15" hidden="false" customHeight="false" outlineLevel="0" collapsed="false">
      <c r="A965" s="341" t="n">
        <v>90993</v>
      </c>
      <c r="B965" s="342" t="str">
        <f aca="false">A965&amp;"U"</f>
        <v>90993U</v>
      </c>
      <c r="C965" s="341" t="s">
        <v>6873</v>
      </c>
      <c r="D965" s="341" t="s">
        <v>484</v>
      </c>
      <c r="E965" s="341" t="s">
        <v>5911</v>
      </c>
      <c r="F965" s="343" t="n">
        <v>2.16</v>
      </c>
    </row>
    <row r="966" customFormat="false" ht="15" hidden="false" customHeight="false" outlineLevel="0" collapsed="false">
      <c r="A966" s="341" t="n">
        <v>90994</v>
      </c>
      <c r="B966" s="342" t="str">
        <f aca="false">A966&amp;"U"</f>
        <v>90994U</v>
      </c>
      <c r="C966" s="341" t="s">
        <v>6874</v>
      </c>
      <c r="D966" s="341" t="s">
        <v>484</v>
      </c>
      <c r="E966" s="341" t="s">
        <v>5911</v>
      </c>
      <c r="F966" s="343" t="n">
        <v>10.1</v>
      </c>
    </row>
    <row r="967" customFormat="false" ht="15" hidden="false" customHeight="false" outlineLevel="0" collapsed="false">
      <c r="A967" s="341" t="n">
        <v>90995</v>
      </c>
      <c r="B967" s="342" t="str">
        <f aca="false">A967&amp;"U"</f>
        <v>90995U</v>
      </c>
      <c r="C967" s="341" t="s">
        <v>6875</v>
      </c>
      <c r="D967" s="341" t="s">
        <v>484</v>
      </c>
      <c r="E967" s="341" t="s">
        <v>6393</v>
      </c>
      <c r="F967" s="343" t="n">
        <v>81.18</v>
      </c>
    </row>
    <row r="968" customFormat="false" ht="15" hidden="false" customHeight="false" outlineLevel="0" collapsed="false">
      <c r="A968" s="341" t="n">
        <v>91021</v>
      </c>
      <c r="B968" s="342" t="str">
        <f aca="false">A968&amp;"U"</f>
        <v>91021U</v>
      </c>
      <c r="C968" s="341" t="s">
        <v>6876</v>
      </c>
      <c r="D968" s="341" t="s">
        <v>484</v>
      </c>
      <c r="E968" s="341" t="s">
        <v>5911</v>
      </c>
      <c r="F968" s="343" t="n">
        <v>12.9</v>
      </c>
    </row>
    <row r="969" customFormat="false" ht="15" hidden="false" customHeight="false" outlineLevel="0" collapsed="false">
      <c r="A969" s="341" t="n">
        <v>91026</v>
      </c>
      <c r="B969" s="342" t="str">
        <f aca="false">A969&amp;"U"</f>
        <v>91026U</v>
      </c>
      <c r="C969" s="341" t="s">
        <v>6877</v>
      </c>
      <c r="D969" s="341" t="s">
        <v>484</v>
      </c>
      <c r="E969" s="341" t="s">
        <v>5911</v>
      </c>
      <c r="F969" s="343" t="n">
        <v>25.76</v>
      </c>
    </row>
    <row r="970" customFormat="false" ht="15" hidden="false" customHeight="false" outlineLevel="0" collapsed="false">
      <c r="A970" s="341" t="n">
        <v>91027</v>
      </c>
      <c r="B970" s="342" t="str">
        <f aca="false">A970&amp;"U"</f>
        <v>91027U</v>
      </c>
      <c r="C970" s="341" t="s">
        <v>6878</v>
      </c>
      <c r="D970" s="341" t="s">
        <v>484</v>
      </c>
      <c r="E970" s="341" t="s">
        <v>5911</v>
      </c>
      <c r="F970" s="343" t="n">
        <v>10.36</v>
      </c>
    </row>
    <row r="971" customFormat="false" ht="15" hidden="false" customHeight="false" outlineLevel="0" collapsed="false">
      <c r="A971" s="341" t="n">
        <v>91028</v>
      </c>
      <c r="B971" s="342" t="str">
        <f aca="false">A971&amp;"U"</f>
        <v>91028U</v>
      </c>
      <c r="C971" s="341" t="s">
        <v>6879</v>
      </c>
      <c r="D971" s="341" t="s">
        <v>484</v>
      </c>
      <c r="E971" s="341" t="s">
        <v>5911</v>
      </c>
      <c r="F971" s="343" t="n">
        <v>4.18</v>
      </c>
    </row>
    <row r="972" customFormat="false" ht="15" hidden="false" customHeight="false" outlineLevel="0" collapsed="false">
      <c r="A972" s="341" t="n">
        <v>91029</v>
      </c>
      <c r="B972" s="342" t="str">
        <f aca="false">A972&amp;"U"</f>
        <v>91029U</v>
      </c>
      <c r="C972" s="341" t="s">
        <v>6880</v>
      </c>
      <c r="D972" s="341" t="s">
        <v>484</v>
      </c>
      <c r="E972" s="341" t="s">
        <v>5911</v>
      </c>
      <c r="F972" s="343" t="n">
        <v>47.37</v>
      </c>
    </row>
    <row r="973" customFormat="false" ht="15" hidden="false" customHeight="false" outlineLevel="0" collapsed="false">
      <c r="A973" s="341" t="n">
        <v>91030</v>
      </c>
      <c r="B973" s="342" t="str">
        <f aca="false">A973&amp;"U"</f>
        <v>91030U</v>
      </c>
      <c r="C973" s="341" t="s">
        <v>6881</v>
      </c>
      <c r="D973" s="341" t="s">
        <v>484</v>
      </c>
      <c r="E973" s="341" t="s">
        <v>6393</v>
      </c>
      <c r="F973" s="343" t="n">
        <v>144.66</v>
      </c>
    </row>
    <row r="974" customFormat="false" ht="15" hidden="false" customHeight="false" outlineLevel="0" collapsed="false">
      <c r="A974" s="341" t="n">
        <v>91273</v>
      </c>
      <c r="B974" s="342" t="str">
        <f aca="false">A974&amp;"U"</f>
        <v>91273U</v>
      </c>
      <c r="C974" s="341" t="s">
        <v>6882</v>
      </c>
      <c r="D974" s="341" t="s">
        <v>484</v>
      </c>
      <c r="E974" s="341" t="s">
        <v>5911</v>
      </c>
      <c r="F974" s="343" t="n">
        <v>0.48</v>
      </c>
    </row>
    <row r="975" customFormat="false" ht="15" hidden="false" customHeight="false" outlineLevel="0" collapsed="false">
      <c r="A975" s="341" t="n">
        <v>91274</v>
      </c>
      <c r="B975" s="342" t="str">
        <f aca="false">A975&amp;"U"</f>
        <v>91274U</v>
      </c>
      <c r="C975" s="341" t="s">
        <v>6883</v>
      </c>
      <c r="D975" s="341" t="s">
        <v>484</v>
      </c>
      <c r="E975" s="341" t="s">
        <v>5911</v>
      </c>
      <c r="F975" s="343" t="n">
        <v>0.13</v>
      </c>
    </row>
    <row r="976" customFormat="false" ht="15" hidden="false" customHeight="false" outlineLevel="0" collapsed="false">
      <c r="A976" s="341" t="n">
        <v>91275</v>
      </c>
      <c r="B976" s="342" t="str">
        <f aca="false">A976&amp;"U"</f>
        <v>91275U</v>
      </c>
      <c r="C976" s="341" t="s">
        <v>6884</v>
      </c>
      <c r="D976" s="341" t="s">
        <v>484</v>
      </c>
      <c r="E976" s="341" t="s">
        <v>5911</v>
      </c>
      <c r="F976" s="343" t="n">
        <v>0.61</v>
      </c>
    </row>
    <row r="977" customFormat="false" ht="15" hidden="false" customHeight="false" outlineLevel="0" collapsed="false">
      <c r="A977" s="341" t="n">
        <v>91276</v>
      </c>
      <c r="B977" s="342" t="str">
        <f aca="false">A977&amp;"U"</f>
        <v>91276U</v>
      </c>
      <c r="C977" s="341" t="s">
        <v>6885</v>
      </c>
      <c r="D977" s="341" t="s">
        <v>484</v>
      </c>
      <c r="E977" s="341" t="s">
        <v>6393</v>
      </c>
      <c r="F977" s="343" t="n">
        <v>7.89</v>
      </c>
    </row>
    <row r="978" customFormat="false" ht="15" hidden="false" customHeight="false" outlineLevel="0" collapsed="false">
      <c r="A978" s="341" t="n">
        <v>91279</v>
      </c>
      <c r="B978" s="342" t="str">
        <f aca="false">A978&amp;"U"</f>
        <v>91279U</v>
      </c>
      <c r="C978" s="341" t="s">
        <v>6886</v>
      </c>
      <c r="D978" s="341" t="s">
        <v>484</v>
      </c>
      <c r="E978" s="341" t="s">
        <v>5964</v>
      </c>
      <c r="F978" s="343" t="n">
        <v>0.75</v>
      </c>
    </row>
    <row r="979" customFormat="false" ht="15" hidden="false" customHeight="false" outlineLevel="0" collapsed="false">
      <c r="A979" s="341" t="n">
        <v>91280</v>
      </c>
      <c r="B979" s="342" t="str">
        <f aca="false">A979&amp;"U"</f>
        <v>91280U</v>
      </c>
      <c r="C979" s="341" t="s">
        <v>6887</v>
      </c>
      <c r="D979" s="341" t="s">
        <v>484</v>
      </c>
      <c r="E979" s="341" t="s">
        <v>5964</v>
      </c>
      <c r="F979" s="343" t="n">
        <v>0.16</v>
      </c>
    </row>
    <row r="980" customFormat="false" ht="15" hidden="false" customHeight="false" outlineLevel="0" collapsed="false">
      <c r="A980" s="341" t="n">
        <v>91281</v>
      </c>
      <c r="B980" s="342" t="str">
        <f aca="false">A980&amp;"U"</f>
        <v>91281U</v>
      </c>
      <c r="C980" s="341" t="s">
        <v>6888</v>
      </c>
      <c r="D980" s="341" t="s">
        <v>484</v>
      </c>
      <c r="E980" s="341" t="s">
        <v>5964</v>
      </c>
      <c r="F980" s="343" t="n">
        <v>0.94</v>
      </c>
    </row>
    <row r="981" customFormat="false" ht="15" hidden="false" customHeight="false" outlineLevel="0" collapsed="false">
      <c r="A981" s="341" t="n">
        <v>91282</v>
      </c>
      <c r="B981" s="342" t="str">
        <f aca="false">A981&amp;"U"</f>
        <v>91282U</v>
      </c>
      <c r="C981" s="341" t="s">
        <v>6889</v>
      </c>
      <c r="D981" s="341" t="s">
        <v>484</v>
      </c>
      <c r="E981" s="341" t="s">
        <v>6393</v>
      </c>
      <c r="F981" s="343" t="n">
        <v>7.94</v>
      </c>
    </row>
    <row r="982" customFormat="false" ht="15" hidden="false" customHeight="false" outlineLevel="0" collapsed="false">
      <c r="A982" s="341" t="n">
        <v>91354</v>
      </c>
      <c r="B982" s="342" t="str">
        <f aca="false">A982&amp;"U"</f>
        <v>91354U</v>
      </c>
      <c r="C982" s="341" t="s">
        <v>6890</v>
      </c>
      <c r="D982" s="341" t="s">
        <v>484</v>
      </c>
      <c r="E982" s="341" t="s">
        <v>5911</v>
      </c>
      <c r="F982" s="343" t="n">
        <v>18.5</v>
      </c>
    </row>
    <row r="983" customFormat="false" ht="15" hidden="false" customHeight="false" outlineLevel="0" collapsed="false">
      <c r="A983" s="341" t="n">
        <v>91355</v>
      </c>
      <c r="B983" s="342" t="str">
        <f aca="false">A983&amp;"U"</f>
        <v>91355U</v>
      </c>
      <c r="C983" s="341" t="s">
        <v>6891</v>
      </c>
      <c r="D983" s="341" t="s">
        <v>484</v>
      </c>
      <c r="E983" s="341" t="s">
        <v>5911</v>
      </c>
      <c r="F983" s="343" t="n">
        <v>7.6</v>
      </c>
    </row>
    <row r="984" customFormat="false" ht="15" hidden="false" customHeight="false" outlineLevel="0" collapsed="false">
      <c r="A984" s="341" t="n">
        <v>91356</v>
      </c>
      <c r="B984" s="342" t="str">
        <f aca="false">A984&amp;"U"</f>
        <v>91356U</v>
      </c>
      <c r="C984" s="341" t="s">
        <v>6892</v>
      </c>
      <c r="D984" s="341" t="s">
        <v>484</v>
      </c>
      <c r="E984" s="341" t="s">
        <v>5911</v>
      </c>
      <c r="F984" s="343" t="n">
        <v>3.07</v>
      </c>
    </row>
    <row r="985" customFormat="false" ht="15" hidden="false" customHeight="false" outlineLevel="0" collapsed="false">
      <c r="A985" s="341" t="n">
        <v>91359</v>
      </c>
      <c r="B985" s="342" t="str">
        <f aca="false">A985&amp;"U"</f>
        <v>91359U</v>
      </c>
      <c r="C985" s="341" t="s">
        <v>6893</v>
      </c>
      <c r="D985" s="341" t="s">
        <v>484</v>
      </c>
      <c r="E985" s="341" t="s">
        <v>5911</v>
      </c>
      <c r="F985" s="343" t="n">
        <v>21.7</v>
      </c>
    </row>
    <row r="986" customFormat="false" ht="15" hidden="false" customHeight="false" outlineLevel="0" collapsed="false">
      <c r="A986" s="341" t="n">
        <v>91360</v>
      </c>
      <c r="B986" s="342" t="str">
        <f aca="false">A986&amp;"U"</f>
        <v>91360U</v>
      </c>
      <c r="C986" s="341" t="s">
        <v>6894</v>
      </c>
      <c r="D986" s="341" t="s">
        <v>484</v>
      </c>
      <c r="E986" s="341" t="s">
        <v>5911</v>
      </c>
      <c r="F986" s="343" t="n">
        <v>8.34</v>
      </c>
    </row>
    <row r="987" customFormat="false" ht="15" hidden="false" customHeight="false" outlineLevel="0" collapsed="false">
      <c r="A987" s="341" t="n">
        <v>91361</v>
      </c>
      <c r="B987" s="342" t="str">
        <f aca="false">A987&amp;"U"</f>
        <v>91361U</v>
      </c>
      <c r="C987" s="341" t="s">
        <v>6895</v>
      </c>
      <c r="D987" s="341" t="s">
        <v>484</v>
      </c>
      <c r="E987" s="341" t="s">
        <v>5911</v>
      </c>
      <c r="F987" s="343" t="n">
        <v>3.37</v>
      </c>
    </row>
    <row r="988" customFormat="false" ht="15" hidden="false" customHeight="false" outlineLevel="0" collapsed="false">
      <c r="A988" s="341" t="n">
        <v>91367</v>
      </c>
      <c r="B988" s="342" t="str">
        <f aca="false">A988&amp;"U"</f>
        <v>91367U</v>
      </c>
      <c r="C988" s="341" t="s">
        <v>6896</v>
      </c>
      <c r="D988" s="341" t="s">
        <v>484</v>
      </c>
      <c r="E988" s="341" t="s">
        <v>5911</v>
      </c>
      <c r="F988" s="343" t="n">
        <v>22.76</v>
      </c>
    </row>
    <row r="989" customFormat="false" ht="15" hidden="false" customHeight="false" outlineLevel="0" collapsed="false">
      <c r="A989" s="341" t="n">
        <v>91368</v>
      </c>
      <c r="B989" s="342" t="str">
        <f aca="false">A989&amp;"U"</f>
        <v>91368U</v>
      </c>
      <c r="C989" s="341" t="s">
        <v>6897</v>
      </c>
      <c r="D989" s="341" t="s">
        <v>484</v>
      </c>
      <c r="E989" s="341" t="s">
        <v>5911</v>
      </c>
      <c r="F989" s="343" t="n">
        <v>8.81</v>
      </c>
    </row>
    <row r="990" customFormat="false" ht="15" hidden="false" customHeight="false" outlineLevel="0" collapsed="false">
      <c r="A990" s="341" t="n">
        <v>91369</v>
      </c>
      <c r="B990" s="342" t="str">
        <f aca="false">A990&amp;"U"</f>
        <v>91369U</v>
      </c>
      <c r="C990" s="341" t="s">
        <v>6898</v>
      </c>
      <c r="D990" s="341" t="s">
        <v>484</v>
      </c>
      <c r="E990" s="341" t="s">
        <v>5911</v>
      </c>
      <c r="F990" s="343" t="n">
        <v>3.56</v>
      </c>
    </row>
    <row r="991" customFormat="false" ht="15" hidden="false" customHeight="false" outlineLevel="0" collapsed="false">
      <c r="A991" s="341" t="n">
        <v>91375</v>
      </c>
      <c r="B991" s="342" t="str">
        <f aca="false">A991&amp;"U"</f>
        <v>91375U</v>
      </c>
      <c r="C991" s="341" t="s">
        <v>6899</v>
      </c>
      <c r="D991" s="341" t="s">
        <v>484</v>
      </c>
      <c r="E991" s="341" t="s">
        <v>5911</v>
      </c>
      <c r="F991" s="343" t="n">
        <v>20.31</v>
      </c>
    </row>
    <row r="992" customFormat="false" ht="15" hidden="false" customHeight="false" outlineLevel="0" collapsed="false">
      <c r="A992" s="341" t="n">
        <v>91376</v>
      </c>
      <c r="B992" s="342" t="str">
        <f aca="false">A992&amp;"U"</f>
        <v>91376U</v>
      </c>
      <c r="C992" s="341" t="s">
        <v>6900</v>
      </c>
      <c r="D992" s="341" t="s">
        <v>484</v>
      </c>
      <c r="E992" s="341" t="s">
        <v>5911</v>
      </c>
      <c r="F992" s="343" t="n">
        <v>8.35</v>
      </c>
    </row>
    <row r="993" customFormat="false" ht="15" hidden="false" customHeight="false" outlineLevel="0" collapsed="false">
      <c r="A993" s="341" t="n">
        <v>91377</v>
      </c>
      <c r="B993" s="342" t="str">
        <f aca="false">A993&amp;"U"</f>
        <v>91377U</v>
      </c>
      <c r="C993" s="341" t="s">
        <v>6901</v>
      </c>
      <c r="D993" s="341" t="s">
        <v>484</v>
      </c>
      <c r="E993" s="341" t="s">
        <v>5911</v>
      </c>
      <c r="F993" s="343" t="n">
        <v>3.37</v>
      </c>
    </row>
    <row r="994" customFormat="false" ht="15" hidden="false" customHeight="false" outlineLevel="0" collapsed="false">
      <c r="A994" s="341" t="n">
        <v>91380</v>
      </c>
      <c r="B994" s="342" t="str">
        <f aca="false">A994&amp;"U"</f>
        <v>91380U</v>
      </c>
      <c r="C994" s="341" t="s">
        <v>6902</v>
      </c>
      <c r="D994" s="341" t="s">
        <v>484</v>
      </c>
      <c r="E994" s="341" t="s">
        <v>5911</v>
      </c>
      <c r="F994" s="343" t="n">
        <v>29.93</v>
      </c>
    </row>
    <row r="995" customFormat="false" ht="15" hidden="false" customHeight="false" outlineLevel="0" collapsed="false">
      <c r="A995" s="341" t="n">
        <v>91381</v>
      </c>
      <c r="B995" s="342" t="str">
        <f aca="false">A995&amp;"U"</f>
        <v>91381U</v>
      </c>
      <c r="C995" s="341" t="s">
        <v>6903</v>
      </c>
      <c r="D995" s="341" t="s">
        <v>484</v>
      </c>
      <c r="E995" s="341" t="s">
        <v>5911</v>
      </c>
      <c r="F995" s="343" t="n">
        <v>11.59</v>
      </c>
    </row>
    <row r="996" customFormat="false" ht="15" hidden="false" customHeight="false" outlineLevel="0" collapsed="false">
      <c r="A996" s="341" t="n">
        <v>91382</v>
      </c>
      <c r="B996" s="342" t="str">
        <f aca="false">A996&amp;"U"</f>
        <v>91382U</v>
      </c>
      <c r="C996" s="341" t="s">
        <v>6904</v>
      </c>
      <c r="D996" s="341" t="s">
        <v>484</v>
      </c>
      <c r="E996" s="341" t="s">
        <v>5911</v>
      </c>
      <c r="F996" s="343" t="n">
        <v>4.68</v>
      </c>
    </row>
    <row r="997" customFormat="false" ht="15" hidden="false" customHeight="false" outlineLevel="0" collapsed="false">
      <c r="A997" s="341" t="n">
        <v>91383</v>
      </c>
      <c r="B997" s="342" t="str">
        <f aca="false">A997&amp;"U"</f>
        <v>91383U</v>
      </c>
      <c r="C997" s="341" t="s">
        <v>6905</v>
      </c>
      <c r="D997" s="341" t="s">
        <v>484</v>
      </c>
      <c r="E997" s="341" t="s">
        <v>5911</v>
      </c>
      <c r="F997" s="343" t="n">
        <v>54.14</v>
      </c>
    </row>
    <row r="998" customFormat="false" ht="15" hidden="false" customHeight="false" outlineLevel="0" collapsed="false">
      <c r="A998" s="341" t="n">
        <v>91384</v>
      </c>
      <c r="B998" s="342" t="str">
        <f aca="false">A998&amp;"U"</f>
        <v>91384U</v>
      </c>
      <c r="C998" s="341" t="s">
        <v>6906</v>
      </c>
      <c r="D998" s="341" t="s">
        <v>484</v>
      </c>
      <c r="E998" s="341" t="s">
        <v>6393</v>
      </c>
      <c r="F998" s="343" t="n">
        <v>139.83</v>
      </c>
    </row>
    <row r="999" customFormat="false" ht="15" hidden="false" customHeight="false" outlineLevel="0" collapsed="false">
      <c r="A999" s="341" t="n">
        <v>91390</v>
      </c>
      <c r="B999" s="342" t="str">
        <f aca="false">A999&amp;"U"</f>
        <v>91390U</v>
      </c>
      <c r="C999" s="341" t="s">
        <v>6907</v>
      </c>
      <c r="D999" s="341" t="s">
        <v>484</v>
      </c>
      <c r="E999" s="341" t="s">
        <v>5911</v>
      </c>
      <c r="F999" s="343" t="n">
        <v>19.98</v>
      </c>
    </row>
    <row r="1000" customFormat="false" ht="15" hidden="false" customHeight="false" outlineLevel="0" collapsed="false">
      <c r="A1000" s="341" t="n">
        <v>91391</v>
      </c>
      <c r="B1000" s="342" t="str">
        <f aca="false">A1000&amp;"U"</f>
        <v>91391U</v>
      </c>
      <c r="C1000" s="341" t="s">
        <v>6908</v>
      </c>
      <c r="D1000" s="341" t="s">
        <v>484</v>
      </c>
      <c r="E1000" s="341" t="s">
        <v>5911</v>
      </c>
      <c r="F1000" s="343" t="n">
        <v>7.98</v>
      </c>
    </row>
    <row r="1001" customFormat="false" ht="15" hidden="false" customHeight="false" outlineLevel="0" collapsed="false">
      <c r="A1001" s="341" t="n">
        <v>91392</v>
      </c>
      <c r="B1001" s="342" t="str">
        <f aca="false">A1001&amp;"U"</f>
        <v>91392U</v>
      </c>
      <c r="C1001" s="341" t="s">
        <v>6909</v>
      </c>
      <c r="D1001" s="341" t="s">
        <v>484</v>
      </c>
      <c r="E1001" s="341" t="s">
        <v>5911</v>
      </c>
      <c r="F1001" s="343" t="n">
        <v>3.22</v>
      </c>
    </row>
    <row r="1002" customFormat="false" ht="15" hidden="false" customHeight="false" outlineLevel="0" collapsed="false">
      <c r="A1002" s="341" t="n">
        <v>91396</v>
      </c>
      <c r="B1002" s="342" t="str">
        <f aca="false">A1002&amp;"U"</f>
        <v>91396U</v>
      </c>
      <c r="C1002" s="341" t="s">
        <v>6910</v>
      </c>
      <c r="D1002" s="341" t="s">
        <v>484</v>
      </c>
      <c r="E1002" s="341" t="s">
        <v>5911</v>
      </c>
      <c r="F1002" s="343" t="n">
        <v>30.17</v>
      </c>
    </row>
    <row r="1003" customFormat="false" ht="15" hidden="false" customHeight="false" outlineLevel="0" collapsed="false">
      <c r="A1003" s="341" t="n">
        <v>91397</v>
      </c>
      <c r="B1003" s="342" t="str">
        <f aca="false">A1003&amp;"U"</f>
        <v>91397U</v>
      </c>
      <c r="C1003" s="341" t="s">
        <v>6911</v>
      </c>
      <c r="D1003" s="341" t="s">
        <v>484</v>
      </c>
      <c r="E1003" s="341" t="s">
        <v>5911</v>
      </c>
      <c r="F1003" s="343" t="n">
        <v>11.71</v>
      </c>
    </row>
    <row r="1004" customFormat="false" ht="15" hidden="false" customHeight="false" outlineLevel="0" collapsed="false">
      <c r="A1004" s="341" t="n">
        <v>91398</v>
      </c>
      <c r="B1004" s="342" t="str">
        <f aca="false">A1004&amp;"U"</f>
        <v>91398U</v>
      </c>
      <c r="C1004" s="341" t="s">
        <v>6912</v>
      </c>
      <c r="D1004" s="341" t="s">
        <v>484</v>
      </c>
      <c r="E1004" s="341" t="s">
        <v>5911</v>
      </c>
      <c r="F1004" s="343" t="n">
        <v>4.73</v>
      </c>
    </row>
    <row r="1005" customFormat="false" ht="15" hidden="false" customHeight="false" outlineLevel="0" collapsed="false">
      <c r="A1005" s="341" t="n">
        <v>91402</v>
      </c>
      <c r="B1005" s="342" t="str">
        <f aca="false">A1005&amp;"U"</f>
        <v>91402U</v>
      </c>
      <c r="C1005" s="341" t="s">
        <v>6913</v>
      </c>
      <c r="D1005" s="341" t="s">
        <v>484</v>
      </c>
      <c r="E1005" s="341" t="s">
        <v>5911</v>
      </c>
      <c r="F1005" s="343" t="n">
        <v>3.69</v>
      </c>
    </row>
    <row r="1006" customFormat="false" ht="15" hidden="false" customHeight="false" outlineLevel="0" collapsed="false">
      <c r="A1006" s="341" t="n">
        <v>91466</v>
      </c>
      <c r="B1006" s="342" t="str">
        <f aca="false">A1006&amp;"U"</f>
        <v>91466U</v>
      </c>
      <c r="C1006" s="341" t="s">
        <v>6914</v>
      </c>
      <c r="D1006" s="341" t="s">
        <v>484</v>
      </c>
      <c r="E1006" s="341" t="s">
        <v>5911</v>
      </c>
      <c r="F1006" s="343" t="n">
        <v>4.17</v>
      </c>
    </row>
    <row r="1007" customFormat="false" ht="15" hidden="false" customHeight="false" outlineLevel="0" collapsed="false">
      <c r="A1007" s="341" t="n">
        <v>91467</v>
      </c>
      <c r="B1007" s="342" t="str">
        <f aca="false">A1007&amp;"U"</f>
        <v>91467U</v>
      </c>
      <c r="C1007" s="341" t="s">
        <v>6915</v>
      </c>
      <c r="D1007" s="341" t="s">
        <v>484</v>
      </c>
      <c r="E1007" s="341" t="s">
        <v>6393</v>
      </c>
      <c r="F1007" s="343" t="n">
        <v>155.93</v>
      </c>
    </row>
    <row r="1008" customFormat="false" ht="15" hidden="false" customHeight="false" outlineLevel="0" collapsed="false">
      <c r="A1008" s="341" t="n">
        <v>91468</v>
      </c>
      <c r="B1008" s="342" t="str">
        <f aca="false">A1008&amp;"U"</f>
        <v>91468U</v>
      </c>
      <c r="C1008" s="341" t="s">
        <v>6916</v>
      </c>
      <c r="D1008" s="341" t="s">
        <v>484</v>
      </c>
      <c r="E1008" s="341" t="s">
        <v>5911</v>
      </c>
      <c r="F1008" s="343" t="n">
        <v>23.56</v>
      </c>
    </row>
    <row r="1009" customFormat="false" ht="15" hidden="false" customHeight="false" outlineLevel="0" collapsed="false">
      <c r="A1009" s="341" t="n">
        <v>91469</v>
      </c>
      <c r="B1009" s="342" t="str">
        <f aca="false">A1009&amp;"U"</f>
        <v>91469U</v>
      </c>
      <c r="C1009" s="341" t="s">
        <v>6917</v>
      </c>
      <c r="D1009" s="341" t="s">
        <v>484</v>
      </c>
      <c r="E1009" s="341" t="s">
        <v>5911</v>
      </c>
      <c r="F1009" s="343" t="n">
        <v>10.33</v>
      </c>
    </row>
    <row r="1010" customFormat="false" ht="15" hidden="false" customHeight="false" outlineLevel="0" collapsed="false">
      <c r="A1010" s="341" t="n">
        <v>91484</v>
      </c>
      <c r="B1010" s="342" t="str">
        <f aca="false">A1010&amp;"U"</f>
        <v>91484U</v>
      </c>
      <c r="C1010" s="341" t="s">
        <v>6918</v>
      </c>
      <c r="D1010" s="341" t="s">
        <v>484</v>
      </c>
      <c r="E1010" s="341" t="s">
        <v>5911</v>
      </c>
      <c r="F1010" s="343" t="n">
        <v>7.85</v>
      </c>
    </row>
    <row r="1011" customFormat="false" ht="15" hidden="false" customHeight="false" outlineLevel="0" collapsed="false">
      <c r="A1011" s="341" t="n">
        <v>91485</v>
      </c>
      <c r="B1011" s="342" t="str">
        <f aca="false">A1011&amp;"U"</f>
        <v>91485U</v>
      </c>
      <c r="C1011" s="341" t="s">
        <v>6919</v>
      </c>
      <c r="D1011" s="341" t="s">
        <v>484</v>
      </c>
      <c r="E1011" s="341" t="s">
        <v>6393</v>
      </c>
      <c r="F1011" s="343" t="n">
        <v>160.89</v>
      </c>
    </row>
    <row r="1012" customFormat="false" ht="15" hidden="false" customHeight="false" outlineLevel="0" collapsed="false">
      <c r="A1012" s="341" t="n">
        <v>91529</v>
      </c>
      <c r="B1012" s="342" t="str">
        <f aca="false">A1012&amp;"U"</f>
        <v>91529U</v>
      </c>
      <c r="C1012" s="341" t="s">
        <v>6920</v>
      </c>
      <c r="D1012" s="341" t="s">
        <v>484</v>
      </c>
      <c r="E1012" s="341" t="s">
        <v>5911</v>
      </c>
      <c r="F1012" s="343" t="n">
        <v>0.72</v>
      </c>
    </row>
    <row r="1013" customFormat="false" ht="15" hidden="false" customHeight="false" outlineLevel="0" collapsed="false">
      <c r="A1013" s="341" t="n">
        <v>91530</v>
      </c>
      <c r="B1013" s="342" t="str">
        <f aca="false">A1013&amp;"U"</f>
        <v>91530U</v>
      </c>
      <c r="C1013" s="341" t="s">
        <v>6921</v>
      </c>
      <c r="D1013" s="341" t="s">
        <v>484</v>
      </c>
      <c r="E1013" s="341" t="s">
        <v>5911</v>
      </c>
      <c r="F1013" s="343" t="n">
        <v>0.19</v>
      </c>
    </row>
    <row r="1014" customFormat="false" ht="15" hidden="false" customHeight="false" outlineLevel="0" collapsed="false">
      <c r="A1014" s="341" t="n">
        <v>91531</v>
      </c>
      <c r="B1014" s="342" t="str">
        <f aca="false">A1014&amp;"U"</f>
        <v>91531U</v>
      </c>
      <c r="C1014" s="341" t="s">
        <v>6922</v>
      </c>
      <c r="D1014" s="341" t="s">
        <v>484</v>
      </c>
      <c r="E1014" s="341" t="s">
        <v>5911</v>
      </c>
      <c r="F1014" s="343" t="n">
        <v>0.9</v>
      </c>
    </row>
    <row r="1015" customFormat="false" ht="15" hidden="false" customHeight="false" outlineLevel="0" collapsed="false">
      <c r="A1015" s="341" t="n">
        <v>91532</v>
      </c>
      <c r="B1015" s="342" t="str">
        <f aca="false">A1015&amp;"U"</f>
        <v>91532U</v>
      </c>
      <c r="C1015" s="341" t="s">
        <v>6923</v>
      </c>
      <c r="D1015" s="341" t="s">
        <v>484</v>
      </c>
      <c r="E1015" s="341" t="s">
        <v>6393</v>
      </c>
      <c r="F1015" s="343" t="n">
        <v>5.64</v>
      </c>
    </row>
    <row r="1016" customFormat="false" ht="15" hidden="false" customHeight="false" outlineLevel="0" collapsed="false">
      <c r="A1016" s="341" t="n">
        <v>91629</v>
      </c>
      <c r="B1016" s="342" t="str">
        <f aca="false">A1016&amp;"U"</f>
        <v>91629U</v>
      </c>
      <c r="C1016" s="341" t="s">
        <v>6924</v>
      </c>
      <c r="D1016" s="341" t="s">
        <v>484</v>
      </c>
      <c r="E1016" s="341" t="s">
        <v>5911</v>
      </c>
      <c r="F1016" s="343" t="n">
        <v>22.22</v>
      </c>
    </row>
    <row r="1017" customFormat="false" ht="15" hidden="false" customHeight="false" outlineLevel="0" collapsed="false">
      <c r="A1017" s="341" t="n">
        <v>91630</v>
      </c>
      <c r="B1017" s="342" t="str">
        <f aca="false">A1017&amp;"U"</f>
        <v>91630U</v>
      </c>
      <c r="C1017" s="341" t="s">
        <v>6925</v>
      </c>
      <c r="D1017" s="341" t="s">
        <v>484</v>
      </c>
      <c r="E1017" s="341" t="s">
        <v>5911</v>
      </c>
      <c r="F1017" s="343" t="n">
        <v>8.31</v>
      </c>
    </row>
    <row r="1018" customFormat="false" ht="15" hidden="false" customHeight="false" outlineLevel="0" collapsed="false">
      <c r="A1018" s="341" t="n">
        <v>91631</v>
      </c>
      <c r="B1018" s="342" t="str">
        <f aca="false">A1018&amp;"U"</f>
        <v>91631U</v>
      </c>
      <c r="C1018" s="341" t="s">
        <v>6926</v>
      </c>
      <c r="D1018" s="341" t="s">
        <v>484</v>
      </c>
      <c r="E1018" s="341" t="s">
        <v>5911</v>
      </c>
      <c r="F1018" s="343" t="n">
        <v>3.35</v>
      </c>
    </row>
    <row r="1019" customFormat="false" ht="15" hidden="false" customHeight="false" outlineLevel="0" collapsed="false">
      <c r="A1019" s="341" t="n">
        <v>91632</v>
      </c>
      <c r="B1019" s="342" t="str">
        <f aca="false">A1019&amp;"U"</f>
        <v>91632U</v>
      </c>
      <c r="C1019" s="341" t="s">
        <v>6927</v>
      </c>
      <c r="D1019" s="341" t="s">
        <v>484</v>
      </c>
      <c r="E1019" s="341" t="s">
        <v>5911</v>
      </c>
      <c r="F1019" s="343" t="n">
        <v>38.26</v>
      </c>
    </row>
    <row r="1020" customFormat="false" ht="15" hidden="false" customHeight="false" outlineLevel="0" collapsed="false">
      <c r="A1020" s="341" t="n">
        <v>91633</v>
      </c>
      <c r="B1020" s="342" t="str">
        <f aca="false">A1020&amp;"U"</f>
        <v>91633U</v>
      </c>
      <c r="C1020" s="341" t="s">
        <v>6928</v>
      </c>
      <c r="D1020" s="341" t="s">
        <v>484</v>
      </c>
      <c r="E1020" s="341" t="s">
        <v>6393</v>
      </c>
      <c r="F1020" s="343" t="n">
        <v>131.98</v>
      </c>
    </row>
    <row r="1021" customFormat="false" ht="15" hidden="false" customHeight="false" outlineLevel="0" collapsed="false">
      <c r="A1021" s="341" t="n">
        <v>91640</v>
      </c>
      <c r="B1021" s="342" t="str">
        <f aca="false">A1021&amp;"U"</f>
        <v>91640U</v>
      </c>
      <c r="C1021" s="341" t="s">
        <v>6929</v>
      </c>
      <c r="D1021" s="341" t="s">
        <v>484</v>
      </c>
      <c r="E1021" s="341" t="s">
        <v>5911</v>
      </c>
      <c r="F1021" s="343" t="n">
        <v>40.75</v>
      </c>
    </row>
    <row r="1022" customFormat="false" ht="15" hidden="false" customHeight="false" outlineLevel="0" collapsed="false">
      <c r="A1022" s="341" t="n">
        <v>91641</v>
      </c>
      <c r="B1022" s="342" t="str">
        <f aca="false">A1022&amp;"U"</f>
        <v>91641U</v>
      </c>
      <c r="C1022" s="341" t="s">
        <v>6930</v>
      </c>
      <c r="D1022" s="341" t="s">
        <v>484</v>
      </c>
      <c r="E1022" s="341" t="s">
        <v>5911</v>
      </c>
      <c r="F1022" s="343" t="n">
        <v>16.45</v>
      </c>
    </row>
    <row r="1023" customFormat="false" ht="15" hidden="false" customHeight="false" outlineLevel="0" collapsed="false">
      <c r="A1023" s="341" t="n">
        <v>91642</v>
      </c>
      <c r="B1023" s="342" t="str">
        <f aca="false">A1023&amp;"U"</f>
        <v>91642U</v>
      </c>
      <c r="C1023" s="341" t="s">
        <v>6931</v>
      </c>
      <c r="D1023" s="341" t="s">
        <v>484</v>
      </c>
      <c r="E1023" s="341" t="s">
        <v>5911</v>
      </c>
      <c r="F1023" s="343" t="n">
        <v>6.64</v>
      </c>
    </row>
    <row r="1024" customFormat="false" ht="15" hidden="false" customHeight="false" outlineLevel="0" collapsed="false">
      <c r="A1024" s="341" t="n">
        <v>91643</v>
      </c>
      <c r="B1024" s="342" t="str">
        <f aca="false">A1024&amp;"U"</f>
        <v>91643U</v>
      </c>
      <c r="C1024" s="341" t="s">
        <v>6932</v>
      </c>
      <c r="D1024" s="341" t="s">
        <v>484</v>
      </c>
      <c r="E1024" s="341" t="s">
        <v>5911</v>
      </c>
      <c r="F1024" s="343" t="n">
        <v>73.56</v>
      </c>
    </row>
    <row r="1025" customFormat="false" ht="15" hidden="false" customHeight="false" outlineLevel="0" collapsed="false">
      <c r="A1025" s="341" t="n">
        <v>91644</v>
      </c>
      <c r="B1025" s="342" t="str">
        <f aca="false">A1025&amp;"U"</f>
        <v>91644U</v>
      </c>
      <c r="C1025" s="341" t="s">
        <v>6933</v>
      </c>
      <c r="D1025" s="341" t="s">
        <v>484</v>
      </c>
      <c r="E1025" s="341" t="s">
        <v>6393</v>
      </c>
      <c r="F1025" s="343" t="n">
        <v>297</v>
      </c>
    </row>
    <row r="1026" customFormat="false" ht="15" hidden="false" customHeight="false" outlineLevel="0" collapsed="false">
      <c r="A1026" s="341" t="n">
        <v>91688</v>
      </c>
      <c r="B1026" s="342" t="str">
        <f aca="false">A1026&amp;"U"</f>
        <v>91688U</v>
      </c>
      <c r="C1026" s="341" t="s">
        <v>6934</v>
      </c>
      <c r="D1026" s="341" t="s">
        <v>484</v>
      </c>
      <c r="E1026" s="341" t="s">
        <v>5964</v>
      </c>
      <c r="F1026" s="343" t="n">
        <v>0.08</v>
      </c>
    </row>
    <row r="1027" customFormat="false" ht="15" hidden="false" customHeight="false" outlineLevel="0" collapsed="false">
      <c r="A1027" s="341" t="n">
        <v>91689</v>
      </c>
      <c r="B1027" s="342" t="str">
        <f aca="false">A1027&amp;"U"</f>
        <v>91689U</v>
      </c>
      <c r="C1027" s="341" t="s">
        <v>6935</v>
      </c>
      <c r="D1027" s="341" t="s">
        <v>484</v>
      </c>
      <c r="E1027" s="341" t="s">
        <v>5964</v>
      </c>
      <c r="F1027" s="343" t="n">
        <v>0.01</v>
      </c>
    </row>
    <row r="1028" customFormat="false" ht="15" hidden="false" customHeight="false" outlineLevel="0" collapsed="false">
      <c r="A1028" s="341" t="n">
        <v>91690</v>
      </c>
      <c r="B1028" s="342" t="str">
        <f aca="false">A1028&amp;"U"</f>
        <v>91690U</v>
      </c>
      <c r="C1028" s="341" t="s">
        <v>6936</v>
      </c>
      <c r="D1028" s="341" t="s">
        <v>484</v>
      </c>
      <c r="E1028" s="341" t="s">
        <v>5964</v>
      </c>
      <c r="F1028" s="343" t="n">
        <v>0.06</v>
      </c>
    </row>
    <row r="1029" customFormat="false" ht="15" hidden="false" customHeight="false" outlineLevel="0" collapsed="false">
      <c r="A1029" s="341" t="n">
        <v>91691</v>
      </c>
      <c r="B1029" s="342" t="str">
        <f aca="false">A1029&amp;"U"</f>
        <v>91691U</v>
      </c>
      <c r="C1029" s="341" t="s">
        <v>6937</v>
      </c>
      <c r="D1029" s="341" t="s">
        <v>484</v>
      </c>
      <c r="E1029" s="341" t="s">
        <v>5964</v>
      </c>
      <c r="F1029" s="343" t="n">
        <v>1.22</v>
      </c>
    </row>
    <row r="1030" customFormat="false" ht="15" hidden="false" customHeight="false" outlineLevel="0" collapsed="false">
      <c r="A1030" s="341" t="n">
        <v>92040</v>
      </c>
      <c r="B1030" s="342" t="str">
        <f aca="false">A1030&amp;"U"</f>
        <v>92040U</v>
      </c>
      <c r="C1030" s="341" t="s">
        <v>6938</v>
      </c>
      <c r="D1030" s="341" t="s">
        <v>484</v>
      </c>
      <c r="E1030" s="341" t="s">
        <v>5911</v>
      </c>
      <c r="F1030" s="343" t="n">
        <v>6.47</v>
      </c>
    </row>
    <row r="1031" customFormat="false" ht="15" hidden="false" customHeight="false" outlineLevel="0" collapsed="false">
      <c r="A1031" s="341" t="n">
        <v>92041</v>
      </c>
      <c r="B1031" s="342" t="str">
        <f aca="false">A1031&amp;"U"</f>
        <v>92041U</v>
      </c>
      <c r="C1031" s="341" t="s">
        <v>6939</v>
      </c>
      <c r="D1031" s="341" t="s">
        <v>484</v>
      </c>
      <c r="E1031" s="341" t="s">
        <v>5911</v>
      </c>
      <c r="F1031" s="343" t="n">
        <v>1.33</v>
      </c>
    </row>
    <row r="1032" customFormat="false" ht="15" hidden="false" customHeight="false" outlineLevel="0" collapsed="false">
      <c r="A1032" s="341" t="n">
        <v>92042</v>
      </c>
      <c r="B1032" s="342" t="str">
        <f aca="false">A1032&amp;"U"</f>
        <v>92042U</v>
      </c>
      <c r="C1032" s="341" t="s">
        <v>6940</v>
      </c>
      <c r="D1032" s="341" t="s">
        <v>484</v>
      </c>
      <c r="E1032" s="341" t="s">
        <v>5911</v>
      </c>
      <c r="F1032" s="343" t="n">
        <v>5.39</v>
      </c>
    </row>
    <row r="1033" customFormat="false" ht="15" hidden="false" customHeight="false" outlineLevel="0" collapsed="false">
      <c r="A1033" s="341" t="n">
        <v>92101</v>
      </c>
      <c r="B1033" s="342" t="str">
        <f aca="false">A1033&amp;"U"</f>
        <v>92101U</v>
      </c>
      <c r="C1033" s="341" t="s">
        <v>6941</v>
      </c>
      <c r="D1033" s="341" t="s">
        <v>484</v>
      </c>
      <c r="E1033" s="341" t="s">
        <v>5911</v>
      </c>
      <c r="F1033" s="343" t="n">
        <v>42.3</v>
      </c>
    </row>
    <row r="1034" customFormat="false" ht="15" hidden="false" customHeight="false" outlineLevel="0" collapsed="false">
      <c r="A1034" s="341" t="n">
        <v>92102</v>
      </c>
      <c r="B1034" s="342" t="str">
        <f aca="false">A1034&amp;"U"</f>
        <v>92102U</v>
      </c>
      <c r="C1034" s="341" t="s">
        <v>6942</v>
      </c>
      <c r="D1034" s="341" t="s">
        <v>484</v>
      </c>
      <c r="E1034" s="341" t="s">
        <v>5911</v>
      </c>
      <c r="F1034" s="343" t="n">
        <v>14.54</v>
      </c>
    </row>
    <row r="1035" customFormat="false" ht="15" hidden="false" customHeight="false" outlineLevel="0" collapsed="false">
      <c r="A1035" s="341" t="n">
        <v>92103</v>
      </c>
      <c r="B1035" s="342" t="str">
        <f aca="false">A1035&amp;"U"</f>
        <v>92103U</v>
      </c>
      <c r="C1035" s="341" t="s">
        <v>6943</v>
      </c>
      <c r="D1035" s="341" t="s">
        <v>484</v>
      </c>
      <c r="E1035" s="341" t="s">
        <v>5911</v>
      </c>
      <c r="F1035" s="343" t="n">
        <v>10.16</v>
      </c>
    </row>
    <row r="1036" customFormat="false" ht="15" hidden="false" customHeight="false" outlineLevel="0" collapsed="false">
      <c r="A1036" s="341" t="n">
        <v>92104</v>
      </c>
      <c r="B1036" s="342" t="str">
        <f aca="false">A1036&amp;"U"</f>
        <v>92104U</v>
      </c>
      <c r="C1036" s="341" t="s">
        <v>6944</v>
      </c>
      <c r="D1036" s="341" t="s">
        <v>484</v>
      </c>
      <c r="E1036" s="341" t="s">
        <v>5911</v>
      </c>
      <c r="F1036" s="343" t="n">
        <v>69.86</v>
      </c>
    </row>
    <row r="1037" customFormat="false" ht="15" hidden="false" customHeight="false" outlineLevel="0" collapsed="false">
      <c r="A1037" s="341" t="n">
        <v>92105</v>
      </c>
      <c r="B1037" s="342" t="str">
        <f aca="false">A1037&amp;"U"</f>
        <v>92105U</v>
      </c>
      <c r="C1037" s="341" t="s">
        <v>6945</v>
      </c>
      <c r="D1037" s="341" t="s">
        <v>484</v>
      </c>
      <c r="E1037" s="341" t="s">
        <v>6393</v>
      </c>
      <c r="F1037" s="343" t="n">
        <v>173.86</v>
      </c>
    </row>
    <row r="1038" customFormat="false" ht="15" hidden="false" customHeight="false" outlineLevel="0" collapsed="false">
      <c r="A1038" s="341" t="n">
        <v>92108</v>
      </c>
      <c r="B1038" s="342" t="str">
        <f aca="false">A1038&amp;"U"</f>
        <v>92108U</v>
      </c>
      <c r="C1038" s="341" t="s">
        <v>6946</v>
      </c>
      <c r="D1038" s="341" t="s">
        <v>484</v>
      </c>
      <c r="E1038" s="341" t="s">
        <v>5964</v>
      </c>
      <c r="F1038" s="343" t="n">
        <v>0.95</v>
      </c>
    </row>
    <row r="1039" customFormat="false" ht="15" hidden="false" customHeight="false" outlineLevel="0" collapsed="false">
      <c r="A1039" s="341" t="n">
        <v>92109</v>
      </c>
      <c r="B1039" s="342" t="str">
        <f aca="false">A1039&amp;"U"</f>
        <v>92109U</v>
      </c>
      <c r="C1039" s="341" t="s">
        <v>6947</v>
      </c>
      <c r="D1039" s="341" t="s">
        <v>484</v>
      </c>
      <c r="E1039" s="341" t="s">
        <v>5964</v>
      </c>
      <c r="F1039" s="343" t="n">
        <v>0.23</v>
      </c>
    </row>
    <row r="1040" customFormat="false" ht="15" hidden="false" customHeight="false" outlineLevel="0" collapsed="false">
      <c r="A1040" s="341" t="n">
        <v>92110</v>
      </c>
      <c r="B1040" s="342" t="str">
        <f aca="false">A1040&amp;"U"</f>
        <v>92110U</v>
      </c>
      <c r="C1040" s="341" t="s">
        <v>6948</v>
      </c>
      <c r="D1040" s="341" t="s">
        <v>484</v>
      </c>
      <c r="E1040" s="341" t="s">
        <v>5964</v>
      </c>
      <c r="F1040" s="343" t="n">
        <v>1.27</v>
      </c>
    </row>
    <row r="1041" customFormat="false" ht="15" hidden="false" customHeight="false" outlineLevel="0" collapsed="false">
      <c r="A1041" s="341" t="n">
        <v>92111</v>
      </c>
      <c r="B1041" s="342" t="str">
        <f aca="false">A1041&amp;"U"</f>
        <v>92111U</v>
      </c>
      <c r="C1041" s="341" t="s">
        <v>6949</v>
      </c>
      <c r="D1041" s="341" t="s">
        <v>484</v>
      </c>
      <c r="E1041" s="341" t="s">
        <v>5964</v>
      </c>
      <c r="F1041" s="343" t="n">
        <v>1.12</v>
      </c>
    </row>
    <row r="1042" customFormat="false" ht="15" hidden="false" customHeight="false" outlineLevel="0" collapsed="false">
      <c r="A1042" s="341" t="n">
        <v>92114</v>
      </c>
      <c r="B1042" s="342" t="str">
        <f aca="false">A1042&amp;"U"</f>
        <v>92114U</v>
      </c>
      <c r="C1042" s="341" t="s">
        <v>6950</v>
      </c>
      <c r="D1042" s="341" t="s">
        <v>484</v>
      </c>
      <c r="E1042" s="341" t="s">
        <v>5964</v>
      </c>
      <c r="F1042" s="343" t="n">
        <v>0.25</v>
      </c>
    </row>
    <row r="1043" customFormat="false" ht="15" hidden="false" customHeight="false" outlineLevel="0" collapsed="false">
      <c r="A1043" s="341" t="n">
        <v>92115</v>
      </c>
      <c r="B1043" s="342" t="str">
        <f aca="false">A1043&amp;"U"</f>
        <v>92115U</v>
      </c>
      <c r="C1043" s="341" t="s">
        <v>6951</v>
      </c>
      <c r="D1043" s="341" t="s">
        <v>484</v>
      </c>
      <c r="E1043" s="341" t="s">
        <v>5964</v>
      </c>
      <c r="F1043" s="343" t="n">
        <v>0.05</v>
      </c>
    </row>
    <row r="1044" customFormat="false" ht="15" hidden="false" customHeight="false" outlineLevel="0" collapsed="false">
      <c r="A1044" s="341" t="n">
        <v>92116</v>
      </c>
      <c r="B1044" s="342" t="str">
        <f aca="false">A1044&amp;"U"</f>
        <v>92116U</v>
      </c>
      <c r="C1044" s="341" t="s">
        <v>6952</v>
      </c>
      <c r="D1044" s="341" t="s">
        <v>484</v>
      </c>
      <c r="E1044" s="341" t="s">
        <v>5964</v>
      </c>
      <c r="F1044" s="343" t="n">
        <v>0.18</v>
      </c>
    </row>
    <row r="1045" customFormat="false" ht="15" hidden="false" customHeight="false" outlineLevel="0" collapsed="false">
      <c r="A1045" s="341" t="n">
        <v>92133</v>
      </c>
      <c r="B1045" s="342" t="str">
        <f aca="false">A1045&amp;"U"</f>
        <v>92133U</v>
      </c>
      <c r="C1045" s="341" t="s">
        <v>6953</v>
      </c>
      <c r="D1045" s="341" t="s">
        <v>484</v>
      </c>
      <c r="E1045" s="341" t="s">
        <v>6393</v>
      </c>
      <c r="F1045" s="343" t="n">
        <v>13.1</v>
      </c>
    </row>
    <row r="1046" customFormat="false" ht="15" hidden="false" customHeight="false" outlineLevel="0" collapsed="false">
      <c r="A1046" s="341" t="n">
        <v>92134</v>
      </c>
      <c r="B1046" s="342" t="str">
        <f aca="false">A1046&amp;"U"</f>
        <v>92134U</v>
      </c>
      <c r="C1046" s="341" t="s">
        <v>6954</v>
      </c>
      <c r="D1046" s="341" t="s">
        <v>484</v>
      </c>
      <c r="E1046" s="341" t="s">
        <v>6393</v>
      </c>
      <c r="F1046" s="343" t="n">
        <v>4.04</v>
      </c>
    </row>
    <row r="1047" customFormat="false" ht="15" hidden="false" customHeight="false" outlineLevel="0" collapsed="false">
      <c r="A1047" s="341" t="n">
        <v>92135</v>
      </c>
      <c r="B1047" s="342" t="str">
        <f aca="false">A1047&amp;"U"</f>
        <v>92135U</v>
      </c>
      <c r="C1047" s="341" t="s">
        <v>6955</v>
      </c>
      <c r="D1047" s="341" t="s">
        <v>484</v>
      </c>
      <c r="E1047" s="341" t="s">
        <v>6393</v>
      </c>
      <c r="F1047" s="343" t="n">
        <v>1.63</v>
      </c>
    </row>
    <row r="1048" customFormat="false" ht="15" hidden="false" customHeight="false" outlineLevel="0" collapsed="false">
      <c r="A1048" s="341" t="n">
        <v>92136</v>
      </c>
      <c r="B1048" s="342" t="str">
        <f aca="false">A1048&amp;"U"</f>
        <v>92136U</v>
      </c>
      <c r="C1048" s="341" t="s">
        <v>6956</v>
      </c>
      <c r="D1048" s="341" t="s">
        <v>484</v>
      </c>
      <c r="E1048" s="341" t="s">
        <v>6393</v>
      </c>
      <c r="F1048" s="343" t="n">
        <v>16.37</v>
      </c>
    </row>
    <row r="1049" customFormat="false" ht="15" hidden="false" customHeight="false" outlineLevel="0" collapsed="false">
      <c r="A1049" s="341" t="n">
        <v>92137</v>
      </c>
      <c r="B1049" s="342" t="str">
        <f aca="false">A1049&amp;"U"</f>
        <v>92137U</v>
      </c>
      <c r="C1049" s="341" t="s">
        <v>6957</v>
      </c>
      <c r="D1049" s="341" t="s">
        <v>484</v>
      </c>
      <c r="E1049" s="341" t="s">
        <v>6393</v>
      </c>
      <c r="F1049" s="343" t="n">
        <v>34.75</v>
      </c>
    </row>
    <row r="1050" customFormat="false" ht="15" hidden="false" customHeight="false" outlineLevel="0" collapsed="false">
      <c r="A1050" s="341" t="n">
        <v>92140</v>
      </c>
      <c r="B1050" s="342" t="str">
        <f aca="false">A1050&amp;"U"</f>
        <v>92140U</v>
      </c>
      <c r="C1050" s="341" t="s">
        <v>6958</v>
      </c>
      <c r="D1050" s="341" t="s">
        <v>484</v>
      </c>
      <c r="E1050" s="341" t="s">
        <v>5964</v>
      </c>
      <c r="F1050" s="343" t="n">
        <v>4.8</v>
      </c>
    </row>
    <row r="1051" customFormat="false" ht="15" hidden="false" customHeight="false" outlineLevel="0" collapsed="false">
      <c r="A1051" s="341" t="n">
        <v>92141</v>
      </c>
      <c r="B1051" s="342" t="str">
        <f aca="false">A1051&amp;"U"</f>
        <v>92141U</v>
      </c>
      <c r="C1051" s="341" t="s">
        <v>6959</v>
      </c>
      <c r="D1051" s="341" t="s">
        <v>484</v>
      </c>
      <c r="E1051" s="341" t="s">
        <v>5964</v>
      </c>
      <c r="F1051" s="343" t="n">
        <v>1.48</v>
      </c>
    </row>
    <row r="1052" customFormat="false" ht="15" hidden="false" customHeight="false" outlineLevel="0" collapsed="false">
      <c r="A1052" s="341" t="n">
        <v>92142</v>
      </c>
      <c r="B1052" s="342" t="str">
        <f aca="false">A1052&amp;"U"</f>
        <v>92142U</v>
      </c>
      <c r="C1052" s="341" t="s">
        <v>6960</v>
      </c>
      <c r="D1052" s="341" t="s">
        <v>484</v>
      </c>
      <c r="E1052" s="341" t="s">
        <v>5964</v>
      </c>
      <c r="F1052" s="343" t="n">
        <v>0.6</v>
      </c>
    </row>
    <row r="1053" customFormat="false" ht="15" hidden="false" customHeight="false" outlineLevel="0" collapsed="false">
      <c r="A1053" s="341" t="n">
        <v>92143</v>
      </c>
      <c r="B1053" s="342" t="str">
        <f aca="false">A1053&amp;"U"</f>
        <v>92143U</v>
      </c>
      <c r="C1053" s="341" t="s">
        <v>6961</v>
      </c>
      <c r="D1053" s="341" t="s">
        <v>484</v>
      </c>
      <c r="E1053" s="341" t="s">
        <v>5964</v>
      </c>
      <c r="F1053" s="343" t="n">
        <v>6</v>
      </c>
    </row>
    <row r="1054" customFormat="false" ht="15" hidden="false" customHeight="false" outlineLevel="0" collapsed="false">
      <c r="A1054" s="341" t="n">
        <v>92144</v>
      </c>
      <c r="B1054" s="342" t="str">
        <f aca="false">A1054&amp;"U"</f>
        <v>92144U</v>
      </c>
      <c r="C1054" s="341" t="s">
        <v>6962</v>
      </c>
      <c r="D1054" s="341" t="s">
        <v>484</v>
      </c>
      <c r="E1054" s="341" t="s">
        <v>6393</v>
      </c>
      <c r="F1054" s="343" t="n">
        <v>36.66</v>
      </c>
    </row>
    <row r="1055" customFormat="false" ht="15" hidden="false" customHeight="false" outlineLevel="0" collapsed="false">
      <c r="A1055" s="341" t="n">
        <v>92237</v>
      </c>
      <c r="B1055" s="342" t="str">
        <f aca="false">A1055&amp;"U"</f>
        <v>92237U</v>
      </c>
      <c r="C1055" s="341" t="s">
        <v>6963</v>
      </c>
      <c r="D1055" s="341" t="s">
        <v>484</v>
      </c>
      <c r="E1055" s="341" t="s">
        <v>5911</v>
      </c>
      <c r="F1055" s="343" t="n">
        <v>29.67</v>
      </c>
    </row>
    <row r="1056" customFormat="false" ht="15" hidden="false" customHeight="false" outlineLevel="0" collapsed="false">
      <c r="A1056" s="341" t="n">
        <v>92238</v>
      </c>
      <c r="B1056" s="342" t="str">
        <f aca="false">A1056&amp;"U"</f>
        <v>92238U</v>
      </c>
      <c r="C1056" s="341" t="s">
        <v>6964</v>
      </c>
      <c r="D1056" s="341" t="s">
        <v>484</v>
      </c>
      <c r="E1056" s="341" t="s">
        <v>5911</v>
      </c>
      <c r="F1056" s="343" t="n">
        <v>11.96</v>
      </c>
    </row>
    <row r="1057" customFormat="false" ht="15" hidden="false" customHeight="false" outlineLevel="0" collapsed="false">
      <c r="A1057" s="341" t="n">
        <v>92239</v>
      </c>
      <c r="B1057" s="342" t="str">
        <f aca="false">A1057&amp;"U"</f>
        <v>92239U</v>
      </c>
      <c r="C1057" s="341" t="s">
        <v>6965</v>
      </c>
      <c r="D1057" s="341" t="s">
        <v>484</v>
      </c>
      <c r="E1057" s="341" t="s">
        <v>5911</v>
      </c>
      <c r="F1057" s="343" t="n">
        <v>4.82</v>
      </c>
    </row>
    <row r="1058" customFormat="false" ht="15" hidden="false" customHeight="false" outlineLevel="0" collapsed="false">
      <c r="A1058" s="341" t="n">
        <v>92240</v>
      </c>
      <c r="B1058" s="342" t="str">
        <f aca="false">A1058&amp;"U"</f>
        <v>92240U</v>
      </c>
      <c r="C1058" s="341" t="s">
        <v>6966</v>
      </c>
      <c r="D1058" s="341" t="s">
        <v>484</v>
      </c>
      <c r="E1058" s="341" t="s">
        <v>5911</v>
      </c>
      <c r="F1058" s="343" t="n">
        <v>53.31</v>
      </c>
    </row>
    <row r="1059" customFormat="false" ht="15" hidden="false" customHeight="false" outlineLevel="0" collapsed="false">
      <c r="A1059" s="341" t="n">
        <v>92241</v>
      </c>
      <c r="B1059" s="342" t="str">
        <f aca="false">A1059&amp;"U"</f>
        <v>92241U</v>
      </c>
      <c r="C1059" s="341" t="s">
        <v>6967</v>
      </c>
      <c r="D1059" s="341" t="s">
        <v>484</v>
      </c>
      <c r="E1059" s="341" t="s">
        <v>6393</v>
      </c>
      <c r="F1059" s="343" t="n">
        <v>272.28</v>
      </c>
    </row>
    <row r="1060" customFormat="false" ht="15" hidden="false" customHeight="false" outlineLevel="0" collapsed="false">
      <c r="A1060" s="341" t="n">
        <v>92712</v>
      </c>
      <c r="B1060" s="342" t="str">
        <f aca="false">A1060&amp;"U"</f>
        <v>92712U</v>
      </c>
      <c r="C1060" s="341" t="s">
        <v>6968</v>
      </c>
      <c r="D1060" s="341" t="s">
        <v>484</v>
      </c>
      <c r="E1060" s="341" t="s">
        <v>5964</v>
      </c>
      <c r="F1060" s="343" t="n">
        <v>0.19</v>
      </c>
    </row>
    <row r="1061" customFormat="false" ht="15" hidden="false" customHeight="false" outlineLevel="0" collapsed="false">
      <c r="A1061" s="341" t="n">
        <v>92713</v>
      </c>
      <c r="B1061" s="342" t="str">
        <f aca="false">A1061&amp;"U"</f>
        <v>92713U</v>
      </c>
      <c r="C1061" s="341" t="s">
        <v>6969</v>
      </c>
      <c r="D1061" s="341" t="s">
        <v>484</v>
      </c>
      <c r="E1061" s="341" t="s">
        <v>5964</v>
      </c>
      <c r="F1061" s="343" t="n">
        <v>0.04</v>
      </c>
    </row>
    <row r="1062" customFormat="false" ht="15" hidden="false" customHeight="false" outlineLevel="0" collapsed="false">
      <c r="A1062" s="341" t="n">
        <v>92714</v>
      </c>
      <c r="B1062" s="342" t="str">
        <f aca="false">A1062&amp;"U"</f>
        <v>92714U</v>
      </c>
      <c r="C1062" s="341" t="s">
        <v>6970</v>
      </c>
      <c r="D1062" s="341" t="s">
        <v>484</v>
      </c>
      <c r="E1062" s="341" t="s">
        <v>5964</v>
      </c>
      <c r="F1062" s="343" t="n">
        <v>0.26</v>
      </c>
    </row>
    <row r="1063" customFormat="false" ht="15" hidden="false" customHeight="false" outlineLevel="0" collapsed="false">
      <c r="A1063" s="341" t="n">
        <v>92715</v>
      </c>
      <c r="B1063" s="342" t="str">
        <f aca="false">A1063&amp;"U"</f>
        <v>92715U</v>
      </c>
      <c r="C1063" s="341" t="s">
        <v>6971</v>
      </c>
      <c r="D1063" s="341" t="s">
        <v>484</v>
      </c>
      <c r="E1063" s="341" t="s">
        <v>6393</v>
      </c>
      <c r="F1063" s="343" t="n">
        <v>64.88</v>
      </c>
    </row>
    <row r="1064" customFormat="false" ht="15" hidden="false" customHeight="false" outlineLevel="0" collapsed="false">
      <c r="A1064" s="341" t="n">
        <v>92956</v>
      </c>
      <c r="B1064" s="342" t="str">
        <f aca="false">A1064&amp;"U"</f>
        <v>92956U</v>
      </c>
      <c r="C1064" s="341" t="s">
        <v>6972</v>
      </c>
      <c r="D1064" s="341" t="s">
        <v>484</v>
      </c>
      <c r="E1064" s="341" t="s">
        <v>5911</v>
      </c>
      <c r="F1064" s="343" t="n">
        <v>4.3</v>
      </c>
    </row>
    <row r="1065" customFormat="false" ht="15" hidden="false" customHeight="false" outlineLevel="0" collapsed="false">
      <c r="A1065" s="341" t="n">
        <v>92957</v>
      </c>
      <c r="B1065" s="342" t="str">
        <f aca="false">A1065&amp;"U"</f>
        <v>92957U</v>
      </c>
      <c r="C1065" s="341" t="s">
        <v>6973</v>
      </c>
      <c r="D1065" s="341" t="s">
        <v>484</v>
      </c>
      <c r="E1065" s="341" t="s">
        <v>5911</v>
      </c>
      <c r="F1065" s="343" t="n">
        <v>0.99</v>
      </c>
    </row>
    <row r="1066" customFormat="false" ht="15" hidden="false" customHeight="false" outlineLevel="0" collapsed="false">
      <c r="A1066" s="341" t="n">
        <v>92958</v>
      </c>
      <c r="B1066" s="342" t="str">
        <f aca="false">A1066&amp;"U"</f>
        <v>92958U</v>
      </c>
      <c r="C1066" s="341" t="s">
        <v>6974</v>
      </c>
      <c r="D1066" s="341" t="s">
        <v>484</v>
      </c>
      <c r="E1066" s="341" t="s">
        <v>5911</v>
      </c>
      <c r="F1066" s="343" t="n">
        <v>4.71</v>
      </c>
    </row>
    <row r="1067" customFormat="false" ht="15" hidden="false" customHeight="false" outlineLevel="0" collapsed="false">
      <c r="A1067" s="341" t="n">
        <v>92959</v>
      </c>
      <c r="B1067" s="342" t="str">
        <f aca="false">A1067&amp;"U"</f>
        <v>92959U</v>
      </c>
      <c r="C1067" s="341" t="s">
        <v>6975</v>
      </c>
      <c r="D1067" s="341" t="s">
        <v>484</v>
      </c>
      <c r="E1067" s="341" t="s">
        <v>6393</v>
      </c>
      <c r="F1067" s="343" t="n">
        <v>9.14</v>
      </c>
    </row>
    <row r="1068" customFormat="false" ht="15" hidden="false" customHeight="false" outlineLevel="0" collapsed="false">
      <c r="A1068" s="341" t="n">
        <v>92963</v>
      </c>
      <c r="B1068" s="342" t="str">
        <f aca="false">A1068&amp;"U"</f>
        <v>92963U</v>
      </c>
      <c r="C1068" s="341" t="s">
        <v>6976</v>
      </c>
      <c r="D1068" s="341" t="s">
        <v>484</v>
      </c>
      <c r="E1068" s="341" t="s">
        <v>5911</v>
      </c>
      <c r="F1068" s="343" t="n">
        <v>1.52</v>
      </c>
    </row>
    <row r="1069" customFormat="false" ht="15" hidden="false" customHeight="false" outlineLevel="0" collapsed="false">
      <c r="A1069" s="341" t="n">
        <v>92964</v>
      </c>
      <c r="B1069" s="342" t="str">
        <f aca="false">A1069&amp;"U"</f>
        <v>92964U</v>
      </c>
      <c r="C1069" s="341" t="s">
        <v>6977</v>
      </c>
      <c r="D1069" s="341" t="s">
        <v>484</v>
      </c>
      <c r="E1069" s="341" t="s">
        <v>5911</v>
      </c>
      <c r="F1069" s="343" t="n">
        <v>0.35</v>
      </c>
    </row>
    <row r="1070" customFormat="false" ht="15" hidden="false" customHeight="false" outlineLevel="0" collapsed="false">
      <c r="A1070" s="341" t="n">
        <v>92965</v>
      </c>
      <c r="B1070" s="342" t="str">
        <f aca="false">A1070&amp;"U"</f>
        <v>92965U</v>
      </c>
      <c r="C1070" s="341" t="s">
        <v>6978</v>
      </c>
      <c r="D1070" s="341" t="s">
        <v>484</v>
      </c>
      <c r="E1070" s="341" t="s">
        <v>5911</v>
      </c>
      <c r="F1070" s="343" t="n">
        <v>1.9</v>
      </c>
    </row>
    <row r="1071" customFormat="false" ht="15" hidden="false" customHeight="false" outlineLevel="0" collapsed="false">
      <c r="A1071" s="341" t="n">
        <v>93220</v>
      </c>
      <c r="B1071" s="342" t="str">
        <f aca="false">A1071&amp;"U"</f>
        <v>93220U</v>
      </c>
      <c r="C1071" s="341" t="s">
        <v>6979</v>
      </c>
      <c r="D1071" s="341" t="s">
        <v>484</v>
      </c>
      <c r="E1071" s="341" t="s">
        <v>5911</v>
      </c>
      <c r="F1071" s="343" t="n">
        <v>333.23</v>
      </c>
    </row>
    <row r="1072" customFormat="false" ht="15" hidden="false" customHeight="false" outlineLevel="0" collapsed="false">
      <c r="A1072" s="341" t="n">
        <v>93221</v>
      </c>
      <c r="B1072" s="342" t="str">
        <f aca="false">A1072&amp;"U"</f>
        <v>93221U</v>
      </c>
      <c r="C1072" s="341" t="s">
        <v>6980</v>
      </c>
      <c r="D1072" s="341" t="s">
        <v>484</v>
      </c>
      <c r="E1072" s="341" t="s">
        <v>5911</v>
      </c>
      <c r="F1072" s="343" t="n">
        <v>89.4</v>
      </c>
    </row>
    <row r="1073" customFormat="false" ht="15" hidden="false" customHeight="false" outlineLevel="0" collapsed="false">
      <c r="A1073" s="341" t="n">
        <v>93222</v>
      </c>
      <c r="B1073" s="342" t="str">
        <f aca="false">A1073&amp;"U"</f>
        <v>93222U</v>
      </c>
      <c r="C1073" s="341" t="s">
        <v>6981</v>
      </c>
      <c r="D1073" s="341" t="s">
        <v>484</v>
      </c>
      <c r="E1073" s="341" t="s">
        <v>5911</v>
      </c>
      <c r="F1073" s="343" t="n">
        <v>417.01</v>
      </c>
    </row>
    <row r="1074" customFormat="false" ht="15" hidden="false" customHeight="false" outlineLevel="0" collapsed="false">
      <c r="A1074" s="341" t="n">
        <v>93223</v>
      </c>
      <c r="B1074" s="342" t="str">
        <f aca="false">A1074&amp;"U"</f>
        <v>93223U</v>
      </c>
      <c r="C1074" s="341" t="s">
        <v>6982</v>
      </c>
      <c r="D1074" s="341" t="s">
        <v>484</v>
      </c>
      <c r="E1074" s="341" t="s">
        <v>6393</v>
      </c>
      <c r="F1074" s="343" t="n">
        <v>154.04</v>
      </c>
    </row>
    <row r="1075" customFormat="false" ht="15" hidden="false" customHeight="false" outlineLevel="0" collapsed="false">
      <c r="A1075" s="341" t="n">
        <v>93229</v>
      </c>
      <c r="B1075" s="342" t="str">
        <f aca="false">A1075&amp;"U"</f>
        <v>93229U</v>
      </c>
      <c r="C1075" s="341" t="s">
        <v>6983</v>
      </c>
      <c r="D1075" s="341" t="s">
        <v>484</v>
      </c>
      <c r="E1075" s="341" t="s">
        <v>5964</v>
      </c>
      <c r="F1075" s="343" t="n">
        <v>0.43</v>
      </c>
    </row>
    <row r="1076" customFormat="false" ht="15" hidden="false" customHeight="false" outlineLevel="0" collapsed="false">
      <c r="A1076" s="341" t="n">
        <v>93230</v>
      </c>
      <c r="B1076" s="342" t="str">
        <f aca="false">A1076&amp;"U"</f>
        <v>93230U</v>
      </c>
      <c r="C1076" s="341" t="s">
        <v>6984</v>
      </c>
      <c r="D1076" s="341" t="s">
        <v>484</v>
      </c>
      <c r="E1076" s="341" t="s">
        <v>5964</v>
      </c>
      <c r="F1076" s="343" t="n">
        <v>0.1</v>
      </c>
    </row>
    <row r="1077" customFormat="false" ht="15" hidden="false" customHeight="false" outlineLevel="0" collapsed="false">
      <c r="A1077" s="341" t="n">
        <v>93231</v>
      </c>
      <c r="B1077" s="342" t="str">
        <f aca="false">A1077&amp;"U"</f>
        <v>93231U</v>
      </c>
      <c r="C1077" s="341" t="s">
        <v>6985</v>
      </c>
      <c r="D1077" s="341" t="s">
        <v>484</v>
      </c>
      <c r="E1077" s="341" t="s">
        <v>5964</v>
      </c>
      <c r="F1077" s="343" t="n">
        <v>0.54</v>
      </c>
    </row>
    <row r="1078" customFormat="false" ht="15" hidden="false" customHeight="false" outlineLevel="0" collapsed="false">
      <c r="A1078" s="341" t="n">
        <v>93232</v>
      </c>
      <c r="B1078" s="342" t="str">
        <f aca="false">A1078&amp;"U"</f>
        <v>93232U</v>
      </c>
      <c r="C1078" s="341" t="s">
        <v>6986</v>
      </c>
      <c r="D1078" s="341" t="s">
        <v>484</v>
      </c>
      <c r="E1078" s="341" t="s">
        <v>6393</v>
      </c>
      <c r="F1078" s="343" t="n">
        <v>4.21</v>
      </c>
    </row>
    <row r="1079" customFormat="false" ht="15" hidden="false" customHeight="false" outlineLevel="0" collapsed="false">
      <c r="A1079" s="341" t="n">
        <v>93235</v>
      </c>
      <c r="B1079" s="342" t="str">
        <f aca="false">A1079&amp;"U"</f>
        <v>93235U</v>
      </c>
      <c r="C1079" s="341" t="s">
        <v>6987</v>
      </c>
      <c r="D1079" s="341" t="s">
        <v>484</v>
      </c>
      <c r="E1079" s="341" t="s">
        <v>5911</v>
      </c>
      <c r="F1079" s="343" t="n">
        <v>2.52</v>
      </c>
    </row>
    <row r="1080" customFormat="false" ht="15" hidden="false" customHeight="false" outlineLevel="0" collapsed="false">
      <c r="A1080" s="341" t="n">
        <v>93238</v>
      </c>
      <c r="B1080" s="342" t="str">
        <f aca="false">A1080&amp;"U"</f>
        <v>93238U</v>
      </c>
      <c r="C1080" s="341" t="s">
        <v>6988</v>
      </c>
      <c r="D1080" s="341" t="s">
        <v>484</v>
      </c>
      <c r="E1080" s="341" t="s">
        <v>5911</v>
      </c>
      <c r="F1080" s="343" t="n">
        <v>2.59</v>
      </c>
    </row>
    <row r="1081" customFormat="false" ht="15" hidden="false" customHeight="false" outlineLevel="0" collapsed="false">
      <c r="A1081" s="341" t="n">
        <v>93239</v>
      </c>
      <c r="B1081" s="342" t="str">
        <f aca="false">A1081&amp;"U"</f>
        <v>93239U</v>
      </c>
      <c r="C1081" s="341" t="s">
        <v>6989</v>
      </c>
      <c r="D1081" s="341" t="s">
        <v>484</v>
      </c>
      <c r="E1081" s="341" t="s">
        <v>5911</v>
      </c>
      <c r="F1081" s="343" t="n">
        <v>11.75</v>
      </c>
    </row>
    <row r="1082" customFormat="false" ht="15" hidden="false" customHeight="false" outlineLevel="0" collapsed="false">
      <c r="A1082" s="341" t="n">
        <v>93240</v>
      </c>
      <c r="B1082" s="342" t="str">
        <f aca="false">A1082&amp;"U"</f>
        <v>93240U</v>
      </c>
      <c r="C1082" s="341" t="s">
        <v>6990</v>
      </c>
      <c r="D1082" s="341" t="s">
        <v>484</v>
      </c>
      <c r="E1082" s="341" t="s">
        <v>6393</v>
      </c>
      <c r="F1082" s="343" t="n">
        <v>11.8</v>
      </c>
    </row>
    <row r="1083" customFormat="false" ht="15" hidden="false" customHeight="false" outlineLevel="0" collapsed="false">
      <c r="A1083" s="341" t="n">
        <v>93267</v>
      </c>
      <c r="B1083" s="342" t="str">
        <f aca="false">A1083&amp;"U"</f>
        <v>93267U</v>
      </c>
      <c r="C1083" s="341" t="s">
        <v>6991</v>
      </c>
      <c r="D1083" s="341" t="s">
        <v>484</v>
      </c>
      <c r="E1083" s="341" t="s">
        <v>5911</v>
      </c>
      <c r="F1083" s="343" t="n">
        <v>28.78</v>
      </c>
    </row>
    <row r="1084" customFormat="false" ht="15" hidden="false" customHeight="false" outlineLevel="0" collapsed="false">
      <c r="A1084" s="341" t="n">
        <v>93269</v>
      </c>
      <c r="B1084" s="342" t="str">
        <f aca="false">A1084&amp;"U"</f>
        <v>93269U</v>
      </c>
      <c r="C1084" s="341" t="s">
        <v>6992</v>
      </c>
      <c r="D1084" s="341" t="s">
        <v>484</v>
      </c>
      <c r="E1084" s="341" t="s">
        <v>5911</v>
      </c>
      <c r="F1084" s="343" t="n">
        <v>9.71</v>
      </c>
    </row>
    <row r="1085" customFormat="false" ht="15" hidden="false" customHeight="false" outlineLevel="0" collapsed="false">
      <c r="A1085" s="341" t="n">
        <v>93270</v>
      </c>
      <c r="B1085" s="342" t="str">
        <f aca="false">A1085&amp;"U"</f>
        <v>93270U</v>
      </c>
      <c r="C1085" s="341" t="s">
        <v>6993</v>
      </c>
      <c r="D1085" s="341" t="s">
        <v>484</v>
      </c>
      <c r="E1085" s="341" t="s">
        <v>5911</v>
      </c>
      <c r="F1085" s="343" t="n">
        <v>28.78</v>
      </c>
    </row>
    <row r="1086" customFormat="false" ht="15" hidden="false" customHeight="false" outlineLevel="0" collapsed="false">
      <c r="A1086" s="341" t="n">
        <v>93271</v>
      </c>
      <c r="B1086" s="342" t="str">
        <f aca="false">A1086&amp;"U"</f>
        <v>93271U</v>
      </c>
      <c r="C1086" s="341" t="s">
        <v>6994</v>
      </c>
      <c r="D1086" s="341" t="s">
        <v>484</v>
      </c>
      <c r="E1086" s="341" t="s">
        <v>5964</v>
      </c>
      <c r="F1086" s="343" t="n">
        <v>8.41</v>
      </c>
    </row>
    <row r="1087" customFormat="false" ht="15" hidden="false" customHeight="false" outlineLevel="0" collapsed="false">
      <c r="A1087" s="341" t="n">
        <v>93277</v>
      </c>
      <c r="B1087" s="342" t="str">
        <f aca="false">A1087&amp;"U"</f>
        <v>93277U</v>
      </c>
      <c r="C1087" s="341" t="s">
        <v>6995</v>
      </c>
      <c r="D1087" s="341" t="s">
        <v>484</v>
      </c>
      <c r="E1087" s="341" t="s">
        <v>5964</v>
      </c>
      <c r="F1087" s="343" t="n">
        <v>0.31</v>
      </c>
    </row>
    <row r="1088" customFormat="false" ht="15" hidden="false" customHeight="false" outlineLevel="0" collapsed="false">
      <c r="A1088" s="341" t="n">
        <v>93278</v>
      </c>
      <c r="B1088" s="342" t="str">
        <f aca="false">A1088&amp;"U"</f>
        <v>93278U</v>
      </c>
      <c r="C1088" s="341" t="s">
        <v>6996</v>
      </c>
      <c r="D1088" s="341" t="s">
        <v>484</v>
      </c>
      <c r="E1088" s="341" t="s">
        <v>5964</v>
      </c>
      <c r="F1088" s="343" t="n">
        <v>0.07</v>
      </c>
    </row>
    <row r="1089" customFormat="false" ht="15" hidden="false" customHeight="false" outlineLevel="0" collapsed="false">
      <c r="A1089" s="341" t="n">
        <v>93279</v>
      </c>
      <c r="B1089" s="342" t="str">
        <f aca="false">A1089&amp;"U"</f>
        <v>93279U</v>
      </c>
      <c r="C1089" s="341" t="s">
        <v>6997</v>
      </c>
      <c r="D1089" s="341" t="s">
        <v>484</v>
      </c>
      <c r="E1089" s="341" t="s">
        <v>5964</v>
      </c>
      <c r="F1089" s="343" t="n">
        <v>0.29</v>
      </c>
    </row>
    <row r="1090" customFormat="false" ht="15" hidden="false" customHeight="false" outlineLevel="0" collapsed="false">
      <c r="A1090" s="341" t="n">
        <v>93280</v>
      </c>
      <c r="B1090" s="342" t="str">
        <f aca="false">A1090&amp;"U"</f>
        <v>93280U</v>
      </c>
      <c r="C1090" s="341" t="s">
        <v>6998</v>
      </c>
      <c r="D1090" s="341" t="s">
        <v>484</v>
      </c>
      <c r="E1090" s="341" t="s">
        <v>5964</v>
      </c>
      <c r="F1090" s="343" t="n">
        <v>0.7</v>
      </c>
    </row>
    <row r="1091" customFormat="false" ht="15" hidden="false" customHeight="false" outlineLevel="0" collapsed="false">
      <c r="A1091" s="341" t="n">
        <v>93283</v>
      </c>
      <c r="B1091" s="342" t="str">
        <f aca="false">A1091&amp;"U"</f>
        <v>93283U</v>
      </c>
      <c r="C1091" s="341" t="s">
        <v>6999</v>
      </c>
      <c r="D1091" s="341" t="s">
        <v>484</v>
      </c>
      <c r="E1091" s="341" t="s">
        <v>5911</v>
      </c>
      <c r="F1091" s="343" t="n">
        <v>96.78</v>
      </c>
    </row>
    <row r="1092" customFormat="false" ht="15" hidden="false" customHeight="false" outlineLevel="0" collapsed="false">
      <c r="A1092" s="341" t="n">
        <v>93284</v>
      </c>
      <c r="B1092" s="342" t="str">
        <f aca="false">A1092&amp;"U"</f>
        <v>93284U</v>
      </c>
      <c r="C1092" s="341" t="s">
        <v>7000</v>
      </c>
      <c r="D1092" s="341" t="s">
        <v>484</v>
      </c>
      <c r="E1092" s="341" t="s">
        <v>5911</v>
      </c>
      <c r="F1092" s="343" t="n">
        <v>34.11</v>
      </c>
    </row>
    <row r="1093" customFormat="false" ht="15" hidden="false" customHeight="false" outlineLevel="0" collapsed="false">
      <c r="A1093" s="341" t="n">
        <v>93285</v>
      </c>
      <c r="B1093" s="342" t="str">
        <f aca="false">A1093&amp;"U"</f>
        <v>93285U</v>
      </c>
      <c r="C1093" s="341" t="s">
        <v>7001</v>
      </c>
      <c r="D1093" s="341" t="s">
        <v>484</v>
      </c>
      <c r="E1093" s="341" t="s">
        <v>5911</v>
      </c>
      <c r="F1093" s="343" t="n">
        <v>155.57</v>
      </c>
    </row>
    <row r="1094" customFormat="false" ht="15" hidden="false" customHeight="false" outlineLevel="0" collapsed="false">
      <c r="A1094" s="341" t="n">
        <v>93286</v>
      </c>
      <c r="B1094" s="342" t="str">
        <f aca="false">A1094&amp;"U"</f>
        <v>93286U</v>
      </c>
      <c r="C1094" s="341" t="s">
        <v>7002</v>
      </c>
      <c r="D1094" s="341" t="s">
        <v>484</v>
      </c>
      <c r="E1094" s="341" t="s">
        <v>5964</v>
      </c>
      <c r="F1094" s="343" t="n">
        <v>11.7</v>
      </c>
    </row>
    <row r="1095" customFormat="false" ht="15" hidden="false" customHeight="false" outlineLevel="0" collapsed="false">
      <c r="A1095" s="341" t="n">
        <v>93296</v>
      </c>
      <c r="B1095" s="342" t="str">
        <f aca="false">A1095&amp;"U"</f>
        <v>93296U</v>
      </c>
      <c r="C1095" s="341" t="s">
        <v>7003</v>
      </c>
      <c r="D1095" s="341" t="s">
        <v>484</v>
      </c>
      <c r="E1095" s="341" t="s">
        <v>5911</v>
      </c>
      <c r="F1095" s="343" t="n">
        <v>13.79</v>
      </c>
    </row>
    <row r="1096" customFormat="false" ht="15" hidden="false" customHeight="false" outlineLevel="0" collapsed="false">
      <c r="A1096" s="341" t="n">
        <v>93397</v>
      </c>
      <c r="B1096" s="342" t="str">
        <f aca="false">A1096&amp;"U"</f>
        <v>93397U</v>
      </c>
      <c r="C1096" s="341" t="s">
        <v>7004</v>
      </c>
      <c r="D1096" s="341" t="s">
        <v>484</v>
      </c>
      <c r="E1096" s="341" t="s">
        <v>5911</v>
      </c>
      <c r="F1096" s="343" t="n">
        <v>25.77</v>
      </c>
    </row>
    <row r="1097" customFormat="false" ht="15" hidden="false" customHeight="false" outlineLevel="0" collapsed="false">
      <c r="A1097" s="341" t="n">
        <v>93398</v>
      </c>
      <c r="B1097" s="342" t="str">
        <f aca="false">A1097&amp;"U"</f>
        <v>93398U</v>
      </c>
      <c r="C1097" s="341" t="s">
        <v>7005</v>
      </c>
      <c r="D1097" s="341" t="s">
        <v>484</v>
      </c>
      <c r="E1097" s="341" t="s">
        <v>5911</v>
      </c>
      <c r="F1097" s="343" t="n">
        <v>9.77</v>
      </c>
    </row>
    <row r="1098" customFormat="false" ht="15" hidden="false" customHeight="false" outlineLevel="0" collapsed="false">
      <c r="A1098" s="341" t="n">
        <v>93399</v>
      </c>
      <c r="B1098" s="342" t="str">
        <f aca="false">A1098&amp;"U"</f>
        <v>93399U</v>
      </c>
      <c r="C1098" s="341" t="s">
        <v>7006</v>
      </c>
      <c r="D1098" s="341" t="s">
        <v>484</v>
      </c>
      <c r="E1098" s="341" t="s">
        <v>5911</v>
      </c>
      <c r="F1098" s="343" t="n">
        <v>3.94</v>
      </c>
    </row>
    <row r="1099" customFormat="false" ht="15" hidden="false" customHeight="false" outlineLevel="0" collapsed="false">
      <c r="A1099" s="341" t="n">
        <v>93400</v>
      </c>
      <c r="B1099" s="342" t="str">
        <f aca="false">A1099&amp;"U"</f>
        <v>93400U</v>
      </c>
      <c r="C1099" s="341" t="s">
        <v>7007</v>
      </c>
      <c r="D1099" s="341" t="s">
        <v>484</v>
      </c>
      <c r="E1099" s="341" t="s">
        <v>5911</v>
      </c>
      <c r="F1099" s="343" t="n">
        <v>44.91</v>
      </c>
    </row>
    <row r="1100" customFormat="false" ht="15" hidden="false" customHeight="false" outlineLevel="0" collapsed="false">
      <c r="A1100" s="341" t="n">
        <v>93401</v>
      </c>
      <c r="B1100" s="342" t="str">
        <f aca="false">A1100&amp;"U"</f>
        <v>93401U</v>
      </c>
      <c r="C1100" s="341" t="s">
        <v>7008</v>
      </c>
      <c r="D1100" s="341" t="s">
        <v>484</v>
      </c>
      <c r="E1100" s="341" t="s">
        <v>6393</v>
      </c>
      <c r="F1100" s="343" t="n">
        <v>155.93</v>
      </c>
    </row>
    <row r="1101" customFormat="false" ht="15" hidden="false" customHeight="false" outlineLevel="0" collapsed="false">
      <c r="A1101" s="341" t="n">
        <v>93404</v>
      </c>
      <c r="B1101" s="342" t="str">
        <f aca="false">A1101&amp;"U"</f>
        <v>93404U</v>
      </c>
      <c r="C1101" s="341" t="s">
        <v>7009</v>
      </c>
      <c r="D1101" s="341" t="s">
        <v>484</v>
      </c>
      <c r="E1101" s="341" t="s">
        <v>5911</v>
      </c>
      <c r="F1101" s="343" t="n">
        <v>7.02</v>
      </c>
    </row>
    <row r="1102" customFormat="false" ht="15" hidden="false" customHeight="false" outlineLevel="0" collapsed="false">
      <c r="A1102" s="341" t="n">
        <v>93405</v>
      </c>
      <c r="B1102" s="342" t="str">
        <f aca="false">A1102&amp;"U"</f>
        <v>93405U</v>
      </c>
      <c r="C1102" s="341" t="s">
        <v>7010</v>
      </c>
      <c r="D1102" s="341" t="s">
        <v>484</v>
      </c>
      <c r="E1102" s="341" t="s">
        <v>5911</v>
      </c>
      <c r="F1102" s="343" t="n">
        <v>1.91</v>
      </c>
    </row>
    <row r="1103" customFormat="false" ht="15" hidden="false" customHeight="false" outlineLevel="0" collapsed="false">
      <c r="A1103" s="341" t="n">
        <v>93406</v>
      </c>
      <c r="B1103" s="342" t="str">
        <f aca="false">A1103&amp;"U"</f>
        <v>93406U</v>
      </c>
      <c r="C1103" s="341" t="s">
        <v>7011</v>
      </c>
      <c r="D1103" s="341" t="s">
        <v>484</v>
      </c>
      <c r="E1103" s="341" t="s">
        <v>5911</v>
      </c>
      <c r="F1103" s="343" t="n">
        <v>9.3</v>
      </c>
    </row>
    <row r="1104" customFormat="false" ht="15" hidden="false" customHeight="false" outlineLevel="0" collapsed="false">
      <c r="A1104" s="341" t="n">
        <v>93407</v>
      </c>
      <c r="B1104" s="342" t="str">
        <f aca="false">A1104&amp;"U"</f>
        <v>93407U</v>
      </c>
      <c r="C1104" s="341" t="s">
        <v>7012</v>
      </c>
      <c r="D1104" s="341" t="s">
        <v>484</v>
      </c>
      <c r="E1104" s="341" t="s">
        <v>6393</v>
      </c>
      <c r="F1104" s="343" t="n">
        <v>46.5</v>
      </c>
    </row>
    <row r="1105" customFormat="false" ht="15" hidden="false" customHeight="false" outlineLevel="0" collapsed="false">
      <c r="A1105" s="341" t="n">
        <v>93411</v>
      </c>
      <c r="B1105" s="342" t="str">
        <f aca="false">A1105&amp;"U"</f>
        <v>93411U</v>
      </c>
      <c r="C1105" s="341" t="s">
        <v>7013</v>
      </c>
      <c r="D1105" s="341" t="s">
        <v>484</v>
      </c>
      <c r="E1105" s="341" t="s">
        <v>5911</v>
      </c>
      <c r="F1105" s="343" t="n">
        <v>0.34</v>
      </c>
    </row>
    <row r="1106" customFormat="false" ht="15" hidden="false" customHeight="false" outlineLevel="0" collapsed="false">
      <c r="A1106" s="341" t="n">
        <v>93412</v>
      </c>
      <c r="B1106" s="342" t="str">
        <f aca="false">A1106&amp;"U"</f>
        <v>93412U</v>
      </c>
      <c r="C1106" s="341" t="s">
        <v>7014</v>
      </c>
      <c r="D1106" s="341" t="s">
        <v>484</v>
      </c>
      <c r="E1106" s="341" t="s">
        <v>5911</v>
      </c>
      <c r="F1106" s="343" t="n">
        <v>0.12</v>
      </c>
    </row>
    <row r="1107" customFormat="false" ht="15" hidden="false" customHeight="false" outlineLevel="0" collapsed="false">
      <c r="A1107" s="341" t="n">
        <v>93413</v>
      </c>
      <c r="B1107" s="342" t="str">
        <f aca="false">A1107&amp;"U"</f>
        <v>93413U</v>
      </c>
      <c r="C1107" s="341" t="s">
        <v>7015</v>
      </c>
      <c r="D1107" s="341" t="s">
        <v>484</v>
      </c>
      <c r="E1107" s="341" t="s">
        <v>5911</v>
      </c>
      <c r="F1107" s="343" t="n">
        <v>0.3</v>
      </c>
    </row>
    <row r="1108" customFormat="false" ht="15" hidden="false" customHeight="false" outlineLevel="0" collapsed="false">
      <c r="A1108" s="341" t="n">
        <v>93414</v>
      </c>
      <c r="B1108" s="342" t="str">
        <f aca="false">A1108&amp;"U"</f>
        <v>93414U</v>
      </c>
      <c r="C1108" s="341" t="s">
        <v>7016</v>
      </c>
      <c r="D1108" s="341" t="s">
        <v>484</v>
      </c>
      <c r="E1108" s="341" t="s">
        <v>6393</v>
      </c>
      <c r="F1108" s="343" t="n">
        <v>13.64</v>
      </c>
    </row>
    <row r="1109" customFormat="false" ht="15" hidden="false" customHeight="false" outlineLevel="0" collapsed="false">
      <c r="A1109" s="341" t="n">
        <v>93417</v>
      </c>
      <c r="B1109" s="342" t="str">
        <f aca="false">A1109&amp;"U"</f>
        <v>93417U</v>
      </c>
      <c r="C1109" s="341" t="s">
        <v>7017</v>
      </c>
      <c r="D1109" s="341" t="s">
        <v>484</v>
      </c>
      <c r="E1109" s="341" t="s">
        <v>5911</v>
      </c>
      <c r="F1109" s="343" t="n">
        <v>4.49</v>
      </c>
    </row>
    <row r="1110" customFormat="false" ht="15" hidden="false" customHeight="false" outlineLevel="0" collapsed="false">
      <c r="A1110" s="341" t="n">
        <v>93418</v>
      </c>
      <c r="B1110" s="342" t="str">
        <f aca="false">A1110&amp;"U"</f>
        <v>93418U</v>
      </c>
      <c r="C1110" s="341" t="s">
        <v>7018</v>
      </c>
      <c r="D1110" s="341" t="s">
        <v>484</v>
      </c>
      <c r="E1110" s="341" t="s">
        <v>5911</v>
      </c>
      <c r="F1110" s="343" t="n">
        <v>1.58</v>
      </c>
    </row>
    <row r="1111" customFormat="false" ht="15" hidden="false" customHeight="false" outlineLevel="0" collapsed="false">
      <c r="A1111" s="341" t="n">
        <v>93419</v>
      </c>
      <c r="B1111" s="342" t="str">
        <f aca="false">A1111&amp;"U"</f>
        <v>93419U</v>
      </c>
      <c r="C1111" s="341" t="s">
        <v>7019</v>
      </c>
      <c r="D1111" s="341" t="s">
        <v>484</v>
      </c>
      <c r="E1111" s="341" t="s">
        <v>5911</v>
      </c>
      <c r="F1111" s="343" t="n">
        <v>4.01</v>
      </c>
    </row>
    <row r="1112" customFormat="false" ht="15" hidden="false" customHeight="false" outlineLevel="0" collapsed="false">
      <c r="A1112" s="341" t="n">
        <v>93420</v>
      </c>
      <c r="B1112" s="342" t="str">
        <f aca="false">A1112&amp;"U"</f>
        <v>93420U</v>
      </c>
      <c r="C1112" s="341" t="s">
        <v>7020</v>
      </c>
      <c r="D1112" s="341" t="s">
        <v>484</v>
      </c>
      <c r="E1112" s="341" t="s">
        <v>6393</v>
      </c>
      <c r="F1112" s="343" t="n">
        <v>66.13</v>
      </c>
    </row>
    <row r="1113" customFormat="false" ht="15" hidden="false" customHeight="false" outlineLevel="0" collapsed="false">
      <c r="A1113" s="341" t="n">
        <v>93423</v>
      </c>
      <c r="B1113" s="342" t="str">
        <f aca="false">A1113&amp;"U"</f>
        <v>93423U</v>
      </c>
      <c r="C1113" s="341" t="s">
        <v>7021</v>
      </c>
      <c r="D1113" s="341" t="s">
        <v>484</v>
      </c>
      <c r="E1113" s="341" t="s">
        <v>5911</v>
      </c>
      <c r="F1113" s="343" t="n">
        <v>6.36</v>
      </c>
    </row>
    <row r="1114" customFormat="false" ht="15" hidden="false" customHeight="false" outlineLevel="0" collapsed="false">
      <c r="A1114" s="341" t="n">
        <v>93424</v>
      </c>
      <c r="B1114" s="342" t="str">
        <f aca="false">A1114&amp;"U"</f>
        <v>93424U</v>
      </c>
      <c r="C1114" s="341" t="s">
        <v>7022</v>
      </c>
      <c r="D1114" s="341" t="s">
        <v>484</v>
      </c>
      <c r="E1114" s="341" t="s">
        <v>5911</v>
      </c>
      <c r="F1114" s="343" t="n">
        <v>2.24</v>
      </c>
    </row>
    <row r="1115" customFormat="false" ht="15" hidden="false" customHeight="false" outlineLevel="0" collapsed="false">
      <c r="A1115" s="341" t="n">
        <v>93425</v>
      </c>
      <c r="B1115" s="342" t="str">
        <f aca="false">A1115&amp;"U"</f>
        <v>93425U</v>
      </c>
      <c r="C1115" s="341" t="s">
        <v>7023</v>
      </c>
      <c r="D1115" s="341" t="s">
        <v>484</v>
      </c>
      <c r="E1115" s="341" t="s">
        <v>5911</v>
      </c>
      <c r="F1115" s="343" t="n">
        <v>5.68</v>
      </c>
    </row>
    <row r="1116" customFormat="false" ht="15" hidden="false" customHeight="false" outlineLevel="0" collapsed="false">
      <c r="A1116" s="341" t="n">
        <v>93426</v>
      </c>
      <c r="B1116" s="342" t="str">
        <f aca="false">A1116&amp;"U"</f>
        <v>93426U</v>
      </c>
      <c r="C1116" s="341" t="s">
        <v>7024</v>
      </c>
      <c r="D1116" s="341" t="s">
        <v>484</v>
      </c>
      <c r="E1116" s="341" t="s">
        <v>6393</v>
      </c>
      <c r="F1116" s="343" t="n">
        <v>158.06</v>
      </c>
    </row>
    <row r="1117" customFormat="false" ht="15" hidden="false" customHeight="false" outlineLevel="0" collapsed="false">
      <c r="A1117" s="341" t="n">
        <v>93429</v>
      </c>
      <c r="B1117" s="342" t="str">
        <f aca="false">A1117&amp;"U"</f>
        <v>93429U</v>
      </c>
      <c r="C1117" s="341" t="s">
        <v>7025</v>
      </c>
      <c r="D1117" s="341" t="s">
        <v>484</v>
      </c>
      <c r="E1117" s="341" t="s">
        <v>5911</v>
      </c>
      <c r="F1117" s="343" t="n">
        <v>115</v>
      </c>
    </row>
    <row r="1118" customFormat="false" ht="15" hidden="false" customHeight="false" outlineLevel="0" collapsed="false">
      <c r="A1118" s="341" t="n">
        <v>93430</v>
      </c>
      <c r="B1118" s="342" t="str">
        <f aca="false">A1118&amp;"U"</f>
        <v>93430U</v>
      </c>
      <c r="C1118" s="341" t="s">
        <v>7026</v>
      </c>
      <c r="D1118" s="341" t="s">
        <v>484</v>
      </c>
      <c r="E1118" s="341" t="s">
        <v>5911</v>
      </c>
      <c r="F1118" s="343" t="n">
        <v>36.34</v>
      </c>
    </row>
    <row r="1119" customFormat="false" ht="15" hidden="false" customHeight="false" outlineLevel="0" collapsed="false">
      <c r="A1119" s="341" t="n">
        <v>93431</v>
      </c>
      <c r="B1119" s="342" t="str">
        <f aca="false">A1119&amp;"U"</f>
        <v>93431U</v>
      </c>
      <c r="C1119" s="341" t="s">
        <v>7027</v>
      </c>
      <c r="D1119" s="341" t="s">
        <v>484</v>
      </c>
      <c r="E1119" s="341" t="s">
        <v>5911</v>
      </c>
      <c r="F1119" s="343" t="n">
        <v>138</v>
      </c>
    </row>
    <row r="1120" customFormat="false" ht="15" hidden="false" customHeight="false" outlineLevel="0" collapsed="false">
      <c r="A1120" s="341" t="n">
        <v>93432</v>
      </c>
      <c r="B1120" s="342" t="str">
        <f aca="false">A1120&amp;"U"</f>
        <v>93432U</v>
      </c>
      <c r="C1120" s="341" t="s">
        <v>7028</v>
      </c>
      <c r="D1120" s="341" t="s">
        <v>484</v>
      </c>
      <c r="E1120" s="341" t="s">
        <v>6393</v>
      </c>
      <c r="F1120" s="344" t="n">
        <v>2124</v>
      </c>
    </row>
    <row r="1121" customFormat="false" ht="15" hidden="false" customHeight="false" outlineLevel="0" collapsed="false">
      <c r="A1121" s="341" t="n">
        <v>93435</v>
      </c>
      <c r="B1121" s="342" t="str">
        <f aca="false">A1121&amp;"U"</f>
        <v>93435U</v>
      </c>
      <c r="C1121" s="341" t="s">
        <v>7029</v>
      </c>
      <c r="D1121" s="341" t="s">
        <v>484</v>
      </c>
      <c r="E1121" s="341" t="s">
        <v>5911</v>
      </c>
      <c r="F1121" s="343" t="n">
        <v>7.26</v>
      </c>
    </row>
    <row r="1122" customFormat="false" ht="15" hidden="false" customHeight="false" outlineLevel="0" collapsed="false">
      <c r="A1122" s="341" t="n">
        <v>93436</v>
      </c>
      <c r="B1122" s="342" t="str">
        <f aca="false">A1122&amp;"U"</f>
        <v>93436U</v>
      </c>
      <c r="C1122" s="341" t="s">
        <v>7030</v>
      </c>
      <c r="D1122" s="341" t="s">
        <v>484</v>
      </c>
      <c r="E1122" s="341" t="s">
        <v>5911</v>
      </c>
      <c r="F1122" s="343" t="n">
        <v>2.04</v>
      </c>
    </row>
    <row r="1123" customFormat="false" ht="15" hidden="false" customHeight="false" outlineLevel="0" collapsed="false">
      <c r="A1123" s="341" t="n">
        <v>93437</v>
      </c>
      <c r="B1123" s="342" t="str">
        <f aca="false">A1123&amp;"U"</f>
        <v>93437U</v>
      </c>
      <c r="C1123" s="341" t="s">
        <v>7031</v>
      </c>
      <c r="D1123" s="341" t="s">
        <v>484</v>
      </c>
      <c r="E1123" s="341" t="s">
        <v>5911</v>
      </c>
      <c r="F1123" s="343" t="n">
        <v>7.26</v>
      </c>
    </row>
    <row r="1124" customFormat="false" ht="15" hidden="false" customHeight="false" outlineLevel="0" collapsed="false">
      <c r="A1124" s="341" t="n">
        <v>93438</v>
      </c>
      <c r="B1124" s="342" t="str">
        <f aca="false">A1124&amp;"U"</f>
        <v>93438U</v>
      </c>
      <c r="C1124" s="341" t="s">
        <v>7032</v>
      </c>
      <c r="D1124" s="341" t="s">
        <v>484</v>
      </c>
      <c r="E1124" s="341" t="s">
        <v>6393</v>
      </c>
      <c r="F1124" s="343" t="n">
        <v>110.74</v>
      </c>
    </row>
    <row r="1125" customFormat="false" ht="15" hidden="false" customHeight="false" outlineLevel="0" collapsed="false">
      <c r="A1125" s="341" t="n">
        <v>95114</v>
      </c>
      <c r="B1125" s="342" t="str">
        <f aca="false">A1125&amp;"U"</f>
        <v>95114U</v>
      </c>
      <c r="C1125" s="341" t="s">
        <v>7033</v>
      </c>
      <c r="D1125" s="341" t="s">
        <v>484</v>
      </c>
      <c r="E1125" s="341" t="s">
        <v>5911</v>
      </c>
      <c r="F1125" s="343" t="n">
        <v>1.48</v>
      </c>
    </row>
    <row r="1126" customFormat="false" ht="15" hidden="false" customHeight="false" outlineLevel="0" collapsed="false">
      <c r="A1126" s="341" t="n">
        <v>95115</v>
      </c>
      <c r="B1126" s="342" t="str">
        <f aca="false">A1126&amp;"U"</f>
        <v>95115U</v>
      </c>
      <c r="C1126" s="341" t="s">
        <v>7034</v>
      </c>
      <c r="D1126" s="341" t="s">
        <v>484</v>
      </c>
      <c r="E1126" s="341" t="s">
        <v>5911</v>
      </c>
      <c r="F1126" s="343" t="n">
        <v>0.34</v>
      </c>
    </row>
    <row r="1127" customFormat="false" ht="15" hidden="false" customHeight="false" outlineLevel="0" collapsed="false">
      <c r="A1127" s="341" t="n">
        <v>95116</v>
      </c>
      <c r="B1127" s="342" t="str">
        <f aca="false">A1127&amp;"U"</f>
        <v>95116U</v>
      </c>
      <c r="C1127" s="341" t="s">
        <v>7035</v>
      </c>
      <c r="D1127" s="341" t="s">
        <v>484</v>
      </c>
      <c r="E1127" s="341" t="s">
        <v>5911</v>
      </c>
      <c r="F1127" s="343" t="n">
        <v>32.55</v>
      </c>
    </row>
    <row r="1128" customFormat="false" ht="15" hidden="false" customHeight="false" outlineLevel="0" collapsed="false">
      <c r="A1128" s="341" t="n">
        <v>95117</v>
      </c>
      <c r="B1128" s="342" t="str">
        <f aca="false">A1128&amp;"U"</f>
        <v>95117U</v>
      </c>
      <c r="C1128" s="341" t="s">
        <v>7036</v>
      </c>
      <c r="D1128" s="341" t="s">
        <v>484</v>
      </c>
      <c r="E1128" s="341" t="s">
        <v>5911</v>
      </c>
      <c r="F1128" s="343" t="n">
        <v>10.04</v>
      </c>
    </row>
    <row r="1129" customFormat="false" ht="15" hidden="false" customHeight="false" outlineLevel="0" collapsed="false">
      <c r="A1129" s="341" t="n">
        <v>95118</v>
      </c>
      <c r="B1129" s="342" t="str">
        <f aca="false">A1129&amp;"U"</f>
        <v>95118U</v>
      </c>
      <c r="C1129" s="341" t="s">
        <v>7037</v>
      </c>
      <c r="D1129" s="341" t="s">
        <v>484</v>
      </c>
      <c r="E1129" s="341" t="s">
        <v>5911</v>
      </c>
      <c r="F1129" s="343" t="n">
        <v>54.22</v>
      </c>
    </row>
    <row r="1130" customFormat="false" ht="15" hidden="false" customHeight="false" outlineLevel="0" collapsed="false">
      <c r="A1130" s="341" t="n">
        <v>95119</v>
      </c>
      <c r="B1130" s="342" t="str">
        <f aca="false">A1130&amp;"U"</f>
        <v>95119U</v>
      </c>
      <c r="C1130" s="341" t="s">
        <v>7038</v>
      </c>
      <c r="D1130" s="341" t="s">
        <v>484</v>
      </c>
      <c r="E1130" s="341" t="s">
        <v>5911</v>
      </c>
      <c r="F1130" s="343" t="n">
        <v>16.72</v>
      </c>
    </row>
    <row r="1131" customFormat="false" ht="15" hidden="false" customHeight="false" outlineLevel="0" collapsed="false">
      <c r="A1131" s="341" t="n">
        <v>95120</v>
      </c>
      <c r="B1131" s="342" t="str">
        <f aca="false">A1131&amp;"U"</f>
        <v>95120U</v>
      </c>
      <c r="C1131" s="341" t="s">
        <v>7039</v>
      </c>
      <c r="D1131" s="341" t="s">
        <v>484</v>
      </c>
      <c r="E1131" s="341" t="s">
        <v>5964</v>
      </c>
      <c r="F1131" s="343" t="n">
        <v>57.37</v>
      </c>
    </row>
    <row r="1132" customFormat="false" ht="15" hidden="false" customHeight="false" outlineLevel="0" collapsed="false">
      <c r="A1132" s="341" t="n">
        <v>95123</v>
      </c>
      <c r="B1132" s="342" t="str">
        <f aca="false">A1132&amp;"U"</f>
        <v>95123U</v>
      </c>
      <c r="C1132" s="341" t="s">
        <v>7040</v>
      </c>
      <c r="D1132" s="341" t="s">
        <v>484</v>
      </c>
      <c r="E1132" s="341" t="s">
        <v>5911</v>
      </c>
      <c r="F1132" s="343" t="n">
        <v>17.87</v>
      </c>
    </row>
    <row r="1133" customFormat="false" ht="15" hidden="false" customHeight="false" outlineLevel="0" collapsed="false">
      <c r="A1133" s="341" t="n">
        <v>95124</v>
      </c>
      <c r="B1133" s="342" t="str">
        <f aca="false">A1133&amp;"U"</f>
        <v>95124U</v>
      </c>
      <c r="C1133" s="341" t="s">
        <v>7041</v>
      </c>
      <c r="D1133" s="341" t="s">
        <v>484</v>
      </c>
      <c r="E1133" s="341" t="s">
        <v>5911</v>
      </c>
      <c r="F1133" s="343" t="n">
        <v>5.51</v>
      </c>
    </row>
    <row r="1134" customFormat="false" ht="15" hidden="false" customHeight="false" outlineLevel="0" collapsed="false">
      <c r="A1134" s="341" t="n">
        <v>95125</v>
      </c>
      <c r="B1134" s="342" t="str">
        <f aca="false">A1134&amp;"U"</f>
        <v>95125U</v>
      </c>
      <c r="C1134" s="341" t="s">
        <v>7042</v>
      </c>
      <c r="D1134" s="341" t="s">
        <v>484</v>
      </c>
      <c r="E1134" s="341" t="s">
        <v>5911</v>
      </c>
      <c r="F1134" s="343" t="n">
        <v>19.56</v>
      </c>
    </row>
    <row r="1135" customFormat="false" ht="15" hidden="false" customHeight="false" outlineLevel="0" collapsed="false">
      <c r="A1135" s="341" t="n">
        <v>95126</v>
      </c>
      <c r="B1135" s="342" t="str">
        <f aca="false">A1135&amp;"U"</f>
        <v>95126U</v>
      </c>
      <c r="C1135" s="341" t="s">
        <v>7043</v>
      </c>
      <c r="D1135" s="341" t="s">
        <v>484</v>
      </c>
      <c r="E1135" s="341" t="s">
        <v>6393</v>
      </c>
      <c r="F1135" s="343" t="n">
        <v>145.19</v>
      </c>
    </row>
    <row r="1136" customFormat="false" ht="15" hidden="false" customHeight="false" outlineLevel="0" collapsed="false">
      <c r="A1136" s="341" t="n">
        <v>95129</v>
      </c>
      <c r="B1136" s="342" t="str">
        <f aca="false">A1136&amp;"U"</f>
        <v>95129U</v>
      </c>
      <c r="C1136" s="341" t="s">
        <v>7044</v>
      </c>
      <c r="D1136" s="341" t="s">
        <v>484</v>
      </c>
      <c r="E1136" s="341" t="s">
        <v>5911</v>
      </c>
      <c r="F1136" s="343" t="n">
        <v>47.9</v>
      </c>
    </row>
    <row r="1137" customFormat="false" ht="15" hidden="false" customHeight="false" outlineLevel="0" collapsed="false">
      <c r="A1137" s="341" t="n">
        <v>95130</v>
      </c>
      <c r="B1137" s="342" t="str">
        <f aca="false">A1137&amp;"U"</f>
        <v>95130U</v>
      </c>
      <c r="C1137" s="341" t="s">
        <v>7045</v>
      </c>
      <c r="D1137" s="341" t="s">
        <v>484</v>
      </c>
      <c r="E1137" s="341" t="s">
        <v>5911</v>
      </c>
      <c r="F1137" s="343" t="n">
        <v>17.36</v>
      </c>
    </row>
    <row r="1138" customFormat="false" ht="15" hidden="false" customHeight="false" outlineLevel="0" collapsed="false">
      <c r="A1138" s="341" t="n">
        <v>95131</v>
      </c>
      <c r="B1138" s="342" t="str">
        <f aca="false">A1138&amp;"U"</f>
        <v>95131U</v>
      </c>
      <c r="C1138" s="341" t="s">
        <v>7046</v>
      </c>
      <c r="D1138" s="341" t="s">
        <v>484</v>
      </c>
      <c r="E1138" s="341" t="s">
        <v>5911</v>
      </c>
      <c r="F1138" s="343" t="n">
        <v>56.38</v>
      </c>
    </row>
    <row r="1139" customFormat="false" ht="15" hidden="false" customHeight="false" outlineLevel="0" collapsed="false">
      <c r="A1139" s="341" t="n">
        <v>95132</v>
      </c>
      <c r="B1139" s="342" t="str">
        <f aca="false">A1139&amp;"U"</f>
        <v>95132U</v>
      </c>
      <c r="C1139" s="341" t="s">
        <v>7047</v>
      </c>
      <c r="D1139" s="341" t="s">
        <v>484</v>
      </c>
      <c r="E1139" s="341" t="s">
        <v>6393</v>
      </c>
      <c r="F1139" s="343" t="n">
        <v>31.8</v>
      </c>
    </row>
    <row r="1140" customFormat="false" ht="15" hidden="false" customHeight="false" outlineLevel="0" collapsed="false">
      <c r="A1140" s="341" t="n">
        <v>95136</v>
      </c>
      <c r="B1140" s="342" t="str">
        <f aca="false">A1140&amp;"U"</f>
        <v>95136U</v>
      </c>
      <c r="C1140" s="341" t="s">
        <v>7048</v>
      </c>
      <c r="D1140" s="341" t="s">
        <v>484</v>
      </c>
      <c r="E1140" s="341" t="s">
        <v>6393</v>
      </c>
      <c r="F1140" s="343" t="n">
        <v>0.03</v>
      </c>
    </row>
    <row r="1141" customFormat="false" ht="15" hidden="false" customHeight="false" outlineLevel="0" collapsed="false">
      <c r="A1141" s="341" t="n">
        <v>95137</v>
      </c>
      <c r="B1141" s="342" t="str">
        <f aca="false">A1141&amp;"U"</f>
        <v>95137U</v>
      </c>
      <c r="C1141" s="341" t="s">
        <v>7049</v>
      </c>
      <c r="D1141" s="341" t="s">
        <v>484</v>
      </c>
      <c r="E1141" s="341" t="s">
        <v>6393</v>
      </c>
      <c r="F1141" s="343" t="n">
        <v>0.01</v>
      </c>
    </row>
    <row r="1142" customFormat="false" ht="15" hidden="false" customHeight="false" outlineLevel="0" collapsed="false">
      <c r="A1142" s="341" t="n">
        <v>95138</v>
      </c>
      <c r="B1142" s="342" t="str">
        <f aca="false">A1142&amp;"U"</f>
        <v>95138U</v>
      </c>
      <c r="C1142" s="341" t="s">
        <v>7050</v>
      </c>
      <c r="D1142" s="341" t="s">
        <v>484</v>
      </c>
      <c r="E1142" s="341" t="s">
        <v>6393</v>
      </c>
      <c r="F1142" s="343" t="n">
        <v>0.02</v>
      </c>
    </row>
    <row r="1143" customFormat="false" ht="15" hidden="false" customHeight="false" outlineLevel="0" collapsed="false">
      <c r="A1143" s="341" t="n">
        <v>95208</v>
      </c>
      <c r="B1143" s="342" t="str">
        <f aca="false">A1143&amp;"U"</f>
        <v>95208U</v>
      </c>
      <c r="C1143" s="341" t="s">
        <v>7051</v>
      </c>
      <c r="D1143" s="341" t="s">
        <v>484</v>
      </c>
      <c r="E1143" s="341" t="s">
        <v>5911</v>
      </c>
      <c r="F1143" s="343" t="n">
        <v>32.6</v>
      </c>
    </row>
    <row r="1144" customFormat="false" ht="15" hidden="false" customHeight="false" outlineLevel="0" collapsed="false">
      <c r="A1144" s="341" t="n">
        <v>95209</v>
      </c>
      <c r="B1144" s="342" t="str">
        <f aca="false">A1144&amp;"U"</f>
        <v>95209U</v>
      </c>
      <c r="C1144" s="341" t="s">
        <v>7052</v>
      </c>
      <c r="D1144" s="341" t="s">
        <v>484</v>
      </c>
      <c r="E1144" s="341" t="s">
        <v>5911</v>
      </c>
      <c r="F1144" s="343" t="n">
        <v>12.06</v>
      </c>
    </row>
    <row r="1145" customFormat="false" ht="15" hidden="false" customHeight="false" outlineLevel="0" collapsed="false">
      <c r="A1145" s="341" t="n">
        <v>95210</v>
      </c>
      <c r="B1145" s="342" t="str">
        <f aca="false">A1145&amp;"U"</f>
        <v>95210U</v>
      </c>
      <c r="C1145" s="341" t="s">
        <v>7053</v>
      </c>
      <c r="D1145" s="341" t="s">
        <v>484</v>
      </c>
      <c r="E1145" s="341" t="s">
        <v>5911</v>
      </c>
      <c r="F1145" s="343" t="n">
        <v>32.6</v>
      </c>
    </row>
    <row r="1146" customFormat="false" ht="15" hidden="false" customHeight="false" outlineLevel="0" collapsed="false">
      <c r="A1146" s="341" t="n">
        <v>95211</v>
      </c>
      <c r="B1146" s="342" t="str">
        <f aca="false">A1146&amp;"U"</f>
        <v>95211U</v>
      </c>
      <c r="C1146" s="341" t="s">
        <v>7054</v>
      </c>
      <c r="D1146" s="341" t="s">
        <v>484</v>
      </c>
      <c r="E1146" s="341" t="s">
        <v>5964</v>
      </c>
      <c r="F1146" s="343" t="n">
        <v>8.41</v>
      </c>
    </row>
    <row r="1147" customFormat="false" ht="15" hidden="false" customHeight="false" outlineLevel="0" collapsed="false">
      <c r="A1147" s="341" t="n">
        <v>95217</v>
      </c>
      <c r="B1147" s="342" t="str">
        <f aca="false">A1147&amp;"U"</f>
        <v>95217U</v>
      </c>
      <c r="C1147" s="341" t="s">
        <v>7055</v>
      </c>
      <c r="D1147" s="341" t="s">
        <v>484</v>
      </c>
      <c r="E1147" s="341" t="s">
        <v>5964</v>
      </c>
      <c r="F1147" s="343" t="n">
        <v>0.68</v>
      </c>
    </row>
    <row r="1148" customFormat="false" ht="15" hidden="false" customHeight="false" outlineLevel="0" collapsed="false">
      <c r="A1148" s="341" t="n">
        <v>95255</v>
      </c>
      <c r="B1148" s="342" t="str">
        <f aca="false">A1148&amp;"U"</f>
        <v>95255U</v>
      </c>
      <c r="C1148" s="341" t="s">
        <v>7056</v>
      </c>
      <c r="D1148" s="341" t="s">
        <v>484</v>
      </c>
      <c r="E1148" s="341" t="s">
        <v>5911</v>
      </c>
      <c r="F1148" s="343" t="n">
        <v>1.31</v>
      </c>
    </row>
    <row r="1149" customFormat="false" ht="15" hidden="false" customHeight="false" outlineLevel="0" collapsed="false">
      <c r="A1149" s="341" t="n">
        <v>95256</v>
      </c>
      <c r="B1149" s="342" t="str">
        <f aca="false">A1149&amp;"U"</f>
        <v>95256U</v>
      </c>
      <c r="C1149" s="341" t="s">
        <v>7057</v>
      </c>
      <c r="D1149" s="341" t="s">
        <v>484</v>
      </c>
      <c r="E1149" s="341" t="s">
        <v>5911</v>
      </c>
      <c r="F1149" s="343" t="n">
        <v>0.3</v>
      </c>
    </row>
    <row r="1150" customFormat="false" ht="15" hidden="false" customHeight="false" outlineLevel="0" collapsed="false">
      <c r="A1150" s="341" t="n">
        <v>95257</v>
      </c>
      <c r="B1150" s="342" t="str">
        <f aca="false">A1150&amp;"U"</f>
        <v>95257U</v>
      </c>
      <c r="C1150" s="341" t="s">
        <v>7058</v>
      </c>
      <c r="D1150" s="341" t="s">
        <v>484</v>
      </c>
      <c r="E1150" s="341" t="s">
        <v>5911</v>
      </c>
      <c r="F1150" s="343" t="n">
        <v>1.64</v>
      </c>
    </row>
    <row r="1151" customFormat="false" ht="15" hidden="false" customHeight="false" outlineLevel="0" collapsed="false">
      <c r="A1151" s="341" t="n">
        <v>95260</v>
      </c>
      <c r="B1151" s="342" t="str">
        <f aca="false">A1151&amp;"U"</f>
        <v>95260U</v>
      </c>
      <c r="C1151" s="341" t="s">
        <v>7059</v>
      </c>
      <c r="D1151" s="341" t="s">
        <v>484</v>
      </c>
      <c r="E1151" s="341" t="s">
        <v>5911</v>
      </c>
      <c r="F1151" s="343" t="n">
        <v>0.58</v>
      </c>
    </row>
    <row r="1152" customFormat="false" ht="15" hidden="false" customHeight="false" outlineLevel="0" collapsed="false">
      <c r="A1152" s="341" t="n">
        <v>95261</v>
      </c>
      <c r="B1152" s="342" t="str">
        <f aca="false">A1152&amp;"U"</f>
        <v>95261U</v>
      </c>
      <c r="C1152" s="341" t="s">
        <v>7060</v>
      </c>
      <c r="D1152" s="341" t="s">
        <v>484</v>
      </c>
      <c r="E1152" s="341" t="s">
        <v>5911</v>
      </c>
      <c r="F1152" s="343" t="n">
        <v>0.29</v>
      </c>
    </row>
    <row r="1153" customFormat="false" ht="15" hidden="false" customHeight="false" outlineLevel="0" collapsed="false">
      <c r="A1153" s="341" t="n">
        <v>95262</v>
      </c>
      <c r="B1153" s="342" t="str">
        <f aca="false">A1153&amp;"U"</f>
        <v>95262U</v>
      </c>
      <c r="C1153" s="341" t="s">
        <v>7061</v>
      </c>
      <c r="D1153" s="341" t="s">
        <v>484</v>
      </c>
      <c r="E1153" s="341" t="s">
        <v>5911</v>
      </c>
      <c r="F1153" s="343" t="n">
        <v>1.37</v>
      </c>
    </row>
    <row r="1154" customFormat="false" ht="15" hidden="false" customHeight="false" outlineLevel="0" collapsed="false">
      <c r="A1154" s="341" t="n">
        <v>95263</v>
      </c>
      <c r="B1154" s="342" t="str">
        <f aca="false">A1154&amp;"U"</f>
        <v>95263U</v>
      </c>
      <c r="C1154" s="341" t="s">
        <v>7062</v>
      </c>
      <c r="D1154" s="341" t="s">
        <v>484</v>
      </c>
      <c r="E1154" s="341" t="s">
        <v>6393</v>
      </c>
      <c r="F1154" s="343" t="n">
        <v>4.27</v>
      </c>
    </row>
    <row r="1155" customFormat="false" ht="15" hidden="false" customHeight="false" outlineLevel="0" collapsed="false">
      <c r="A1155" s="341" t="n">
        <v>95266</v>
      </c>
      <c r="B1155" s="342" t="str">
        <f aca="false">A1155&amp;"U"</f>
        <v>95266U</v>
      </c>
      <c r="C1155" s="341" t="s">
        <v>7063</v>
      </c>
      <c r="D1155" s="341" t="s">
        <v>484</v>
      </c>
      <c r="E1155" s="341" t="s">
        <v>5911</v>
      </c>
      <c r="F1155" s="343" t="n">
        <v>0.44</v>
      </c>
    </row>
    <row r="1156" customFormat="false" ht="15" hidden="false" customHeight="false" outlineLevel="0" collapsed="false">
      <c r="A1156" s="341" t="n">
        <v>95267</v>
      </c>
      <c r="B1156" s="342" t="str">
        <f aca="false">A1156&amp;"U"</f>
        <v>95267U</v>
      </c>
      <c r="C1156" s="341" t="s">
        <v>7064</v>
      </c>
      <c r="D1156" s="341" t="s">
        <v>484</v>
      </c>
      <c r="E1156" s="341" t="s">
        <v>5911</v>
      </c>
      <c r="F1156" s="343" t="n">
        <v>0.09</v>
      </c>
    </row>
    <row r="1157" customFormat="false" ht="15" hidden="false" customHeight="false" outlineLevel="0" collapsed="false">
      <c r="A1157" s="341" t="n">
        <v>95268</v>
      </c>
      <c r="B1157" s="342" t="str">
        <f aca="false">A1157&amp;"U"</f>
        <v>95268U</v>
      </c>
      <c r="C1157" s="341" t="s">
        <v>7065</v>
      </c>
      <c r="D1157" s="341" t="s">
        <v>484</v>
      </c>
      <c r="E1157" s="341" t="s">
        <v>5911</v>
      </c>
      <c r="F1157" s="343" t="n">
        <v>0.43</v>
      </c>
    </row>
    <row r="1158" customFormat="false" ht="15" hidden="false" customHeight="false" outlineLevel="0" collapsed="false">
      <c r="A1158" s="341" t="n">
        <v>95269</v>
      </c>
      <c r="B1158" s="342" t="str">
        <f aca="false">A1158&amp;"U"</f>
        <v>95269U</v>
      </c>
      <c r="C1158" s="341" t="s">
        <v>7066</v>
      </c>
      <c r="D1158" s="341" t="s">
        <v>484</v>
      </c>
      <c r="E1158" s="341" t="s">
        <v>6393</v>
      </c>
      <c r="F1158" s="343" t="n">
        <v>7.89</v>
      </c>
    </row>
    <row r="1159" customFormat="false" ht="15" hidden="false" customHeight="false" outlineLevel="0" collapsed="false">
      <c r="A1159" s="341" t="n">
        <v>95272</v>
      </c>
      <c r="B1159" s="342" t="str">
        <f aca="false">A1159&amp;"U"</f>
        <v>95272U</v>
      </c>
      <c r="C1159" s="341" t="s">
        <v>7067</v>
      </c>
      <c r="D1159" s="341" t="s">
        <v>484</v>
      </c>
      <c r="E1159" s="341" t="s">
        <v>5911</v>
      </c>
      <c r="F1159" s="343" t="n">
        <v>0.4</v>
      </c>
    </row>
    <row r="1160" customFormat="false" ht="15" hidden="false" customHeight="false" outlineLevel="0" collapsed="false">
      <c r="A1160" s="341" t="n">
        <v>95273</v>
      </c>
      <c r="B1160" s="342" t="str">
        <f aca="false">A1160&amp;"U"</f>
        <v>95273U</v>
      </c>
      <c r="C1160" s="341" t="s">
        <v>7068</v>
      </c>
      <c r="D1160" s="341" t="s">
        <v>484</v>
      </c>
      <c r="E1160" s="341" t="s">
        <v>5911</v>
      </c>
      <c r="F1160" s="343" t="n">
        <v>0.1</v>
      </c>
    </row>
    <row r="1161" customFormat="false" ht="15" hidden="false" customHeight="false" outlineLevel="0" collapsed="false">
      <c r="A1161" s="341" t="n">
        <v>95274</v>
      </c>
      <c r="B1161" s="342" t="str">
        <f aca="false">A1161&amp;"U"</f>
        <v>95274U</v>
      </c>
      <c r="C1161" s="341" t="s">
        <v>7069</v>
      </c>
      <c r="D1161" s="341" t="s">
        <v>484</v>
      </c>
      <c r="E1161" s="341" t="s">
        <v>5911</v>
      </c>
      <c r="F1161" s="343" t="n">
        <v>0.33</v>
      </c>
    </row>
    <row r="1162" customFormat="false" ht="15" hidden="false" customHeight="false" outlineLevel="0" collapsed="false">
      <c r="A1162" s="341" t="n">
        <v>95275</v>
      </c>
      <c r="B1162" s="342" t="str">
        <f aca="false">A1162&amp;"U"</f>
        <v>95275U</v>
      </c>
      <c r="C1162" s="341" t="s">
        <v>7070</v>
      </c>
      <c r="D1162" s="341" t="s">
        <v>484</v>
      </c>
      <c r="E1162" s="341" t="s">
        <v>5964</v>
      </c>
      <c r="F1162" s="343" t="n">
        <v>2.28</v>
      </c>
    </row>
    <row r="1163" customFormat="false" ht="15" hidden="false" customHeight="false" outlineLevel="0" collapsed="false">
      <c r="A1163" s="341" t="n">
        <v>95278</v>
      </c>
      <c r="B1163" s="342" t="str">
        <f aca="false">A1163&amp;"U"</f>
        <v>95278U</v>
      </c>
      <c r="C1163" s="341" t="s">
        <v>7071</v>
      </c>
      <c r="D1163" s="341" t="s">
        <v>484</v>
      </c>
      <c r="E1163" s="341" t="s">
        <v>5911</v>
      </c>
      <c r="F1163" s="343" t="n">
        <v>0.51</v>
      </c>
    </row>
    <row r="1164" customFormat="false" ht="15" hidden="false" customHeight="false" outlineLevel="0" collapsed="false">
      <c r="A1164" s="341" t="n">
        <v>95279</v>
      </c>
      <c r="B1164" s="342" t="str">
        <f aca="false">A1164&amp;"U"</f>
        <v>95279U</v>
      </c>
      <c r="C1164" s="341" t="s">
        <v>7072</v>
      </c>
      <c r="D1164" s="341" t="s">
        <v>484</v>
      </c>
      <c r="E1164" s="341" t="s">
        <v>5911</v>
      </c>
      <c r="F1164" s="343" t="n">
        <v>0.1</v>
      </c>
    </row>
    <row r="1165" customFormat="false" ht="15" hidden="false" customHeight="false" outlineLevel="0" collapsed="false">
      <c r="A1165" s="341" t="n">
        <v>95280</v>
      </c>
      <c r="B1165" s="342" t="str">
        <f aca="false">A1165&amp;"U"</f>
        <v>95280U</v>
      </c>
      <c r="C1165" s="341" t="s">
        <v>7073</v>
      </c>
      <c r="D1165" s="341" t="s">
        <v>484</v>
      </c>
      <c r="E1165" s="341" t="s">
        <v>5911</v>
      </c>
      <c r="F1165" s="343" t="n">
        <v>0.51</v>
      </c>
    </row>
    <row r="1166" customFormat="false" ht="15" hidden="false" customHeight="false" outlineLevel="0" collapsed="false">
      <c r="A1166" s="341" t="n">
        <v>95281</v>
      </c>
      <c r="B1166" s="342" t="str">
        <f aca="false">A1166&amp;"U"</f>
        <v>95281U</v>
      </c>
      <c r="C1166" s="341" t="s">
        <v>7074</v>
      </c>
      <c r="D1166" s="341" t="s">
        <v>484</v>
      </c>
      <c r="E1166" s="341" t="s">
        <v>6393</v>
      </c>
      <c r="F1166" s="343" t="n">
        <v>7.86</v>
      </c>
    </row>
    <row r="1167" customFormat="false" ht="15" hidden="false" customHeight="false" outlineLevel="0" collapsed="false">
      <c r="A1167" s="341" t="n">
        <v>95617</v>
      </c>
      <c r="B1167" s="342" t="str">
        <f aca="false">A1167&amp;"U"</f>
        <v>95617U</v>
      </c>
      <c r="C1167" s="341" t="s">
        <v>7075</v>
      </c>
      <c r="D1167" s="341" t="s">
        <v>484</v>
      </c>
      <c r="E1167" s="341" t="s">
        <v>5911</v>
      </c>
      <c r="F1167" s="343" t="n">
        <v>1.08</v>
      </c>
    </row>
    <row r="1168" customFormat="false" ht="15" hidden="false" customHeight="false" outlineLevel="0" collapsed="false">
      <c r="A1168" s="341" t="n">
        <v>95618</v>
      </c>
      <c r="B1168" s="342" t="str">
        <f aca="false">A1168&amp;"U"</f>
        <v>95618U</v>
      </c>
      <c r="C1168" s="341" t="s">
        <v>7076</v>
      </c>
      <c r="D1168" s="341" t="s">
        <v>484</v>
      </c>
      <c r="E1168" s="341" t="s">
        <v>5911</v>
      </c>
      <c r="F1168" s="343" t="n">
        <v>0.25</v>
      </c>
    </row>
    <row r="1169" customFormat="false" ht="15" hidden="false" customHeight="false" outlineLevel="0" collapsed="false">
      <c r="A1169" s="341" t="n">
        <v>95619</v>
      </c>
      <c r="B1169" s="342" t="str">
        <f aca="false">A1169&amp;"U"</f>
        <v>95619U</v>
      </c>
      <c r="C1169" s="341" t="s">
        <v>7077</v>
      </c>
      <c r="D1169" s="341" t="s">
        <v>484</v>
      </c>
      <c r="E1169" s="341" t="s">
        <v>5911</v>
      </c>
      <c r="F1169" s="343" t="n">
        <v>1.35</v>
      </c>
    </row>
    <row r="1170" customFormat="false" ht="15" hidden="false" customHeight="false" outlineLevel="0" collapsed="false">
      <c r="A1170" s="341" t="n">
        <v>95627</v>
      </c>
      <c r="B1170" s="342" t="str">
        <f aca="false">A1170&amp;"U"</f>
        <v>95627U</v>
      </c>
      <c r="C1170" s="341" t="s">
        <v>7078</v>
      </c>
      <c r="D1170" s="341" t="s">
        <v>484</v>
      </c>
      <c r="E1170" s="341" t="s">
        <v>5911</v>
      </c>
      <c r="F1170" s="343" t="n">
        <v>47.95</v>
      </c>
    </row>
    <row r="1171" customFormat="false" ht="15" hidden="false" customHeight="false" outlineLevel="0" collapsed="false">
      <c r="A1171" s="341" t="n">
        <v>95628</v>
      </c>
      <c r="B1171" s="342" t="str">
        <f aca="false">A1171&amp;"U"</f>
        <v>95628U</v>
      </c>
      <c r="C1171" s="341" t="s">
        <v>7079</v>
      </c>
      <c r="D1171" s="341" t="s">
        <v>484</v>
      </c>
      <c r="E1171" s="341" t="s">
        <v>5911</v>
      </c>
      <c r="F1171" s="343" t="n">
        <v>12.86</v>
      </c>
    </row>
    <row r="1172" customFormat="false" ht="15" hidden="false" customHeight="false" outlineLevel="0" collapsed="false">
      <c r="A1172" s="341" t="n">
        <v>95629</v>
      </c>
      <c r="B1172" s="342" t="str">
        <f aca="false">A1172&amp;"U"</f>
        <v>95629U</v>
      </c>
      <c r="C1172" s="341" t="s">
        <v>7080</v>
      </c>
      <c r="D1172" s="341" t="s">
        <v>484</v>
      </c>
      <c r="E1172" s="341" t="s">
        <v>5911</v>
      </c>
      <c r="F1172" s="343" t="n">
        <v>60.01</v>
      </c>
    </row>
    <row r="1173" customFormat="false" ht="15" hidden="false" customHeight="false" outlineLevel="0" collapsed="false">
      <c r="A1173" s="341" t="n">
        <v>95630</v>
      </c>
      <c r="B1173" s="342" t="str">
        <f aca="false">A1173&amp;"U"</f>
        <v>95630U</v>
      </c>
      <c r="C1173" s="341" t="s">
        <v>7081</v>
      </c>
      <c r="D1173" s="341" t="s">
        <v>484</v>
      </c>
      <c r="E1173" s="341" t="s">
        <v>6393</v>
      </c>
      <c r="F1173" s="343" t="n">
        <v>88.02</v>
      </c>
    </row>
    <row r="1174" customFormat="false" ht="15" hidden="false" customHeight="false" outlineLevel="0" collapsed="false">
      <c r="A1174" s="341" t="n">
        <v>95698</v>
      </c>
      <c r="B1174" s="342" t="str">
        <f aca="false">A1174&amp;"U"</f>
        <v>95698U</v>
      </c>
      <c r="C1174" s="341" t="s">
        <v>7082</v>
      </c>
      <c r="D1174" s="341" t="s">
        <v>484</v>
      </c>
      <c r="E1174" s="341" t="s">
        <v>5911</v>
      </c>
      <c r="F1174" s="343" t="n">
        <v>4.38</v>
      </c>
    </row>
    <row r="1175" customFormat="false" ht="15" hidden="false" customHeight="false" outlineLevel="0" collapsed="false">
      <c r="A1175" s="341" t="n">
        <v>95699</v>
      </c>
      <c r="B1175" s="342" t="str">
        <f aca="false">A1175&amp;"U"</f>
        <v>95699U</v>
      </c>
      <c r="C1175" s="341" t="s">
        <v>7083</v>
      </c>
      <c r="D1175" s="341" t="s">
        <v>484</v>
      </c>
      <c r="E1175" s="341" t="s">
        <v>5911</v>
      </c>
      <c r="F1175" s="343" t="n">
        <v>1.01</v>
      </c>
    </row>
    <row r="1176" customFormat="false" ht="15" hidden="false" customHeight="false" outlineLevel="0" collapsed="false">
      <c r="A1176" s="341" t="n">
        <v>95700</v>
      </c>
      <c r="B1176" s="342" t="str">
        <f aca="false">A1176&amp;"U"</f>
        <v>95700U</v>
      </c>
      <c r="C1176" s="341" t="s">
        <v>7084</v>
      </c>
      <c r="D1176" s="341" t="s">
        <v>484</v>
      </c>
      <c r="E1176" s="341" t="s">
        <v>5911</v>
      </c>
      <c r="F1176" s="343" t="n">
        <v>5.48</v>
      </c>
    </row>
    <row r="1177" customFormat="false" ht="15" hidden="false" customHeight="false" outlineLevel="0" collapsed="false">
      <c r="A1177" s="341" t="n">
        <v>95701</v>
      </c>
      <c r="B1177" s="342" t="str">
        <f aca="false">A1177&amp;"U"</f>
        <v>95701U</v>
      </c>
      <c r="C1177" s="341" t="s">
        <v>7085</v>
      </c>
      <c r="D1177" s="341" t="s">
        <v>484</v>
      </c>
      <c r="E1177" s="341" t="s">
        <v>5964</v>
      </c>
      <c r="F1177" s="343" t="n">
        <v>2.81</v>
      </c>
    </row>
    <row r="1178" customFormat="false" ht="15" hidden="false" customHeight="false" outlineLevel="0" collapsed="false">
      <c r="A1178" s="341" t="n">
        <v>95704</v>
      </c>
      <c r="B1178" s="342" t="str">
        <f aca="false">A1178&amp;"U"</f>
        <v>95704U</v>
      </c>
      <c r="C1178" s="341" t="s">
        <v>7086</v>
      </c>
      <c r="D1178" s="341" t="s">
        <v>484</v>
      </c>
      <c r="E1178" s="341" t="s">
        <v>5911</v>
      </c>
      <c r="F1178" s="343" t="n">
        <v>44.75</v>
      </c>
    </row>
    <row r="1179" customFormat="false" ht="15" hidden="false" customHeight="false" outlineLevel="0" collapsed="false">
      <c r="A1179" s="341" t="n">
        <v>95705</v>
      </c>
      <c r="B1179" s="342" t="str">
        <f aca="false">A1179&amp;"U"</f>
        <v>95705U</v>
      </c>
      <c r="C1179" s="341" t="s">
        <v>7087</v>
      </c>
      <c r="D1179" s="341" t="s">
        <v>484</v>
      </c>
      <c r="E1179" s="341" t="s">
        <v>5911</v>
      </c>
      <c r="F1179" s="343" t="n">
        <v>12</v>
      </c>
    </row>
    <row r="1180" customFormat="false" ht="15" hidden="false" customHeight="false" outlineLevel="0" collapsed="false">
      <c r="A1180" s="341" t="n">
        <v>95706</v>
      </c>
      <c r="B1180" s="342" t="str">
        <f aca="false">A1180&amp;"U"</f>
        <v>95706U</v>
      </c>
      <c r="C1180" s="341" t="s">
        <v>7088</v>
      </c>
      <c r="D1180" s="341" t="s">
        <v>484</v>
      </c>
      <c r="E1180" s="341" t="s">
        <v>5911</v>
      </c>
      <c r="F1180" s="343" t="n">
        <v>56</v>
      </c>
    </row>
    <row r="1181" customFormat="false" ht="15" hidden="false" customHeight="false" outlineLevel="0" collapsed="false">
      <c r="A1181" s="341" t="n">
        <v>95707</v>
      </c>
      <c r="B1181" s="342" t="str">
        <f aca="false">A1181&amp;"U"</f>
        <v>95707U</v>
      </c>
      <c r="C1181" s="341" t="s">
        <v>7089</v>
      </c>
      <c r="D1181" s="341" t="s">
        <v>484</v>
      </c>
      <c r="E1181" s="341" t="s">
        <v>5964</v>
      </c>
      <c r="F1181" s="343" t="n">
        <v>3.69</v>
      </c>
    </row>
    <row r="1182" customFormat="false" ht="15" hidden="false" customHeight="false" outlineLevel="0" collapsed="false">
      <c r="A1182" s="341" t="n">
        <v>95710</v>
      </c>
      <c r="B1182" s="342" t="str">
        <f aca="false">A1182&amp;"U"</f>
        <v>95710U</v>
      </c>
      <c r="C1182" s="341" t="s">
        <v>7090</v>
      </c>
      <c r="D1182" s="341" t="s">
        <v>484</v>
      </c>
      <c r="E1182" s="341" t="s">
        <v>5911</v>
      </c>
      <c r="F1182" s="343" t="n">
        <v>53.79</v>
      </c>
    </row>
    <row r="1183" customFormat="false" ht="15" hidden="false" customHeight="false" outlineLevel="0" collapsed="false">
      <c r="A1183" s="341" t="n">
        <v>95711</v>
      </c>
      <c r="B1183" s="342" t="str">
        <f aca="false">A1183&amp;"U"</f>
        <v>95711U</v>
      </c>
      <c r="C1183" s="341" t="s">
        <v>7091</v>
      </c>
      <c r="D1183" s="341" t="s">
        <v>484</v>
      </c>
      <c r="E1183" s="341" t="s">
        <v>5911</v>
      </c>
      <c r="F1183" s="343" t="n">
        <v>14.21</v>
      </c>
    </row>
    <row r="1184" customFormat="false" ht="15" hidden="false" customHeight="false" outlineLevel="0" collapsed="false">
      <c r="A1184" s="341" t="n">
        <v>95712</v>
      </c>
      <c r="B1184" s="342" t="str">
        <f aca="false">A1184&amp;"U"</f>
        <v>95712U</v>
      </c>
      <c r="C1184" s="341" t="s">
        <v>7092</v>
      </c>
      <c r="D1184" s="341" t="s">
        <v>484</v>
      </c>
      <c r="E1184" s="341" t="s">
        <v>5911</v>
      </c>
      <c r="F1184" s="343" t="n">
        <v>67.24</v>
      </c>
    </row>
    <row r="1185" customFormat="false" ht="15" hidden="false" customHeight="false" outlineLevel="0" collapsed="false">
      <c r="A1185" s="341" t="n">
        <v>95713</v>
      </c>
      <c r="B1185" s="342" t="str">
        <f aca="false">A1185&amp;"U"</f>
        <v>95713U</v>
      </c>
      <c r="C1185" s="341" t="s">
        <v>7093</v>
      </c>
      <c r="D1185" s="341" t="s">
        <v>484</v>
      </c>
      <c r="E1185" s="341" t="s">
        <v>6393</v>
      </c>
      <c r="F1185" s="343" t="n">
        <v>88.67</v>
      </c>
    </row>
    <row r="1186" customFormat="false" ht="15" hidden="false" customHeight="false" outlineLevel="0" collapsed="false">
      <c r="A1186" s="341" t="n">
        <v>95716</v>
      </c>
      <c r="B1186" s="342" t="str">
        <f aca="false">A1186&amp;"U"</f>
        <v>95716U</v>
      </c>
      <c r="C1186" s="341" t="s">
        <v>7094</v>
      </c>
      <c r="D1186" s="341" t="s">
        <v>484</v>
      </c>
      <c r="E1186" s="341" t="s">
        <v>5911</v>
      </c>
      <c r="F1186" s="343" t="n">
        <v>51.78</v>
      </c>
    </row>
    <row r="1187" customFormat="false" ht="15" hidden="false" customHeight="false" outlineLevel="0" collapsed="false">
      <c r="A1187" s="341" t="n">
        <v>95717</v>
      </c>
      <c r="B1187" s="342" t="str">
        <f aca="false">A1187&amp;"U"</f>
        <v>95717U</v>
      </c>
      <c r="C1187" s="341" t="s">
        <v>7095</v>
      </c>
      <c r="D1187" s="341" t="s">
        <v>484</v>
      </c>
      <c r="E1187" s="341" t="s">
        <v>5911</v>
      </c>
      <c r="F1187" s="343" t="n">
        <v>13.68</v>
      </c>
    </row>
    <row r="1188" customFormat="false" ht="15" hidden="false" customHeight="false" outlineLevel="0" collapsed="false">
      <c r="A1188" s="341" t="n">
        <v>95718</v>
      </c>
      <c r="B1188" s="342" t="str">
        <f aca="false">A1188&amp;"U"</f>
        <v>95718U</v>
      </c>
      <c r="C1188" s="341" t="s">
        <v>7096</v>
      </c>
      <c r="D1188" s="341" t="s">
        <v>484</v>
      </c>
      <c r="E1188" s="341" t="s">
        <v>5911</v>
      </c>
      <c r="F1188" s="343" t="n">
        <v>64.73</v>
      </c>
    </row>
    <row r="1189" customFormat="false" ht="15" hidden="false" customHeight="false" outlineLevel="0" collapsed="false">
      <c r="A1189" s="341" t="n">
        <v>95719</v>
      </c>
      <c r="B1189" s="342" t="str">
        <f aca="false">A1189&amp;"U"</f>
        <v>95719U</v>
      </c>
      <c r="C1189" s="341" t="s">
        <v>7097</v>
      </c>
      <c r="D1189" s="341" t="s">
        <v>484</v>
      </c>
      <c r="E1189" s="341" t="s">
        <v>6393</v>
      </c>
      <c r="F1189" s="343" t="n">
        <v>88.67</v>
      </c>
    </row>
    <row r="1190" customFormat="false" ht="15" hidden="false" customHeight="false" outlineLevel="0" collapsed="false">
      <c r="A1190" s="341" t="n">
        <v>95869</v>
      </c>
      <c r="B1190" s="342" t="str">
        <f aca="false">A1190&amp;"U"</f>
        <v>95869U</v>
      </c>
      <c r="C1190" s="341" t="s">
        <v>7098</v>
      </c>
      <c r="D1190" s="341" t="s">
        <v>484</v>
      </c>
      <c r="E1190" s="341" t="s">
        <v>5911</v>
      </c>
      <c r="F1190" s="343" t="n">
        <v>3.58</v>
      </c>
    </row>
    <row r="1191" customFormat="false" ht="15" hidden="false" customHeight="false" outlineLevel="0" collapsed="false">
      <c r="A1191" s="341" t="n">
        <v>95870</v>
      </c>
      <c r="B1191" s="342" t="str">
        <f aca="false">A1191&amp;"U"</f>
        <v>95870U</v>
      </c>
      <c r="C1191" s="341" t="s">
        <v>7099</v>
      </c>
      <c r="D1191" s="341" t="s">
        <v>484</v>
      </c>
      <c r="E1191" s="341" t="s">
        <v>5911</v>
      </c>
      <c r="F1191" s="343" t="n">
        <v>9.08</v>
      </c>
    </row>
    <row r="1192" customFormat="false" ht="15" hidden="false" customHeight="false" outlineLevel="0" collapsed="false">
      <c r="A1192" s="341" t="n">
        <v>95871</v>
      </c>
      <c r="B1192" s="342" t="str">
        <f aca="false">A1192&amp;"U"</f>
        <v>95871U</v>
      </c>
      <c r="C1192" s="341" t="s">
        <v>7100</v>
      </c>
      <c r="D1192" s="341" t="s">
        <v>484</v>
      </c>
      <c r="E1192" s="341" t="s">
        <v>6393</v>
      </c>
      <c r="F1192" s="343" t="n">
        <v>269.27</v>
      </c>
    </row>
    <row r="1193" customFormat="false" ht="15" hidden="false" customHeight="false" outlineLevel="0" collapsed="false">
      <c r="A1193" s="341" t="n">
        <v>95874</v>
      </c>
      <c r="B1193" s="342" t="str">
        <f aca="false">A1193&amp;"U"</f>
        <v>95874U</v>
      </c>
      <c r="C1193" s="341" t="s">
        <v>7101</v>
      </c>
      <c r="D1193" s="341" t="s">
        <v>484</v>
      </c>
      <c r="E1193" s="341" t="s">
        <v>5911</v>
      </c>
      <c r="F1193" s="343" t="n">
        <v>10.17</v>
      </c>
    </row>
    <row r="1194" customFormat="false" ht="15" hidden="false" customHeight="false" outlineLevel="0" collapsed="false">
      <c r="A1194" s="341" t="n">
        <v>96008</v>
      </c>
      <c r="B1194" s="342" t="str">
        <f aca="false">A1194&amp;"U"</f>
        <v>96008U</v>
      </c>
      <c r="C1194" s="341" t="s">
        <v>7102</v>
      </c>
      <c r="D1194" s="341" t="s">
        <v>484</v>
      </c>
      <c r="E1194" s="341" t="s">
        <v>5911</v>
      </c>
      <c r="F1194" s="343" t="n">
        <v>22.4</v>
      </c>
    </row>
    <row r="1195" customFormat="false" ht="15" hidden="false" customHeight="false" outlineLevel="0" collapsed="false">
      <c r="A1195" s="341" t="n">
        <v>96009</v>
      </c>
      <c r="B1195" s="342" t="str">
        <f aca="false">A1195&amp;"U"</f>
        <v>96009U</v>
      </c>
      <c r="C1195" s="341" t="s">
        <v>7103</v>
      </c>
      <c r="D1195" s="341" t="s">
        <v>484</v>
      </c>
      <c r="E1195" s="341" t="s">
        <v>5911</v>
      </c>
      <c r="F1195" s="343" t="n">
        <v>6</v>
      </c>
    </row>
    <row r="1196" customFormat="false" ht="15" hidden="false" customHeight="false" outlineLevel="0" collapsed="false">
      <c r="A1196" s="341" t="n">
        <v>96011</v>
      </c>
      <c r="B1196" s="342" t="str">
        <f aca="false">A1196&amp;"U"</f>
        <v>96011U</v>
      </c>
      <c r="C1196" s="341" t="s">
        <v>7104</v>
      </c>
      <c r="D1196" s="341" t="s">
        <v>484</v>
      </c>
      <c r="E1196" s="341" t="s">
        <v>5911</v>
      </c>
      <c r="F1196" s="343" t="n">
        <v>24.5</v>
      </c>
    </row>
    <row r="1197" customFormat="false" ht="15" hidden="false" customHeight="false" outlineLevel="0" collapsed="false">
      <c r="A1197" s="341" t="n">
        <v>96012</v>
      </c>
      <c r="B1197" s="342" t="str">
        <f aca="false">A1197&amp;"U"</f>
        <v>96012U</v>
      </c>
      <c r="C1197" s="341" t="s">
        <v>7105</v>
      </c>
      <c r="D1197" s="341" t="s">
        <v>484</v>
      </c>
      <c r="E1197" s="341" t="s">
        <v>6393</v>
      </c>
      <c r="F1197" s="343" t="n">
        <v>95.34</v>
      </c>
    </row>
    <row r="1198" customFormat="false" ht="15" hidden="false" customHeight="false" outlineLevel="0" collapsed="false">
      <c r="A1198" s="341" t="n">
        <v>96015</v>
      </c>
      <c r="B1198" s="342" t="str">
        <f aca="false">A1198&amp;"U"</f>
        <v>96015U</v>
      </c>
      <c r="C1198" s="341" t="s">
        <v>7106</v>
      </c>
      <c r="D1198" s="341" t="s">
        <v>484</v>
      </c>
      <c r="E1198" s="341" t="s">
        <v>5911</v>
      </c>
      <c r="F1198" s="343" t="n">
        <v>22.19</v>
      </c>
    </row>
    <row r="1199" customFormat="false" ht="15" hidden="false" customHeight="false" outlineLevel="0" collapsed="false">
      <c r="A1199" s="341" t="n">
        <v>96016</v>
      </c>
      <c r="B1199" s="342" t="str">
        <f aca="false">A1199&amp;"U"</f>
        <v>96016U</v>
      </c>
      <c r="C1199" s="341" t="s">
        <v>7107</v>
      </c>
      <c r="D1199" s="341" t="s">
        <v>484</v>
      </c>
      <c r="E1199" s="341" t="s">
        <v>5911</v>
      </c>
      <c r="F1199" s="343" t="n">
        <v>5.94</v>
      </c>
    </row>
    <row r="1200" customFormat="false" ht="15" hidden="false" customHeight="false" outlineLevel="0" collapsed="false">
      <c r="A1200" s="341" t="n">
        <v>96018</v>
      </c>
      <c r="B1200" s="342" t="str">
        <f aca="false">A1200&amp;"U"</f>
        <v>96018U</v>
      </c>
      <c r="C1200" s="341" t="s">
        <v>7108</v>
      </c>
      <c r="D1200" s="341" t="s">
        <v>484</v>
      </c>
      <c r="E1200" s="341" t="s">
        <v>5911</v>
      </c>
      <c r="F1200" s="343" t="n">
        <v>24.27</v>
      </c>
    </row>
    <row r="1201" customFormat="false" ht="15" hidden="false" customHeight="false" outlineLevel="0" collapsed="false">
      <c r="A1201" s="341" t="n">
        <v>96019</v>
      </c>
      <c r="B1201" s="342" t="str">
        <f aca="false">A1201&amp;"U"</f>
        <v>96019U</v>
      </c>
      <c r="C1201" s="341" t="s">
        <v>7109</v>
      </c>
      <c r="D1201" s="341" t="s">
        <v>484</v>
      </c>
      <c r="E1201" s="341" t="s">
        <v>6393</v>
      </c>
      <c r="F1201" s="343" t="n">
        <v>95.34</v>
      </c>
    </row>
    <row r="1202" customFormat="false" ht="15" hidden="false" customHeight="false" outlineLevel="0" collapsed="false">
      <c r="A1202" s="341" t="n">
        <v>96023</v>
      </c>
      <c r="B1202" s="342" t="str">
        <f aca="false">A1202&amp;"U"</f>
        <v>96023U</v>
      </c>
      <c r="C1202" s="341" t="s">
        <v>7110</v>
      </c>
      <c r="D1202" s="341" t="s">
        <v>484</v>
      </c>
      <c r="E1202" s="341" t="s">
        <v>5911</v>
      </c>
      <c r="F1202" s="343" t="n">
        <v>17.2</v>
      </c>
    </row>
    <row r="1203" customFormat="false" ht="15" hidden="false" customHeight="false" outlineLevel="0" collapsed="false">
      <c r="A1203" s="341" t="n">
        <v>96024</v>
      </c>
      <c r="B1203" s="342" t="str">
        <f aca="false">A1203&amp;"U"</f>
        <v>96024U</v>
      </c>
      <c r="C1203" s="341" t="s">
        <v>7111</v>
      </c>
      <c r="D1203" s="341" t="s">
        <v>484</v>
      </c>
      <c r="E1203" s="341" t="s">
        <v>5911</v>
      </c>
      <c r="F1203" s="343" t="n">
        <v>4.6</v>
      </c>
    </row>
    <row r="1204" customFormat="false" ht="15" hidden="false" customHeight="false" outlineLevel="0" collapsed="false">
      <c r="A1204" s="341" t="n">
        <v>96026</v>
      </c>
      <c r="B1204" s="342" t="str">
        <f aca="false">A1204&amp;"U"</f>
        <v>96026U</v>
      </c>
      <c r="C1204" s="341" t="s">
        <v>7112</v>
      </c>
      <c r="D1204" s="341" t="s">
        <v>484</v>
      </c>
      <c r="E1204" s="341" t="s">
        <v>5911</v>
      </c>
      <c r="F1204" s="343" t="n">
        <v>18.81</v>
      </c>
    </row>
    <row r="1205" customFormat="false" ht="15" hidden="false" customHeight="false" outlineLevel="0" collapsed="false">
      <c r="A1205" s="341" t="n">
        <v>96027</v>
      </c>
      <c r="B1205" s="342" t="str">
        <f aca="false">A1205&amp;"U"</f>
        <v>96027U</v>
      </c>
      <c r="C1205" s="341" t="s">
        <v>7113</v>
      </c>
      <c r="D1205" s="341" t="s">
        <v>484</v>
      </c>
      <c r="E1205" s="341" t="s">
        <v>6393</v>
      </c>
      <c r="F1205" s="343" t="n">
        <v>66.43</v>
      </c>
    </row>
    <row r="1206" customFormat="false" ht="15" hidden="false" customHeight="false" outlineLevel="0" collapsed="false">
      <c r="A1206" s="341" t="n">
        <v>96030</v>
      </c>
      <c r="B1206" s="342" t="str">
        <f aca="false">A1206&amp;"U"</f>
        <v>96030U</v>
      </c>
      <c r="C1206" s="341" t="s">
        <v>7114</v>
      </c>
      <c r="D1206" s="341" t="s">
        <v>484</v>
      </c>
      <c r="E1206" s="341" t="s">
        <v>5911</v>
      </c>
      <c r="F1206" s="343" t="n">
        <v>34.04</v>
      </c>
    </row>
    <row r="1207" customFormat="false" ht="15" hidden="false" customHeight="false" outlineLevel="0" collapsed="false">
      <c r="A1207" s="341" t="n">
        <v>96031</v>
      </c>
      <c r="B1207" s="342" t="str">
        <f aca="false">A1207&amp;"U"</f>
        <v>96031U</v>
      </c>
      <c r="C1207" s="341" t="s">
        <v>7115</v>
      </c>
      <c r="D1207" s="341" t="s">
        <v>484</v>
      </c>
      <c r="E1207" s="341" t="s">
        <v>5911</v>
      </c>
      <c r="F1207" s="343" t="n">
        <v>12.92</v>
      </c>
    </row>
    <row r="1208" customFormat="false" ht="15" hidden="false" customHeight="false" outlineLevel="0" collapsed="false">
      <c r="A1208" s="341" t="n">
        <v>96032</v>
      </c>
      <c r="B1208" s="342" t="str">
        <f aca="false">A1208&amp;"U"</f>
        <v>96032U</v>
      </c>
      <c r="C1208" s="341" t="s">
        <v>7116</v>
      </c>
      <c r="D1208" s="341" t="s">
        <v>484</v>
      </c>
      <c r="E1208" s="341" t="s">
        <v>5911</v>
      </c>
      <c r="F1208" s="343" t="n">
        <v>5.19</v>
      </c>
    </row>
    <row r="1209" customFormat="false" ht="15" hidden="false" customHeight="false" outlineLevel="0" collapsed="false">
      <c r="A1209" s="341" t="n">
        <v>96033</v>
      </c>
      <c r="B1209" s="342" t="str">
        <f aca="false">A1209&amp;"U"</f>
        <v>96033U</v>
      </c>
      <c r="C1209" s="341" t="s">
        <v>7117</v>
      </c>
      <c r="D1209" s="341" t="s">
        <v>484</v>
      </c>
      <c r="E1209" s="341" t="s">
        <v>5911</v>
      </c>
      <c r="F1209" s="343" t="n">
        <v>58.63</v>
      </c>
    </row>
    <row r="1210" customFormat="false" ht="15" hidden="false" customHeight="false" outlineLevel="0" collapsed="false">
      <c r="A1210" s="341" t="n">
        <v>96034</v>
      </c>
      <c r="B1210" s="342" t="str">
        <f aca="false">A1210&amp;"U"</f>
        <v>96034U</v>
      </c>
      <c r="C1210" s="341" t="s">
        <v>7118</v>
      </c>
      <c r="D1210" s="341" t="s">
        <v>484</v>
      </c>
      <c r="E1210" s="341" t="s">
        <v>6393</v>
      </c>
      <c r="F1210" s="343" t="n">
        <v>139.83</v>
      </c>
    </row>
    <row r="1211" customFormat="false" ht="15" hidden="false" customHeight="false" outlineLevel="0" collapsed="false">
      <c r="A1211" s="341" t="n">
        <v>96053</v>
      </c>
      <c r="B1211" s="342" t="str">
        <f aca="false">A1211&amp;"U"</f>
        <v>96053U</v>
      </c>
      <c r="C1211" s="341" t="s">
        <v>7119</v>
      </c>
      <c r="D1211" s="341" t="s">
        <v>484</v>
      </c>
      <c r="E1211" s="341" t="s">
        <v>5911</v>
      </c>
      <c r="F1211" s="343" t="n">
        <v>17.41</v>
      </c>
    </row>
    <row r="1212" customFormat="false" ht="15" hidden="false" customHeight="false" outlineLevel="0" collapsed="false">
      <c r="A1212" s="341" t="n">
        <v>96054</v>
      </c>
      <c r="B1212" s="342" t="str">
        <f aca="false">A1212&amp;"U"</f>
        <v>96054U</v>
      </c>
      <c r="C1212" s="341" t="s">
        <v>7120</v>
      </c>
      <c r="D1212" s="341" t="s">
        <v>484</v>
      </c>
      <c r="E1212" s="341" t="s">
        <v>5911</v>
      </c>
      <c r="F1212" s="343" t="n">
        <v>31.22</v>
      </c>
    </row>
    <row r="1213" customFormat="false" ht="15" hidden="false" customHeight="false" outlineLevel="0" collapsed="false">
      <c r="A1213" s="341" t="n">
        <v>96055</v>
      </c>
      <c r="B1213" s="342" t="str">
        <f aca="false">A1213&amp;"U"</f>
        <v>96055U</v>
      </c>
      <c r="C1213" s="341" t="s">
        <v>7121</v>
      </c>
      <c r="D1213" s="341" t="s">
        <v>484</v>
      </c>
      <c r="E1213" s="341" t="s">
        <v>5911</v>
      </c>
      <c r="F1213" s="343" t="n">
        <v>4.66</v>
      </c>
    </row>
    <row r="1214" customFormat="false" ht="15" hidden="false" customHeight="false" outlineLevel="0" collapsed="false">
      <c r="A1214" s="341" t="n">
        <v>96056</v>
      </c>
      <c r="B1214" s="342" t="str">
        <f aca="false">A1214&amp;"U"</f>
        <v>96056U</v>
      </c>
      <c r="C1214" s="341" t="s">
        <v>7122</v>
      </c>
      <c r="D1214" s="341" t="s">
        <v>484</v>
      </c>
      <c r="E1214" s="341" t="s">
        <v>5911</v>
      </c>
      <c r="F1214" s="343" t="n">
        <v>19.04</v>
      </c>
    </row>
    <row r="1215" customFormat="false" ht="15" hidden="false" customHeight="false" outlineLevel="0" collapsed="false">
      <c r="A1215" s="341" t="n">
        <v>96057</v>
      </c>
      <c r="B1215" s="342" t="str">
        <f aca="false">A1215&amp;"U"</f>
        <v>96057U</v>
      </c>
      <c r="C1215" s="341" t="s">
        <v>7123</v>
      </c>
      <c r="D1215" s="341" t="s">
        <v>484</v>
      </c>
      <c r="E1215" s="341" t="s">
        <v>6393</v>
      </c>
      <c r="F1215" s="343" t="n">
        <v>66.43</v>
      </c>
    </row>
    <row r="1216" customFormat="false" ht="15" hidden="false" customHeight="false" outlineLevel="0" collapsed="false">
      <c r="A1216" s="341" t="n">
        <v>96060</v>
      </c>
      <c r="B1216" s="342" t="str">
        <f aca="false">A1216&amp;"U"</f>
        <v>96060U</v>
      </c>
      <c r="C1216" s="341" t="s">
        <v>7124</v>
      </c>
      <c r="D1216" s="341" t="s">
        <v>484</v>
      </c>
      <c r="E1216" s="341" t="s">
        <v>5911</v>
      </c>
      <c r="F1216" s="343" t="n">
        <v>6.09</v>
      </c>
    </row>
    <row r="1217" customFormat="false" ht="15" hidden="false" customHeight="false" outlineLevel="0" collapsed="false">
      <c r="A1217" s="341" t="n">
        <v>96061</v>
      </c>
      <c r="B1217" s="342" t="str">
        <f aca="false">A1217&amp;"U"</f>
        <v>96061U</v>
      </c>
      <c r="C1217" s="341" t="s">
        <v>7125</v>
      </c>
      <c r="D1217" s="341" t="s">
        <v>484</v>
      </c>
      <c r="E1217" s="341" t="s">
        <v>5911</v>
      </c>
      <c r="F1217" s="343" t="n">
        <v>39.03</v>
      </c>
    </row>
    <row r="1218" customFormat="false" ht="15" hidden="false" customHeight="false" outlineLevel="0" collapsed="false">
      <c r="A1218" s="341" t="n">
        <v>96062</v>
      </c>
      <c r="B1218" s="342" t="str">
        <f aca="false">A1218&amp;"U"</f>
        <v>96062U</v>
      </c>
      <c r="C1218" s="341" t="s">
        <v>7126</v>
      </c>
      <c r="D1218" s="341" t="s">
        <v>484</v>
      </c>
      <c r="E1218" s="341" t="s">
        <v>6393</v>
      </c>
      <c r="F1218" s="343" t="n">
        <v>39.29</v>
      </c>
    </row>
    <row r="1219" customFormat="false" ht="15" hidden="false" customHeight="false" outlineLevel="0" collapsed="false">
      <c r="A1219" s="341" t="n">
        <v>96241</v>
      </c>
      <c r="B1219" s="342" t="str">
        <f aca="false">A1219&amp;"U"</f>
        <v>96241U</v>
      </c>
      <c r="C1219" s="341" t="s">
        <v>7127</v>
      </c>
      <c r="D1219" s="341" t="s">
        <v>484</v>
      </c>
      <c r="E1219" s="341" t="s">
        <v>5911</v>
      </c>
      <c r="F1219" s="343" t="n">
        <v>27.2</v>
      </c>
    </row>
    <row r="1220" customFormat="false" ht="15" hidden="false" customHeight="false" outlineLevel="0" collapsed="false">
      <c r="A1220" s="341" t="n">
        <v>96242</v>
      </c>
      <c r="B1220" s="342" t="str">
        <f aca="false">A1220&amp;"U"</f>
        <v>96242U</v>
      </c>
      <c r="C1220" s="341" t="s">
        <v>7128</v>
      </c>
      <c r="D1220" s="341" t="s">
        <v>484</v>
      </c>
      <c r="E1220" s="341" t="s">
        <v>5911</v>
      </c>
      <c r="F1220" s="343" t="n">
        <v>7.18</v>
      </c>
    </row>
    <row r="1221" customFormat="false" ht="15" hidden="false" customHeight="false" outlineLevel="0" collapsed="false">
      <c r="A1221" s="341" t="n">
        <v>96243</v>
      </c>
      <c r="B1221" s="342" t="str">
        <f aca="false">A1221&amp;"U"</f>
        <v>96243U</v>
      </c>
      <c r="C1221" s="341" t="s">
        <v>7129</v>
      </c>
      <c r="D1221" s="341" t="s">
        <v>484</v>
      </c>
      <c r="E1221" s="341" t="s">
        <v>5911</v>
      </c>
      <c r="F1221" s="343" t="n">
        <v>34</v>
      </c>
    </row>
    <row r="1222" customFormat="false" ht="15" hidden="false" customHeight="false" outlineLevel="0" collapsed="false">
      <c r="A1222" s="341" t="n">
        <v>96244</v>
      </c>
      <c r="B1222" s="342" t="str">
        <f aca="false">A1222&amp;"U"</f>
        <v>96244U</v>
      </c>
      <c r="C1222" s="341" t="s">
        <v>7130</v>
      </c>
      <c r="D1222" s="341" t="s">
        <v>484</v>
      </c>
      <c r="E1222" s="341" t="s">
        <v>6393</v>
      </c>
      <c r="F1222" s="343" t="n">
        <v>17.16</v>
      </c>
    </row>
    <row r="1223" customFormat="false" ht="15" hidden="false" customHeight="false" outlineLevel="0" collapsed="false">
      <c r="A1223" s="341" t="n">
        <v>96301</v>
      </c>
      <c r="B1223" s="342" t="str">
        <f aca="false">A1223&amp;"U"</f>
        <v>96301U</v>
      </c>
      <c r="C1223" s="341" t="s">
        <v>7131</v>
      </c>
      <c r="D1223" s="341" t="s">
        <v>484</v>
      </c>
      <c r="E1223" s="341" t="s">
        <v>6393</v>
      </c>
      <c r="F1223" s="343" t="n">
        <v>48.43</v>
      </c>
    </row>
    <row r="1224" customFormat="false" ht="15" hidden="false" customHeight="false" outlineLevel="0" collapsed="false">
      <c r="A1224" s="341" t="n">
        <v>96457</v>
      </c>
      <c r="B1224" s="342" t="str">
        <f aca="false">A1224&amp;"U"</f>
        <v>96457U</v>
      </c>
      <c r="C1224" s="341" t="s">
        <v>7132</v>
      </c>
      <c r="D1224" s="341" t="s">
        <v>484</v>
      </c>
      <c r="E1224" s="341" t="s">
        <v>6393</v>
      </c>
      <c r="F1224" s="343" t="n">
        <v>62.95</v>
      </c>
    </row>
    <row r="1225" customFormat="false" ht="15" hidden="false" customHeight="false" outlineLevel="0" collapsed="false">
      <c r="A1225" s="341" t="n">
        <v>96458</v>
      </c>
      <c r="B1225" s="342" t="str">
        <f aca="false">A1225&amp;"U"</f>
        <v>96458U</v>
      </c>
      <c r="C1225" s="341" t="s">
        <v>7133</v>
      </c>
      <c r="D1225" s="341" t="s">
        <v>484</v>
      </c>
      <c r="E1225" s="341" t="s">
        <v>5911</v>
      </c>
      <c r="F1225" s="343" t="n">
        <v>66.55</v>
      </c>
    </row>
    <row r="1226" customFormat="false" ht="15" hidden="false" customHeight="false" outlineLevel="0" collapsed="false">
      <c r="A1226" s="341" t="n">
        <v>96459</v>
      </c>
      <c r="B1226" s="342" t="str">
        <f aca="false">A1226&amp;"U"</f>
        <v>96459U</v>
      </c>
      <c r="C1226" s="341" t="s">
        <v>7134</v>
      </c>
      <c r="D1226" s="341" t="s">
        <v>484</v>
      </c>
      <c r="E1226" s="341" t="s">
        <v>5911</v>
      </c>
      <c r="F1226" s="343" t="n">
        <v>14.26</v>
      </c>
    </row>
    <row r="1227" customFormat="false" ht="15" hidden="false" customHeight="false" outlineLevel="0" collapsed="false">
      <c r="A1227" s="341" t="n">
        <v>96460</v>
      </c>
      <c r="B1227" s="342" t="str">
        <f aca="false">A1227&amp;"U"</f>
        <v>96460U</v>
      </c>
      <c r="C1227" s="341" t="s">
        <v>7135</v>
      </c>
      <c r="D1227" s="341" t="s">
        <v>484</v>
      </c>
      <c r="E1227" s="341" t="s">
        <v>5911</v>
      </c>
      <c r="F1227" s="343" t="n">
        <v>53.18</v>
      </c>
    </row>
    <row r="1228" customFormat="false" ht="15" hidden="false" customHeight="false" outlineLevel="0" collapsed="false">
      <c r="A1228" s="341" t="n">
        <v>98760</v>
      </c>
      <c r="B1228" s="342" t="str">
        <f aca="false">A1228&amp;"U"</f>
        <v>98760U</v>
      </c>
      <c r="C1228" s="341" t="s">
        <v>7136</v>
      </c>
      <c r="D1228" s="341" t="s">
        <v>484</v>
      </c>
      <c r="E1228" s="341" t="s">
        <v>6393</v>
      </c>
      <c r="F1228" s="343" t="n">
        <v>0.08</v>
      </c>
    </row>
    <row r="1229" customFormat="false" ht="15" hidden="false" customHeight="false" outlineLevel="0" collapsed="false">
      <c r="A1229" s="341" t="n">
        <v>98761</v>
      </c>
      <c r="B1229" s="342" t="str">
        <f aca="false">A1229&amp;"U"</f>
        <v>98761U</v>
      </c>
      <c r="C1229" s="341" t="s">
        <v>7137</v>
      </c>
      <c r="D1229" s="341" t="s">
        <v>484</v>
      </c>
      <c r="E1229" s="341" t="s">
        <v>6393</v>
      </c>
      <c r="F1229" s="343" t="n">
        <v>0.01</v>
      </c>
    </row>
    <row r="1230" customFormat="false" ht="15" hidden="false" customHeight="false" outlineLevel="0" collapsed="false">
      <c r="A1230" s="341" t="n">
        <v>98762</v>
      </c>
      <c r="B1230" s="342" t="str">
        <f aca="false">A1230&amp;"U"</f>
        <v>98762U</v>
      </c>
      <c r="C1230" s="341" t="s">
        <v>7138</v>
      </c>
      <c r="D1230" s="341" t="s">
        <v>484</v>
      </c>
      <c r="E1230" s="341" t="s">
        <v>6393</v>
      </c>
      <c r="F1230" s="343" t="n">
        <v>0.1</v>
      </c>
    </row>
    <row r="1231" customFormat="false" ht="15" hidden="false" customHeight="false" outlineLevel="0" collapsed="false">
      <c r="A1231" s="341" t="n">
        <v>98763</v>
      </c>
      <c r="B1231" s="342" t="str">
        <f aca="false">A1231&amp;"U"</f>
        <v>98763U</v>
      </c>
      <c r="C1231" s="341" t="s">
        <v>7139</v>
      </c>
      <c r="D1231" s="341" t="s">
        <v>484</v>
      </c>
      <c r="E1231" s="341" t="s">
        <v>5964</v>
      </c>
      <c r="F1231" s="343" t="n">
        <v>4.13</v>
      </c>
    </row>
    <row r="1232" customFormat="false" ht="15" hidden="false" customHeight="false" outlineLevel="0" collapsed="false">
      <c r="A1232" s="341" t="n">
        <v>99829</v>
      </c>
      <c r="B1232" s="342" t="str">
        <f aca="false">A1232&amp;"U"</f>
        <v>99829U</v>
      </c>
      <c r="C1232" s="341" t="s">
        <v>7140</v>
      </c>
      <c r="D1232" s="341" t="s">
        <v>484</v>
      </c>
      <c r="E1232" s="341" t="s">
        <v>6393</v>
      </c>
      <c r="F1232" s="343" t="n">
        <v>0.16</v>
      </c>
    </row>
    <row r="1233" customFormat="false" ht="15" hidden="false" customHeight="false" outlineLevel="0" collapsed="false">
      <c r="A1233" s="341" t="n">
        <v>99830</v>
      </c>
      <c r="B1233" s="342" t="str">
        <f aca="false">A1233&amp;"U"</f>
        <v>99830U</v>
      </c>
      <c r="C1233" s="341" t="s">
        <v>7141</v>
      </c>
      <c r="D1233" s="341" t="s">
        <v>484</v>
      </c>
      <c r="E1233" s="341" t="s">
        <v>6393</v>
      </c>
      <c r="F1233" s="343" t="n">
        <v>0.03</v>
      </c>
    </row>
    <row r="1234" customFormat="false" ht="15" hidden="false" customHeight="false" outlineLevel="0" collapsed="false">
      <c r="A1234" s="341" t="n">
        <v>99831</v>
      </c>
      <c r="B1234" s="342" t="str">
        <f aca="false">A1234&amp;"U"</f>
        <v>99831U</v>
      </c>
      <c r="C1234" s="341" t="s">
        <v>7142</v>
      </c>
      <c r="D1234" s="341" t="s">
        <v>484</v>
      </c>
      <c r="E1234" s="341" t="s">
        <v>6393</v>
      </c>
      <c r="F1234" s="343" t="n">
        <v>0.12</v>
      </c>
    </row>
    <row r="1235" customFormat="false" ht="15" hidden="false" customHeight="false" outlineLevel="0" collapsed="false">
      <c r="A1235" s="341" t="n">
        <v>99832</v>
      </c>
      <c r="B1235" s="342" t="str">
        <f aca="false">A1235&amp;"U"</f>
        <v>99832U</v>
      </c>
      <c r="C1235" s="341" t="s">
        <v>7143</v>
      </c>
      <c r="D1235" s="341" t="s">
        <v>484</v>
      </c>
      <c r="E1235" s="341" t="s">
        <v>5964</v>
      </c>
      <c r="F1235" s="343" t="n">
        <v>1.68</v>
      </c>
    </row>
    <row r="1236" customFormat="false" ht="15" hidden="false" customHeight="false" outlineLevel="0" collapsed="false">
      <c r="A1236" s="341" t="n">
        <v>100637</v>
      </c>
      <c r="B1236" s="342" t="str">
        <f aca="false">A1236&amp;"U"</f>
        <v>100637U</v>
      </c>
      <c r="C1236" s="341" t="s">
        <v>7144</v>
      </c>
      <c r="D1236" s="341" t="s">
        <v>484</v>
      </c>
      <c r="E1236" s="341" t="s">
        <v>5911</v>
      </c>
      <c r="F1236" s="343" t="n">
        <v>145.21</v>
      </c>
    </row>
    <row r="1237" customFormat="false" ht="15" hidden="false" customHeight="false" outlineLevel="0" collapsed="false">
      <c r="A1237" s="341" t="n">
        <v>100638</v>
      </c>
      <c r="B1237" s="342" t="str">
        <f aca="false">A1237&amp;"U"</f>
        <v>100638U</v>
      </c>
      <c r="C1237" s="341" t="s">
        <v>7145</v>
      </c>
      <c r="D1237" s="341" t="s">
        <v>484</v>
      </c>
      <c r="E1237" s="341" t="s">
        <v>5911</v>
      </c>
      <c r="F1237" s="343" t="n">
        <v>44.63</v>
      </c>
    </row>
    <row r="1238" customFormat="false" ht="15" hidden="false" customHeight="false" outlineLevel="0" collapsed="false">
      <c r="A1238" s="341" t="n">
        <v>100639</v>
      </c>
      <c r="B1238" s="342" t="str">
        <f aca="false">A1238&amp;"U"</f>
        <v>100639U</v>
      </c>
      <c r="C1238" s="341" t="s">
        <v>7146</v>
      </c>
      <c r="D1238" s="341" t="s">
        <v>484</v>
      </c>
      <c r="E1238" s="341" t="s">
        <v>5911</v>
      </c>
      <c r="F1238" s="343" t="n">
        <v>181.65</v>
      </c>
    </row>
    <row r="1239" customFormat="false" ht="15" hidden="false" customHeight="false" outlineLevel="0" collapsed="false">
      <c r="A1239" s="341" t="n">
        <v>100640</v>
      </c>
      <c r="B1239" s="342" t="str">
        <f aca="false">A1239&amp;"U"</f>
        <v>100640U</v>
      </c>
      <c r="C1239" s="341" t="s">
        <v>7147</v>
      </c>
      <c r="D1239" s="341" t="s">
        <v>484</v>
      </c>
      <c r="E1239" s="341" t="s">
        <v>6393</v>
      </c>
      <c r="F1239" s="344" t="n">
        <v>4248</v>
      </c>
    </row>
    <row r="1240" customFormat="false" ht="15" hidden="false" customHeight="false" outlineLevel="0" collapsed="false">
      <c r="A1240" s="341" t="n">
        <v>100643</v>
      </c>
      <c r="B1240" s="342" t="str">
        <f aca="false">A1240&amp;"U"</f>
        <v>100643U</v>
      </c>
      <c r="C1240" s="341" t="s">
        <v>7148</v>
      </c>
      <c r="D1240" s="341" t="s">
        <v>484</v>
      </c>
      <c r="E1240" s="341" t="s">
        <v>5911</v>
      </c>
      <c r="F1240" s="343" t="n">
        <v>297.54</v>
      </c>
    </row>
    <row r="1241" customFormat="false" ht="15" hidden="false" customHeight="false" outlineLevel="0" collapsed="false">
      <c r="A1241" s="341" t="n">
        <v>100644</v>
      </c>
      <c r="B1241" s="342" t="str">
        <f aca="false">A1241&amp;"U"</f>
        <v>100644U</v>
      </c>
      <c r="C1241" s="341" t="s">
        <v>7149</v>
      </c>
      <c r="D1241" s="341" t="s">
        <v>484</v>
      </c>
      <c r="E1241" s="341" t="s">
        <v>5911</v>
      </c>
      <c r="F1241" s="343" t="n">
        <v>104.88</v>
      </c>
    </row>
    <row r="1242" customFormat="false" ht="15" hidden="false" customHeight="false" outlineLevel="0" collapsed="false">
      <c r="A1242" s="341" t="n">
        <v>100645</v>
      </c>
      <c r="B1242" s="342" t="str">
        <f aca="false">A1242&amp;"U"</f>
        <v>100645U</v>
      </c>
      <c r="C1242" s="341" t="s">
        <v>7150</v>
      </c>
      <c r="D1242" s="341" t="s">
        <v>484</v>
      </c>
      <c r="E1242" s="341" t="s">
        <v>5911</v>
      </c>
      <c r="F1242" s="343" t="n">
        <v>478.29</v>
      </c>
    </row>
    <row r="1243" customFormat="false" ht="15" hidden="false" customHeight="false" outlineLevel="0" collapsed="false">
      <c r="A1243" s="341" t="n">
        <v>100646</v>
      </c>
      <c r="B1243" s="342" t="str">
        <f aca="false">A1243&amp;"U"</f>
        <v>100646U</v>
      </c>
      <c r="C1243" s="341" t="s">
        <v>7151</v>
      </c>
      <c r="D1243" s="341" t="s">
        <v>484</v>
      </c>
      <c r="E1243" s="341" t="s">
        <v>6393</v>
      </c>
      <c r="F1243" s="344" t="n">
        <v>5310</v>
      </c>
    </row>
    <row r="1244" customFormat="false" ht="15" hidden="false" customHeight="false" outlineLevel="0" collapsed="false">
      <c r="A1244" s="341" t="n">
        <v>102270</v>
      </c>
      <c r="B1244" s="342" t="str">
        <f aca="false">A1244&amp;"U"</f>
        <v>102270U</v>
      </c>
      <c r="C1244" s="341" t="s">
        <v>7152</v>
      </c>
      <c r="D1244" s="341" t="s">
        <v>484</v>
      </c>
      <c r="E1244" s="341" t="s">
        <v>5911</v>
      </c>
      <c r="F1244" s="343" t="n">
        <v>0.65</v>
      </c>
    </row>
    <row r="1245" customFormat="false" ht="15" hidden="false" customHeight="false" outlineLevel="0" collapsed="false">
      <c r="A1245" s="341" t="n">
        <v>102271</v>
      </c>
      <c r="B1245" s="342" t="str">
        <f aca="false">A1245&amp;"U"</f>
        <v>102271U</v>
      </c>
      <c r="C1245" s="341" t="s">
        <v>7153</v>
      </c>
      <c r="D1245" s="341" t="s">
        <v>484</v>
      </c>
      <c r="E1245" s="341" t="s">
        <v>5911</v>
      </c>
      <c r="F1245" s="343" t="n">
        <v>0.15</v>
      </c>
    </row>
    <row r="1246" customFormat="false" ht="15" hidden="false" customHeight="false" outlineLevel="0" collapsed="false">
      <c r="A1246" s="341" t="n">
        <v>102272</v>
      </c>
      <c r="B1246" s="342" t="str">
        <f aca="false">A1246&amp;"U"</f>
        <v>102272U</v>
      </c>
      <c r="C1246" s="341" t="s">
        <v>7154</v>
      </c>
      <c r="D1246" s="341" t="s">
        <v>484</v>
      </c>
      <c r="E1246" s="341" t="s">
        <v>5911</v>
      </c>
      <c r="F1246" s="343" t="n">
        <v>0.81</v>
      </c>
    </row>
    <row r="1247" customFormat="false" ht="15" hidden="false" customHeight="false" outlineLevel="0" collapsed="false">
      <c r="A1247" s="341" t="n">
        <v>102273</v>
      </c>
      <c r="B1247" s="342" t="str">
        <f aca="false">A1247&amp;"U"</f>
        <v>102273U</v>
      </c>
      <c r="C1247" s="341" t="s">
        <v>7155</v>
      </c>
      <c r="D1247" s="341" t="s">
        <v>484</v>
      </c>
      <c r="E1247" s="341" t="s">
        <v>5964</v>
      </c>
      <c r="F1247" s="343" t="n">
        <v>1.53</v>
      </c>
    </row>
    <row r="1248" customFormat="false" ht="15" hidden="false" customHeight="false" outlineLevel="0" collapsed="false">
      <c r="A1248" s="341" t="n">
        <v>102809</v>
      </c>
      <c r="B1248" s="342" t="str">
        <f aca="false">A1248&amp;"U"</f>
        <v>102809U</v>
      </c>
      <c r="C1248" s="341" t="s">
        <v>7156</v>
      </c>
      <c r="D1248" s="341" t="s">
        <v>484</v>
      </c>
      <c r="E1248" s="341" t="s">
        <v>6393</v>
      </c>
      <c r="F1248" s="343" t="n">
        <v>16.36</v>
      </c>
    </row>
    <row r="1249" customFormat="false" ht="15" hidden="false" customHeight="false" outlineLevel="0" collapsed="false">
      <c r="A1249" s="341" t="n">
        <v>102815</v>
      </c>
      <c r="B1249" s="342" t="str">
        <f aca="false">A1249&amp;"U"</f>
        <v>102815U</v>
      </c>
      <c r="C1249" s="341" t="s">
        <v>7157</v>
      </c>
      <c r="D1249" s="341" t="s">
        <v>484</v>
      </c>
      <c r="E1249" s="341" t="s">
        <v>5964</v>
      </c>
      <c r="F1249" s="343" t="n">
        <v>3.06</v>
      </c>
    </row>
    <row r="1250" customFormat="false" ht="15" hidden="false" customHeight="false" outlineLevel="0" collapsed="false">
      <c r="A1250" s="341" t="n">
        <v>102826</v>
      </c>
      <c r="B1250" s="342" t="str">
        <f aca="false">A1250&amp;"U"</f>
        <v>102826U</v>
      </c>
      <c r="C1250" s="341" t="s">
        <v>7158</v>
      </c>
      <c r="D1250" s="341" t="s">
        <v>484</v>
      </c>
      <c r="E1250" s="341" t="s">
        <v>5964</v>
      </c>
      <c r="F1250" s="343" t="n">
        <v>5.74</v>
      </c>
    </row>
    <row r="1251" customFormat="false" ht="15" hidden="false" customHeight="false" outlineLevel="0" collapsed="false">
      <c r="A1251" s="341" t="n">
        <v>102832</v>
      </c>
      <c r="B1251" s="342" t="str">
        <f aca="false">A1251&amp;"U"</f>
        <v>102832U</v>
      </c>
      <c r="C1251" s="341" t="s">
        <v>7159</v>
      </c>
      <c r="D1251" s="341" t="s">
        <v>484</v>
      </c>
      <c r="E1251" s="341" t="s">
        <v>5964</v>
      </c>
      <c r="F1251" s="343" t="n">
        <v>7.65</v>
      </c>
    </row>
    <row r="1252" customFormat="false" ht="15" hidden="false" customHeight="false" outlineLevel="0" collapsed="false">
      <c r="A1252" s="341" t="n">
        <v>102843</v>
      </c>
      <c r="B1252" s="342" t="str">
        <f aca="false">A1252&amp;"U"</f>
        <v>102843U</v>
      </c>
      <c r="C1252" s="341" t="s">
        <v>7160</v>
      </c>
      <c r="D1252" s="341" t="s">
        <v>484</v>
      </c>
      <c r="E1252" s="341" t="s">
        <v>6393</v>
      </c>
      <c r="F1252" s="343" t="n">
        <v>132.75</v>
      </c>
    </row>
    <row r="1253" customFormat="false" ht="15" hidden="false" customHeight="false" outlineLevel="0" collapsed="false">
      <c r="A1253" s="341" t="n">
        <v>102849</v>
      </c>
      <c r="B1253" s="342" t="str">
        <f aca="false">A1253&amp;"U"</f>
        <v>102849U</v>
      </c>
      <c r="C1253" s="341" t="s">
        <v>7161</v>
      </c>
      <c r="D1253" s="341" t="s">
        <v>484</v>
      </c>
      <c r="E1253" s="341" t="s">
        <v>6393</v>
      </c>
      <c r="F1253" s="343" t="n">
        <v>64.9</v>
      </c>
    </row>
    <row r="1254" customFormat="false" ht="15" hidden="false" customHeight="false" outlineLevel="0" collapsed="false">
      <c r="A1254" s="341" t="n">
        <v>102855</v>
      </c>
      <c r="B1254" s="342" t="str">
        <f aca="false">A1254&amp;"U"</f>
        <v>102855U</v>
      </c>
      <c r="C1254" s="341" t="s">
        <v>7162</v>
      </c>
      <c r="D1254" s="341" t="s">
        <v>484</v>
      </c>
      <c r="E1254" s="341" t="s">
        <v>6393</v>
      </c>
      <c r="F1254" s="343" t="n">
        <v>64.9</v>
      </c>
    </row>
    <row r="1255" customFormat="false" ht="15" hidden="false" customHeight="false" outlineLevel="0" collapsed="false">
      <c r="A1255" s="341" t="n">
        <v>102861</v>
      </c>
      <c r="B1255" s="342" t="str">
        <f aca="false">A1255&amp;"U"</f>
        <v>102861U</v>
      </c>
      <c r="C1255" s="341" t="s">
        <v>7163</v>
      </c>
      <c r="D1255" s="341" t="s">
        <v>484</v>
      </c>
      <c r="E1255" s="341" t="s">
        <v>5964</v>
      </c>
      <c r="F1255" s="343" t="n">
        <v>1.12</v>
      </c>
    </row>
    <row r="1256" customFormat="false" ht="15" hidden="false" customHeight="false" outlineLevel="0" collapsed="false">
      <c r="A1256" s="341" t="n">
        <v>102867</v>
      </c>
      <c r="B1256" s="342" t="str">
        <f aca="false">A1256&amp;"U"</f>
        <v>102867U</v>
      </c>
      <c r="C1256" s="341" t="s">
        <v>7164</v>
      </c>
      <c r="D1256" s="341" t="s">
        <v>484</v>
      </c>
      <c r="E1256" s="341" t="s">
        <v>5964</v>
      </c>
      <c r="F1256" s="343" t="n">
        <v>0.61</v>
      </c>
    </row>
    <row r="1257" customFormat="false" ht="15" hidden="false" customHeight="false" outlineLevel="0" collapsed="false">
      <c r="A1257" s="341" t="n">
        <v>102873</v>
      </c>
      <c r="B1257" s="342" t="str">
        <f aca="false">A1257&amp;"U"</f>
        <v>102873U</v>
      </c>
      <c r="C1257" s="341" t="s">
        <v>7165</v>
      </c>
      <c r="D1257" s="341" t="s">
        <v>484</v>
      </c>
      <c r="E1257" s="341" t="s">
        <v>6393</v>
      </c>
      <c r="F1257" s="343" t="n">
        <v>117.94</v>
      </c>
    </row>
    <row r="1258" customFormat="false" ht="15" hidden="false" customHeight="false" outlineLevel="0" collapsed="false">
      <c r="A1258" s="341" t="n">
        <v>102879</v>
      </c>
      <c r="B1258" s="342" t="str">
        <f aca="false">A1258&amp;"U"</f>
        <v>102879U</v>
      </c>
      <c r="C1258" s="341" t="s">
        <v>7166</v>
      </c>
      <c r="D1258" s="341" t="s">
        <v>484</v>
      </c>
      <c r="E1258" s="341" t="s">
        <v>6393</v>
      </c>
      <c r="F1258" s="343" t="n">
        <v>177</v>
      </c>
    </row>
    <row r="1259" customFormat="false" ht="15" hidden="false" customHeight="false" outlineLevel="0" collapsed="false">
      <c r="A1259" s="341" t="n">
        <v>102885</v>
      </c>
      <c r="B1259" s="342" t="str">
        <f aca="false">A1259&amp;"U"</f>
        <v>102885U</v>
      </c>
      <c r="C1259" s="341" t="s">
        <v>7167</v>
      </c>
      <c r="D1259" s="341" t="s">
        <v>484</v>
      </c>
      <c r="E1259" s="341" t="s">
        <v>5964</v>
      </c>
      <c r="F1259" s="343" t="n">
        <v>1.15</v>
      </c>
    </row>
    <row r="1260" customFormat="false" ht="15" hidden="false" customHeight="false" outlineLevel="0" collapsed="false">
      <c r="A1260" s="341" t="n">
        <v>102891</v>
      </c>
      <c r="B1260" s="342" t="str">
        <f aca="false">A1260&amp;"U"</f>
        <v>102891U</v>
      </c>
      <c r="C1260" s="341" t="s">
        <v>7168</v>
      </c>
      <c r="D1260" s="341" t="s">
        <v>484</v>
      </c>
      <c r="E1260" s="341" t="s">
        <v>5964</v>
      </c>
      <c r="F1260" s="343" t="n">
        <v>1.15</v>
      </c>
    </row>
    <row r="1261" customFormat="false" ht="15" hidden="false" customHeight="false" outlineLevel="0" collapsed="false">
      <c r="A1261" s="341" t="n">
        <v>102897</v>
      </c>
      <c r="B1261" s="342" t="str">
        <f aca="false">A1261&amp;"U"</f>
        <v>102897U</v>
      </c>
      <c r="C1261" s="341" t="s">
        <v>7169</v>
      </c>
      <c r="D1261" s="341" t="s">
        <v>484</v>
      </c>
      <c r="E1261" s="341" t="s">
        <v>6393</v>
      </c>
      <c r="F1261" s="343" t="n">
        <v>88.67</v>
      </c>
    </row>
    <row r="1262" customFormat="false" ht="15" hidden="false" customHeight="false" outlineLevel="0" collapsed="false">
      <c r="A1262" s="341" t="n">
        <v>102903</v>
      </c>
      <c r="B1262" s="342" t="str">
        <f aca="false">A1262&amp;"U"</f>
        <v>102903U</v>
      </c>
      <c r="C1262" s="341" t="s">
        <v>7170</v>
      </c>
      <c r="D1262" s="341" t="s">
        <v>484</v>
      </c>
      <c r="E1262" s="341" t="s">
        <v>6393</v>
      </c>
      <c r="F1262" s="343" t="n">
        <v>11.5</v>
      </c>
    </row>
    <row r="1263" customFormat="false" ht="15" hidden="false" customHeight="false" outlineLevel="0" collapsed="false">
      <c r="A1263" s="341" t="n">
        <v>102909</v>
      </c>
      <c r="B1263" s="342" t="str">
        <f aca="false">A1263&amp;"U"</f>
        <v>102909U</v>
      </c>
      <c r="C1263" s="341" t="s">
        <v>7171</v>
      </c>
      <c r="D1263" s="341" t="s">
        <v>484</v>
      </c>
      <c r="E1263" s="341" t="s">
        <v>5964</v>
      </c>
      <c r="F1263" s="343" t="n">
        <v>3.67</v>
      </c>
    </row>
    <row r="1264" customFormat="false" ht="15" hidden="false" customHeight="false" outlineLevel="0" collapsed="false">
      <c r="A1264" s="341" t="n">
        <v>102915</v>
      </c>
      <c r="B1264" s="342" t="str">
        <f aca="false">A1264&amp;"U"</f>
        <v>102915U</v>
      </c>
      <c r="C1264" s="341" t="s">
        <v>7172</v>
      </c>
      <c r="D1264" s="341" t="s">
        <v>484</v>
      </c>
      <c r="E1264" s="341" t="s">
        <v>5964</v>
      </c>
      <c r="F1264" s="343" t="n">
        <v>0.57</v>
      </c>
    </row>
    <row r="1265" customFormat="false" ht="15" hidden="false" customHeight="false" outlineLevel="0" collapsed="false">
      <c r="A1265" s="341" t="n">
        <v>102927</v>
      </c>
      <c r="B1265" s="342" t="str">
        <f aca="false">A1265&amp;"U"</f>
        <v>102927U</v>
      </c>
      <c r="C1265" s="341" t="s">
        <v>7173</v>
      </c>
      <c r="D1265" s="341" t="s">
        <v>484</v>
      </c>
      <c r="E1265" s="341" t="s">
        <v>5964</v>
      </c>
      <c r="F1265" s="343" t="n">
        <v>0.84</v>
      </c>
    </row>
    <row r="1266" customFormat="false" ht="15" hidden="false" customHeight="false" outlineLevel="0" collapsed="false">
      <c r="A1266" s="341" t="n">
        <v>102933</v>
      </c>
      <c r="B1266" s="342" t="str">
        <f aca="false">A1266&amp;"U"</f>
        <v>102933U</v>
      </c>
      <c r="C1266" s="341" t="s">
        <v>7174</v>
      </c>
      <c r="D1266" s="341" t="s">
        <v>484</v>
      </c>
      <c r="E1266" s="341" t="s">
        <v>5964</v>
      </c>
      <c r="F1266" s="343" t="n">
        <v>0.84</v>
      </c>
    </row>
    <row r="1267" customFormat="false" ht="15" hidden="false" customHeight="false" outlineLevel="0" collapsed="false">
      <c r="A1267" s="341" t="n">
        <v>102939</v>
      </c>
      <c r="B1267" s="342" t="str">
        <f aca="false">A1267&amp;"U"</f>
        <v>102939U</v>
      </c>
      <c r="C1267" s="341" t="s">
        <v>7175</v>
      </c>
      <c r="D1267" s="341" t="s">
        <v>484</v>
      </c>
      <c r="E1267" s="341" t="s">
        <v>5964</v>
      </c>
      <c r="F1267" s="343" t="n">
        <v>8.41</v>
      </c>
    </row>
    <row r="1268" customFormat="false" ht="15" hidden="false" customHeight="false" outlineLevel="0" collapsed="false">
      <c r="A1268" s="341" t="n">
        <v>102945</v>
      </c>
      <c r="B1268" s="342" t="str">
        <f aca="false">A1268&amp;"U"</f>
        <v>102945U</v>
      </c>
      <c r="C1268" s="341" t="s">
        <v>7176</v>
      </c>
      <c r="D1268" s="341" t="s">
        <v>484</v>
      </c>
      <c r="E1268" s="341" t="s">
        <v>5964</v>
      </c>
      <c r="F1268" s="343" t="n">
        <v>0.02</v>
      </c>
    </row>
    <row r="1269" customFormat="false" ht="15" hidden="false" customHeight="false" outlineLevel="0" collapsed="false">
      <c r="A1269" s="341" t="n">
        <v>102951</v>
      </c>
      <c r="B1269" s="342" t="str">
        <f aca="false">A1269&amp;"U"</f>
        <v>102951U</v>
      </c>
      <c r="C1269" s="341" t="s">
        <v>7177</v>
      </c>
      <c r="D1269" s="341" t="s">
        <v>484</v>
      </c>
      <c r="E1269" s="341" t="s">
        <v>5964</v>
      </c>
      <c r="F1269" s="343" t="n">
        <v>0.56</v>
      </c>
    </row>
    <row r="1270" customFormat="false" ht="15" hidden="false" customHeight="false" outlineLevel="0" collapsed="false">
      <c r="A1270" s="341" t="n">
        <v>102957</v>
      </c>
      <c r="B1270" s="342" t="str">
        <f aca="false">A1270&amp;"U"</f>
        <v>102957U</v>
      </c>
      <c r="C1270" s="341" t="s">
        <v>7178</v>
      </c>
      <c r="D1270" s="341" t="s">
        <v>484</v>
      </c>
      <c r="E1270" s="341" t="s">
        <v>6393</v>
      </c>
      <c r="F1270" s="343" t="n">
        <v>50.32</v>
      </c>
    </row>
    <row r="1271" customFormat="false" ht="15" hidden="false" customHeight="false" outlineLevel="0" collapsed="false">
      <c r="A1271" s="341" t="n">
        <v>102963</v>
      </c>
      <c r="B1271" s="342" t="str">
        <f aca="false">A1271&amp;"U"</f>
        <v>102963U</v>
      </c>
      <c r="C1271" s="341" t="s">
        <v>7179</v>
      </c>
      <c r="D1271" s="341" t="s">
        <v>484</v>
      </c>
      <c r="E1271" s="341" t="s">
        <v>6393</v>
      </c>
      <c r="F1271" s="343" t="n">
        <v>83.6</v>
      </c>
    </row>
    <row r="1272" customFormat="false" ht="15" hidden="false" customHeight="false" outlineLevel="0" collapsed="false">
      <c r="A1272" s="341" t="n">
        <v>102969</v>
      </c>
      <c r="B1272" s="342" t="str">
        <f aca="false">A1272&amp;"U"</f>
        <v>102969U</v>
      </c>
      <c r="C1272" s="341" t="s">
        <v>7180</v>
      </c>
      <c r="D1272" s="341" t="s">
        <v>484</v>
      </c>
      <c r="E1272" s="341" t="s">
        <v>5964</v>
      </c>
      <c r="F1272" s="343" t="n">
        <v>1.14</v>
      </c>
    </row>
    <row r="1273" customFormat="false" ht="15" hidden="false" customHeight="false" outlineLevel="0" collapsed="false">
      <c r="A1273" s="341" t="n">
        <v>102985</v>
      </c>
      <c r="B1273" s="342" t="str">
        <f aca="false">A1273&amp;"U"</f>
        <v>102985U</v>
      </c>
      <c r="C1273" s="341" t="s">
        <v>7181</v>
      </c>
      <c r="D1273" s="341" t="s">
        <v>484</v>
      </c>
      <c r="E1273" s="341" t="s">
        <v>6393</v>
      </c>
      <c r="F1273" s="343" t="n">
        <v>2.95</v>
      </c>
    </row>
    <row r="1274" customFormat="false" ht="15" hidden="false" customHeight="false" outlineLevel="0" collapsed="false">
      <c r="A1274" s="341" t="n">
        <v>103156</v>
      </c>
      <c r="B1274" s="342" t="str">
        <f aca="false">A1274&amp;"U"</f>
        <v>103156U</v>
      </c>
      <c r="C1274" s="341" t="s">
        <v>7182</v>
      </c>
      <c r="D1274" s="341" t="s">
        <v>484</v>
      </c>
      <c r="E1274" s="341" t="s">
        <v>5964</v>
      </c>
      <c r="F1274" s="343" t="n">
        <v>2.19</v>
      </c>
    </row>
    <row r="1275" customFormat="false" ht="15" hidden="false" customHeight="false" outlineLevel="0" collapsed="false">
      <c r="A1275" s="341" t="n">
        <v>103162</v>
      </c>
      <c r="B1275" s="342" t="str">
        <f aca="false">A1275&amp;"U"</f>
        <v>103162U</v>
      </c>
      <c r="C1275" s="341" t="s">
        <v>7183</v>
      </c>
      <c r="D1275" s="341" t="s">
        <v>484</v>
      </c>
      <c r="E1275" s="341" t="s">
        <v>5964</v>
      </c>
      <c r="F1275" s="343" t="n">
        <v>2.67</v>
      </c>
    </row>
    <row r="1276" customFormat="false" ht="15" hidden="false" customHeight="false" outlineLevel="0" collapsed="false">
      <c r="A1276" s="341" t="n">
        <v>103168</v>
      </c>
      <c r="B1276" s="342" t="str">
        <f aca="false">A1276&amp;"U"</f>
        <v>103168U</v>
      </c>
      <c r="C1276" s="341" t="s">
        <v>7184</v>
      </c>
      <c r="D1276" s="341" t="s">
        <v>484</v>
      </c>
      <c r="E1276" s="341" t="s">
        <v>5964</v>
      </c>
      <c r="F1276" s="343" t="n">
        <v>3</v>
      </c>
    </row>
    <row r="1277" customFormat="false" ht="15" hidden="false" customHeight="false" outlineLevel="0" collapsed="false">
      <c r="A1277" s="341" t="n">
        <v>103174</v>
      </c>
      <c r="B1277" s="342" t="str">
        <f aca="false">A1277&amp;"U"</f>
        <v>103174U</v>
      </c>
      <c r="C1277" s="341" t="s">
        <v>7185</v>
      </c>
      <c r="D1277" s="341" t="s">
        <v>484</v>
      </c>
      <c r="E1277" s="341" t="s">
        <v>5964</v>
      </c>
      <c r="F1277" s="343" t="n">
        <v>7.78</v>
      </c>
    </row>
    <row r="1278" customFormat="false" ht="15" hidden="false" customHeight="false" outlineLevel="0" collapsed="false">
      <c r="A1278" s="341" t="n">
        <v>103180</v>
      </c>
      <c r="B1278" s="342" t="str">
        <f aca="false">A1278&amp;"U"</f>
        <v>103180U</v>
      </c>
      <c r="C1278" s="341" t="s">
        <v>7186</v>
      </c>
      <c r="D1278" s="341" t="s">
        <v>484</v>
      </c>
      <c r="E1278" s="341" t="s">
        <v>5964</v>
      </c>
      <c r="F1278" s="343" t="n">
        <v>17.4</v>
      </c>
    </row>
    <row r="1279" customFormat="false" ht="15" hidden="false" customHeight="false" outlineLevel="0" collapsed="false">
      <c r="A1279" s="341" t="n">
        <v>103223</v>
      </c>
      <c r="B1279" s="342" t="str">
        <f aca="false">A1279&amp;"U"</f>
        <v>103223U</v>
      </c>
      <c r="C1279" s="341" t="s">
        <v>7187</v>
      </c>
      <c r="D1279" s="341" t="s">
        <v>484</v>
      </c>
      <c r="E1279" s="341" t="s">
        <v>6393</v>
      </c>
      <c r="F1279" s="343" t="n">
        <v>34.59</v>
      </c>
    </row>
    <row r="1280" customFormat="false" ht="15" hidden="false" customHeight="false" outlineLevel="0" collapsed="false">
      <c r="A1280" s="341" t="n">
        <v>103229</v>
      </c>
      <c r="B1280" s="342" t="str">
        <f aca="false">A1280&amp;"U"</f>
        <v>103229U</v>
      </c>
      <c r="C1280" s="341" t="s">
        <v>7188</v>
      </c>
      <c r="D1280" s="341" t="s">
        <v>484</v>
      </c>
      <c r="E1280" s="341" t="s">
        <v>6393</v>
      </c>
      <c r="F1280" s="343" t="n">
        <v>95.73</v>
      </c>
    </row>
    <row r="1281" customFormat="false" ht="15" hidden="false" customHeight="false" outlineLevel="0" collapsed="false">
      <c r="A1281" s="341" t="n">
        <v>103235</v>
      </c>
      <c r="B1281" s="342" t="str">
        <f aca="false">A1281&amp;"U"</f>
        <v>103235U</v>
      </c>
      <c r="C1281" s="341" t="s">
        <v>7189</v>
      </c>
      <c r="D1281" s="341" t="s">
        <v>484</v>
      </c>
      <c r="E1281" s="341" t="s">
        <v>6393</v>
      </c>
      <c r="F1281" s="343" t="n">
        <v>101.23</v>
      </c>
    </row>
    <row r="1282" customFormat="false" ht="15" hidden="false" customHeight="false" outlineLevel="0" collapsed="false">
      <c r="A1282" s="341" t="n">
        <v>103241</v>
      </c>
      <c r="B1282" s="342" t="str">
        <f aca="false">A1282&amp;"U"</f>
        <v>103241U</v>
      </c>
      <c r="C1282" s="341" t="s">
        <v>7190</v>
      </c>
      <c r="D1282" s="341" t="s">
        <v>484</v>
      </c>
      <c r="E1282" s="341" t="s">
        <v>5964</v>
      </c>
      <c r="F1282" s="343" t="n">
        <v>8.15</v>
      </c>
    </row>
    <row r="1283" customFormat="false" ht="15" hidden="false" customHeight="false" outlineLevel="0" collapsed="false">
      <c r="A1283" s="341" t="n">
        <v>103660</v>
      </c>
      <c r="B1283" s="342" t="str">
        <f aca="false">A1283&amp;"U"</f>
        <v>103660U</v>
      </c>
      <c r="C1283" s="341" t="s">
        <v>7191</v>
      </c>
      <c r="D1283" s="341" t="s">
        <v>484</v>
      </c>
      <c r="E1283" s="341" t="s">
        <v>6393</v>
      </c>
      <c r="F1283" s="343" t="n">
        <v>10.64</v>
      </c>
    </row>
    <row r="1284" customFormat="false" ht="15" hidden="false" customHeight="false" outlineLevel="0" collapsed="false">
      <c r="A1284" s="341" t="n">
        <v>103666</v>
      </c>
      <c r="B1284" s="342" t="str">
        <f aca="false">A1284&amp;"U"</f>
        <v>103666U</v>
      </c>
      <c r="C1284" s="341" t="s">
        <v>7192</v>
      </c>
      <c r="D1284" s="341" t="s">
        <v>484</v>
      </c>
      <c r="E1284" s="341" t="s">
        <v>6393</v>
      </c>
      <c r="F1284" s="343" t="n">
        <v>158.82</v>
      </c>
    </row>
    <row r="1285" customFormat="false" ht="15" hidden="false" customHeight="false" outlineLevel="0" collapsed="false">
      <c r="A1285" s="341" t="n">
        <v>103792</v>
      </c>
      <c r="B1285" s="342" t="str">
        <f aca="false">A1285&amp;"U"</f>
        <v>103792U</v>
      </c>
      <c r="C1285" s="341" t="s">
        <v>7193</v>
      </c>
      <c r="D1285" s="341" t="s">
        <v>484</v>
      </c>
      <c r="E1285" s="341" t="s">
        <v>5964</v>
      </c>
      <c r="F1285" s="343" t="n">
        <v>0.25</v>
      </c>
    </row>
    <row r="1286" customFormat="false" ht="15" hidden="false" customHeight="false" outlineLevel="0" collapsed="false">
      <c r="A1286" s="341" t="n">
        <v>103937</v>
      </c>
      <c r="B1286" s="342" t="str">
        <f aca="false">A1286&amp;"U"</f>
        <v>103937U</v>
      </c>
      <c r="C1286" s="341" t="s">
        <v>7194</v>
      </c>
      <c r="D1286" s="341" t="s">
        <v>484</v>
      </c>
      <c r="E1286" s="341" t="s">
        <v>5964</v>
      </c>
      <c r="F1286" s="343" t="n">
        <v>1.37</v>
      </c>
    </row>
    <row r="1287" customFormat="false" ht="15" hidden="false" customHeight="false" outlineLevel="0" collapsed="false">
      <c r="A1287" s="341" t="n">
        <v>103943</v>
      </c>
      <c r="B1287" s="342" t="str">
        <f aca="false">A1287&amp;"U"</f>
        <v>103943U</v>
      </c>
      <c r="C1287" s="341" t="s">
        <v>7195</v>
      </c>
      <c r="D1287" s="341" t="s">
        <v>484</v>
      </c>
      <c r="E1287" s="341" t="s">
        <v>5964</v>
      </c>
      <c r="F1287" s="343" t="n">
        <v>1.37</v>
      </c>
    </row>
    <row r="1288" customFormat="false" ht="15" hidden="false" customHeight="false" outlineLevel="0" collapsed="false">
      <c r="A1288" s="341" t="n">
        <v>104087</v>
      </c>
      <c r="B1288" s="342" t="str">
        <f aca="false">A1288&amp;"U"</f>
        <v>104087U</v>
      </c>
      <c r="C1288" s="341" t="s">
        <v>7196</v>
      </c>
      <c r="D1288" s="341" t="s">
        <v>484</v>
      </c>
      <c r="E1288" s="341" t="s">
        <v>5964</v>
      </c>
      <c r="F1288" s="343" t="n">
        <v>0.05</v>
      </c>
    </row>
    <row r="1289" customFormat="false" ht="15" hidden="false" customHeight="false" outlineLevel="0" collapsed="false">
      <c r="A1289" s="341" t="n">
        <v>104088</v>
      </c>
      <c r="B1289" s="342" t="str">
        <f aca="false">A1289&amp;"U"</f>
        <v>104088U</v>
      </c>
      <c r="C1289" s="341" t="s">
        <v>7197</v>
      </c>
      <c r="D1289" s="341" t="s">
        <v>484</v>
      </c>
      <c r="E1289" s="341" t="s">
        <v>5964</v>
      </c>
      <c r="F1289" s="343" t="n">
        <v>0.01</v>
      </c>
    </row>
    <row r="1290" customFormat="false" ht="15" hidden="false" customHeight="false" outlineLevel="0" collapsed="false">
      <c r="A1290" s="341" t="n">
        <v>104089</v>
      </c>
      <c r="B1290" s="342" t="str">
        <f aca="false">A1290&amp;"U"</f>
        <v>104089U</v>
      </c>
      <c r="C1290" s="341" t="s">
        <v>7198</v>
      </c>
      <c r="D1290" s="341" t="s">
        <v>484</v>
      </c>
      <c r="E1290" s="341" t="s">
        <v>5964</v>
      </c>
      <c r="F1290" s="343" t="n">
        <v>0.07</v>
      </c>
    </row>
    <row r="1291" customFormat="false" ht="15" hidden="false" customHeight="false" outlineLevel="0" collapsed="false">
      <c r="A1291" s="341" t="n">
        <v>104090</v>
      </c>
      <c r="B1291" s="342" t="str">
        <f aca="false">A1291&amp;"U"</f>
        <v>104090U</v>
      </c>
      <c r="C1291" s="341" t="s">
        <v>7199</v>
      </c>
      <c r="D1291" s="341" t="s">
        <v>484</v>
      </c>
      <c r="E1291" s="341" t="s">
        <v>5964</v>
      </c>
      <c r="F1291" s="343" t="n">
        <v>0.61</v>
      </c>
    </row>
    <row r="1292" customFormat="false" ht="15" hidden="false" customHeight="false" outlineLevel="0" collapsed="false">
      <c r="A1292" s="341" t="n">
        <v>104093</v>
      </c>
      <c r="B1292" s="342" t="str">
        <f aca="false">A1292&amp;"U"</f>
        <v>104093U</v>
      </c>
      <c r="C1292" s="341" t="s">
        <v>7200</v>
      </c>
      <c r="D1292" s="341" t="s">
        <v>484</v>
      </c>
      <c r="E1292" s="341" t="s">
        <v>5964</v>
      </c>
      <c r="F1292" s="343" t="n">
        <v>0.08</v>
      </c>
    </row>
    <row r="1293" customFormat="false" ht="15" hidden="false" customHeight="false" outlineLevel="0" collapsed="false">
      <c r="A1293" s="341" t="n">
        <v>104094</v>
      </c>
      <c r="B1293" s="342" t="str">
        <f aca="false">A1293&amp;"U"</f>
        <v>104094U</v>
      </c>
      <c r="C1293" s="341" t="s">
        <v>7201</v>
      </c>
      <c r="D1293" s="341" t="s">
        <v>484</v>
      </c>
      <c r="E1293" s="341" t="s">
        <v>5964</v>
      </c>
      <c r="F1293" s="343" t="n">
        <v>0.01</v>
      </c>
    </row>
    <row r="1294" customFormat="false" ht="15" hidden="false" customHeight="false" outlineLevel="0" collapsed="false">
      <c r="A1294" s="341" t="n">
        <v>104095</v>
      </c>
      <c r="B1294" s="342" t="str">
        <f aca="false">A1294&amp;"U"</f>
        <v>104095U</v>
      </c>
      <c r="C1294" s="341" t="s">
        <v>7202</v>
      </c>
      <c r="D1294" s="341" t="s">
        <v>484</v>
      </c>
      <c r="E1294" s="341" t="s">
        <v>5964</v>
      </c>
      <c r="F1294" s="343" t="n">
        <v>0.1</v>
      </c>
    </row>
    <row r="1295" customFormat="false" ht="15" hidden="false" customHeight="false" outlineLevel="0" collapsed="false">
      <c r="A1295" s="341" t="n">
        <v>104096</v>
      </c>
      <c r="B1295" s="342" t="str">
        <f aca="false">A1295&amp;"U"</f>
        <v>104096U</v>
      </c>
      <c r="C1295" s="341" t="s">
        <v>7203</v>
      </c>
      <c r="D1295" s="341" t="s">
        <v>484</v>
      </c>
      <c r="E1295" s="341" t="s">
        <v>5964</v>
      </c>
      <c r="F1295" s="343" t="n">
        <v>0.84</v>
      </c>
    </row>
    <row r="1296" customFormat="false" ht="15" hidden="false" customHeight="false" outlineLevel="0" collapsed="false">
      <c r="A1296" s="341" t="n">
        <v>104519</v>
      </c>
      <c r="B1296" s="342" t="str">
        <f aca="false">A1296&amp;"U"</f>
        <v>104519U</v>
      </c>
      <c r="C1296" s="341" t="s">
        <v>7204</v>
      </c>
      <c r="D1296" s="341" t="s">
        <v>484</v>
      </c>
      <c r="E1296" s="341" t="s">
        <v>5964</v>
      </c>
      <c r="F1296" s="343" t="n">
        <v>0.57</v>
      </c>
    </row>
    <row r="1297" customFormat="false" ht="15" hidden="false" customHeight="false" outlineLevel="0" collapsed="false">
      <c r="A1297" s="341" t="n">
        <v>104655</v>
      </c>
      <c r="B1297" s="342" t="str">
        <f aca="false">A1297&amp;"U"</f>
        <v>104655U</v>
      </c>
      <c r="C1297" s="341" t="s">
        <v>7205</v>
      </c>
      <c r="D1297" s="341" t="s">
        <v>484</v>
      </c>
      <c r="E1297" s="341" t="s">
        <v>5964</v>
      </c>
      <c r="F1297" s="343" t="n">
        <v>0.61</v>
      </c>
    </row>
    <row r="1298" customFormat="false" ht="15" hidden="false" customHeight="false" outlineLevel="0" collapsed="false">
      <c r="A1298" s="341" t="n">
        <v>104687</v>
      </c>
      <c r="B1298" s="342" t="str">
        <f aca="false">A1298&amp;"U"</f>
        <v>104687U</v>
      </c>
      <c r="C1298" s="341" t="s">
        <v>7206</v>
      </c>
      <c r="D1298" s="341" t="s">
        <v>484</v>
      </c>
      <c r="E1298" s="341" t="s">
        <v>6393</v>
      </c>
      <c r="F1298" s="343" t="n">
        <v>443.2</v>
      </c>
    </row>
    <row r="1299" customFormat="false" ht="15" hidden="false" customHeight="false" outlineLevel="0" collapsed="false">
      <c r="A1299" s="341" t="n">
        <v>104694</v>
      </c>
      <c r="B1299" s="342" t="str">
        <f aca="false">A1299&amp;"U"</f>
        <v>104694U</v>
      </c>
      <c r="C1299" s="341" t="s">
        <v>7207</v>
      </c>
      <c r="D1299" s="341" t="s">
        <v>484</v>
      </c>
      <c r="E1299" s="341" t="s">
        <v>5964</v>
      </c>
      <c r="F1299" s="343" t="n">
        <v>1.91</v>
      </c>
    </row>
    <row r="1300" customFormat="false" ht="15" hidden="false" customHeight="false" outlineLevel="0" collapsed="false">
      <c r="A1300" s="341" t="n">
        <v>104703</v>
      </c>
      <c r="B1300" s="342" t="str">
        <f aca="false">A1300&amp;"U"</f>
        <v>104703U</v>
      </c>
      <c r="C1300" s="341" t="s">
        <v>7208</v>
      </c>
      <c r="D1300" s="341" t="s">
        <v>484</v>
      </c>
      <c r="E1300" s="341" t="s">
        <v>6393</v>
      </c>
      <c r="F1300" s="343" t="n">
        <v>91.21</v>
      </c>
    </row>
    <row r="1301" customFormat="false" ht="15" hidden="false" customHeight="false" outlineLevel="0" collapsed="false">
      <c r="A1301" s="341" t="n">
        <v>104709</v>
      </c>
      <c r="B1301" s="342" t="str">
        <f aca="false">A1301&amp;"U"</f>
        <v>104709U</v>
      </c>
      <c r="C1301" s="341" t="s">
        <v>7209</v>
      </c>
      <c r="D1301" s="341" t="s">
        <v>484</v>
      </c>
      <c r="E1301" s="341" t="s">
        <v>6393</v>
      </c>
      <c r="F1301" s="344" t="n">
        <v>1153.45</v>
      </c>
    </row>
    <row r="1302" customFormat="false" ht="15" hidden="false" customHeight="false" outlineLevel="0" collapsed="false">
      <c r="A1302" s="341" t="n">
        <v>104715</v>
      </c>
      <c r="B1302" s="342" t="str">
        <f aca="false">A1302&amp;"U"</f>
        <v>104715U</v>
      </c>
      <c r="C1302" s="341" t="s">
        <v>7210</v>
      </c>
      <c r="D1302" s="341" t="s">
        <v>484</v>
      </c>
      <c r="E1302" s="341" t="s">
        <v>6393</v>
      </c>
      <c r="F1302" s="343" t="n">
        <v>88.67</v>
      </c>
    </row>
    <row r="1303" customFormat="false" ht="15" hidden="false" customHeight="false" outlineLevel="0" collapsed="false">
      <c r="A1303" s="341" t="n">
        <v>92259</v>
      </c>
      <c r="B1303" s="342" t="str">
        <f aca="false">A1303&amp;"U"</f>
        <v>92259U</v>
      </c>
      <c r="C1303" s="341" t="s">
        <v>7211</v>
      </c>
      <c r="D1303" s="341" t="s">
        <v>32</v>
      </c>
      <c r="E1303" s="341" t="s">
        <v>5911</v>
      </c>
      <c r="F1303" s="343" t="n">
        <v>472.45</v>
      </c>
    </row>
    <row r="1304" customFormat="false" ht="15" hidden="false" customHeight="false" outlineLevel="0" collapsed="false">
      <c r="A1304" s="341" t="n">
        <v>92260</v>
      </c>
      <c r="B1304" s="342" t="str">
        <f aca="false">A1304&amp;"U"</f>
        <v>92260U</v>
      </c>
      <c r="C1304" s="341" t="s">
        <v>7212</v>
      </c>
      <c r="D1304" s="341" t="s">
        <v>32</v>
      </c>
      <c r="E1304" s="341" t="s">
        <v>5911</v>
      </c>
      <c r="F1304" s="343" t="n">
        <v>532.79</v>
      </c>
    </row>
    <row r="1305" customFormat="false" ht="15" hidden="false" customHeight="false" outlineLevel="0" collapsed="false">
      <c r="A1305" s="341" t="n">
        <v>92261</v>
      </c>
      <c r="B1305" s="342" t="str">
        <f aca="false">A1305&amp;"U"</f>
        <v>92261U</v>
      </c>
      <c r="C1305" s="341" t="s">
        <v>7213</v>
      </c>
      <c r="D1305" s="341" t="s">
        <v>32</v>
      </c>
      <c r="E1305" s="341" t="s">
        <v>5911</v>
      </c>
      <c r="F1305" s="343" t="n">
        <v>591.29</v>
      </c>
    </row>
    <row r="1306" customFormat="false" ht="15" hidden="false" customHeight="false" outlineLevel="0" collapsed="false">
      <c r="A1306" s="341" t="n">
        <v>92262</v>
      </c>
      <c r="B1306" s="342" t="str">
        <f aca="false">A1306&amp;"U"</f>
        <v>92262U</v>
      </c>
      <c r="C1306" s="341" t="s">
        <v>7214</v>
      </c>
      <c r="D1306" s="341" t="s">
        <v>32</v>
      </c>
      <c r="E1306" s="341" t="s">
        <v>5911</v>
      </c>
      <c r="F1306" s="343" t="n">
        <v>685.49</v>
      </c>
    </row>
    <row r="1307" customFormat="false" ht="15" hidden="false" customHeight="false" outlineLevel="0" collapsed="false">
      <c r="A1307" s="341" t="n">
        <v>92539</v>
      </c>
      <c r="B1307" s="342" t="str">
        <f aca="false">A1307&amp;"U"</f>
        <v>92539U</v>
      </c>
      <c r="C1307" s="341" t="s">
        <v>7215</v>
      </c>
      <c r="D1307" s="341" t="s">
        <v>68</v>
      </c>
      <c r="E1307" s="341" t="s">
        <v>5964</v>
      </c>
      <c r="F1307" s="343" t="n">
        <v>77.57</v>
      </c>
    </row>
    <row r="1308" customFormat="false" ht="15" hidden="false" customHeight="false" outlineLevel="0" collapsed="false">
      <c r="A1308" s="341" t="n">
        <v>92540</v>
      </c>
      <c r="B1308" s="342" t="str">
        <f aca="false">A1308&amp;"U"</f>
        <v>92540U</v>
      </c>
      <c r="C1308" s="341" t="s">
        <v>7216</v>
      </c>
      <c r="D1308" s="341" t="s">
        <v>68</v>
      </c>
      <c r="E1308" s="341" t="s">
        <v>5964</v>
      </c>
      <c r="F1308" s="343" t="n">
        <v>86.58</v>
      </c>
    </row>
    <row r="1309" customFormat="false" ht="15" hidden="false" customHeight="false" outlineLevel="0" collapsed="false">
      <c r="A1309" s="341" t="n">
        <v>92541</v>
      </c>
      <c r="B1309" s="342" t="str">
        <f aca="false">A1309&amp;"U"</f>
        <v>92541U</v>
      </c>
      <c r="C1309" s="341" t="s">
        <v>7217</v>
      </c>
      <c r="D1309" s="341" t="s">
        <v>68</v>
      </c>
      <c r="E1309" s="341" t="s">
        <v>5964</v>
      </c>
      <c r="F1309" s="343" t="n">
        <v>83.91</v>
      </c>
    </row>
    <row r="1310" customFormat="false" ht="15" hidden="false" customHeight="false" outlineLevel="0" collapsed="false">
      <c r="A1310" s="341" t="n">
        <v>92542</v>
      </c>
      <c r="B1310" s="342" t="str">
        <f aca="false">A1310&amp;"U"</f>
        <v>92542U</v>
      </c>
      <c r="C1310" s="341" t="s">
        <v>7218</v>
      </c>
      <c r="D1310" s="341" t="s">
        <v>68</v>
      </c>
      <c r="E1310" s="341" t="s">
        <v>5964</v>
      </c>
      <c r="F1310" s="343" t="n">
        <v>101.58</v>
      </c>
    </row>
    <row r="1311" customFormat="false" ht="15" hidden="false" customHeight="false" outlineLevel="0" collapsed="false">
      <c r="A1311" s="341" t="n">
        <v>92543</v>
      </c>
      <c r="B1311" s="342" t="str">
        <f aca="false">A1311&amp;"U"</f>
        <v>92543U</v>
      </c>
      <c r="C1311" s="341" t="s">
        <v>7219</v>
      </c>
      <c r="D1311" s="341" t="s">
        <v>68</v>
      </c>
      <c r="E1311" s="341" t="s">
        <v>5964</v>
      </c>
      <c r="F1311" s="343" t="n">
        <v>23.78</v>
      </c>
    </row>
    <row r="1312" customFormat="false" ht="15" hidden="false" customHeight="false" outlineLevel="0" collapsed="false">
      <c r="A1312" s="341" t="n">
        <v>92544</v>
      </c>
      <c r="B1312" s="342" t="str">
        <f aca="false">A1312&amp;"U"</f>
        <v>92544U</v>
      </c>
      <c r="C1312" s="341" t="s">
        <v>7220</v>
      </c>
      <c r="D1312" s="341" t="s">
        <v>68</v>
      </c>
      <c r="E1312" s="341" t="s">
        <v>5964</v>
      </c>
      <c r="F1312" s="343" t="n">
        <v>18.95</v>
      </c>
    </row>
    <row r="1313" customFormat="false" ht="15" hidden="false" customHeight="false" outlineLevel="0" collapsed="false">
      <c r="A1313" s="341" t="n">
        <v>92545</v>
      </c>
      <c r="B1313" s="342" t="str">
        <f aca="false">A1313&amp;"U"</f>
        <v>92545U</v>
      </c>
      <c r="C1313" s="341" t="s">
        <v>7221</v>
      </c>
      <c r="D1313" s="341" t="s">
        <v>32</v>
      </c>
      <c r="E1313" s="341" t="s">
        <v>5911</v>
      </c>
      <c r="F1313" s="344" t="n">
        <v>1041.43</v>
      </c>
    </row>
    <row r="1314" customFormat="false" ht="15" hidden="false" customHeight="false" outlineLevel="0" collapsed="false">
      <c r="A1314" s="341" t="n">
        <v>92546</v>
      </c>
      <c r="B1314" s="342" t="str">
        <f aca="false">A1314&amp;"U"</f>
        <v>92546U</v>
      </c>
      <c r="C1314" s="341" t="s">
        <v>7222</v>
      </c>
      <c r="D1314" s="341" t="s">
        <v>32</v>
      </c>
      <c r="E1314" s="341" t="s">
        <v>5911</v>
      </c>
      <c r="F1314" s="344" t="n">
        <v>1274.92</v>
      </c>
    </row>
    <row r="1315" customFormat="false" ht="15" hidden="false" customHeight="false" outlineLevel="0" collapsed="false">
      <c r="A1315" s="341" t="n">
        <v>92547</v>
      </c>
      <c r="B1315" s="342" t="str">
        <f aca="false">A1315&amp;"U"</f>
        <v>92547U</v>
      </c>
      <c r="C1315" s="341" t="s">
        <v>7223</v>
      </c>
      <c r="D1315" s="341" t="s">
        <v>32</v>
      </c>
      <c r="E1315" s="341" t="s">
        <v>5911</v>
      </c>
      <c r="F1315" s="344" t="n">
        <v>1350.89</v>
      </c>
    </row>
    <row r="1316" customFormat="false" ht="15" hidden="false" customHeight="false" outlineLevel="0" collapsed="false">
      <c r="A1316" s="341" t="n">
        <v>92548</v>
      </c>
      <c r="B1316" s="342" t="str">
        <f aca="false">A1316&amp;"U"</f>
        <v>92548U</v>
      </c>
      <c r="C1316" s="341" t="s">
        <v>7224</v>
      </c>
      <c r="D1316" s="341" t="s">
        <v>32</v>
      </c>
      <c r="E1316" s="341" t="s">
        <v>5911</v>
      </c>
      <c r="F1316" s="344" t="n">
        <v>1501.95</v>
      </c>
    </row>
    <row r="1317" customFormat="false" ht="15" hidden="false" customHeight="false" outlineLevel="0" collapsed="false">
      <c r="A1317" s="341" t="n">
        <v>92549</v>
      </c>
      <c r="B1317" s="342" t="str">
        <f aca="false">A1317&amp;"U"</f>
        <v>92549U</v>
      </c>
      <c r="C1317" s="341" t="s">
        <v>7225</v>
      </c>
      <c r="D1317" s="341" t="s">
        <v>32</v>
      </c>
      <c r="E1317" s="341" t="s">
        <v>5911</v>
      </c>
      <c r="F1317" s="344" t="n">
        <v>1866.98</v>
      </c>
    </row>
    <row r="1318" customFormat="false" ht="15" hidden="false" customHeight="false" outlineLevel="0" collapsed="false">
      <c r="A1318" s="341" t="n">
        <v>92550</v>
      </c>
      <c r="B1318" s="342" t="str">
        <f aca="false">A1318&amp;"U"</f>
        <v>92550U</v>
      </c>
      <c r="C1318" s="341" t="s">
        <v>7226</v>
      </c>
      <c r="D1318" s="341" t="s">
        <v>32</v>
      </c>
      <c r="E1318" s="341" t="s">
        <v>5911</v>
      </c>
      <c r="F1318" s="344" t="n">
        <v>2274.29</v>
      </c>
    </row>
    <row r="1319" customFormat="false" ht="15" hidden="false" customHeight="false" outlineLevel="0" collapsed="false">
      <c r="A1319" s="341" t="n">
        <v>92551</v>
      </c>
      <c r="B1319" s="342" t="str">
        <f aca="false">A1319&amp;"U"</f>
        <v>92551U</v>
      </c>
      <c r="C1319" s="341" t="s">
        <v>7227</v>
      </c>
      <c r="D1319" s="341" t="s">
        <v>32</v>
      </c>
      <c r="E1319" s="341" t="s">
        <v>5911</v>
      </c>
      <c r="F1319" s="344" t="n">
        <v>2371.88</v>
      </c>
    </row>
    <row r="1320" customFormat="false" ht="15" hidden="false" customHeight="false" outlineLevel="0" collapsed="false">
      <c r="A1320" s="341" t="n">
        <v>92552</v>
      </c>
      <c r="B1320" s="342" t="str">
        <f aca="false">A1320&amp;"U"</f>
        <v>92552U</v>
      </c>
      <c r="C1320" s="341" t="s">
        <v>7228</v>
      </c>
      <c r="D1320" s="341" t="s">
        <v>32</v>
      </c>
      <c r="E1320" s="341" t="s">
        <v>5911</v>
      </c>
      <c r="F1320" s="344" t="n">
        <v>2578.44</v>
      </c>
    </row>
    <row r="1321" customFormat="false" ht="15" hidden="false" customHeight="false" outlineLevel="0" collapsed="false">
      <c r="A1321" s="341" t="n">
        <v>92553</v>
      </c>
      <c r="B1321" s="342" t="str">
        <f aca="false">A1321&amp;"U"</f>
        <v>92553U</v>
      </c>
      <c r="C1321" s="341" t="s">
        <v>7229</v>
      </c>
      <c r="D1321" s="341" t="s">
        <v>32</v>
      </c>
      <c r="E1321" s="341" t="s">
        <v>5911</v>
      </c>
      <c r="F1321" s="344" t="n">
        <v>2954.07</v>
      </c>
    </row>
    <row r="1322" customFormat="false" ht="15" hidden="false" customHeight="false" outlineLevel="0" collapsed="false">
      <c r="A1322" s="341" t="n">
        <v>92554</v>
      </c>
      <c r="B1322" s="342" t="str">
        <f aca="false">A1322&amp;"U"</f>
        <v>92554U</v>
      </c>
      <c r="C1322" s="341" t="s">
        <v>7230</v>
      </c>
      <c r="D1322" s="341" t="s">
        <v>32</v>
      </c>
      <c r="E1322" s="341" t="s">
        <v>5911</v>
      </c>
      <c r="F1322" s="344" t="n">
        <v>3065.93</v>
      </c>
    </row>
    <row r="1323" customFormat="false" ht="15" hidden="false" customHeight="false" outlineLevel="0" collapsed="false">
      <c r="A1323" s="341" t="n">
        <v>92555</v>
      </c>
      <c r="B1323" s="342" t="str">
        <f aca="false">A1323&amp;"U"</f>
        <v>92555U</v>
      </c>
      <c r="C1323" s="341" t="s">
        <v>7231</v>
      </c>
      <c r="D1323" s="341" t="s">
        <v>32</v>
      </c>
      <c r="E1323" s="341" t="s">
        <v>5911</v>
      </c>
      <c r="F1323" s="344" t="n">
        <v>1026.68</v>
      </c>
    </row>
    <row r="1324" customFormat="false" ht="15" hidden="false" customHeight="false" outlineLevel="0" collapsed="false">
      <c r="A1324" s="341" t="n">
        <v>92556</v>
      </c>
      <c r="B1324" s="342" t="str">
        <f aca="false">A1324&amp;"U"</f>
        <v>92556U</v>
      </c>
      <c r="C1324" s="341" t="s">
        <v>7232</v>
      </c>
      <c r="D1324" s="341" t="s">
        <v>32</v>
      </c>
      <c r="E1324" s="341" t="s">
        <v>5911</v>
      </c>
      <c r="F1324" s="344" t="n">
        <v>1249.07</v>
      </c>
    </row>
    <row r="1325" customFormat="false" ht="15" hidden="false" customHeight="false" outlineLevel="0" collapsed="false">
      <c r="A1325" s="341" t="n">
        <v>92557</v>
      </c>
      <c r="B1325" s="342" t="str">
        <f aca="false">A1325&amp;"U"</f>
        <v>92557U</v>
      </c>
      <c r="C1325" s="341" t="s">
        <v>7233</v>
      </c>
      <c r="D1325" s="341" t="s">
        <v>32</v>
      </c>
      <c r="E1325" s="341" t="s">
        <v>5911</v>
      </c>
      <c r="F1325" s="344" t="n">
        <v>1325.04</v>
      </c>
    </row>
    <row r="1326" customFormat="false" ht="15" hidden="false" customHeight="false" outlineLevel="0" collapsed="false">
      <c r="A1326" s="341" t="n">
        <v>92558</v>
      </c>
      <c r="B1326" s="342" t="str">
        <f aca="false">A1326&amp;"U"</f>
        <v>92558U</v>
      </c>
      <c r="C1326" s="341" t="s">
        <v>7234</v>
      </c>
      <c r="D1326" s="341" t="s">
        <v>32</v>
      </c>
      <c r="E1326" s="341" t="s">
        <v>5911</v>
      </c>
      <c r="F1326" s="344" t="n">
        <v>1487.2</v>
      </c>
    </row>
    <row r="1327" customFormat="false" ht="15" hidden="false" customHeight="false" outlineLevel="0" collapsed="false">
      <c r="A1327" s="341" t="n">
        <v>92559</v>
      </c>
      <c r="B1327" s="342" t="str">
        <f aca="false">A1327&amp;"U"</f>
        <v>92559U</v>
      </c>
      <c r="C1327" s="341" t="s">
        <v>7235</v>
      </c>
      <c r="D1327" s="341" t="s">
        <v>32</v>
      </c>
      <c r="E1327" s="341" t="s">
        <v>5911</v>
      </c>
      <c r="F1327" s="344" t="n">
        <v>1839.51</v>
      </c>
    </row>
    <row r="1328" customFormat="false" ht="15" hidden="false" customHeight="false" outlineLevel="0" collapsed="false">
      <c r="A1328" s="341" t="n">
        <v>92560</v>
      </c>
      <c r="B1328" s="342" t="str">
        <f aca="false">A1328&amp;"U"</f>
        <v>92560U</v>
      </c>
      <c r="C1328" s="341" t="s">
        <v>7236</v>
      </c>
      <c r="D1328" s="341" t="s">
        <v>32</v>
      </c>
      <c r="E1328" s="341" t="s">
        <v>5911</v>
      </c>
      <c r="F1328" s="344" t="n">
        <v>2236.88</v>
      </c>
    </row>
    <row r="1329" customFormat="false" ht="15" hidden="false" customHeight="false" outlineLevel="0" collapsed="false">
      <c r="A1329" s="341" t="n">
        <v>92561</v>
      </c>
      <c r="B1329" s="342" t="str">
        <f aca="false">A1329&amp;"U"</f>
        <v>92561U</v>
      </c>
      <c r="C1329" s="341" t="s">
        <v>7237</v>
      </c>
      <c r="D1329" s="341" t="s">
        <v>32</v>
      </c>
      <c r="E1329" s="341" t="s">
        <v>5911</v>
      </c>
      <c r="F1329" s="344" t="n">
        <v>2335.49</v>
      </c>
    </row>
    <row r="1330" customFormat="false" ht="15" hidden="false" customHeight="false" outlineLevel="0" collapsed="false">
      <c r="A1330" s="341" t="n">
        <v>92562</v>
      </c>
      <c r="B1330" s="342" t="str">
        <f aca="false">A1330&amp;"U"</f>
        <v>92562U</v>
      </c>
      <c r="C1330" s="341" t="s">
        <v>7238</v>
      </c>
      <c r="D1330" s="341" t="s">
        <v>32</v>
      </c>
      <c r="E1330" s="341" t="s">
        <v>5911</v>
      </c>
      <c r="F1330" s="344" t="n">
        <v>2516.2</v>
      </c>
    </row>
    <row r="1331" customFormat="false" ht="15" hidden="false" customHeight="false" outlineLevel="0" collapsed="false">
      <c r="A1331" s="341" t="n">
        <v>92563</v>
      </c>
      <c r="B1331" s="342" t="str">
        <f aca="false">A1331&amp;"U"</f>
        <v>92563U</v>
      </c>
      <c r="C1331" s="341" t="s">
        <v>7239</v>
      </c>
      <c r="D1331" s="341" t="s">
        <v>32</v>
      </c>
      <c r="E1331" s="341" t="s">
        <v>5911</v>
      </c>
      <c r="F1331" s="344" t="n">
        <v>2881.29</v>
      </c>
    </row>
    <row r="1332" customFormat="false" ht="15" hidden="false" customHeight="false" outlineLevel="0" collapsed="false">
      <c r="A1332" s="341" t="n">
        <v>92564</v>
      </c>
      <c r="B1332" s="342" t="str">
        <f aca="false">A1332&amp;"U"</f>
        <v>92564U</v>
      </c>
      <c r="C1332" s="341" t="s">
        <v>7240</v>
      </c>
      <c r="D1332" s="341" t="s">
        <v>32</v>
      </c>
      <c r="E1332" s="341" t="s">
        <v>5911</v>
      </c>
      <c r="F1332" s="344" t="n">
        <v>2976.78</v>
      </c>
    </row>
    <row r="1333" customFormat="false" ht="15" hidden="false" customHeight="false" outlineLevel="0" collapsed="false">
      <c r="A1333" s="341" t="n">
        <v>100379</v>
      </c>
      <c r="B1333" s="342" t="str">
        <f aca="false">A1333&amp;"U"</f>
        <v>100379U</v>
      </c>
      <c r="C1333" s="341" t="s">
        <v>7241</v>
      </c>
      <c r="D1333" s="341" t="s">
        <v>68</v>
      </c>
      <c r="E1333" s="341" t="s">
        <v>5964</v>
      </c>
      <c r="F1333" s="343" t="n">
        <v>38.73</v>
      </c>
    </row>
    <row r="1334" customFormat="false" ht="15" hidden="false" customHeight="false" outlineLevel="0" collapsed="false">
      <c r="A1334" s="341" t="n">
        <v>100380</v>
      </c>
      <c r="B1334" s="342" t="str">
        <f aca="false">A1334&amp;"U"</f>
        <v>100380U</v>
      </c>
      <c r="C1334" s="341" t="s">
        <v>7242</v>
      </c>
      <c r="D1334" s="341" t="s">
        <v>68</v>
      </c>
      <c r="E1334" s="341" t="s">
        <v>5911</v>
      </c>
      <c r="F1334" s="343" t="n">
        <v>50.9</v>
      </c>
    </row>
    <row r="1335" customFormat="false" ht="15" hidden="false" customHeight="false" outlineLevel="0" collapsed="false">
      <c r="A1335" s="341" t="n">
        <v>100381</v>
      </c>
      <c r="B1335" s="342" t="str">
        <f aca="false">A1335&amp;"U"</f>
        <v>100381U</v>
      </c>
      <c r="C1335" s="341" t="s">
        <v>7243</v>
      </c>
      <c r="D1335" s="341" t="s">
        <v>68</v>
      </c>
      <c r="E1335" s="341" t="s">
        <v>5964</v>
      </c>
      <c r="F1335" s="343" t="n">
        <v>56.65</v>
      </c>
    </row>
    <row r="1336" customFormat="false" ht="15" hidden="false" customHeight="false" outlineLevel="0" collapsed="false">
      <c r="A1336" s="341" t="n">
        <v>100383</v>
      </c>
      <c r="B1336" s="342" t="str">
        <f aca="false">A1336&amp;"U"</f>
        <v>100383U</v>
      </c>
      <c r="C1336" s="341" t="s">
        <v>7244</v>
      </c>
      <c r="D1336" s="341" t="s">
        <v>68</v>
      </c>
      <c r="E1336" s="341" t="s">
        <v>5911</v>
      </c>
      <c r="F1336" s="343" t="n">
        <v>26.29</v>
      </c>
    </row>
    <row r="1337" customFormat="false" ht="15" hidden="false" customHeight="false" outlineLevel="0" collapsed="false">
      <c r="A1337" s="341" t="n">
        <v>100384</v>
      </c>
      <c r="B1337" s="342" t="str">
        <f aca="false">A1337&amp;"U"</f>
        <v>100384U</v>
      </c>
      <c r="C1337" s="341" t="s">
        <v>7245</v>
      </c>
      <c r="D1337" s="341" t="s">
        <v>68</v>
      </c>
      <c r="E1337" s="341" t="s">
        <v>5964</v>
      </c>
      <c r="F1337" s="343" t="n">
        <v>27.41</v>
      </c>
    </row>
    <row r="1338" customFormat="false" ht="15" hidden="false" customHeight="false" outlineLevel="0" collapsed="false">
      <c r="A1338" s="341" t="n">
        <v>100385</v>
      </c>
      <c r="B1338" s="342" t="str">
        <f aca="false">A1338&amp;"U"</f>
        <v>100385U</v>
      </c>
      <c r="C1338" s="341" t="s">
        <v>7246</v>
      </c>
      <c r="D1338" s="341" t="s">
        <v>68</v>
      </c>
      <c r="E1338" s="341" t="s">
        <v>5964</v>
      </c>
      <c r="F1338" s="343" t="n">
        <v>34.93</v>
      </c>
    </row>
    <row r="1339" customFormat="false" ht="15" hidden="false" customHeight="false" outlineLevel="0" collapsed="false">
      <c r="A1339" s="341" t="n">
        <v>100386</v>
      </c>
      <c r="B1339" s="342" t="str">
        <f aca="false">A1339&amp;"U"</f>
        <v>100386U</v>
      </c>
      <c r="C1339" s="341" t="s">
        <v>7247</v>
      </c>
      <c r="D1339" s="341" t="s">
        <v>68</v>
      </c>
      <c r="E1339" s="341" t="s">
        <v>5911</v>
      </c>
      <c r="F1339" s="343" t="n">
        <v>44.7</v>
      </c>
    </row>
    <row r="1340" customFormat="false" ht="15" hidden="false" customHeight="false" outlineLevel="0" collapsed="false">
      <c r="A1340" s="341" t="n">
        <v>100387</v>
      </c>
      <c r="B1340" s="342" t="str">
        <f aca="false">A1340&amp;"U"</f>
        <v>100387U</v>
      </c>
      <c r="C1340" s="341" t="s">
        <v>7248</v>
      </c>
      <c r="D1340" s="341" t="s">
        <v>68</v>
      </c>
      <c r="E1340" s="341" t="s">
        <v>5964</v>
      </c>
      <c r="F1340" s="343" t="n">
        <v>54.32</v>
      </c>
    </row>
    <row r="1341" customFormat="false" ht="15" hidden="false" customHeight="false" outlineLevel="0" collapsed="false">
      <c r="A1341" s="341" t="n">
        <v>100388</v>
      </c>
      <c r="B1341" s="342" t="str">
        <f aca="false">A1341&amp;"U"</f>
        <v>100388U</v>
      </c>
      <c r="C1341" s="341" t="s">
        <v>7249</v>
      </c>
      <c r="D1341" s="341" t="s">
        <v>68</v>
      </c>
      <c r="E1341" s="341" t="s">
        <v>5964</v>
      </c>
      <c r="F1341" s="343" t="n">
        <v>18.36</v>
      </c>
    </row>
    <row r="1342" customFormat="false" ht="15" hidden="false" customHeight="false" outlineLevel="0" collapsed="false">
      <c r="A1342" s="341" t="n">
        <v>100389</v>
      </c>
      <c r="B1342" s="342" t="str">
        <f aca="false">A1342&amp;"U"</f>
        <v>100389U</v>
      </c>
      <c r="C1342" s="341" t="s">
        <v>7250</v>
      </c>
      <c r="D1342" s="341" t="s">
        <v>68</v>
      </c>
      <c r="E1342" s="341" t="s">
        <v>5964</v>
      </c>
      <c r="F1342" s="343" t="n">
        <v>16.54</v>
      </c>
    </row>
    <row r="1343" customFormat="false" ht="15" hidden="false" customHeight="false" outlineLevel="0" collapsed="false">
      <c r="A1343" s="341" t="n">
        <v>100390</v>
      </c>
      <c r="B1343" s="342" t="str">
        <f aca="false">A1343&amp;"U"</f>
        <v>100390U</v>
      </c>
      <c r="C1343" s="341" t="s">
        <v>7251</v>
      </c>
      <c r="D1343" s="341" t="s">
        <v>68</v>
      </c>
      <c r="E1343" s="341" t="s">
        <v>5964</v>
      </c>
      <c r="F1343" s="343" t="n">
        <v>21.92</v>
      </c>
    </row>
    <row r="1344" customFormat="false" ht="15" hidden="false" customHeight="false" outlineLevel="0" collapsed="false">
      <c r="A1344" s="341" t="n">
        <v>100391</v>
      </c>
      <c r="B1344" s="342" t="str">
        <f aca="false">A1344&amp;"U"</f>
        <v>100391U</v>
      </c>
      <c r="C1344" s="341" t="s">
        <v>7252</v>
      </c>
      <c r="D1344" s="341" t="s">
        <v>68</v>
      </c>
      <c r="E1344" s="341" t="s">
        <v>5964</v>
      </c>
      <c r="F1344" s="343" t="n">
        <v>19.08</v>
      </c>
    </row>
    <row r="1345" customFormat="false" ht="15" hidden="false" customHeight="false" outlineLevel="0" collapsed="false">
      <c r="A1345" s="341" t="n">
        <v>100392</v>
      </c>
      <c r="B1345" s="342" t="str">
        <f aca="false">A1345&amp;"U"</f>
        <v>100392U</v>
      </c>
      <c r="C1345" s="341" t="s">
        <v>7253</v>
      </c>
      <c r="D1345" s="341" t="s">
        <v>68</v>
      </c>
      <c r="E1345" s="341" t="s">
        <v>5964</v>
      </c>
      <c r="F1345" s="343" t="n">
        <v>14.48</v>
      </c>
    </row>
    <row r="1346" customFormat="false" ht="15" hidden="false" customHeight="false" outlineLevel="0" collapsed="false">
      <c r="A1346" s="341" t="n">
        <v>100393</v>
      </c>
      <c r="B1346" s="342" t="str">
        <f aca="false">A1346&amp;"U"</f>
        <v>100393U</v>
      </c>
      <c r="C1346" s="341" t="s">
        <v>7254</v>
      </c>
      <c r="D1346" s="341" t="s">
        <v>68</v>
      </c>
      <c r="E1346" s="341" t="s">
        <v>5964</v>
      </c>
      <c r="F1346" s="343" t="n">
        <v>19.14</v>
      </c>
    </row>
    <row r="1347" customFormat="false" ht="15" hidden="false" customHeight="false" outlineLevel="0" collapsed="false">
      <c r="A1347" s="341" t="n">
        <v>100394</v>
      </c>
      <c r="B1347" s="342" t="str">
        <f aca="false">A1347&amp;"U"</f>
        <v>100394U</v>
      </c>
      <c r="C1347" s="341" t="s">
        <v>7255</v>
      </c>
      <c r="D1347" s="341" t="s">
        <v>68</v>
      </c>
      <c r="E1347" s="341" t="s">
        <v>5964</v>
      </c>
      <c r="F1347" s="343" t="n">
        <v>17.29</v>
      </c>
    </row>
    <row r="1348" customFormat="false" ht="15" hidden="false" customHeight="false" outlineLevel="0" collapsed="false">
      <c r="A1348" s="341" t="n">
        <v>100395</v>
      </c>
      <c r="B1348" s="342" t="str">
        <f aca="false">A1348&amp;"U"</f>
        <v>100395U</v>
      </c>
      <c r="C1348" s="341" t="s">
        <v>7256</v>
      </c>
      <c r="D1348" s="341" t="s">
        <v>68</v>
      </c>
      <c r="E1348" s="341" t="s">
        <v>5964</v>
      </c>
      <c r="F1348" s="343" t="n">
        <v>22.71</v>
      </c>
    </row>
    <row r="1349" customFormat="false" ht="15" hidden="false" customHeight="false" outlineLevel="0" collapsed="false">
      <c r="A1349" s="341" t="n">
        <v>94189</v>
      </c>
      <c r="B1349" s="342" t="str">
        <f aca="false">A1349&amp;"U"</f>
        <v>94189U</v>
      </c>
      <c r="C1349" s="341" t="s">
        <v>7257</v>
      </c>
      <c r="D1349" s="341" t="s">
        <v>68</v>
      </c>
      <c r="E1349" s="341" t="s">
        <v>5964</v>
      </c>
      <c r="F1349" s="343" t="n">
        <v>40.22</v>
      </c>
    </row>
    <row r="1350" customFormat="false" ht="15" hidden="false" customHeight="false" outlineLevel="0" collapsed="false">
      <c r="A1350" s="341" t="n">
        <v>94192</v>
      </c>
      <c r="B1350" s="342" t="str">
        <f aca="false">A1350&amp;"U"</f>
        <v>94192U</v>
      </c>
      <c r="C1350" s="341" t="s">
        <v>7258</v>
      </c>
      <c r="D1350" s="341" t="s">
        <v>68</v>
      </c>
      <c r="E1350" s="341" t="s">
        <v>5964</v>
      </c>
      <c r="F1350" s="343" t="n">
        <v>42.61</v>
      </c>
    </row>
    <row r="1351" customFormat="false" ht="15" hidden="false" customHeight="false" outlineLevel="0" collapsed="false">
      <c r="A1351" s="341" t="n">
        <v>94195</v>
      </c>
      <c r="B1351" s="342" t="str">
        <f aca="false">A1351&amp;"U"</f>
        <v>94195U</v>
      </c>
      <c r="C1351" s="341" t="s">
        <v>7259</v>
      </c>
      <c r="D1351" s="341" t="s">
        <v>68</v>
      </c>
      <c r="E1351" s="341" t="s">
        <v>5964</v>
      </c>
      <c r="F1351" s="343" t="n">
        <v>39.86</v>
      </c>
    </row>
    <row r="1352" customFormat="false" ht="15" hidden="false" customHeight="false" outlineLevel="0" collapsed="false">
      <c r="A1352" s="341" t="n">
        <v>94198</v>
      </c>
      <c r="B1352" s="342" t="str">
        <f aca="false">A1352&amp;"U"</f>
        <v>94198U</v>
      </c>
      <c r="C1352" s="341" t="s">
        <v>7260</v>
      </c>
      <c r="D1352" s="341" t="s">
        <v>68</v>
      </c>
      <c r="E1352" s="341" t="s">
        <v>5964</v>
      </c>
      <c r="F1352" s="343" t="n">
        <v>43.01</v>
      </c>
    </row>
    <row r="1353" customFormat="false" ht="15" hidden="false" customHeight="false" outlineLevel="0" collapsed="false">
      <c r="A1353" s="341" t="n">
        <v>94201</v>
      </c>
      <c r="B1353" s="342" t="str">
        <f aca="false">A1353&amp;"U"</f>
        <v>94201U</v>
      </c>
      <c r="C1353" s="341" t="s">
        <v>7261</v>
      </c>
      <c r="D1353" s="341" t="s">
        <v>68</v>
      </c>
      <c r="E1353" s="341" t="s">
        <v>5964</v>
      </c>
      <c r="F1353" s="343" t="n">
        <v>56.27</v>
      </c>
    </row>
    <row r="1354" customFormat="false" ht="15" hidden="false" customHeight="false" outlineLevel="0" collapsed="false">
      <c r="A1354" s="341" t="n">
        <v>94204</v>
      </c>
      <c r="B1354" s="342" t="str">
        <f aca="false">A1354&amp;"U"</f>
        <v>94204U</v>
      </c>
      <c r="C1354" s="341" t="s">
        <v>7262</v>
      </c>
      <c r="D1354" s="341" t="s">
        <v>68</v>
      </c>
      <c r="E1354" s="341" t="s">
        <v>5964</v>
      </c>
      <c r="F1354" s="343" t="n">
        <v>61.63</v>
      </c>
    </row>
    <row r="1355" customFormat="false" ht="15" hidden="false" customHeight="false" outlineLevel="0" collapsed="false">
      <c r="A1355" s="341" t="n">
        <v>94224</v>
      </c>
      <c r="B1355" s="342" t="str">
        <f aca="false">A1355&amp;"U"</f>
        <v>94224U</v>
      </c>
      <c r="C1355" s="341" t="s">
        <v>7263</v>
      </c>
      <c r="D1355" s="341" t="s">
        <v>152</v>
      </c>
      <c r="E1355" s="341" t="s">
        <v>5964</v>
      </c>
      <c r="F1355" s="343" t="n">
        <v>24.68</v>
      </c>
    </row>
    <row r="1356" customFormat="false" ht="15" hidden="false" customHeight="false" outlineLevel="0" collapsed="false">
      <c r="A1356" s="341" t="n">
        <v>94226</v>
      </c>
      <c r="B1356" s="342" t="str">
        <f aca="false">A1356&amp;"U"</f>
        <v>94226U</v>
      </c>
      <c r="C1356" s="341" t="s">
        <v>7264</v>
      </c>
      <c r="D1356" s="341" t="s">
        <v>68</v>
      </c>
      <c r="E1356" s="341" t="s">
        <v>5911</v>
      </c>
      <c r="F1356" s="343" t="n">
        <v>19.99</v>
      </c>
    </row>
    <row r="1357" customFormat="false" ht="15" hidden="false" customHeight="false" outlineLevel="0" collapsed="false">
      <c r="A1357" s="341" t="n">
        <v>94232</v>
      </c>
      <c r="B1357" s="342" t="str">
        <f aca="false">A1357&amp;"U"</f>
        <v>94232U</v>
      </c>
      <c r="C1357" s="341" t="s">
        <v>7265</v>
      </c>
      <c r="D1357" s="341" t="s">
        <v>32</v>
      </c>
      <c r="E1357" s="341" t="s">
        <v>5964</v>
      </c>
      <c r="F1357" s="343" t="n">
        <v>2.77</v>
      </c>
    </row>
    <row r="1358" customFormat="false" ht="15" hidden="false" customHeight="false" outlineLevel="0" collapsed="false">
      <c r="A1358" s="341" t="n">
        <v>94440</v>
      </c>
      <c r="B1358" s="342" t="str">
        <f aca="false">A1358&amp;"U"</f>
        <v>94440U</v>
      </c>
      <c r="C1358" s="341" t="s">
        <v>7266</v>
      </c>
      <c r="D1358" s="341" t="s">
        <v>68</v>
      </c>
      <c r="E1358" s="341" t="s">
        <v>5964</v>
      </c>
      <c r="F1358" s="343" t="n">
        <v>39.86</v>
      </c>
    </row>
    <row r="1359" customFormat="false" ht="15" hidden="false" customHeight="false" outlineLevel="0" collapsed="false">
      <c r="A1359" s="341" t="n">
        <v>94441</v>
      </c>
      <c r="B1359" s="342" t="str">
        <f aca="false">A1359&amp;"U"</f>
        <v>94441U</v>
      </c>
      <c r="C1359" s="341" t="s">
        <v>7267</v>
      </c>
      <c r="D1359" s="341" t="s">
        <v>68</v>
      </c>
      <c r="E1359" s="341" t="s">
        <v>5964</v>
      </c>
      <c r="F1359" s="343" t="n">
        <v>43.01</v>
      </c>
    </row>
    <row r="1360" customFormat="false" ht="15" hidden="false" customHeight="false" outlineLevel="0" collapsed="false">
      <c r="A1360" s="341" t="n">
        <v>94442</v>
      </c>
      <c r="B1360" s="342" t="str">
        <f aca="false">A1360&amp;"U"</f>
        <v>94442U</v>
      </c>
      <c r="C1360" s="341" t="s">
        <v>7268</v>
      </c>
      <c r="D1360" s="341" t="s">
        <v>68</v>
      </c>
      <c r="E1360" s="341" t="s">
        <v>5964</v>
      </c>
      <c r="F1360" s="343" t="n">
        <v>39.86</v>
      </c>
    </row>
    <row r="1361" customFormat="false" ht="15" hidden="false" customHeight="false" outlineLevel="0" collapsed="false">
      <c r="A1361" s="341" t="n">
        <v>94443</v>
      </c>
      <c r="B1361" s="342" t="str">
        <f aca="false">A1361&amp;"U"</f>
        <v>94443U</v>
      </c>
      <c r="C1361" s="341" t="s">
        <v>7269</v>
      </c>
      <c r="D1361" s="341" t="s">
        <v>68</v>
      </c>
      <c r="E1361" s="341" t="s">
        <v>5964</v>
      </c>
      <c r="F1361" s="343" t="n">
        <v>43.01</v>
      </c>
    </row>
    <row r="1362" customFormat="false" ht="15" hidden="false" customHeight="false" outlineLevel="0" collapsed="false">
      <c r="A1362" s="341" t="n">
        <v>94445</v>
      </c>
      <c r="B1362" s="342" t="str">
        <f aca="false">A1362&amp;"U"</f>
        <v>94445U</v>
      </c>
      <c r="C1362" s="341" t="s">
        <v>7270</v>
      </c>
      <c r="D1362" s="341" t="s">
        <v>68</v>
      </c>
      <c r="E1362" s="341" t="s">
        <v>5964</v>
      </c>
      <c r="F1362" s="343" t="n">
        <v>56.27</v>
      </c>
    </row>
    <row r="1363" customFormat="false" ht="15" hidden="false" customHeight="false" outlineLevel="0" collapsed="false">
      <c r="A1363" s="341" t="n">
        <v>94446</v>
      </c>
      <c r="B1363" s="342" t="str">
        <f aca="false">A1363&amp;"U"</f>
        <v>94446U</v>
      </c>
      <c r="C1363" s="341" t="s">
        <v>7271</v>
      </c>
      <c r="D1363" s="341" t="s">
        <v>68</v>
      </c>
      <c r="E1363" s="341" t="s">
        <v>5964</v>
      </c>
      <c r="F1363" s="343" t="n">
        <v>61.63</v>
      </c>
    </row>
    <row r="1364" customFormat="false" ht="15" hidden="false" customHeight="false" outlineLevel="0" collapsed="false">
      <c r="A1364" s="341" t="n">
        <v>94447</v>
      </c>
      <c r="B1364" s="342" t="str">
        <f aca="false">A1364&amp;"U"</f>
        <v>94447U</v>
      </c>
      <c r="C1364" s="341" t="s">
        <v>7272</v>
      </c>
      <c r="D1364" s="341" t="s">
        <v>68</v>
      </c>
      <c r="E1364" s="341" t="s">
        <v>5964</v>
      </c>
      <c r="F1364" s="343" t="n">
        <v>56.27</v>
      </c>
    </row>
    <row r="1365" customFormat="false" ht="15" hidden="false" customHeight="false" outlineLevel="0" collapsed="false">
      <c r="A1365" s="341" t="n">
        <v>94448</v>
      </c>
      <c r="B1365" s="342" t="str">
        <f aca="false">A1365&amp;"U"</f>
        <v>94448U</v>
      </c>
      <c r="C1365" s="341" t="s">
        <v>7273</v>
      </c>
      <c r="D1365" s="341" t="s">
        <v>68</v>
      </c>
      <c r="E1365" s="341" t="s">
        <v>5964</v>
      </c>
      <c r="F1365" s="343" t="n">
        <v>61.63</v>
      </c>
    </row>
    <row r="1366" customFormat="false" ht="15" hidden="false" customHeight="false" outlineLevel="0" collapsed="false">
      <c r="A1366" s="341" t="n">
        <v>94207</v>
      </c>
      <c r="B1366" s="342" t="str">
        <f aca="false">A1366&amp;"U"</f>
        <v>94207U</v>
      </c>
      <c r="C1366" s="341" t="s">
        <v>7274</v>
      </c>
      <c r="D1366" s="341" t="s">
        <v>68</v>
      </c>
      <c r="E1366" s="341" t="s">
        <v>5964</v>
      </c>
      <c r="F1366" s="343" t="n">
        <v>49.14</v>
      </c>
    </row>
    <row r="1367" customFormat="false" ht="15" hidden="false" customHeight="false" outlineLevel="0" collapsed="false">
      <c r="A1367" s="341" t="n">
        <v>94210</v>
      </c>
      <c r="B1367" s="342" t="str">
        <f aca="false">A1367&amp;"U"</f>
        <v>94210U</v>
      </c>
      <c r="C1367" s="341" t="s">
        <v>7275</v>
      </c>
      <c r="D1367" s="341" t="s">
        <v>68</v>
      </c>
      <c r="E1367" s="341" t="s">
        <v>5964</v>
      </c>
      <c r="F1367" s="343" t="n">
        <v>52.04</v>
      </c>
    </row>
    <row r="1368" customFormat="false" ht="15" hidden="false" customHeight="false" outlineLevel="0" collapsed="false">
      <c r="A1368" s="341" t="n">
        <v>94218</v>
      </c>
      <c r="B1368" s="342" t="str">
        <f aca="false">A1368&amp;"U"</f>
        <v>94218U</v>
      </c>
      <c r="C1368" s="341" t="s">
        <v>7276</v>
      </c>
      <c r="D1368" s="341" t="s">
        <v>68</v>
      </c>
      <c r="E1368" s="341" t="s">
        <v>5964</v>
      </c>
      <c r="F1368" s="343" t="n">
        <v>124.26</v>
      </c>
    </row>
    <row r="1369" customFormat="false" ht="15" hidden="false" customHeight="false" outlineLevel="0" collapsed="false">
      <c r="A1369" s="341" t="n">
        <v>94213</v>
      </c>
      <c r="B1369" s="342" t="str">
        <f aca="false">A1369&amp;"U"</f>
        <v>94213U</v>
      </c>
      <c r="C1369" s="341" t="s">
        <v>7277</v>
      </c>
      <c r="D1369" s="341" t="s">
        <v>68</v>
      </c>
      <c r="E1369" s="341" t="s">
        <v>5964</v>
      </c>
      <c r="F1369" s="343" t="n">
        <v>71.31</v>
      </c>
    </row>
    <row r="1370" customFormat="false" ht="15" hidden="false" customHeight="false" outlineLevel="0" collapsed="false">
      <c r="A1370" s="341" t="n">
        <v>94216</v>
      </c>
      <c r="B1370" s="342" t="str">
        <f aca="false">A1370&amp;"U"</f>
        <v>94216U</v>
      </c>
      <c r="C1370" s="341" t="s">
        <v>7278</v>
      </c>
      <c r="D1370" s="341" t="s">
        <v>68</v>
      </c>
      <c r="E1370" s="341" t="s">
        <v>5964</v>
      </c>
      <c r="F1370" s="343" t="n">
        <v>197.92</v>
      </c>
    </row>
    <row r="1371" customFormat="false" ht="15" hidden="false" customHeight="false" outlineLevel="0" collapsed="false">
      <c r="A1371" s="341" t="n">
        <v>104807</v>
      </c>
      <c r="B1371" s="342" t="str">
        <f aca="false">A1371&amp;"U"</f>
        <v>104807U</v>
      </c>
      <c r="C1371" s="341" t="s">
        <v>7279</v>
      </c>
      <c r="D1371" s="341" t="s">
        <v>68</v>
      </c>
      <c r="E1371" s="341" t="s">
        <v>5911</v>
      </c>
      <c r="F1371" s="343" t="n">
        <v>222.15</v>
      </c>
    </row>
    <row r="1372" customFormat="false" ht="15" hidden="false" customHeight="false" outlineLevel="0" collapsed="false">
      <c r="A1372" s="341" t="n">
        <v>104809</v>
      </c>
      <c r="B1372" s="342" t="str">
        <f aca="false">A1372&amp;"U"</f>
        <v>104809U</v>
      </c>
      <c r="C1372" s="341" t="s">
        <v>7280</v>
      </c>
      <c r="D1372" s="341" t="s">
        <v>68</v>
      </c>
      <c r="E1372" s="341" t="s">
        <v>5964</v>
      </c>
      <c r="F1372" s="343" t="n">
        <v>171.88</v>
      </c>
    </row>
    <row r="1373" customFormat="false" ht="15" hidden="false" customHeight="false" outlineLevel="0" collapsed="false">
      <c r="A1373" s="341" t="n">
        <v>104810</v>
      </c>
      <c r="B1373" s="342" t="str">
        <f aca="false">A1373&amp;"U"</f>
        <v>104810U</v>
      </c>
      <c r="C1373" s="341" t="s">
        <v>7281</v>
      </c>
      <c r="D1373" s="341" t="s">
        <v>68</v>
      </c>
      <c r="E1373" s="341" t="s">
        <v>5964</v>
      </c>
      <c r="F1373" s="343" t="n">
        <v>109.05</v>
      </c>
    </row>
    <row r="1374" customFormat="false" ht="15" hidden="false" customHeight="false" outlineLevel="0" collapsed="false">
      <c r="A1374" s="341" t="n">
        <v>104811</v>
      </c>
      <c r="B1374" s="342" t="str">
        <f aca="false">A1374&amp;"U"</f>
        <v>104811U</v>
      </c>
      <c r="C1374" s="341" t="s">
        <v>7282</v>
      </c>
      <c r="D1374" s="341" t="s">
        <v>68</v>
      </c>
      <c r="E1374" s="341" t="s">
        <v>5911</v>
      </c>
      <c r="F1374" s="343" t="n">
        <v>248.31</v>
      </c>
    </row>
    <row r="1375" customFormat="false" ht="15" hidden="false" customHeight="false" outlineLevel="0" collapsed="false">
      <c r="A1375" s="341" t="n">
        <v>104812</v>
      </c>
      <c r="B1375" s="342" t="str">
        <f aca="false">A1375&amp;"U"</f>
        <v>104812U</v>
      </c>
      <c r="C1375" s="341" t="s">
        <v>7283</v>
      </c>
      <c r="D1375" s="341" t="s">
        <v>68</v>
      </c>
      <c r="E1375" s="341" t="s">
        <v>5911</v>
      </c>
      <c r="F1375" s="343" t="n">
        <v>174.21</v>
      </c>
    </row>
    <row r="1376" customFormat="false" ht="15" hidden="false" customHeight="false" outlineLevel="0" collapsed="false">
      <c r="A1376" s="341" t="n">
        <v>104813</v>
      </c>
      <c r="B1376" s="342" t="str">
        <f aca="false">A1376&amp;"U"</f>
        <v>104813U</v>
      </c>
      <c r="C1376" s="341" t="s">
        <v>7284</v>
      </c>
      <c r="D1376" s="341" t="s">
        <v>68</v>
      </c>
      <c r="E1376" s="341" t="s">
        <v>5964</v>
      </c>
      <c r="F1376" s="343" t="n">
        <v>133.15</v>
      </c>
    </row>
    <row r="1377" customFormat="false" ht="15" hidden="false" customHeight="false" outlineLevel="0" collapsed="false">
      <c r="A1377" s="341" t="n">
        <v>104814</v>
      </c>
      <c r="B1377" s="342" t="str">
        <f aca="false">A1377&amp;"U"</f>
        <v>104814U</v>
      </c>
      <c r="C1377" s="341" t="s">
        <v>7285</v>
      </c>
      <c r="D1377" s="341" t="s">
        <v>68</v>
      </c>
      <c r="E1377" s="341" t="s">
        <v>5964</v>
      </c>
      <c r="F1377" s="343" t="n">
        <v>84.88</v>
      </c>
    </row>
    <row r="1378" customFormat="false" ht="15" hidden="false" customHeight="false" outlineLevel="0" collapsed="false">
      <c r="A1378" s="341" t="n">
        <v>104815</v>
      </c>
      <c r="B1378" s="342" t="str">
        <f aca="false">A1378&amp;"U"</f>
        <v>104815U</v>
      </c>
      <c r="C1378" s="341" t="s">
        <v>7286</v>
      </c>
      <c r="D1378" s="341" t="s">
        <v>68</v>
      </c>
      <c r="E1378" s="341" t="s">
        <v>5911</v>
      </c>
      <c r="F1378" s="343" t="n">
        <v>155.29</v>
      </c>
    </row>
    <row r="1379" customFormat="false" ht="15" hidden="false" customHeight="false" outlineLevel="0" collapsed="false">
      <c r="A1379" s="341" t="n">
        <v>104808</v>
      </c>
      <c r="B1379" s="342" t="str">
        <f aca="false">A1379&amp;"U"</f>
        <v>104808U</v>
      </c>
      <c r="C1379" s="341" t="s">
        <v>7287</v>
      </c>
      <c r="D1379" s="341" t="s">
        <v>68</v>
      </c>
      <c r="E1379" s="341" t="s">
        <v>5911</v>
      </c>
      <c r="F1379" s="343" t="n">
        <v>173.01</v>
      </c>
    </row>
    <row r="1380" customFormat="false" ht="15" hidden="false" customHeight="false" outlineLevel="0" collapsed="false">
      <c r="A1380" s="341" t="n">
        <v>104816</v>
      </c>
      <c r="B1380" s="342" t="str">
        <f aca="false">A1380&amp;"U"</f>
        <v>104816U</v>
      </c>
      <c r="C1380" s="341" t="s">
        <v>7288</v>
      </c>
      <c r="D1380" s="341" t="s">
        <v>68</v>
      </c>
      <c r="E1380" s="341" t="s">
        <v>5911</v>
      </c>
      <c r="F1380" s="344" t="n">
        <v>1505.42</v>
      </c>
    </row>
    <row r="1381" customFormat="false" ht="15" hidden="false" customHeight="false" outlineLevel="0" collapsed="false">
      <c r="A1381" s="341" t="n">
        <v>104817</v>
      </c>
      <c r="B1381" s="342" t="str">
        <f aca="false">A1381&amp;"U"</f>
        <v>104817U</v>
      </c>
      <c r="C1381" s="341" t="s">
        <v>7289</v>
      </c>
      <c r="D1381" s="341" t="s">
        <v>68</v>
      </c>
      <c r="E1381" s="341" t="s">
        <v>5911</v>
      </c>
      <c r="F1381" s="343" t="n">
        <v>182.55</v>
      </c>
    </row>
    <row r="1382" customFormat="false" ht="15" hidden="false" customHeight="false" outlineLevel="0" collapsed="false">
      <c r="A1382" s="341" t="n">
        <v>104819</v>
      </c>
      <c r="B1382" s="342" t="str">
        <f aca="false">A1382&amp;"U"</f>
        <v>104819U</v>
      </c>
      <c r="C1382" s="341" t="s">
        <v>7290</v>
      </c>
      <c r="D1382" s="341" t="s">
        <v>68</v>
      </c>
      <c r="E1382" s="341" t="s">
        <v>5911</v>
      </c>
      <c r="F1382" s="343" t="n">
        <v>198.6</v>
      </c>
    </row>
    <row r="1383" customFormat="false" ht="15" hidden="false" customHeight="false" outlineLevel="0" collapsed="false">
      <c r="A1383" s="341" t="n">
        <v>104821</v>
      </c>
      <c r="B1383" s="342" t="str">
        <f aca="false">A1383&amp;"U"</f>
        <v>104821U</v>
      </c>
      <c r="C1383" s="341" t="s">
        <v>7291</v>
      </c>
      <c r="D1383" s="341" t="s">
        <v>68</v>
      </c>
      <c r="E1383" s="341" t="s">
        <v>5911</v>
      </c>
      <c r="F1383" s="343" t="n">
        <v>196.63</v>
      </c>
    </row>
    <row r="1384" customFormat="false" ht="15" hidden="false" customHeight="false" outlineLevel="0" collapsed="false">
      <c r="A1384" s="341" t="n">
        <v>104822</v>
      </c>
      <c r="B1384" s="342" t="str">
        <f aca="false">A1384&amp;"U"</f>
        <v>104822U</v>
      </c>
      <c r="C1384" s="341" t="s">
        <v>7292</v>
      </c>
      <c r="D1384" s="341" t="s">
        <v>68</v>
      </c>
      <c r="E1384" s="341" t="s">
        <v>5911</v>
      </c>
      <c r="F1384" s="343" t="n">
        <v>237.18</v>
      </c>
    </row>
    <row r="1385" customFormat="false" ht="15" hidden="false" customHeight="false" outlineLevel="0" collapsed="false">
      <c r="A1385" s="341" t="n">
        <v>104823</v>
      </c>
      <c r="B1385" s="342" t="str">
        <f aca="false">A1385&amp;"U"</f>
        <v>104823U</v>
      </c>
      <c r="C1385" s="341" t="s">
        <v>7293</v>
      </c>
      <c r="D1385" s="341" t="s">
        <v>68</v>
      </c>
      <c r="E1385" s="341" t="s">
        <v>5911</v>
      </c>
      <c r="F1385" s="343" t="n">
        <v>211.75</v>
      </c>
    </row>
    <row r="1386" customFormat="false" ht="15" hidden="false" customHeight="false" outlineLevel="0" collapsed="false">
      <c r="A1386" s="341" t="n">
        <v>94219</v>
      </c>
      <c r="B1386" s="342" t="str">
        <f aca="false">A1386&amp;"U"</f>
        <v>94219U</v>
      </c>
      <c r="C1386" s="341" t="s">
        <v>7294</v>
      </c>
      <c r="D1386" s="341" t="s">
        <v>152</v>
      </c>
      <c r="E1386" s="341" t="s">
        <v>5964</v>
      </c>
      <c r="F1386" s="343" t="n">
        <v>33.84</v>
      </c>
    </row>
    <row r="1387" customFormat="false" ht="15" hidden="false" customHeight="false" outlineLevel="0" collapsed="false">
      <c r="A1387" s="341" t="n">
        <v>94220</v>
      </c>
      <c r="B1387" s="342" t="str">
        <f aca="false">A1387&amp;"U"</f>
        <v>94220U</v>
      </c>
      <c r="C1387" s="341" t="s">
        <v>7295</v>
      </c>
      <c r="D1387" s="341" t="s">
        <v>152</v>
      </c>
      <c r="E1387" s="341" t="s">
        <v>5964</v>
      </c>
      <c r="F1387" s="343" t="n">
        <v>55.08</v>
      </c>
    </row>
    <row r="1388" customFormat="false" ht="15" hidden="false" customHeight="false" outlineLevel="0" collapsed="false">
      <c r="A1388" s="341" t="n">
        <v>94221</v>
      </c>
      <c r="B1388" s="342" t="str">
        <f aca="false">A1388&amp;"U"</f>
        <v>94221U</v>
      </c>
      <c r="C1388" s="341" t="s">
        <v>7296</v>
      </c>
      <c r="D1388" s="341" t="s">
        <v>152</v>
      </c>
      <c r="E1388" s="341" t="s">
        <v>5964</v>
      </c>
      <c r="F1388" s="343" t="n">
        <v>27.62</v>
      </c>
    </row>
    <row r="1389" customFormat="false" ht="15" hidden="false" customHeight="false" outlineLevel="0" collapsed="false">
      <c r="A1389" s="341" t="n">
        <v>94222</v>
      </c>
      <c r="B1389" s="342" t="str">
        <f aca="false">A1389&amp;"U"</f>
        <v>94222U</v>
      </c>
      <c r="C1389" s="341" t="s">
        <v>7297</v>
      </c>
      <c r="D1389" s="341" t="s">
        <v>152</v>
      </c>
      <c r="E1389" s="341" t="s">
        <v>5964</v>
      </c>
      <c r="F1389" s="343" t="n">
        <v>48.86</v>
      </c>
    </row>
    <row r="1390" customFormat="false" ht="15" hidden="false" customHeight="false" outlineLevel="0" collapsed="false">
      <c r="A1390" s="341" t="n">
        <v>94223</v>
      </c>
      <c r="B1390" s="342" t="str">
        <f aca="false">A1390&amp;"U"</f>
        <v>94223U</v>
      </c>
      <c r="C1390" s="341" t="s">
        <v>7298</v>
      </c>
      <c r="D1390" s="341" t="s">
        <v>152</v>
      </c>
      <c r="E1390" s="341" t="s">
        <v>5964</v>
      </c>
      <c r="F1390" s="343" t="n">
        <v>88.52</v>
      </c>
    </row>
    <row r="1391" customFormat="false" ht="15" hidden="false" customHeight="false" outlineLevel="0" collapsed="false">
      <c r="A1391" s="341" t="n">
        <v>94451</v>
      </c>
      <c r="B1391" s="342" t="str">
        <f aca="false">A1391&amp;"U"</f>
        <v>94451U</v>
      </c>
      <c r="C1391" s="341" t="s">
        <v>7299</v>
      </c>
      <c r="D1391" s="341" t="s">
        <v>152</v>
      </c>
      <c r="E1391" s="341" t="s">
        <v>5964</v>
      </c>
      <c r="F1391" s="343" t="n">
        <v>98.07</v>
      </c>
    </row>
    <row r="1392" customFormat="false" ht="15" hidden="false" customHeight="false" outlineLevel="0" collapsed="false">
      <c r="A1392" s="341" t="n">
        <v>100325</v>
      </c>
      <c r="B1392" s="342" t="str">
        <f aca="false">A1392&amp;"U"</f>
        <v>100325U</v>
      </c>
      <c r="C1392" s="341" t="s">
        <v>7300</v>
      </c>
      <c r="D1392" s="341" t="s">
        <v>152</v>
      </c>
      <c r="E1392" s="341" t="s">
        <v>5964</v>
      </c>
      <c r="F1392" s="343" t="n">
        <v>95.53</v>
      </c>
    </row>
    <row r="1393" customFormat="false" ht="15" hidden="false" customHeight="false" outlineLevel="0" collapsed="false">
      <c r="A1393" s="341" t="n">
        <v>100327</v>
      </c>
      <c r="B1393" s="342" t="str">
        <f aca="false">A1393&amp;"U"</f>
        <v>100327U</v>
      </c>
      <c r="C1393" s="341" t="s">
        <v>7301</v>
      </c>
      <c r="D1393" s="341" t="s">
        <v>152</v>
      </c>
      <c r="E1393" s="341" t="s">
        <v>5911</v>
      </c>
      <c r="F1393" s="343" t="n">
        <v>53.21</v>
      </c>
    </row>
    <row r="1394" customFormat="false" ht="15" hidden="false" customHeight="false" outlineLevel="0" collapsed="false">
      <c r="A1394" s="341" t="n">
        <v>100328</v>
      </c>
      <c r="B1394" s="342" t="str">
        <f aca="false">A1394&amp;"U"</f>
        <v>100328U</v>
      </c>
      <c r="C1394" s="341" t="s">
        <v>7302</v>
      </c>
      <c r="D1394" s="341" t="s">
        <v>68</v>
      </c>
      <c r="E1394" s="341" t="s">
        <v>5964</v>
      </c>
      <c r="F1394" s="343" t="n">
        <v>14.04</v>
      </c>
    </row>
    <row r="1395" customFormat="false" ht="15" hidden="false" customHeight="false" outlineLevel="0" collapsed="false">
      <c r="A1395" s="341" t="n">
        <v>100329</v>
      </c>
      <c r="B1395" s="342" t="str">
        <f aca="false">A1395&amp;"U"</f>
        <v>100329U</v>
      </c>
      <c r="C1395" s="341" t="s">
        <v>7303</v>
      </c>
      <c r="D1395" s="341" t="s">
        <v>68</v>
      </c>
      <c r="E1395" s="341" t="s">
        <v>5964</v>
      </c>
      <c r="F1395" s="343" t="n">
        <v>17.19</v>
      </c>
    </row>
    <row r="1396" customFormat="false" ht="15" hidden="false" customHeight="false" outlineLevel="0" collapsed="false">
      <c r="A1396" s="341" t="n">
        <v>100330</v>
      </c>
      <c r="B1396" s="342" t="str">
        <f aca="false">A1396&amp;"U"</f>
        <v>100330U</v>
      </c>
      <c r="C1396" s="341" t="s">
        <v>7304</v>
      </c>
      <c r="D1396" s="341" t="s">
        <v>68</v>
      </c>
      <c r="E1396" s="341" t="s">
        <v>5964</v>
      </c>
      <c r="F1396" s="343" t="n">
        <v>19.04</v>
      </c>
    </row>
    <row r="1397" customFormat="false" ht="15" hidden="false" customHeight="false" outlineLevel="0" collapsed="false">
      <c r="A1397" s="341" t="n">
        <v>100331</v>
      </c>
      <c r="B1397" s="342" t="str">
        <f aca="false">A1397&amp;"U"</f>
        <v>100331U</v>
      </c>
      <c r="C1397" s="341" t="s">
        <v>7305</v>
      </c>
      <c r="D1397" s="341" t="s">
        <v>68</v>
      </c>
      <c r="E1397" s="341" t="s">
        <v>5964</v>
      </c>
      <c r="F1397" s="343" t="n">
        <v>24.42</v>
      </c>
    </row>
    <row r="1398" customFormat="false" ht="15" hidden="false" customHeight="false" outlineLevel="0" collapsed="false">
      <c r="A1398" s="341" t="n">
        <v>100434</v>
      </c>
      <c r="B1398" s="342" t="str">
        <f aca="false">A1398&amp;"U"</f>
        <v>100434U</v>
      </c>
      <c r="C1398" s="341" t="s">
        <v>7306</v>
      </c>
      <c r="D1398" s="341" t="s">
        <v>152</v>
      </c>
      <c r="E1398" s="341" t="s">
        <v>5964</v>
      </c>
      <c r="F1398" s="343" t="n">
        <v>144.04</v>
      </c>
    </row>
    <row r="1399" customFormat="false" ht="15" hidden="false" customHeight="false" outlineLevel="0" collapsed="false">
      <c r="A1399" s="341" t="n">
        <v>100435</v>
      </c>
      <c r="B1399" s="342" t="str">
        <f aca="false">A1399&amp;"U"</f>
        <v>100435U</v>
      </c>
      <c r="C1399" s="341" t="s">
        <v>7307</v>
      </c>
      <c r="D1399" s="341" t="s">
        <v>152</v>
      </c>
      <c r="E1399" s="341" t="s">
        <v>5964</v>
      </c>
      <c r="F1399" s="343" t="n">
        <v>62.15</v>
      </c>
    </row>
    <row r="1400" customFormat="false" ht="15" hidden="false" customHeight="false" outlineLevel="0" collapsed="false">
      <c r="A1400" s="341" t="n">
        <v>94227</v>
      </c>
      <c r="B1400" s="342" t="str">
        <f aca="false">A1400&amp;"U"</f>
        <v>94227U</v>
      </c>
      <c r="C1400" s="341" t="s">
        <v>7308</v>
      </c>
      <c r="D1400" s="341" t="s">
        <v>152</v>
      </c>
      <c r="E1400" s="341" t="s">
        <v>5911</v>
      </c>
      <c r="F1400" s="343" t="n">
        <v>57.92</v>
      </c>
    </row>
    <row r="1401" customFormat="false" ht="15" hidden="false" customHeight="false" outlineLevel="0" collapsed="false">
      <c r="A1401" s="341" t="n">
        <v>94228</v>
      </c>
      <c r="B1401" s="342" t="str">
        <f aca="false">A1401&amp;"U"</f>
        <v>94228U</v>
      </c>
      <c r="C1401" s="341" t="s">
        <v>7309</v>
      </c>
      <c r="D1401" s="341" t="s">
        <v>152</v>
      </c>
      <c r="E1401" s="341" t="s">
        <v>5911</v>
      </c>
      <c r="F1401" s="343" t="n">
        <v>78.52</v>
      </c>
    </row>
    <row r="1402" customFormat="false" ht="15" hidden="false" customHeight="false" outlineLevel="0" collapsed="false">
      <c r="A1402" s="341" t="n">
        <v>94229</v>
      </c>
      <c r="B1402" s="342" t="str">
        <f aca="false">A1402&amp;"U"</f>
        <v>94229U</v>
      </c>
      <c r="C1402" s="341" t="s">
        <v>7310</v>
      </c>
      <c r="D1402" s="341" t="s">
        <v>152</v>
      </c>
      <c r="E1402" s="341" t="s">
        <v>5911</v>
      </c>
      <c r="F1402" s="343" t="n">
        <v>151.98</v>
      </c>
    </row>
    <row r="1403" customFormat="false" ht="15" hidden="false" customHeight="false" outlineLevel="0" collapsed="false">
      <c r="A1403" s="341" t="n">
        <v>94231</v>
      </c>
      <c r="B1403" s="342" t="str">
        <f aca="false">A1403&amp;"U"</f>
        <v>94231U</v>
      </c>
      <c r="C1403" s="341" t="s">
        <v>7311</v>
      </c>
      <c r="D1403" s="341" t="s">
        <v>152</v>
      </c>
      <c r="E1403" s="341" t="s">
        <v>5911</v>
      </c>
      <c r="F1403" s="343" t="n">
        <v>47.37</v>
      </c>
    </row>
    <row r="1404" customFormat="false" ht="15" hidden="false" customHeight="false" outlineLevel="0" collapsed="false">
      <c r="A1404" s="341" t="n">
        <v>94449</v>
      </c>
      <c r="B1404" s="342" t="str">
        <f aca="false">A1404&amp;"U"</f>
        <v>94449U</v>
      </c>
      <c r="C1404" s="341" t="s">
        <v>7312</v>
      </c>
      <c r="D1404" s="341" t="s">
        <v>68</v>
      </c>
      <c r="E1404" s="341" t="s">
        <v>5911</v>
      </c>
      <c r="F1404" s="343" t="n">
        <v>80.21</v>
      </c>
    </row>
    <row r="1405" customFormat="false" ht="15" hidden="false" customHeight="false" outlineLevel="0" collapsed="false">
      <c r="A1405" s="341" t="n">
        <v>92255</v>
      </c>
      <c r="B1405" s="342" t="str">
        <f aca="false">A1405&amp;"U"</f>
        <v>92255U</v>
      </c>
      <c r="C1405" s="341" t="s">
        <v>7313</v>
      </c>
      <c r="D1405" s="341" t="s">
        <v>32</v>
      </c>
      <c r="E1405" s="341" t="s">
        <v>5911</v>
      </c>
      <c r="F1405" s="343" t="n">
        <v>169.92</v>
      </c>
    </row>
    <row r="1406" customFormat="false" ht="15" hidden="false" customHeight="false" outlineLevel="0" collapsed="false">
      <c r="A1406" s="341" t="n">
        <v>92256</v>
      </c>
      <c r="B1406" s="342" t="str">
        <f aca="false">A1406&amp;"U"</f>
        <v>92256U</v>
      </c>
      <c r="C1406" s="341" t="s">
        <v>7314</v>
      </c>
      <c r="D1406" s="341" t="s">
        <v>32</v>
      </c>
      <c r="E1406" s="341" t="s">
        <v>5911</v>
      </c>
      <c r="F1406" s="343" t="n">
        <v>205.44</v>
      </c>
    </row>
    <row r="1407" customFormat="false" ht="15" hidden="false" customHeight="false" outlineLevel="0" collapsed="false">
      <c r="A1407" s="341" t="n">
        <v>92257</v>
      </c>
      <c r="B1407" s="342" t="str">
        <f aca="false">A1407&amp;"U"</f>
        <v>92257U</v>
      </c>
      <c r="C1407" s="341" t="s">
        <v>7315</v>
      </c>
      <c r="D1407" s="341" t="s">
        <v>32</v>
      </c>
      <c r="E1407" s="341" t="s">
        <v>5911</v>
      </c>
      <c r="F1407" s="343" t="n">
        <v>240.62</v>
      </c>
    </row>
    <row r="1408" customFormat="false" ht="15" hidden="false" customHeight="false" outlineLevel="0" collapsed="false">
      <c r="A1408" s="341" t="n">
        <v>92258</v>
      </c>
      <c r="B1408" s="342" t="str">
        <f aca="false">A1408&amp;"U"</f>
        <v>92258U</v>
      </c>
      <c r="C1408" s="341" t="s">
        <v>7316</v>
      </c>
      <c r="D1408" s="341" t="s">
        <v>32</v>
      </c>
      <c r="E1408" s="341" t="s">
        <v>5911</v>
      </c>
      <c r="F1408" s="343" t="n">
        <v>297.19</v>
      </c>
    </row>
    <row r="1409" customFormat="false" ht="15" hidden="false" customHeight="false" outlineLevel="0" collapsed="false">
      <c r="A1409" s="341" t="n">
        <v>92568</v>
      </c>
      <c r="B1409" s="342" t="str">
        <f aca="false">A1409&amp;"U"</f>
        <v>92568U</v>
      </c>
      <c r="C1409" s="341" t="s">
        <v>7317</v>
      </c>
      <c r="D1409" s="341" t="s">
        <v>68</v>
      </c>
      <c r="E1409" s="341" t="s">
        <v>5911</v>
      </c>
      <c r="F1409" s="343" t="n">
        <v>112.41</v>
      </c>
    </row>
    <row r="1410" customFormat="false" ht="15" hidden="false" customHeight="false" outlineLevel="0" collapsed="false">
      <c r="A1410" s="341" t="n">
        <v>92569</v>
      </c>
      <c r="B1410" s="342" t="str">
        <f aca="false">A1410&amp;"U"</f>
        <v>92569U</v>
      </c>
      <c r="C1410" s="341" t="s">
        <v>7318</v>
      </c>
      <c r="D1410" s="341" t="s">
        <v>68</v>
      </c>
      <c r="E1410" s="341" t="s">
        <v>5911</v>
      </c>
      <c r="F1410" s="343" t="n">
        <v>62.67</v>
      </c>
    </row>
    <row r="1411" customFormat="false" ht="15" hidden="false" customHeight="false" outlineLevel="0" collapsed="false">
      <c r="A1411" s="341" t="n">
        <v>92570</v>
      </c>
      <c r="B1411" s="342" t="str">
        <f aca="false">A1411&amp;"U"</f>
        <v>92570U</v>
      </c>
      <c r="C1411" s="341" t="s">
        <v>7319</v>
      </c>
      <c r="D1411" s="341" t="s">
        <v>68</v>
      </c>
      <c r="E1411" s="341" t="s">
        <v>5911</v>
      </c>
      <c r="F1411" s="343" t="n">
        <v>39.73</v>
      </c>
    </row>
    <row r="1412" customFormat="false" ht="15" hidden="false" customHeight="false" outlineLevel="0" collapsed="false">
      <c r="A1412" s="341" t="n">
        <v>92571</v>
      </c>
      <c r="B1412" s="342" t="str">
        <f aca="false">A1412&amp;"U"</f>
        <v>92571U</v>
      </c>
      <c r="C1412" s="341" t="s">
        <v>7320</v>
      </c>
      <c r="D1412" s="341" t="s">
        <v>68</v>
      </c>
      <c r="E1412" s="341" t="s">
        <v>5911</v>
      </c>
      <c r="F1412" s="343" t="n">
        <v>119.36</v>
      </c>
    </row>
    <row r="1413" customFormat="false" ht="15" hidden="false" customHeight="false" outlineLevel="0" collapsed="false">
      <c r="A1413" s="341" t="n">
        <v>92572</v>
      </c>
      <c r="B1413" s="342" t="str">
        <f aca="false">A1413&amp;"U"</f>
        <v>92572U</v>
      </c>
      <c r="C1413" s="341" t="s">
        <v>7321</v>
      </c>
      <c r="D1413" s="341" t="s">
        <v>68</v>
      </c>
      <c r="E1413" s="341" t="s">
        <v>5911</v>
      </c>
      <c r="F1413" s="343" t="n">
        <v>71.63</v>
      </c>
    </row>
    <row r="1414" customFormat="false" ht="15" hidden="false" customHeight="false" outlineLevel="0" collapsed="false">
      <c r="A1414" s="341" t="n">
        <v>92573</v>
      </c>
      <c r="B1414" s="342" t="str">
        <f aca="false">A1414&amp;"U"</f>
        <v>92573U</v>
      </c>
      <c r="C1414" s="341" t="s">
        <v>7322</v>
      </c>
      <c r="D1414" s="341" t="s">
        <v>68</v>
      </c>
      <c r="E1414" s="341" t="s">
        <v>5911</v>
      </c>
      <c r="F1414" s="343" t="n">
        <v>42.69</v>
      </c>
    </row>
    <row r="1415" customFormat="false" ht="15" hidden="false" customHeight="false" outlineLevel="0" collapsed="false">
      <c r="A1415" s="341" t="n">
        <v>92574</v>
      </c>
      <c r="B1415" s="342" t="str">
        <f aca="false">A1415&amp;"U"</f>
        <v>92574U</v>
      </c>
      <c r="C1415" s="341" t="s">
        <v>7323</v>
      </c>
      <c r="D1415" s="341" t="s">
        <v>68</v>
      </c>
      <c r="E1415" s="341" t="s">
        <v>5911</v>
      </c>
      <c r="F1415" s="343" t="n">
        <v>114.21</v>
      </c>
    </row>
    <row r="1416" customFormat="false" ht="15" hidden="false" customHeight="false" outlineLevel="0" collapsed="false">
      <c r="A1416" s="341" t="n">
        <v>92575</v>
      </c>
      <c r="B1416" s="342" t="str">
        <f aca="false">A1416&amp;"U"</f>
        <v>92575U</v>
      </c>
      <c r="C1416" s="341" t="s">
        <v>7324</v>
      </c>
      <c r="D1416" s="341" t="s">
        <v>68</v>
      </c>
      <c r="E1416" s="341" t="s">
        <v>5911</v>
      </c>
      <c r="F1416" s="343" t="n">
        <v>57.35</v>
      </c>
    </row>
    <row r="1417" customFormat="false" ht="15" hidden="false" customHeight="false" outlineLevel="0" collapsed="false">
      <c r="A1417" s="341" t="n">
        <v>92576</v>
      </c>
      <c r="B1417" s="342" t="str">
        <f aca="false">A1417&amp;"U"</f>
        <v>92576U</v>
      </c>
      <c r="C1417" s="341" t="s">
        <v>7325</v>
      </c>
      <c r="D1417" s="341" t="s">
        <v>68</v>
      </c>
      <c r="E1417" s="341" t="s">
        <v>5911</v>
      </c>
      <c r="F1417" s="343" t="n">
        <v>31.43</v>
      </c>
    </row>
    <row r="1418" customFormat="false" ht="15" hidden="false" customHeight="false" outlineLevel="0" collapsed="false">
      <c r="A1418" s="341" t="n">
        <v>92577</v>
      </c>
      <c r="B1418" s="342" t="str">
        <f aca="false">A1418&amp;"U"</f>
        <v>92577U</v>
      </c>
      <c r="C1418" s="341" t="s">
        <v>7326</v>
      </c>
      <c r="D1418" s="341" t="s">
        <v>68</v>
      </c>
      <c r="E1418" s="341" t="s">
        <v>5911</v>
      </c>
      <c r="F1418" s="343" t="n">
        <v>121.57</v>
      </c>
    </row>
    <row r="1419" customFormat="false" ht="15" hidden="false" customHeight="false" outlineLevel="0" collapsed="false">
      <c r="A1419" s="341" t="n">
        <v>92578</v>
      </c>
      <c r="B1419" s="342" t="str">
        <f aca="false">A1419&amp;"U"</f>
        <v>92578U</v>
      </c>
      <c r="C1419" s="341" t="s">
        <v>7327</v>
      </c>
      <c r="D1419" s="341" t="s">
        <v>68</v>
      </c>
      <c r="E1419" s="341" t="s">
        <v>5911</v>
      </c>
      <c r="F1419" s="343" t="n">
        <v>61.45</v>
      </c>
    </row>
    <row r="1420" customFormat="false" ht="15" hidden="false" customHeight="false" outlineLevel="0" collapsed="false">
      <c r="A1420" s="341" t="n">
        <v>92579</v>
      </c>
      <c r="B1420" s="342" t="str">
        <f aca="false">A1420&amp;"U"</f>
        <v>92579U</v>
      </c>
      <c r="C1420" s="341" t="s">
        <v>7328</v>
      </c>
      <c r="D1420" s="341" t="s">
        <v>68</v>
      </c>
      <c r="E1420" s="341" t="s">
        <v>5911</v>
      </c>
      <c r="F1420" s="343" t="n">
        <v>33.79</v>
      </c>
    </row>
    <row r="1421" customFormat="false" ht="15" hidden="false" customHeight="false" outlineLevel="0" collapsed="false">
      <c r="A1421" s="341" t="n">
        <v>92580</v>
      </c>
      <c r="B1421" s="342" t="str">
        <f aca="false">A1421&amp;"U"</f>
        <v>92580U</v>
      </c>
      <c r="C1421" s="341" t="s">
        <v>7329</v>
      </c>
      <c r="D1421" s="341" t="s">
        <v>68</v>
      </c>
      <c r="E1421" s="341" t="s">
        <v>5911</v>
      </c>
      <c r="F1421" s="343" t="n">
        <v>42.05</v>
      </c>
    </row>
    <row r="1422" customFormat="false" ht="15" hidden="false" customHeight="false" outlineLevel="0" collapsed="false">
      <c r="A1422" s="341" t="n">
        <v>92581</v>
      </c>
      <c r="B1422" s="342" t="str">
        <f aca="false">A1422&amp;"U"</f>
        <v>92581U</v>
      </c>
      <c r="C1422" s="341" t="s">
        <v>7330</v>
      </c>
      <c r="D1422" s="341" t="s">
        <v>68</v>
      </c>
      <c r="E1422" s="341" t="s">
        <v>5911</v>
      </c>
      <c r="F1422" s="343" t="n">
        <v>43.88</v>
      </c>
    </row>
    <row r="1423" customFormat="false" ht="15" hidden="false" customHeight="false" outlineLevel="0" collapsed="false">
      <c r="A1423" s="341" t="n">
        <v>92582</v>
      </c>
      <c r="B1423" s="342" t="str">
        <f aca="false">A1423&amp;"U"</f>
        <v>92582U</v>
      </c>
      <c r="C1423" s="341" t="s">
        <v>7331</v>
      </c>
      <c r="D1423" s="341" t="s">
        <v>32</v>
      </c>
      <c r="E1423" s="341" t="s">
        <v>5911</v>
      </c>
      <c r="F1423" s="343" t="n">
        <v>623.94</v>
      </c>
    </row>
    <row r="1424" customFormat="false" ht="15" hidden="false" customHeight="false" outlineLevel="0" collapsed="false">
      <c r="A1424" s="341" t="n">
        <v>92584</v>
      </c>
      <c r="B1424" s="342" t="str">
        <f aca="false">A1424&amp;"U"</f>
        <v>92584U</v>
      </c>
      <c r="C1424" s="341" t="s">
        <v>7332</v>
      </c>
      <c r="D1424" s="341" t="s">
        <v>32</v>
      </c>
      <c r="E1424" s="341" t="s">
        <v>5911</v>
      </c>
      <c r="F1424" s="343" t="n">
        <v>730.39</v>
      </c>
    </row>
    <row r="1425" customFormat="false" ht="15" hidden="false" customHeight="false" outlineLevel="0" collapsed="false">
      <c r="A1425" s="341" t="n">
        <v>92586</v>
      </c>
      <c r="B1425" s="342" t="str">
        <f aca="false">A1425&amp;"U"</f>
        <v>92586U</v>
      </c>
      <c r="C1425" s="341" t="s">
        <v>7333</v>
      </c>
      <c r="D1425" s="341" t="s">
        <v>32</v>
      </c>
      <c r="E1425" s="341" t="s">
        <v>5911</v>
      </c>
      <c r="F1425" s="343" t="n">
        <v>836.84</v>
      </c>
    </row>
    <row r="1426" customFormat="false" ht="15" hidden="false" customHeight="false" outlineLevel="0" collapsed="false">
      <c r="A1426" s="341" t="n">
        <v>92588</v>
      </c>
      <c r="B1426" s="342" t="str">
        <f aca="false">A1426&amp;"U"</f>
        <v>92588U</v>
      </c>
      <c r="C1426" s="341" t="s">
        <v>7334</v>
      </c>
      <c r="D1426" s="341" t="s">
        <v>32</v>
      </c>
      <c r="E1426" s="341" t="s">
        <v>5911</v>
      </c>
      <c r="F1426" s="344" t="n">
        <v>1053.7</v>
      </c>
    </row>
    <row r="1427" customFormat="false" ht="15" hidden="false" customHeight="false" outlineLevel="0" collapsed="false">
      <c r="A1427" s="341" t="n">
        <v>92590</v>
      </c>
      <c r="B1427" s="342" t="str">
        <f aca="false">A1427&amp;"U"</f>
        <v>92590U</v>
      </c>
      <c r="C1427" s="341" t="s">
        <v>7335</v>
      </c>
      <c r="D1427" s="341" t="s">
        <v>32</v>
      </c>
      <c r="E1427" s="341" t="s">
        <v>5911</v>
      </c>
      <c r="F1427" s="344" t="n">
        <v>1160.15</v>
      </c>
    </row>
    <row r="1428" customFormat="false" ht="15" hidden="false" customHeight="false" outlineLevel="0" collapsed="false">
      <c r="A1428" s="341" t="n">
        <v>92592</v>
      </c>
      <c r="B1428" s="342" t="str">
        <f aca="false">A1428&amp;"U"</f>
        <v>92592U</v>
      </c>
      <c r="C1428" s="341" t="s">
        <v>7336</v>
      </c>
      <c r="D1428" s="341" t="s">
        <v>32</v>
      </c>
      <c r="E1428" s="341" t="s">
        <v>5911</v>
      </c>
      <c r="F1428" s="344" t="n">
        <v>1301.78</v>
      </c>
    </row>
    <row r="1429" customFormat="false" ht="15" hidden="false" customHeight="false" outlineLevel="0" collapsed="false">
      <c r="A1429" s="341" t="n">
        <v>92594</v>
      </c>
      <c r="B1429" s="342" t="str">
        <f aca="false">A1429&amp;"U"</f>
        <v>92594U</v>
      </c>
      <c r="C1429" s="341" t="s">
        <v>7337</v>
      </c>
      <c r="D1429" s="341" t="s">
        <v>32</v>
      </c>
      <c r="E1429" s="341" t="s">
        <v>5911</v>
      </c>
      <c r="F1429" s="344" t="n">
        <v>1510.04</v>
      </c>
    </row>
    <row r="1430" customFormat="false" ht="15" hidden="false" customHeight="false" outlineLevel="0" collapsed="false">
      <c r="A1430" s="341" t="n">
        <v>92596</v>
      </c>
      <c r="B1430" s="342" t="str">
        <f aca="false">A1430&amp;"U"</f>
        <v>92596U</v>
      </c>
      <c r="C1430" s="341" t="s">
        <v>7338</v>
      </c>
      <c r="D1430" s="341" t="s">
        <v>32</v>
      </c>
      <c r="E1430" s="341" t="s">
        <v>5911</v>
      </c>
      <c r="F1430" s="344" t="n">
        <v>1677.62</v>
      </c>
    </row>
    <row r="1431" customFormat="false" ht="15" hidden="false" customHeight="false" outlineLevel="0" collapsed="false">
      <c r="A1431" s="341" t="n">
        <v>92598</v>
      </c>
      <c r="B1431" s="342" t="str">
        <f aca="false">A1431&amp;"U"</f>
        <v>92598U</v>
      </c>
      <c r="C1431" s="341" t="s">
        <v>7339</v>
      </c>
      <c r="D1431" s="341" t="s">
        <v>32</v>
      </c>
      <c r="E1431" s="341" t="s">
        <v>5911</v>
      </c>
      <c r="F1431" s="344" t="n">
        <v>1784.08</v>
      </c>
    </row>
    <row r="1432" customFormat="false" ht="15" hidden="false" customHeight="false" outlineLevel="0" collapsed="false">
      <c r="A1432" s="341" t="n">
        <v>92600</v>
      </c>
      <c r="B1432" s="342" t="str">
        <f aca="false">A1432&amp;"U"</f>
        <v>92600U</v>
      </c>
      <c r="C1432" s="341" t="s">
        <v>7340</v>
      </c>
      <c r="D1432" s="341" t="s">
        <v>32</v>
      </c>
      <c r="E1432" s="341" t="s">
        <v>5911</v>
      </c>
      <c r="F1432" s="344" t="n">
        <v>1917.47</v>
      </c>
    </row>
    <row r="1433" customFormat="false" ht="15" hidden="false" customHeight="false" outlineLevel="0" collapsed="false">
      <c r="A1433" s="341" t="n">
        <v>92602</v>
      </c>
      <c r="B1433" s="342" t="str">
        <f aca="false">A1433&amp;"U"</f>
        <v>92602U</v>
      </c>
      <c r="C1433" s="341" t="s">
        <v>7341</v>
      </c>
      <c r="D1433" s="341" t="s">
        <v>32</v>
      </c>
      <c r="E1433" s="341" t="s">
        <v>5911</v>
      </c>
      <c r="F1433" s="343" t="n">
        <v>623.94</v>
      </c>
    </row>
    <row r="1434" customFormat="false" ht="15" hidden="false" customHeight="false" outlineLevel="0" collapsed="false">
      <c r="A1434" s="341" t="n">
        <v>92604</v>
      </c>
      <c r="B1434" s="342" t="str">
        <f aca="false">A1434&amp;"U"</f>
        <v>92604U</v>
      </c>
      <c r="C1434" s="341" t="s">
        <v>7342</v>
      </c>
      <c r="D1434" s="341" t="s">
        <v>32</v>
      </c>
      <c r="E1434" s="341" t="s">
        <v>5911</v>
      </c>
      <c r="F1434" s="343" t="n">
        <v>703.45</v>
      </c>
    </row>
    <row r="1435" customFormat="false" ht="15" hidden="false" customHeight="false" outlineLevel="0" collapsed="false">
      <c r="A1435" s="341" t="n">
        <v>92606</v>
      </c>
      <c r="B1435" s="342" t="str">
        <f aca="false">A1435&amp;"U"</f>
        <v>92606U</v>
      </c>
      <c r="C1435" s="341" t="s">
        <v>7343</v>
      </c>
      <c r="D1435" s="341" t="s">
        <v>32</v>
      </c>
      <c r="E1435" s="341" t="s">
        <v>5911</v>
      </c>
      <c r="F1435" s="343" t="n">
        <v>809.91</v>
      </c>
    </row>
    <row r="1436" customFormat="false" ht="15" hidden="false" customHeight="false" outlineLevel="0" collapsed="false">
      <c r="A1436" s="341" t="n">
        <v>92608</v>
      </c>
      <c r="B1436" s="342" t="str">
        <f aca="false">A1436&amp;"U"</f>
        <v>92608U</v>
      </c>
      <c r="C1436" s="341" t="s">
        <v>7344</v>
      </c>
      <c r="D1436" s="341" t="s">
        <v>32</v>
      </c>
      <c r="E1436" s="341" t="s">
        <v>5911</v>
      </c>
      <c r="F1436" s="343" t="n">
        <v>999.82</v>
      </c>
    </row>
    <row r="1437" customFormat="false" ht="15" hidden="false" customHeight="false" outlineLevel="0" collapsed="false">
      <c r="A1437" s="341" t="n">
        <v>92610</v>
      </c>
      <c r="B1437" s="342" t="str">
        <f aca="false">A1437&amp;"U"</f>
        <v>92610U</v>
      </c>
      <c r="C1437" s="341" t="s">
        <v>7345</v>
      </c>
      <c r="D1437" s="341" t="s">
        <v>32</v>
      </c>
      <c r="E1437" s="341" t="s">
        <v>5911</v>
      </c>
      <c r="F1437" s="344" t="n">
        <v>1106.28</v>
      </c>
    </row>
    <row r="1438" customFormat="false" ht="15" hidden="false" customHeight="false" outlineLevel="0" collapsed="false">
      <c r="A1438" s="341" t="n">
        <v>92612</v>
      </c>
      <c r="B1438" s="342" t="str">
        <f aca="false">A1438&amp;"U"</f>
        <v>92612U</v>
      </c>
      <c r="C1438" s="341" t="s">
        <v>7346</v>
      </c>
      <c r="D1438" s="341" t="s">
        <v>32</v>
      </c>
      <c r="E1438" s="341" t="s">
        <v>5911</v>
      </c>
      <c r="F1438" s="344" t="n">
        <v>1247.91</v>
      </c>
    </row>
    <row r="1439" customFormat="false" ht="15" hidden="false" customHeight="false" outlineLevel="0" collapsed="false">
      <c r="A1439" s="341" t="n">
        <v>92614</v>
      </c>
      <c r="B1439" s="342" t="str">
        <f aca="false">A1439&amp;"U"</f>
        <v>92614U</v>
      </c>
      <c r="C1439" s="341" t="s">
        <v>7347</v>
      </c>
      <c r="D1439" s="341" t="s">
        <v>32</v>
      </c>
      <c r="E1439" s="341" t="s">
        <v>5911</v>
      </c>
      <c r="F1439" s="344" t="n">
        <v>1402.29</v>
      </c>
    </row>
    <row r="1440" customFormat="false" ht="15" hidden="false" customHeight="false" outlineLevel="0" collapsed="false">
      <c r="A1440" s="341" t="n">
        <v>92616</v>
      </c>
      <c r="B1440" s="342" t="str">
        <f aca="false">A1440&amp;"U"</f>
        <v>92616U</v>
      </c>
      <c r="C1440" s="341" t="s">
        <v>7348</v>
      </c>
      <c r="D1440" s="341" t="s">
        <v>32</v>
      </c>
      <c r="E1440" s="341" t="s">
        <v>5911</v>
      </c>
      <c r="F1440" s="344" t="n">
        <v>1596.81</v>
      </c>
    </row>
    <row r="1441" customFormat="false" ht="15" hidden="false" customHeight="false" outlineLevel="0" collapsed="false">
      <c r="A1441" s="341" t="n">
        <v>92618</v>
      </c>
      <c r="B1441" s="342" t="str">
        <f aca="false">A1441&amp;"U"</f>
        <v>92618U</v>
      </c>
      <c r="C1441" s="341" t="s">
        <v>7349</v>
      </c>
      <c r="D1441" s="341" t="s">
        <v>32</v>
      </c>
      <c r="E1441" s="341" t="s">
        <v>5911</v>
      </c>
      <c r="F1441" s="344" t="n">
        <v>1703.27</v>
      </c>
    </row>
    <row r="1442" customFormat="false" ht="15" hidden="false" customHeight="false" outlineLevel="0" collapsed="false">
      <c r="A1442" s="341" t="n">
        <v>92620</v>
      </c>
      <c r="B1442" s="342" t="str">
        <f aca="false">A1442&amp;"U"</f>
        <v>92620U</v>
      </c>
      <c r="C1442" s="341" t="s">
        <v>7350</v>
      </c>
      <c r="D1442" s="341" t="s">
        <v>32</v>
      </c>
      <c r="E1442" s="341" t="s">
        <v>5911</v>
      </c>
      <c r="F1442" s="344" t="n">
        <v>1809.71</v>
      </c>
    </row>
    <row r="1443" customFormat="false" ht="15" hidden="false" customHeight="false" outlineLevel="0" collapsed="false">
      <c r="A1443" s="341" t="n">
        <v>100357</v>
      </c>
      <c r="B1443" s="342" t="str">
        <f aca="false">A1443&amp;"U"</f>
        <v>100357U</v>
      </c>
      <c r="C1443" s="341" t="s">
        <v>7351</v>
      </c>
      <c r="D1443" s="341" t="s">
        <v>32</v>
      </c>
      <c r="E1443" s="341" t="s">
        <v>5911</v>
      </c>
      <c r="F1443" s="344" t="n">
        <v>1082.63</v>
      </c>
    </row>
    <row r="1444" customFormat="false" ht="15" hidden="false" customHeight="false" outlineLevel="0" collapsed="false">
      <c r="A1444" s="341" t="n">
        <v>100358</v>
      </c>
      <c r="B1444" s="342" t="str">
        <f aca="false">A1444&amp;"U"</f>
        <v>100358U</v>
      </c>
      <c r="C1444" s="341" t="s">
        <v>7352</v>
      </c>
      <c r="D1444" s="341" t="s">
        <v>32</v>
      </c>
      <c r="E1444" s="341" t="s">
        <v>5911</v>
      </c>
      <c r="F1444" s="344" t="n">
        <v>1452.91</v>
      </c>
    </row>
    <row r="1445" customFormat="false" ht="15" hidden="false" customHeight="false" outlineLevel="0" collapsed="false">
      <c r="A1445" s="341" t="n">
        <v>100359</v>
      </c>
      <c r="B1445" s="342" t="str">
        <f aca="false">A1445&amp;"U"</f>
        <v>100359U</v>
      </c>
      <c r="C1445" s="341" t="s">
        <v>7353</v>
      </c>
      <c r="D1445" s="341" t="s">
        <v>32</v>
      </c>
      <c r="E1445" s="341" t="s">
        <v>5911</v>
      </c>
      <c r="F1445" s="344" t="n">
        <v>1530.44</v>
      </c>
    </row>
    <row r="1446" customFormat="false" ht="15" hidden="false" customHeight="false" outlineLevel="0" collapsed="false">
      <c r="A1446" s="341" t="n">
        <v>100360</v>
      </c>
      <c r="B1446" s="342" t="str">
        <f aca="false">A1446&amp;"U"</f>
        <v>100360U</v>
      </c>
      <c r="C1446" s="341" t="s">
        <v>7354</v>
      </c>
      <c r="D1446" s="341" t="s">
        <v>32</v>
      </c>
      <c r="E1446" s="341" t="s">
        <v>5911</v>
      </c>
      <c r="F1446" s="344" t="n">
        <v>1696.8</v>
      </c>
    </row>
    <row r="1447" customFormat="false" ht="15" hidden="false" customHeight="false" outlineLevel="0" collapsed="false">
      <c r="A1447" s="341" t="n">
        <v>100361</v>
      </c>
      <c r="B1447" s="342" t="str">
        <f aca="false">A1447&amp;"U"</f>
        <v>100361U</v>
      </c>
      <c r="C1447" s="341" t="s">
        <v>7355</v>
      </c>
      <c r="D1447" s="341" t="s">
        <v>32</v>
      </c>
      <c r="E1447" s="341" t="s">
        <v>5911</v>
      </c>
      <c r="F1447" s="344" t="n">
        <v>2099.81</v>
      </c>
    </row>
    <row r="1448" customFormat="false" ht="15" hidden="false" customHeight="false" outlineLevel="0" collapsed="false">
      <c r="A1448" s="341" t="n">
        <v>100362</v>
      </c>
      <c r="B1448" s="342" t="str">
        <f aca="false">A1448&amp;"U"</f>
        <v>100362U</v>
      </c>
      <c r="C1448" s="341" t="s">
        <v>7356</v>
      </c>
      <c r="D1448" s="341" t="s">
        <v>32</v>
      </c>
      <c r="E1448" s="341" t="s">
        <v>5911</v>
      </c>
      <c r="F1448" s="344" t="n">
        <v>2751.88</v>
      </c>
    </row>
    <row r="1449" customFormat="false" ht="15" hidden="false" customHeight="false" outlineLevel="0" collapsed="false">
      <c r="A1449" s="341" t="n">
        <v>100363</v>
      </c>
      <c r="B1449" s="342" t="str">
        <f aca="false">A1449&amp;"U"</f>
        <v>100363U</v>
      </c>
      <c r="C1449" s="341" t="s">
        <v>7357</v>
      </c>
      <c r="D1449" s="341" t="s">
        <v>32</v>
      </c>
      <c r="E1449" s="341" t="s">
        <v>5911</v>
      </c>
      <c r="F1449" s="344" t="n">
        <v>2847.24</v>
      </c>
    </row>
    <row r="1450" customFormat="false" ht="15" hidden="false" customHeight="false" outlineLevel="0" collapsed="false">
      <c r="A1450" s="341" t="n">
        <v>100364</v>
      </c>
      <c r="B1450" s="342" t="str">
        <f aca="false">A1450&amp;"U"</f>
        <v>100364U</v>
      </c>
      <c r="C1450" s="341" t="s">
        <v>7358</v>
      </c>
      <c r="D1450" s="341" t="s">
        <v>32</v>
      </c>
      <c r="E1450" s="341" t="s">
        <v>5911</v>
      </c>
      <c r="F1450" s="344" t="n">
        <v>3094.35</v>
      </c>
    </row>
    <row r="1451" customFormat="false" ht="15" hidden="false" customHeight="false" outlineLevel="0" collapsed="false">
      <c r="A1451" s="341" t="n">
        <v>100365</v>
      </c>
      <c r="B1451" s="342" t="str">
        <f aca="false">A1451&amp;"U"</f>
        <v>100365U</v>
      </c>
      <c r="C1451" s="341" t="s">
        <v>7359</v>
      </c>
      <c r="D1451" s="341" t="s">
        <v>32</v>
      </c>
      <c r="E1451" s="341" t="s">
        <v>5911</v>
      </c>
      <c r="F1451" s="344" t="n">
        <v>3555.19</v>
      </c>
    </row>
    <row r="1452" customFormat="false" ht="15" hidden="false" customHeight="false" outlineLevel="0" collapsed="false">
      <c r="A1452" s="341" t="n">
        <v>100366</v>
      </c>
      <c r="B1452" s="342" t="str">
        <f aca="false">A1452&amp;"U"</f>
        <v>100366U</v>
      </c>
      <c r="C1452" s="341" t="s">
        <v>7360</v>
      </c>
      <c r="D1452" s="341" t="s">
        <v>32</v>
      </c>
      <c r="E1452" s="341" t="s">
        <v>5911</v>
      </c>
      <c r="F1452" s="344" t="n">
        <v>3809.29</v>
      </c>
    </row>
    <row r="1453" customFormat="false" ht="15" hidden="false" customHeight="false" outlineLevel="0" collapsed="false">
      <c r="A1453" s="341" t="n">
        <v>100367</v>
      </c>
      <c r="B1453" s="342" t="str">
        <f aca="false">A1453&amp;"U"</f>
        <v>100367U</v>
      </c>
      <c r="C1453" s="341" t="s">
        <v>7361</v>
      </c>
      <c r="D1453" s="341" t="s">
        <v>32</v>
      </c>
      <c r="E1453" s="341" t="s">
        <v>5911</v>
      </c>
      <c r="F1453" s="344" t="n">
        <v>1053.13</v>
      </c>
    </row>
    <row r="1454" customFormat="false" ht="15" hidden="false" customHeight="false" outlineLevel="0" collapsed="false">
      <c r="A1454" s="341" t="n">
        <v>100368</v>
      </c>
      <c r="B1454" s="342" t="str">
        <f aca="false">A1454&amp;"U"</f>
        <v>100368U</v>
      </c>
      <c r="C1454" s="341" t="s">
        <v>7362</v>
      </c>
      <c r="D1454" s="341" t="s">
        <v>32</v>
      </c>
      <c r="E1454" s="341" t="s">
        <v>5911</v>
      </c>
      <c r="F1454" s="344" t="n">
        <v>1416.52</v>
      </c>
    </row>
    <row r="1455" customFormat="false" ht="15" hidden="false" customHeight="false" outlineLevel="0" collapsed="false">
      <c r="A1455" s="341" t="n">
        <v>100369</v>
      </c>
      <c r="B1455" s="342" t="str">
        <f aca="false">A1455&amp;"U"</f>
        <v>100369U</v>
      </c>
      <c r="C1455" s="341" t="s">
        <v>7363</v>
      </c>
      <c r="D1455" s="341" t="s">
        <v>32</v>
      </c>
      <c r="E1455" s="341" t="s">
        <v>5911</v>
      </c>
      <c r="F1455" s="344" t="n">
        <v>1494.05</v>
      </c>
    </row>
    <row r="1456" customFormat="false" ht="15" hidden="false" customHeight="false" outlineLevel="0" collapsed="false">
      <c r="A1456" s="341" t="n">
        <v>100370</v>
      </c>
      <c r="B1456" s="342" t="str">
        <f aca="false">A1456&amp;"U"</f>
        <v>100370U</v>
      </c>
      <c r="C1456" s="341" t="s">
        <v>7364</v>
      </c>
      <c r="D1456" s="341" t="s">
        <v>32</v>
      </c>
      <c r="E1456" s="341" t="s">
        <v>5911</v>
      </c>
      <c r="F1456" s="344" t="n">
        <v>1773.14</v>
      </c>
    </row>
    <row r="1457" customFormat="false" ht="15" hidden="false" customHeight="false" outlineLevel="0" collapsed="false">
      <c r="A1457" s="341" t="n">
        <v>100371</v>
      </c>
      <c r="B1457" s="342" t="str">
        <f aca="false">A1457&amp;"U"</f>
        <v>100371U</v>
      </c>
      <c r="C1457" s="341" t="s">
        <v>7365</v>
      </c>
      <c r="D1457" s="341" t="s">
        <v>32</v>
      </c>
      <c r="E1457" s="341" t="s">
        <v>5911</v>
      </c>
      <c r="F1457" s="344" t="n">
        <v>2002.76</v>
      </c>
    </row>
    <row r="1458" customFormat="false" ht="15" hidden="false" customHeight="false" outlineLevel="0" collapsed="false">
      <c r="A1458" s="341" t="n">
        <v>100372</v>
      </c>
      <c r="B1458" s="342" t="str">
        <f aca="false">A1458&amp;"U"</f>
        <v>100372U</v>
      </c>
      <c r="C1458" s="341" t="s">
        <v>7366</v>
      </c>
      <c r="D1458" s="341" t="s">
        <v>32</v>
      </c>
      <c r="E1458" s="341" t="s">
        <v>5911</v>
      </c>
      <c r="F1458" s="344" t="n">
        <v>2585.59</v>
      </c>
    </row>
    <row r="1459" customFormat="false" ht="15" hidden="false" customHeight="false" outlineLevel="0" collapsed="false">
      <c r="A1459" s="341" t="n">
        <v>100373</v>
      </c>
      <c r="B1459" s="342" t="str">
        <f aca="false">A1459&amp;"U"</f>
        <v>100373U</v>
      </c>
      <c r="C1459" s="341" t="s">
        <v>7367</v>
      </c>
      <c r="D1459" s="341" t="s">
        <v>32</v>
      </c>
      <c r="E1459" s="341" t="s">
        <v>5911</v>
      </c>
      <c r="F1459" s="344" t="n">
        <v>2679.48</v>
      </c>
    </row>
    <row r="1460" customFormat="false" ht="15" hidden="false" customHeight="false" outlineLevel="0" collapsed="false">
      <c r="A1460" s="341" t="n">
        <v>100374</v>
      </c>
      <c r="B1460" s="342" t="str">
        <f aca="false">A1460&amp;"U"</f>
        <v>100374U</v>
      </c>
      <c r="C1460" s="341" t="s">
        <v>7368</v>
      </c>
      <c r="D1460" s="341" t="s">
        <v>32</v>
      </c>
      <c r="E1460" s="341" t="s">
        <v>5911</v>
      </c>
      <c r="F1460" s="344" t="n">
        <v>2872.85</v>
      </c>
    </row>
    <row r="1461" customFormat="false" ht="15" hidden="false" customHeight="false" outlineLevel="0" collapsed="false">
      <c r="A1461" s="341" t="n">
        <v>100375</v>
      </c>
      <c r="B1461" s="342" t="str">
        <f aca="false">A1461&amp;"U"</f>
        <v>100375U</v>
      </c>
      <c r="C1461" s="341" t="s">
        <v>7369</v>
      </c>
      <c r="D1461" s="341" t="s">
        <v>32</v>
      </c>
      <c r="E1461" s="341" t="s">
        <v>5911</v>
      </c>
      <c r="F1461" s="344" t="n">
        <v>3225.77</v>
      </c>
    </row>
    <row r="1462" customFormat="false" ht="15" hidden="false" customHeight="false" outlineLevel="0" collapsed="false">
      <c r="A1462" s="341" t="n">
        <v>100376</v>
      </c>
      <c r="B1462" s="342" t="str">
        <f aca="false">A1462&amp;"U"</f>
        <v>100376U</v>
      </c>
      <c r="C1462" s="341" t="s">
        <v>7370</v>
      </c>
      <c r="D1462" s="341" t="s">
        <v>32</v>
      </c>
      <c r="E1462" s="341" t="s">
        <v>5911</v>
      </c>
      <c r="F1462" s="344" t="n">
        <v>3155</v>
      </c>
    </row>
    <row r="1463" customFormat="false" ht="15" hidden="false" customHeight="false" outlineLevel="0" collapsed="false">
      <c r="A1463" s="341" t="n">
        <v>100377</v>
      </c>
      <c r="B1463" s="342" t="str">
        <f aca="false">A1463&amp;"U"</f>
        <v>100377U</v>
      </c>
      <c r="C1463" s="341" t="s">
        <v>7371</v>
      </c>
      <c r="D1463" s="341" t="s">
        <v>506</v>
      </c>
      <c r="E1463" s="341" t="s">
        <v>5911</v>
      </c>
      <c r="F1463" s="343" t="n">
        <v>10.35</v>
      </c>
    </row>
    <row r="1464" customFormat="false" ht="15" hidden="false" customHeight="false" outlineLevel="0" collapsed="false">
      <c r="A1464" s="341" t="n">
        <v>100378</v>
      </c>
      <c r="B1464" s="342" t="str">
        <f aca="false">A1464&amp;"U"</f>
        <v>100378U</v>
      </c>
      <c r="C1464" s="341" t="s">
        <v>7372</v>
      </c>
      <c r="D1464" s="341" t="s">
        <v>506</v>
      </c>
      <c r="E1464" s="341" t="s">
        <v>5911</v>
      </c>
      <c r="F1464" s="343" t="n">
        <v>9.56</v>
      </c>
    </row>
    <row r="1465" customFormat="false" ht="15" hidden="false" customHeight="false" outlineLevel="0" collapsed="false">
      <c r="A1465" s="341" t="n">
        <v>100382</v>
      </c>
      <c r="B1465" s="342" t="str">
        <f aca="false">A1465&amp;"U"</f>
        <v>100382U</v>
      </c>
      <c r="C1465" s="341" t="s">
        <v>7373</v>
      </c>
      <c r="D1465" s="341" t="s">
        <v>68</v>
      </c>
      <c r="E1465" s="341" t="s">
        <v>5964</v>
      </c>
      <c r="F1465" s="343" t="n">
        <v>24.17</v>
      </c>
    </row>
    <row r="1466" customFormat="false" ht="15" hidden="false" customHeight="false" outlineLevel="0" collapsed="false">
      <c r="A1466" s="341" t="n">
        <v>104314</v>
      </c>
      <c r="B1466" s="342" t="str">
        <f aca="false">A1466&amp;"U"</f>
        <v>104314U</v>
      </c>
      <c r="C1466" s="341" t="s">
        <v>7374</v>
      </c>
      <c r="D1466" s="341" t="s">
        <v>506</v>
      </c>
      <c r="E1466" s="341" t="s">
        <v>5911</v>
      </c>
      <c r="F1466" s="343" t="n">
        <v>9.68</v>
      </c>
    </row>
    <row r="1467" customFormat="false" ht="15" hidden="false" customHeight="false" outlineLevel="0" collapsed="false">
      <c r="A1467" s="341" t="n">
        <v>94444</v>
      </c>
      <c r="B1467" s="342" t="str">
        <f aca="false">A1467&amp;"U"</f>
        <v>94444U</v>
      </c>
      <c r="C1467" s="341" t="s">
        <v>7375</v>
      </c>
      <c r="D1467" s="341" t="s">
        <v>68</v>
      </c>
      <c r="E1467" s="341" t="s">
        <v>5964</v>
      </c>
      <c r="F1467" s="344" t="n">
        <v>1243.24</v>
      </c>
    </row>
    <row r="1468" customFormat="false" ht="15" hidden="false" customHeight="false" outlineLevel="0" collapsed="false">
      <c r="A1468" s="341" t="n">
        <v>104482</v>
      </c>
      <c r="B1468" s="342" t="str">
        <f aca="false">A1468&amp;"U"</f>
        <v>104482U</v>
      </c>
      <c r="C1468" s="341" t="s">
        <v>7376</v>
      </c>
      <c r="D1468" s="341" t="s">
        <v>484</v>
      </c>
      <c r="E1468" s="341" t="s">
        <v>5964</v>
      </c>
      <c r="F1468" s="343" t="n">
        <v>27.68</v>
      </c>
    </row>
    <row r="1469" customFormat="false" ht="15" hidden="false" customHeight="false" outlineLevel="0" collapsed="false">
      <c r="A1469" s="341" t="n">
        <v>104184</v>
      </c>
      <c r="B1469" s="342" t="str">
        <f aca="false">A1469&amp;"U"</f>
        <v>104184U</v>
      </c>
      <c r="C1469" s="341" t="s">
        <v>7377</v>
      </c>
      <c r="D1469" s="341" t="s">
        <v>32</v>
      </c>
      <c r="E1469" s="341" t="s">
        <v>5964</v>
      </c>
      <c r="F1469" s="343" t="n">
        <v>26.56</v>
      </c>
    </row>
    <row r="1470" customFormat="false" ht="15" hidden="false" customHeight="false" outlineLevel="0" collapsed="false">
      <c r="A1470" s="341" t="n">
        <v>104185</v>
      </c>
      <c r="B1470" s="342" t="str">
        <f aca="false">A1470&amp;"U"</f>
        <v>104185U</v>
      </c>
      <c r="C1470" s="341" t="s">
        <v>7378</v>
      </c>
      <c r="D1470" s="341" t="s">
        <v>32</v>
      </c>
      <c r="E1470" s="341" t="s">
        <v>5964</v>
      </c>
      <c r="F1470" s="343" t="n">
        <v>22.8</v>
      </c>
    </row>
    <row r="1471" customFormat="false" ht="15" hidden="false" customHeight="false" outlineLevel="0" collapsed="false">
      <c r="A1471" s="341" t="n">
        <v>104189</v>
      </c>
      <c r="B1471" s="342" t="str">
        <f aca="false">A1471&amp;"U"</f>
        <v>104189U</v>
      </c>
      <c r="C1471" s="341" t="s">
        <v>7379</v>
      </c>
      <c r="D1471" s="341" t="s">
        <v>102</v>
      </c>
      <c r="E1471" s="341" t="s">
        <v>5964</v>
      </c>
      <c r="F1471" s="343" t="n">
        <v>201.29</v>
      </c>
    </row>
    <row r="1472" customFormat="false" ht="15" hidden="false" customHeight="false" outlineLevel="0" collapsed="false">
      <c r="A1472" s="341" t="n">
        <v>104190</v>
      </c>
      <c r="B1472" s="342" t="str">
        <f aca="false">A1472&amp;"U"</f>
        <v>104190U</v>
      </c>
      <c r="C1472" s="341" t="s">
        <v>7380</v>
      </c>
      <c r="D1472" s="341" t="s">
        <v>32</v>
      </c>
      <c r="E1472" s="341" t="s">
        <v>5964</v>
      </c>
      <c r="F1472" s="343" t="n">
        <v>580.89</v>
      </c>
    </row>
    <row r="1473" customFormat="false" ht="15" hidden="false" customHeight="false" outlineLevel="0" collapsed="false">
      <c r="A1473" s="341" t="n">
        <v>102661</v>
      </c>
      <c r="B1473" s="342" t="str">
        <f aca="false">A1473&amp;"U"</f>
        <v>102661U</v>
      </c>
      <c r="C1473" s="341" t="s">
        <v>7381</v>
      </c>
      <c r="D1473" s="341" t="s">
        <v>152</v>
      </c>
      <c r="E1473" s="341" t="s">
        <v>5911</v>
      </c>
      <c r="F1473" s="343" t="n">
        <v>42.4</v>
      </c>
    </row>
    <row r="1474" customFormat="false" ht="15" hidden="false" customHeight="false" outlineLevel="0" collapsed="false">
      <c r="A1474" s="341" t="n">
        <v>102662</v>
      </c>
      <c r="B1474" s="342" t="str">
        <f aca="false">A1474&amp;"U"</f>
        <v>102662U</v>
      </c>
      <c r="C1474" s="341" t="s">
        <v>7382</v>
      </c>
      <c r="D1474" s="341" t="s">
        <v>152</v>
      </c>
      <c r="E1474" s="341" t="s">
        <v>5911</v>
      </c>
      <c r="F1474" s="343" t="n">
        <v>89.82</v>
      </c>
    </row>
    <row r="1475" customFormat="false" ht="15" hidden="false" customHeight="false" outlineLevel="0" collapsed="false">
      <c r="A1475" s="341" t="n">
        <v>102663</v>
      </c>
      <c r="B1475" s="342" t="str">
        <f aca="false">A1475&amp;"U"</f>
        <v>102663U</v>
      </c>
      <c r="C1475" s="341" t="s">
        <v>7383</v>
      </c>
      <c r="D1475" s="341" t="s">
        <v>152</v>
      </c>
      <c r="E1475" s="341" t="s">
        <v>5911</v>
      </c>
      <c r="F1475" s="343" t="n">
        <v>71.07</v>
      </c>
    </row>
    <row r="1476" customFormat="false" ht="15" hidden="false" customHeight="false" outlineLevel="0" collapsed="false">
      <c r="A1476" s="341" t="n">
        <v>102664</v>
      </c>
      <c r="B1476" s="342" t="str">
        <f aca="false">A1476&amp;"U"</f>
        <v>102664U</v>
      </c>
      <c r="C1476" s="341" t="s">
        <v>7384</v>
      </c>
      <c r="D1476" s="341" t="s">
        <v>152</v>
      </c>
      <c r="E1476" s="341" t="s">
        <v>5911</v>
      </c>
      <c r="F1476" s="343" t="n">
        <v>44.65</v>
      </c>
    </row>
    <row r="1477" customFormat="false" ht="15" hidden="false" customHeight="false" outlineLevel="0" collapsed="false">
      <c r="A1477" s="341" t="n">
        <v>102665</v>
      </c>
      <c r="B1477" s="342" t="str">
        <f aca="false">A1477&amp;"U"</f>
        <v>102665U</v>
      </c>
      <c r="C1477" s="341" t="s">
        <v>7385</v>
      </c>
      <c r="D1477" s="341" t="s">
        <v>152</v>
      </c>
      <c r="E1477" s="341" t="s">
        <v>5911</v>
      </c>
      <c r="F1477" s="343" t="n">
        <v>24.33</v>
      </c>
    </row>
    <row r="1478" customFormat="false" ht="15" hidden="false" customHeight="false" outlineLevel="0" collapsed="false">
      <c r="A1478" s="341" t="n">
        <v>102666</v>
      </c>
      <c r="B1478" s="342" t="str">
        <f aca="false">A1478&amp;"U"</f>
        <v>102666U</v>
      </c>
      <c r="C1478" s="341" t="s">
        <v>7386</v>
      </c>
      <c r="D1478" s="341" t="s">
        <v>152</v>
      </c>
      <c r="E1478" s="341" t="s">
        <v>5911</v>
      </c>
      <c r="F1478" s="343" t="n">
        <v>54.81</v>
      </c>
    </row>
    <row r="1479" customFormat="false" ht="15" hidden="false" customHeight="false" outlineLevel="0" collapsed="false">
      <c r="A1479" s="341" t="n">
        <v>102668</v>
      </c>
      <c r="B1479" s="342" t="str">
        <f aca="false">A1479&amp;"U"</f>
        <v>102668U</v>
      </c>
      <c r="C1479" s="341" t="s">
        <v>7387</v>
      </c>
      <c r="D1479" s="341" t="s">
        <v>152</v>
      </c>
      <c r="E1479" s="341" t="s">
        <v>5911</v>
      </c>
      <c r="F1479" s="343" t="n">
        <v>102.24</v>
      </c>
    </row>
    <row r="1480" customFormat="false" ht="15" hidden="false" customHeight="false" outlineLevel="0" collapsed="false">
      <c r="A1480" s="341" t="n">
        <v>102669</v>
      </c>
      <c r="B1480" s="342" t="str">
        <f aca="false">A1480&amp;"U"</f>
        <v>102669U</v>
      </c>
      <c r="C1480" s="341" t="s">
        <v>7388</v>
      </c>
      <c r="D1480" s="341" t="s">
        <v>152</v>
      </c>
      <c r="E1480" s="341" t="s">
        <v>5911</v>
      </c>
      <c r="F1480" s="343" t="n">
        <v>84.7</v>
      </c>
    </row>
    <row r="1481" customFormat="false" ht="15" hidden="false" customHeight="false" outlineLevel="0" collapsed="false">
      <c r="A1481" s="341" t="n">
        <v>102670</v>
      </c>
      <c r="B1481" s="342" t="str">
        <f aca="false">A1481&amp;"U"</f>
        <v>102670U</v>
      </c>
      <c r="C1481" s="341" t="s">
        <v>7389</v>
      </c>
      <c r="D1481" s="341" t="s">
        <v>152</v>
      </c>
      <c r="E1481" s="341" t="s">
        <v>5911</v>
      </c>
      <c r="F1481" s="343" t="n">
        <v>137.55</v>
      </c>
    </row>
    <row r="1482" customFormat="false" ht="15" hidden="false" customHeight="false" outlineLevel="0" collapsed="false">
      <c r="A1482" s="341" t="n">
        <v>102672</v>
      </c>
      <c r="B1482" s="342" t="str">
        <f aca="false">A1482&amp;"U"</f>
        <v>102672U</v>
      </c>
      <c r="C1482" s="341" t="s">
        <v>7390</v>
      </c>
      <c r="D1482" s="341" t="s">
        <v>152</v>
      </c>
      <c r="E1482" s="341" t="s">
        <v>5911</v>
      </c>
      <c r="F1482" s="343" t="n">
        <v>197.28</v>
      </c>
    </row>
    <row r="1483" customFormat="false" ht="15" hidden="false" customHeight="false" outlineLevel="0" collapsed="false">
      <c r="A1483" s="341" t="n">
        <v>102673</v>
      </c>
      <c r="B1483" s="342" t="str">
        <f aca="false">A1483&amp;"U"</f>
        <v>102673U</v>
      </c>
      <c r="C1483" s="341" t="s">
        <v>7391</v>
      </c>
      <c r="D1483" s="341" t="s">
        <v>152</v>
      </c>
      <c r="E1483" s="341" t="s">
        <v>5911</v>
      </c>
      <c r="F1483" s="343" t="n">
        <v>190.31</v>
      </c>
    </row>
    <row r="1484" customFormat="false" ht="15" hidden="false" customHeight="false" outlineLevel="0" collapsed="false">
      <c r="A1484" s="341" t="n">
        <v>102674</v>
      </c>
      <c r="B1484" s="342" t="str">
        <f aca="false">A1484&amp;"U"</f>
        <v>102674U</v>
      </c>
      <c r="C1484" s="341" t="s">
        <v>7392</v>
      </c>
      <c r="D1484" s="341" t="s">
        <v>152</v>
      </c>
      <c r="E1484" s="341" t="s">
        <v>5911</v>
      </c>
      <c r="F1484" s="343" t="n">
        <v>153.8</v>
      </c>
    </row>
    <row r="1485" customFormat="false" ht="15" hidden="false" customHeight="false" outlineLevel="0" collapsed="false">
      <c r="A1485" s="341" t="n">
        <v>102676</v>
      </c>
      <c r="B1485" s="342" t="str">
        <f aca="false">A1485&amp;"U"</f>
        <v>102676U</v>
      </c>
      <c r="C1485" s="341" t="s">
        <v>7393</v>
      </c>
      <c r="D1485" s="341" t="s">
        <v>152</v>
      </c>
      <c r="E1485" s="341" t="s">
        <v>5911</v>
      </c>
      <c r="F1485" s="343" t="n">
        <v>204.36</v>
      </c>
    </row>
    <row r="1486" customFormat="false" ht="15" hidden="false" customHeight="false" outlineLevel="0" collapsed="false">
      <c r="A1486" s="341" t="n">
        <v>102677</v>
      </c>
      <c r="B1486" s="342" t="str">
        <f aca="false">A1486&amp;"U"</f>
        <v>102677U</v>
      </c>
      <c r="C1486" s="341" t="s">
        <v>7394</v>
      </c>
      <c r="D1486" s="341" t="s">
        <v>152</v>
      </c>
      <c r="E1486" s="341" t="s">
        <v>5911</v>
      </c>
      <c r="F1486" s="343" t="n">
        <v>187.83</v>
      </c>
    </row>
    <row r="1487" customFormat="false" ht="15" hidden="false" customHeight="false" outlineLevel="0" collapsed="false">
      <c r="A1487" s="341" t="n">
        <v>102678</v>
      </c>
      <c r="B1487" s="342" t="str">
        <f aca="false">A1487&amp;"U"</f>
        <v>102678U</v>
      </c>
      <c r="C1487" s="341" t="s">
        <v>7395</v>
      </c>
      <c r="D1487" s="341" t="s">
        <v>152</v>
      </c>
      <c r="E1487" s="341" t="s">
        <v>5911</v>
      </c>
      <c r="F1487" s="343" t="n">
        <v>130.97</v>
      </c>
    </row>
    <row r="1488" customFormat="false" ht="15" hidden="false" customHeight="false" outlineLevel="0" collapsed="false">
      <c r="A1488" s="341" t="n">
        <v>102679</v>
      </c>
      <c r="B1488" s="342" t="str">
        <f aca="false">A1488&amp;"U"</f>
        <v>102679U</v>
      </c>
      <c r="C1488" s="341" t="s">
        <v>7396</v>
      </c>
      <c r="D1488" s="341" t="s">
        <v>152</v>
      </c>
      <c r="E1488" s="341" t="s">
        <v>5911</v>
      </c>
      <c r="F1488" s="343" t="n">
        <v>144.77</v>
      </c>
    </row>
    <row r="1489" customFormat="false" ht="15" hidden="false" customHeight="false" outlineLevel="0" collapsed="false">
      <c r="A1489" s="341" t="n">
        <v>102680</v>
      </c>
      <c r="B1489" s="342" t="str">
        <f aca="false">A1489&amp;"U"</f>
        <v>102680U</v>
      </c>
      <c r="C1489" s="341" t="s">
        <v>7397</v>
      </c>
      <c r="D1489" s="341" t="s">
        <v>152</v>
      </c>
      <c r="E1489" s="341" t="s">
        <v>5911</v>
      </c>
      <c r="F1489" s="343" t="n">
        <v>142.21</v>
      </c>
    </row>
    <row r="1490" customFormat="false" ht="15" hidden="false" customHeight="false" outlineLevel="0" collapsed="false">
      <c r="A1490" s="341" t="n">
        <v>102681</v>
      </c>
      <c r="B1490" s="342" t="str">
        <f aca="false">A1490&amp;"U"</f>
        <v>102681U</v>
      </c>
      <c r="C1490" s="341" t="s">
        <v>7398</v>
      </c>
      <c r="D1490" s="341" t="s">
        <v>152</v>
      </c>
      <c r="E1490" s="341" t="s">
        <v>5911</v>
      </c>
      <c r="F1490" s="343" t="n">
        <v>192.75</v>
      </c>
    </row>
    <row r="1491" customFormat="false" ht="15" hidden="false" customHeight="false" outlineLevel="0" collapsed="false">
      <c r="A1491" s="341" t="n">
        <v>102683</v>
      </c>
      <c r="B1491" s="342" t="str">
        <f aca="false">A1491&amp;"U"</f>
        <v>102683U</v>
      </c>
      <c r="C1491" s="341" t="s">
        <v>7399</v>
      </c>
      <c r="D1491" s="341" t="s">
        <v>152</v>
      </c>
      <c r="E1491" s="341" t="s">
        <v>5911</v>
      </c>
      <c r="F1491" s="343" t="n">
        <v>182.21</v>
      </c>
    </row>
    <row r="1492" customFormat="false" ht="15" hidden="false" customHeight="false" outlineLevel="0" collapsed="false">
      <c r="A1492" s="341" t="n">
        <v>102684</v>
      </c>
      <c r="B1492" s="342" t="str">
        <f aca="false">A1492&amp;"U"</f>
        <v>102684U</v>
      </c>
      <c r="C1492" s="341" t="s">
        <v>7400</v>
      </c>
      <c r="D1492" s="341" t="s">
        <v>152</v>
      </c>
      <c r="E1492" s="341" t="s">
        <v>5911</v>
      </c>
      <c r="F1492" s="343" t="n">
        <v>156.02</v>
      </c>
    </row>
    <row r="1493" customFormat="false" ht="15" hidden="false" customHeight="false" outlineLevel="0" collapsed="false">
      <c r="A1493" s="341" t="n">
        <v>102685</v>
      </c>
      <c r="B1493" s="342" t="str">
        <f aca="false">A1493&amp;"U"</f>
        <v>102685U</v>
      </c>
      <c r="C1493" s="341" t="s">
        <v>7401</v>
      </c>
      <c r="D1493" s="341" t="s">
        <v>152</v>
      </c>
      <c r="E1493" s="341" t="s">
        <v>5911</v>
      </c>
      <c r="F1493" s="343" t="n">
        <v>206.58</v>
      </c>
    </row>
    <row r="1494" customFormat="false" ht="15" hidden="false" customHeight="false" outlineLevel="0" collapsed="false">
      <c r="A1494" s="341" t="n">
        <v>102687</v>
      </c>
      <c r="B1494" s="342" t="str">
        <f aca="false">A1494&amp;"U"</f>
        <v>102687U</v>
      </c>
      <c r="C1494" s="341" t="s">
        <v>7402</v>
      </c>
      <c r="D1494" s="341" t="s">
        <v>152</v>
      </c>
      <c r="E1494" s="341" t="s">
        <v>5911</v>
      </c>
      <c r="F1494" s="343" t="n">
        <v>191.28</v>
      </c>
    </row>
    <row r="1495" customFormat="false" ht="15" hidden="false" customHeight="false" outlineLevel="0" collapsed="false">
      <c r="A1495" s="341" t="n">
        <v>102688</v>
      </c>
      <c r="B1495" s="342" t="str">
        <f aca="false">A1495&amp;"U"</f>
        <v>102688U</v>
      </c>
      <c r="C1495" s="341" t="s">
        <v>7403</v>
      </c>
      <c r="D1495" s="341" t="s">
        <v>152</v>
      </c>
      <c r="E1495" s="341" t="s">
        <v>5911</v>
      </c>
      <c r="F1495" s="343" t="n">
        <v>47.72</v>
      </c>
    </row>
    <row r="1496" customFormat="false" ht="15" hidden="false" customHeight="false" outlineLevel="0" collapsed="false">
      <c r="A1496" s="341" t="n">
        <v>102689</v>
      </c>
      <c r="B1496" s="342" t="str">
        <f aca="false">A1496&amp;"U"</f>
        <v>102689U</v>
      </c>
      <c r="C1496" s="341" t="s">
        <v>7404</v>
      </c>
      <c r="D1496" s="341" t="s">
        <v>152</v>
      </c>
      <c r="E1496" s="341" t="s">
        <v>5911</v>
      </c>
      <c r="F1496" s="343" t="n">
        <v>92.9</v>
      </c>
    </row>
    <row r="1497" customFormat="false" ht="15" hidden="false" customHeight="false" outlineLevel="0" collapsed="false">
      <c r="A1497" s="341" t="n">
        <v>102690</v>
      </c>
      <c r="B1497" s="342" t="str">
        <f aca="false">A1497&amp;"U"</f>
        <v>102690U</v>
      </c>
      <c r="C1497" s="341" t="s">
        <v>7405</v>
      </c>
      <c r="D1497" s="341" t="s">
        <v>152</v>
      </c>
      <c r="E1497" s="341" t="s">
        <v>5911</v>
      </c>
      <c r="F1497" s="343" t="n">
        <v>60.13</v>
      </c>
    </row>
    <row r="1498" customFormat="false" ht="15" hidden="false" customHeight="false" outlineLevel="0" collapsed="false">
      <c r="A1498" s="341" t="n">
        <v>102693</v>
      </c>
      <c r="B1498" s="342" t="str">
        <f aca="false">A1498&amp;"U"</f>
        <v>102693U</v>
      </c>
      <c r="C1498" s="341" t="s">
        <v>7406</v>
      </c>
      <c r="D1498" s="341" t="s">
        <v>152</v>
      </c>
      <c r="E1498" s="341" t="s">
        <v>5911</v>
      </c>
      <c r="F1498" s="343" t="n">
        <v>105.31</v>
      </c>
    </row>
    <row r="1499" customFormat="false" ht="15" hidden="false" customHeight="false" outlineLevel="0" collapsed="false">
      <c r="A1499" s="341" t="n">
        <v>102694</v>
      </c>
      <c r="B1499" s="342" t="str">
        <f aca="false">A1499&amp;"U"</f>
        <v>102694U</v>
      </c>
      <c r="C1499" s="341" t="s">
        <v>7407</v>
      </c>
      <c r="D1499" s="341" t="s">
        <v>152</v>
      </c>
      <c r="E1499" s="341" t="s">
        <v>5911</v>
      </c>
      <c r="F1499" s="343" t="n">
        <v>96.54</v>
      </c>
    </row>
    <row r="1500" customFormat="false" ht="15" hidden="false" customHeight="false" outlineLevel="0" collapsed="false">
      <c r="A1500" s="341" t="n">
        <v>102696</v>
      </c>
      <c r="B1500" s="342" t="str">
        <f aca="false">A1500&amp;"U"</f>
        <v>102696U</v>
      </c>
      <c r="C1500" s="341" t="s">
        <v>7408</v>
      </c>
      <c r="D1500" s="341" t="s">
        <v>152</v>
      </c>
      <c r="E1500" s="341" t="s">
        <v>5911</v>
      </c>
      <c r="F1500" s="343" t="n">
        <v>141.68</v>
      </c>
    </row>
    <row r="1501" customFormat="false" ht="15" hidden="false" customHeight="false" outlineLevel="0" collapsed="false">
      <c r="A1501" s="341" t="n">
        <v>102697</v>
      </c>
      <c r="B1501" s="342" t="str">
        <f aca="false">A1501&amp;"U"</f>
        <v>102697U</v>
      </c>
      <c r="C1501" s="341" t="s">
        <v>7409</v>
      </c>
      <c r="D1501" s="341" t="s">
        <v>152</v>
      </c>
      <c r="E1501" s="341" t="s">
        <v>5911</v>
      </c>
      <c r="F1501" s="343" t="n">
        <v>104.02</v>
      </c>
    </row>
    <row r="1502" customFormat="false" ht="15" hidden="false" customHeight="false" outlineLevel="0" collapsed="false">
      <c r="A1502" s="341" t="n">
        <v>102703</v>
      </c>
      <c r="B1502" s="342" t="str">
        <f aca="false">A1502&amp;"U"</f>
        <v>102703U</v>
      </c>
      <c r="C1502" s="341" t="s">
        <v>7410</v>
      </c>
      <c r="D1502" s="341" t="s">
        <v>152</v>
      </c>
      <c r="E1502" s="341" t="s">
        <v>5911</v>
      </c>
      <c r="F1502" s="343" t="n">
        <v>149.19</v>
      </c>
    </row>
    <row r="1503" customFormat="false" ht="15" hidden="false" customHeight="false" outlineLevel="0" collapsed="false">
      <c r="A1503" s="341" t="n">
        <v>102704</v>
      </c>
      <c r="B1503" s="342" t="str">
        <f aca="false">A1503&amp;"U"</f>
        <v>102704U</v>
      </c>
      <c r="C1503" s="341" t="s">
        <v>7411</v>
      </c>
      <c r="D1503" s="341" t="s">
        <v>152</v>
      </c>
      <c r="E1503" s="341" t="s">
        <v>5911</v>
      </c>
      <c r="F1503" s="343" t="n">
        <v>10.97</v>
      </c>
    </row>
    <row r="1504" customFormat="false" ht="15" hidden="false" customHeight="false" outlineLevel="0" collapsed="false">
      <c r="A1504" s="341" t="n">
        <v>102705</v>
      </c>
      <c r="B1504" s="342" t="str">
        <f aca="false">A1504&amp;"U"</f>
        <v>102705U</v>
      </c>
      <c r="C1504" s="341" t="s">
        <v>7412</v>
      </c>
      <c r="D1504" s="341" t="s">
        <v>152</v>
      </c>
      <c r="E1504" s="341" t="s">
        <v>5964</v>
      </c>
      <c r="F1504" s="343" t="n">
        <v>55.14</v>
      </c>
    </row>
    <row r="1505" customFormat="false" ht="15" hidden="false" customHeight="false" outlineLevel="0" collapsed="false">
      <c r="A1505" s="341" t="n">
        <v>102707</v>
      </c>
      <c r="B1505" s="342" t="str">
        <f aca="false">A1505&amp;"U"</f>
        <v>102707U</v>
      </c>
      <c r="C1505" s="341" t="s">
        <v>7413</v>
      </c>
      <c r="D1505" s="341" t="s">
        <v>152</v>
      </c>
      <c r="E1505" s="341" t="s">
        <v>5911</v>
      </c>
      <c r="F1505" s="343" t="n">
        <v>44.63</v>
      </c>
    </row>
    <row r="1506" customFormat="false" ht="15" hidden="false" customHeight="false" outlineLevel="0" collapsed="false">
      <c r="A1506" s="341" t="n">
        <v>102708</v>
      </c>
      <c r="B1506" s="342" t="str">
        <f aca="false">A1506&amp;"U"</f>
        <v>102708U</v>
      </c>
      <c r="C1506" s="341" t="s">
        <v>7414</v>
      </c>
      <c r="D1506" s="341" t="s">
        <v>32</v>
      </c>
      <c r="E1506" s="341" t="s">
        <v>5964</v>
      </c>
      <c r="F1506" s="343" t="n">
        <v>21.45</v>
      </c>
    </row>
    <row r="1507" customFormat="false" ht="15" hidden="false" customHeight="false" outlineLevel="0" collapsed="false">
      <c r="A1507" s="341" t="n">
        <v>102710</v>
      </c>
      <c r="B1507" s="342" t="str">
        <f aca="false">A1507&amp;"U"</f>
        <v>102710U</v>
      </c>
      <c r="C1507" s="341" t="s">
        <v>7415</v>
      </c>
      <c r="D1507" s="341" t="s">
        <v>32</v>
      </c>
      <c r="E1507" s="341" t="s">
        <v>5964</v>
      </c>
      <c r="F1507" s="343" t="n">
        <v>52.66</v>
      </c>
    </row>
    <row r="1508" customFormat="false" ht="15" hidden="false" customHeight="false" outlineLevel="0" collapsed="false">
      <c r="A1508" s="341" t="n">
        <v>102711</v>
      </c>
      <c r="B1508" s="342" t="str">
        <f aca="false">A1508&amp;"U"</f>
        <v>102711U</v>
      </c>
      <c r="C1508" s="341" t="s">
        <v>7416</v>
      </c>
      <c r="D1508" s="341" t="s">
        <v>32</v>
      </c>
      <c r="E1508" s="341" t="s">
        <v>5964</v>
      </c>
      <c r="F1508" s="343" t="n">
        <v>68.62</v>
      </c>
    </row>
    <row r="1509" customFormat="false" ht="15" hidden="false" customHeight="false" outlineLevel="0" collapsed="false">
      <c r="A1509" s="341" t="n">
        <v>102712</v>
      </c>
      <c r="B1509" s="342" t="str">
        <f aca="false">A1509&amp;"U"</f>
        <v>102712U</v>
      </c>
      <c r="C1509" s="341" t="s">
        <v>7417</v>
      </c>
      <c r="D1509" s="341" t="s">
        <v>68</v>
      </c>
      <c r="E1509" s="341" t="s">
        <v>5964</v>
      </c>
      <c r="F1509" s="343" t="n">
        <v>7.9</v>
      </c>
    </row>
    <row r="1510" customFormat="false" ht="15" hidden="false" customHeight="false" outlineLevel="0" collapsed="false">
      <c r="A1510" s="341" t="n">
        <v>102713</v>
      </c>
      <c r="B1510" s="342" t="str">
        <f aca="false">A1510&amp;"U"</f>
        <v>102713U</v>
      </c>
      <c r="C1510" s="341" t="s">
        <v>7418</v>
      </c>
      <c r="D1510" s="341" t="s">
        <v>68</v>
      </c>
      <c r="E1510" s="341" t="s">
        <v>5964</v>
      </c>
      <c r="F1510" s="343" t="n">
        <v>10.87</v>
      </c>
    </row>
    <row r="1511" customFormat="false" ht="15" hidden="false" customHeight="false" outlineLevel="0" collapsed="false">
      <c r="A1511" s="341" t="n">
        <v>102715</v>
      </c>
      <c r="B1511" s="342" t="str">
        <f aca="false">A1511&amp;"U"</f>
        <v>102715U</v>
      </c>
      <c r="C1511" s="341" t="s">
        <v>7419</v>
      </c>
      <c r="D1511" s="341" t="s">
        <v>68</v>
      </c>
      <c r="E1511" s="341" t="s">
        <v>5964</v>
      </c>
      <c r="F1511" s="343" t="n">
        <v>21.5</v>
      </c>
    </row>
    <row r="1512" customFormat="false" ht="15" hidden="false" customHeight="false" outlineLevel="0" collapsed="false">
      <c r="A1512" s="341" t="n">
        <v>102716</v>
      </c>
      <c r="B1512" s="342" t="str">
        <f aca="false">A1512&amp;"U"</f>
        <v>102716U</v>
      </c>
      <c r="C1512" s="341" t="s">
        <v>7420</v>
      </c>
      <c r="D1512" s="341" t="s">
        <v>102</v>
      </c>
      <c r="E1512" s="341" t="s">
        <v>5911</v>
      </c>
      <c r="F1512" s="343" t="n">
        <v>189.3</v>
      </c>
    </row>
    <row r="1513" customFormat="false" ht="15" hidden="false" customHeight="false" outlineLevel="0" collapsed="false">
      <c r="A1513" s="341" t="n">
        <v>102717</v>
      </c>
      <c r="B1513" s="342" t="str">
        <f aca="false">A1513&amp;"U"</f>
        <v>102717U</v>
      </c>
      <c r="C1513" s="341" t="s">
        <v>7421</v>
      </c>
      <c r="D1513" s="341" t="s">
        <v>102</v>
      </c>
      <c r="E1513" s="341" t="s">
        <v>5911</v>
      </c>
      <c r="F1513" s="343" t="n">
        <v>137.34</v>
      </c>
    </row>
    <row r="1514" customFormat="false" ht="15" hidden="false" customHeight="false" outlineLevel="0" collapsed="false">
      <c r="A1514" s="341" t="n">
        <v>102718</v>
      </c>
      <c r="B1514" s="342" t="str">
        <f aca="false">A1514&amp;"U"</f>
        <v>102718U</v>
      </c>
      <c r="C1514" s="341" t="s">
        <v>7422</v>
      </c>
      <c r="D1514" s="341" t="s">
        <v>102</v>
      </c>
      <c r="E1514" s="341" t="s">
        <v>5964</v>
      </c>
      <c r="F1514" s="343" t="n">
        <v>197.44</v>
      </c>
    </row>
    <row r="1515" customFormat="false" ht="15" hidden="false" customHeight="false" outlineLevel="0" collapsed="false">
      <c r="A1515" s="341" t="n">
        <v>102719</v>
      </c>
      <c r="B1515" s="342" t="str">
        <f aca="false">A1515&amp;"U"</f>
        <v>102719U</v>
      </c>
      <c r="C1515" s="341" t="s">
        <v>7423</v>
      </c>
      <c r="D1515" s="341" t="s">
        <v>102</v>
      </c>
      <c r="E1515" s="341" t="s">
        <v>6393</v>
      </c>
      <c r="F1515" s="343" t="n">
        <v>145.48</v>
      </c>
    </row>
    <row r="1516" customFormat="false" ht="15" hidden="false" customHeight="false" outlineLevel="0" collapsed="false">
      <c r="A1516" s="341" t="n">
        <v>102722</v>
      </c>
      <c r="B1516" s="342" t="str">
        <f aca="false">A1516&amp;"U"</f>
        <v>102722U</v>
      </c>
      <c r="C1516" s="341" t="s">
        <v>7424</v>
      </c>
      <c r="D1516" s="341" t="s">
        <v>152</v>
      </c>
      <c r="E1516" s="341" t="s">
        <v>5911</v>
      </c>
      <c r="F1516" s="343" t="n">
        <v>48.94</v>
      </c>
    </row>
    <row r="1517" customFormat="false" ht="15" hidden="false" customHeight="false" outlineLevel="0" collapsed="false">
      <c r="A1517" s="341" t="n">
        <v>102723</v>
      </c>
      <c r="B1517" s="342" t="str">
        <f aca="false">A1517&amp;"U"</f>
        <v>102723U</v>
      </c>
      <c r="C1517" s="341" t="s">
        <v>7425</v>
      </c>
      <c r="D1517" s="341" t="s">
        <v>152</v>
      </c>
      <c r="E1517" s="341" t="s">
        <v>5964</v>
      </c>
      <c r="F1517" s="343" t="n">
        <v>93.11</v>
      </c>
    </row>
    <row r="1518" customFormat="false" ht="15" hidden="false" customHeight="false" outlineLevel="0" collapsed="false">
      <c r="A1518" s="341" t="n">
        <v>102724</v>
      </c>
      <c r="B1518" s="342" t="str">
        <f aca="false">A1518&amp;"U"</f>
        <v>102724U</v>
      </c>
      <c r="C1518" s="341" t="s">
        <v>7426</v>
      </c>
      <c r="D1518" s="341" t="s">
        <v>32</v>
      </c>
      <c r="E1518" s="341" t="s">
        <v>5964</v>
      </c>
      <c r="F1518" s="343" t="n">
        <v>26.31</v>
      </c>
    </row>
    <row r="1519" customFormat="false" ht="15" hidden="false" customHeight="false" outlineLevel="0" collapsed="false">
      <c r="A1519" s="341" t="n">
        <v>102725</v>
      </c>
      <c r="B1519" s="342" t="str">
        <f aca="false">A1519&amp;"U"</f>
        <v>102725U</v>
      </c>
      <c r="C1519" s="341" t="s">
        <v>7427</v>
      </c>
      <c r="D1519" s="341" t="s">
        <v>32</v>
      </c>
      <c r="E1519" s="341" t="s">
        <v>5964</v>
      </c>
      <c r="F1519" s="343" t="n">
        <v>25.73</v>
      </c>
    </row>
    <row r="1520" customFormat="false" ht="15" hidden="false" customHeight="false" outlineLevel="0" collapsed="false">
      <c r="A1520" s="341" t="n">
        <v>102726</v>
      </c>
      <c r="B1520" s="342" t="str">
        <f aca="false">A1520&amp;"U"</f>
        <v>102726U</v>
      </c>
      <c r="C1520" s="341" t="s">
        <v>7428</v>
      </c>
      <c r="D1520" s="341" t="s">
        <v>32</v>
      </c>
      <c r="E1520" s="341" t="s">
        <v>5964</v>
      </c>
      <c r="F1520" s="343" t="n">
        <v>24</v>
      </c>
    </row>
    <row r="1521" customFormat="false" ht="15" hidden="false" customHeight="false" outlineLevel="0" collapsed="false">
      <c r="A1521" s="341" t="n">
        <v>103653</v>
      </c>
      <c r="B1521" s="342" t="str">
        <f aca="false">A1521&amp;"U"</f>
        <v>103653U</v>
      </c>
      <c r="C1521" s="341" t="s">
        <v>7429</v>
      </c>
      <c r="D1521" s="341" t="s">
        <v>68</v>
      </c>
      <c r="E1521" s="341" t="s">
        <v>5964</v>
      </c>
      <c r="F1521" s="343" t="n">
        <v>25.68</v>
      </c>
    </row>
    <row r="1522" customFormat="false" ht="15" hidden="false" customHeight="false" outlineLevel="0" collapsed="false">
      <c r="A1522" s="341" t="n">
        <v>92743</v>
      </c>
      <c r="B1522" s="342" t="str">
        <f aca="false">A1522&amp;"U"</f>
        <v>92743U</v>
      </c>
      <c r="C1522" s="341" t="s">
        <v>7430</v>
      </c>
      <c r="D1522" s="341" t="s">
        <v>102</v>
      </c>
      <c r="E1522" s="341" t="s">
        <v>5911</v>
      </c>
      <c r="F1522" s="343" t="n">
        <v>642.16</v>
      </c>
    </row>
    <row r="1523" customFormat="false" ht="15" hidden="false" customHeight="false" outlineLevel="0" collapsed="false">
      <c r="A1523" s="341" t="n">
        <v>92744</v>
      </c>
      <c r="B1523" s="342" t="str">
        <f aca="false">A1523&amp;"U"</f>
        <v>92744U</v>
      </c>
      <c r="C1523" s="341" t="s">
        <v>7431</v>
      </c>
      <c r="D1523" s="341" t="s">
        <v>102</v>
      </c>
      <c r="E1523" s="341" t="s">
        <v>5911</v>
      </c>
      <c r="F1523" s="343" t="n">
        <v>609.11</v>
      </c>
    </row>
    <row r="1524" customFormat="false" ht="15" hidden="false" customHeight="false" outlineLevel="0" collapsed="false">
      <c r="A1524" s="341" t="n">
        <v>92745</v>
      </c>
      <c r="B1524" s="342" t="str">
        <f aca="false">A1524&amp;"U"</f>
        <v>92745U</v>
      </c>
      <c r="C1524" s="341" t="s">
        <v>7432</v>
      </c>
      <c r="D1524" s="341" t="s">
        <v>102</v>
      </c>
      <c r="E1524" s="341" t="s">
        <v>5911</v>
      </c>
      <c r="F1524" s="343" t="n">
        <v>792.14</v>
      </c>
    </row>
    <row r="1525" customFormat="false" ht="15" hidden="false" customHeight="false" outlineLevel="0" collapsed="false">
      <c r="A1525" s="341" t="n">
        <v>92746</v>
      </c>
      <c r="B1525" s="342" t="str">
        <f aca="false">A1525&amp;"U"</f>
        <v>92746U</v>
      </c>
      <c r="C1525" s="341" t="s">
        <v>7433</v>
      </c>
      <c r="D1525" s="341" t="s">
        <v>102</v>
      </c>
      <c r="E1525" s="341" t="s">
        <v>5911</v>
      </c>
      <c r="F1525" s="343" t="n">
        <v>720.99</v>
      </c>
    </row>
    <row r="1526" customFormat="false" ht="15" hidden="false" customHeight="false" outlineLevel="0" collapsed="false">
      <c r="A1526" s="341" t="n">
        <v>92747</v>
      </c>
      <c r="B1526" s="342" t="str">
        <f aca="false">A1526&amp;"U"</f>
        <v>92747U</v>
      </c>
      <c r="C1526" s="341" t="s">
        <v>7434</v>
      </c>
      <c r="D1526" s="341" t="s">
        <v>102</v>
      </c>
      <c r="E1526" s="341" t="s">
        <v>5911</v>
      </c>
      <c r="F1526" s="343" t="n">
        <v>877.59</v>
      </c>
    </row>
    <row r="1527" customFormat="false" ht="15" hidden="false" customHeight="false" outlineLevel="0" collapsed="false">
      <c r="A1527" s="341" t="n">
        <v>92748</v>
      </c>
      <c r="B1527" s="342" t="str">
        <f aca="false">A1527&amp;"U"</f>
        <v>92748U</v>
      </c>
      <c r="C1527" s="341" t="s">
        <v>7435</v>
      </c>
      <c r="D1527" s="341" t="s">
        <v>102</v>
      </c>
      <c r="E1527" s="341" t="s">
        <v>5911</v>
      </c>
      <c r="F1527" s="343" t="n">
        <v>785.16</v>
      </c>
    </row>
    <row r="1528" customFormat="false" ht="15" hidden="false" customHeight="false" outlineLevel="0" collapsed="false">
      <c r="A1528" s="341" t="n">
        <v>92749</v>
      </c>
      <c r="B1528" s="342" t="str">
        <f aca="false">A1528&amp;"U"</f>
        <v>92749U</v>
      </c>
      <c r="C1528" s="341" t="s">
        <v>7436</v>
      </c>
      <c r="D1528" s="341" t="s">
        <v>102</v>
      </c>
      <c r="E1528" s="341" t="s">
        <v>5911</v>
      </c>
      <c r="F1528" s="343" t="n">
        <v>905.88</v>
      </c>
    </row>
    <row r="1529" customFormat="false" ht="15" hidden="false" customHeight="false" outlineLevel="0" collapsed="false">
      <c r="A1529" s="341" t="n">
        <v>92750</v>
      </c>
      <c r="B1529" s="342" t="str">
        <f aca="false">A1529&amp;"U"</f>
        <v>92750U</v>
      </c>
      <c r="C1529" s="341" t="s">
        <v>7437</v>
      </c>
      <c r="D1529" s="341" t="s">
        <v>102</v>
      </c>
      <c r="E1529" s="341" t="s">
        <v>5911</v>
      </c>
      <c r="F1529" s="344" t="n">
        <v>1541.19</v>
      </c>
    </row>
    <row r="1530" customFormat="false" ht="15" hidden="false" customHeight="false" outlineLevel="0" collapsed="false">
      <c r="A1530" s="341" t="n">
        <v>92751</v>
      </c>
      <c r="B1530" s="342" t="str">
        <f aca="false">A1530&amp;"U"</f>
        <v>92751U</v>
      </c>
      <c r="C1530" s="341" t="s">
        <v>7438</v>
      </c>
      <c r="D1530" s="341" t="s">
        <v>102</v>
      </c>
      <c r="E1530" s="341" t="s">
        <v>5911</v>
      </c>
      <c r="F1530" s="344" t="n">
        <v>1910.23</v>
      </c>
    </row>
    <row r="1531" customFormat="false" ht="15" hidden="false" customHeight="false" outlineLevel="0" collapsed="false">
      <c r="A1531" s="341" t="n">
        <v>92752</v>
      </c>
      <c r="B1531" s="342" t="str">
        <f aca="false">A1531&amp;"U"</f>
        <v>92752U</v>
      </c>
      <c r="C1531" s="341" t="s">
        <v>7439</v>
      </c>
      <c r="D1531" s="341" t="s">
        <v>102</v>
      </c>
      <c r="E1531" s="341" t="s">
        <v>5911</v>
      </c>
      <c r="F1531" s="344" t="n">
        <v>2277.71</v>
      </c>
    </row>
    <row r="1532" customFormat="false" ht="15" hidden="false" customHeight="false" outlineLevel="0" collapsed="false">
      <c r="A1532" s="341" t="n">
        <v>92753</v>
      </c>
      <c r="B1532" s="342" t="str">
        <f aca="false">A1532&amp;"U"</f>
        <v>92753U</v>
      </c>
      <c r="C1532" s="341" t="s">
        <v>7440</v>
      </c>
      <c r="D1532" s="341" t="s">
        <v>102</v>
      </c>
      <c r="E1532" s="341" t="s">
        <v>5911</v>
      </c>
      <c r="F1532" s="343" t="n">
        <v>612.88</v>
      </c>
    </row>
    <row r="1533" customFormat="false" ht="15" hidden="false" customHeight="false" outlineLevel="0" collapsed="false">
      <c r="A1533" s="341" t="n">
        <v>92754</v>
      </c>
      <c r="B1533" s="342" t="str">
        <f aca="false">A1533&amp;"U"</f>
        <v>92754U</v>
      </c>
      <c r="C1533" s="341" t="s">
        <v>7441</v>
      </c>
      <c r="D1533" s="341" t="s">
        <v>102</v>
      </c>
      <c r="E1533" s="341" t="s">
        <v>5911</v>
      </c>
      <c r="F1533" s="343" t="n">
        <v>561.47</v>
      </c>
    </row>
    <row r="1534" customFormat="false" ht="15" hidden="false" customHeight="false" outlineLevel="0" collapsed="false">
      <c r="A1534" s="341" t="n">
        <v>92755</v>
      </c>
      <c r="B1534" s="342" t="str">
        <f aca="false">A1534&amp;"U"</f>
        <v>92755U</v>
      </c>
      <c r="C1534" s="341" t="s">
        <v>7442</v>
      </c>
      <c r="D1534" s="341" t="s">
        <v>68</v>
      </c>
      <c r="E1534" s="341" t="s">
        <v>5911</v>
      </c>
      <c r="F1534" s="343" t="n">
        <v>231.16</v>
      </c>
    </row>
    <row r="1535" customFormat="false" ht="15" hidden="false" customHeight="false" outlineLevel="0" collapsed="false">
      <c r="A1535" s="341" t="n">
        <v>92756</v>
      </c>
      <c r="B1535" s="342" t="str">
        <f aca="false">A1535&amp;"U"</f>
        <v>92756U</v>
      </c>
      <c r="C1535" s="341" t="s">
        <v>7443</v>
      </c>
      <c r="D1535" s="341" t="s">
        <v>68</v>
      </c>
      <c r="E1535" s="341" t="s">
        <v>5911</v>
      </c>
      <c r="F1535" s="343" t="n">
        <v>263.33</v>
      </c>
    </row>
    <row r="1536" customFormat="false" ht="15" hidden="false" customHeight="false" outlineLevel="0" collapsed="false">
      <c r="A1536" s="341" t="n">
        <v>92757</v>
      </c>
      <c r="B1536" s="342" t="str">
        <f aca="false">A1536&amp;"U"</f>
        <v>92757U</v>
      </c>
      <c r="C1536" s="341" t="s">
        <v>7444</v>
      </c>
      <c r="D1536" s="341" t="s">
        <v>68</v>
      </c>
      <c r="E1536" s="341" t="s">
        <v>5911</v>
      </c>
      <c r="F1536" s="343" t="n">
        <v>302.33</v>
      </c>
    </row>
    <row r="1537" customFormat="false" ht="15" hidden="false" customHeight="false" outlineLevel="0" collapsed="false">
      <c r="A1537" s="341" t="n">
        <v>92758</v>
      </c>
      <c r="B1537" s="342" t="str">
        <f aca="false">A1537&amp;"U"</f>
        <v>92758U</v>
      </c>
      <c r="C1537" s="341" t="s">
        <v>7445</v>
      </c>
      <c r="D1537" s="341" t="s">
        <v>102</v>
      </c>
      <c r="E1537" s="341" t="s">
        <v>5964</v>
      </c>
      <c r="F1537" s="343" t="n">
        <v>711.45</v>
      </c>
    </row>
    <row r="1538" customFormat="false" ht="15" hidden="false" customHeight="false" outlineLevel="0" collapsed="false">
      <c r="A1538" s="341" t="n">
        <v>91069</v>
      </c>
      <c r="B1538" s="342" t="str">
        <f aca="false">A1538&amp;"U"</f>
        <v>91069U</v>
      </c>
      <c r="C1538" s="341" t="s">
        <v>7446</v>
      </c>
      <c r="D1538" s="341" t="s">
        <v>68</v>
      </c>
      <c r="E1538" s="341" t="s">
        <v>5911</v>
      </c>
      <c r="F1538" s="343" t="n">
        <v>110.46</v>
      </c>
    </row>
    <row r="1539" customFormat="false" ht="15" hidden="false" customHeight="false" outlineLevel="0" collapsed="false">
      <c r="A1539" s="341" t="n">
        <v>91070</v>
      </c>
      <c r="B1539" s="342" t="str">
        <f aca="false">A1539&amp;"U"</f>
        <v>91070U</v>
      </c>
      <c r="C1539" s="341" t="s">
        <v>7447</v>
      </c>
      <c r="D1539" s="341" t="s">
        <v>68</v>
      </c>
      <c r="E1539" s="341" t="s">
        <v>5911</v>
      </c>
      <c r="F1539" s="343" t="n">
        <v>124.05</v>
      </c>
    </row>
    <row r="1540" customFormat="false" ht="15" hidden="false" customHeight="false" outlineLevel="0" collapsed="false">
      <c r="A1540" s="341" t="n">
        <v>91071</v>
      </c>
      <c r="B1540" s="342" t="str">
        <f aca="false">A1540&amp;"U"</f>
        <v>91071U</v>
      </c>
      <c r="C1540" s="341" t="s">
        <v>7448</v>
      </c>
      <c r="D1540" s="341" t="s">
        <v>68</v>
      </c>
      <c r="E1540" s="341" t="s">
        <v>5911</v>
      </c>
      <c r="F1540" s="343" t="n">
        <v>150.68</v>
      </c>
    </row>
    <row r="1541" customFormat="false" ht="15" hidden="false" customHeight="false" outlineLevel="0" collapsed="false">
      <c r="A1541" s="341" t="n">
        <v>91072</v>
      </c>
      <c r="B1541" s="342" t="str">
        <f aca="false">A1541&amp;"U"</f>
        <v>91072U</v>
      </c>
      <c r="C1541" s="341" t="s">
        <v>7449</v>
      </c>
      <c r="D1541" s="341" t="s">
        <v>68</v>
      </c>
      <c r="E1541" s="341" t="s">
        <v>5911</v>
      </c>
      <c r="F1541" s="343" t="n">
        <v>164.27</v>
      </c>
    </row>
    <row r="1542" customFormat="false" ht="15" hidden="false" customHeight="false" outlineLevel="0" collapsed="false">
      <c r="A1542" s="341" t="n">
        <v>91073</v>
      </c>
      <c r="B1542" s="342" t="str">
        <f aca="false">A1542&amp;"U"</f>
        <v>91073U</v>
      </c>
      <c r="C1542" s="341" t="s">
        <v>7450</v>
      </c>
      <c r="D1542" s="341" t="s">
        <v>68</v>
      </c>
      <c r="E1542" s="341" t="s">
        <v>5911</v>
      </c>
      <c r="F1542" s="343" t="n">
        <v>122.7</v>
      </c>
    </row>
    <row r="1543" customFormat="false" ht="15" hidden="false" customHeight="false" outlineLevel="0" collapsed="false">
      <c r="A1543" s="341" t="n">
        <v>91074</v>
      </c>
      <c r="B1543" s="342" t="str">
        <f aca="false">A1543&amp;"U"</f>
        <v>91074U</v>
      </c>
      <c r="C1543" s="341" t="s">
        <v>7451</v>
      </c>
      <c r="D1543" s="341" t="s">
        <v>68</v>
      </c>
      <c r="E1543" s="341" t="s">
        <v>5911</v>
      </c>
      <c r="F1543" s="343" t="n">
        <v>137.63</v>
      </c>
    </row>
    <row r="1544" customFormat="false" ht="15" hidden="false" customHeight="false" outlineLevel="0" collapsed="false">
      <c r="A1544" s="341" t="n">
        <v>91075</v>
      </c>
      <c r="B1544" s="342" t="str">
        <f aca="false">A1544&amp;"U"</f>
        <v>91075U</v>
      </c>
      <c r="C1544" s="341" t="s">
        <v>7452</v>
      </c>
      <c r="D1544" s="341" t="s">
        <v>68</v>
      </c>
      <c r="E1544" s="341" t="s">
        <v>5911</v>
      </c>
      <c r="F1544" s="343" t="n">
        <v>164.63</v>
      </c>
    </row>
    <row r="1545" customFormat="false" ht="15" hidden="false" customHeight="false" outlineLevel="0" collapsed="false">
      <c r="A1545" s="341" t="n">
        <v>91076</v>
      </c>
      <c r="B1545" s="342" t="str">
        <f aca="false">A1545&amp;"U"</f>
        <v>91076U</v>
      </c>
      <c r="C1545" s="341" t="s">
        <v>7453</v>
      </c>
      <c r="D1545" s="341" t="s">
        <v>68</v>
      </c>
      <c r="E1545" s="341" t="s">
        <v>5911</v>
      </c>
      <c r="F1545" s="343" t="n">
        <v>179.61</v>
      </c>
    </row>
    <row r="1546" customFormat="false" ht="15" hidden="false" customHeight="false" outlineLevel="0" collapsed="false">
      <c r="A1546" s="341" t="n">
        <v>91077</v>
      </c>
      <c r="B1546" s="342" t="str">
        <f aca="false">A1546&amp;"U"</f>
        <v>91077U</v>
      </c>
      <c r="C1546" s="341" t="s">
        <v>7454</v>
      </c>
      <c r="D1546" s="341" t="s">
        <v>68</v>
      </c>
      <c r="E1546" s="341" t="s">
        <v>5911</v>
      </c>
      <c r="F1546" s="343" t="n">
        <v>131.98</v>
      </c>
    </row>
    <row r="1547" customFormat="false" ht="15" hidden="false" customHeight="false" outlineLevel="0" collapsed="false">
      <c r="A1547" s="341" t="n">
        <v>91078</v>
      </c>
      <c r="B1547" s="342" t="str">
        <f aca="false">A1547&amp;"U"</f>
        <v>91078U</v>
      </c>
      <c r="C1547" s="341" t="s">
        <v>7455</v>
      </c>
      <c r="D1547" s="341" t="s">
        <v>68</v>
      </c>
      <c r="E1547" s="341" t="s">
        <v>5911</v>
      </c>
      <c r="F1547" s="343" t="n">
        <v>155.31</v>
      </c>
    </row>
    <row r="1548" customFormat="false" ht="15" hidden="false" customHeight="false" outlineLevel="0" collapsed="false">
      <c r="A1548" s="341" t="n">
        <v>91079</v>
      </c>
      <c r="B1548" s="342" t="str">
        <f aca="false">A1548&amp;"U"</f>
        <v>91079U</v>
      </c>
      <c r="C1548" s="341" t="s">
        <v>7456</v>
      </c>
      <c r="D1548" s="341" t="s">
        <v>68</v>
      </c>
      <c r="E1548" s="341" t="s">
        <v>5911</v>
      </c>
      <c r="F1548" s="343" t="n">
        <v>138.05</v>
      </c>
    </row>
    <row r="1549" customFormat="false" ht="15" hidden="false" customHeight="false" outlineLevel="0" collapsed="false">
      <c r="A1549" s="341" t="n">
        <v>91080</v>
      </c>
      <c r="B1549" s="342" t="str">
        <f aca="false">A1549&amp;"U"</f>
        <v>91080U</v>
      </c>
      <c r="C1549" s="341" t="s">
        <v>7457</v>
      </c>
      <c r="D1549" s="341" t="s">
        <v>68</v>
      </c>
      <c r="E1549" s="341" t="s">
        <v>5911</v>
      </c>
      <c r="F1549" s="343" t="n">
        <v>161.17</v>
      </c>
    </row>
    <row r="1550" customFormat="false" ht="15" hidden="false" customHeight="false" outlineLevel="0" collapsed="false">
      <c r="A1550" s="341" t="n">
        <v>91081</v>
      </c>
      <c r="B1550" s="342" t="str">
        <f aca="false">A1550&amp;"U"</f>
        <v>91081U</v>
      </c>
      <c r="C1550" s="341" t="s">
        <v>7458</v>
      </c>
      <c r="D1550" s="341" t="s">
        <v>68</v>
      </c>
      <c r="E1550" s="341" t="s">
        <v>5911</v>
      </c>
      <c r="F1550" s="343" t="n">
        <v>146.09</v>
      </c>
    </row>
    <row r="1551" customFormat="false" ht="15" hidden="false" customHeight="false" outlineLevel="0" collapsed="false">
      <c r="A1551" s="341" t="n">
        <v>91082</v>
      </c>
      <c r="B1551" s="342" t="str">
        <f aca="false">A1551&amp;"U"</f>
        <v>91082U</v>
      </c>
      <c r="C1551" s="341" t="s">
        <v>7459</v>
      </c>
      <c r="D1551" s="341" t="s">
        <v>68</v>
      </c>
      <c r="E1551" s="341" t="s">
        <v>5911</v>
      </c>
      <c r="F1551" s="343" t="n">
        <v>170.59</v>
      </c>
    </row>
    <row r="1552" customFormat="false" ht="15" hidden="false" customHeight="false" outlineLevel="0" collapsed="false">
      <c r="A1552" s="341" t="n">
        <v>91083</v>
      </c>
      <c r="B1552" s="342" t="str">
        <f aca="false">A1552&amp;"U"</f>
        <v>91083U</v>
      </c>
      <c r="C1552" s="341" t="s">
        <v>7460</v>
      </c>
      <c r="D1552" s="341" t="s">
        <v>68</v>
      </c>
      <c r="E1552" s="341" t="s">
        <v>5911</v>
      </c>
      <c r="F1552" s="343" t="n">
        <v>156.61</v>
      </c>
    </row>
    <row r="1553" customFormat="false" ht="15" hidden="false" customHeight="false" outlineLevel="0" collapsed="false">
      <c r="A1553" s="341" t="n">
        <v>91084</v>
      </c>
      <c r="B1553" s="342" t="str">
        <f aca="false">A1553&amp;"U"</f>
        <v>91084U</v>
      </c>
      <c r="C1553" s="341" t="s">
        <v>7461</v>
      </c>
      <c r="D1553" s="341" t="s">
        <v>68</v>
      </c>
      <c r="E1553" s="341" t="s">
        <v>5911</v>
      </c>
      <c r="F1553" s="343" t="n">
        <v>180.88</v>
      </c>
    </row>
    <row r="1554" customFormat="false" ht="15" hidden="false" customHeight="false" outlineLevel="0" collapsed="false">
      <c r="A1554" s="341" t="n">
        <v>91086</v>
      </c>
      <c r="B1554" s="342" t="str">
        <f aca="false">A1554&amp;"U"</f>
        <v>91086U</v>
      </c>
      <c r="C1554" s="341" t="s">
        <v>7462</v>
      </c>
      <c r="D1554" s="341" t="s">
        <v>68</v>
      </c>
      <c r="E1554" s="341" t="s">
        <v>5911</v>
      </c>
      <c r="F1554" s="343" t="n">
        <v>120.37</v>
      </c>
    </row>
    <row r="1555" customFormat="false" ht="15" hidden="false" customHeight="false" outlineLevel="0" collapsed="false">
      <c r="A1555" s="341" t="n">
        <v>91087</v>
      </c>
      <c r="B1555" s="342" t="str">
        <f aca="false">A1555&amp;"U"</f>
        <v>91087U</v>
      </c>
      <c r="C1555" s="341" t="s">
        <v>7463</v>
      </c>
      <c r="D1555" s="341" t="s">
        <v>68</v>
      </c>
      <c r="E1555" s="341" t="s">
        <v>5911</v>
      </c>
      <c r="F1555" s="343" t="n">
        <v>134.32</v>
      </c>
    </row>
    <row r="1556" customFormat="false" ht="15" hidden="false" customHeight="false" outlineLevel="0" collapsed="false">
      <c r="A1556" s="341" t="n">
        <v>91088</v>
      </c>
      <c r="B1556" s="342" t="str">
        <f aca="false">A1556&amp;"U"</f>
        <v>91088U</v>
      </c>
      <c r="C1556" s="341" t="s">
        <v>7464</v>
      </c>
      <c r="D1556" s="341" t="s">
        <v>68</v>
      </c>
      <c r="E1556" s="341" t="s">
        <v>5911</v>
      </c>
      <c r="F1556" s="343" t="n">
        <v>162.14</v>
      </c>
    </row>
    <row r="1557" customFormat="false" ht="15" hidden="false" customHeight="false" outlineLevel="0" collapsed="false">
      <c r="A1557" s="341" t="n">
        <v>91089</v>
      </c>
      <c r="B1557" s="342" t="str">
        <f aca="false">A1557&amp;"U"</f>
        <v>91089U</v>
      </c>
      <c r="C1557" s="341" t="s">
        <v>7465</v>
      </c>
      <c r="D1557" s="341" t="s">
        <v>68</v>
      </c>
      <c r="E1557" s="341" t="s">
        <v>5911</v>
      </c>
      <c r="F1557" s="343" t="n">
        <v>176.24</v>
      </c>
    </row>
    <row r="1558" customFormat="false" ht="15" hidden="false" customHeight="false" outlineLevel="0" collapsed="false">
      <c r="A1558" s="341" t="n">
        <v>91090</v>
      </c>
      <c r="B1558" s="342" t="str">
        <f aca="false">A1558&amp;"U"</f>
        <v>91090U</v>
      </c>
      <c r="C1558" s="341" t="s">
        <v>7466</v>
      </c>
      <c r="D1558" s="341" t="s">
        <v>68</v>
      </c>
      <c r="E1558" s="341" t="s">
        <v>5911</v>
      </c>
      <c r="F1558" s="343" t="n">
        <v>130.43</v>
      </c>
    </row>
    <row r="1559" customFormat="false" ht="15" hidden="false" customHeight="false" outlineLevel="0" collapsed="false">
      <c r="A1559" s="341" t="n">
        <v>91091</v>
      </c>
      <c r="B1559" s="342" t="str">
        <f aca="false">A1559&amp;"U"</f>
        <v>91091U</v>
      </c>
      <c r="C1559" s="341" t="s">
        <v>7467</v>
      </c>
      <c r="D1559" s="341" t="s">
        <v>68</v>
      </c>
      <c r="E1559" s="341" t="s">
        <v>5911</v>
      </c>
      <c r="F1559" s="343" t="n">
        <v>145.83</v>
      </c>
    </row>
    <row r="1560" customFormat="false" ht="15" hidden="false" customHeight="false" outlineLevel="0" collapsed="false">
      <c r="A1560" s="341" t="n">
        <v>91092</v>
      </c>
      <c r="B1560" s="342" t="str">
        <f aca="false">A1560&amp;"U"</f>
        <v>91092U</v>
      </c>
      <c r="C1560" s="341" t="s">
        <v>7468</v>
      </c>
      <c r="D1560" s="341" t="s">
        <v>68</v>
      </c>
      <c r="E1560" s="341" t="s">
        <v>5911</v>
      </c>
      <c r="F1560" s="343" t="n">
        <v>173.39</v>
      </c>
    </row>
    <row r="1561" customFormat="false" ht="15" hidden="false" customHeight="false" outlineLevel="0" collapsed="false">
      <c r="A1561" s="341" t="n">
        <v>91093</v>
      </c>
      <c r="B1561" s="342" t="str">
        <f aca="false">A1561&amp;"U"</f>
        <v>91093U</v>
      </c>
      <c r="C1561" s="341" t="s">
        <v>7469</v>
      </c>
      <c r="D1561" s="341" t="s">
        <v>68</v>
      </c>
      <c r="E1561" s="341" t="s">
        <v>5911</v>
      </c>
      <c r="F1561" s="343" t="n">
        <v>189.21</v>
      </c>
    </row>
    <row r="1562" customFormat="false" ht="15" hidden="false" customHeight="false" outlineLevel="0" collapsed="false">
      <c r="A1562" s="341" t="n">
        <v>91094</v>
      </c>
      <c r="B1562" s="342" t="str">
        <f aca="false">A1562&amp;"U"</f>
        <v>91094U</v>
      </c>
      <c r="C1562" s="341" t="s">
        <v>7470</v>
      </c>
      <c r="D1562" s="341" t="s">
        <v>68</v>
      </c>
      <c r="E1562" s="341" t="s">
        <v>5911</v>
      </c>
      <c r="F1562" s="343" t="n">
        <v>137.97</v>
      </c>
    </row>
    <row r="1563" customFormat="false" ht="15" hidden="false" customHeight="false" outlineLevel="0" collapsed="false">
      <c r="A1563" s="341" t="n">
        <v>91095</v>
      </c>
      <c r="B1563" s="342" t="str">
        <f aca="false">A1563&amp;"U"</f>
        <v>91095U</v>
      </c>
      <c r="C1563" s="341" t="s">
        <v>7471</v>
      </c>
      <c r="D1563" s="341" t="s">
        <v>68</v>
      </c>
      <c r="E1563" s="341" t="s">
        <v>5911</v>
      </c>
      <c r="F1563" s="343" t="n">
        <v>161.7</v>
      </c>
    </row>
    <row r="1564" customFormat="false" ht="15" hidden="false" customHeight="false" outlineLevel="0" collapsed="false">
      <c r="A1564" s="341" t="n">
        <v>91096</v>
      </c>
      <c r="B1564" s="342" t="str">
        <f aca="false">A1564&amp;"U"</f>
        <v>91096U</v>
      </c>
      <c r="C1564" s="341" t="s">
        <v>7472</v>
      </c>
      <c r="D1564" s="341" t="s">
        <v>68</v>
      </c>
      <c r="E1564" s="341" t="s">
        <v>5911</v>
      </c>
      <c r="F1564" s="343" t="n">
        <v>141.25</v>
      </c>
    </row>
    <row r="1565" customFormat="false" ht="15" hidden="false" customHeight="false" outlineLevel="0" collapsed="false">
      <c r="A1565" s="341" t="n">
        <v>91097</v>
      </c>
      <c r="B1565" s="342" t="str">
        <f aca="false">A1565&amp;"U"</f>
        <v>91097U</v>
      </c>
      <c r="C1565" s="341" t="s">
        <v>7473</v>
      </c>
      <c r="D1565" s="341" t="s">
        <v>68</v>
      </c>
      <c r="E1565" s="341" t="s">
        <v>5911</v>
      </c>
      <c r="F1565" s="343" t="n">
        <v>164.84</v>
      </c>
    </row>
    <row r="1566" customFormat="false" ht="15" hidden="false" customHeight="false" outlineLevel="0" collapsed="false">
      <c r="A1566" s="341" t="n">
        <v>91098</v>
      </c>
      <c r="B1566" s="342" t="str">
        <f aca="false">A1566&amp;"U"</f>
        <v>91098U</v>
      </c>
      <c r="C1566" s="341" t="s">
        <v>7474</v>
      </c>
      <c r="D1566" s="341" t="s">
        <v>68</v>
      </c>
      <c r="E1566" s="341" t="s">
        <v>5911</v>
      </c>
      <c r="F1566" s="343" t="n">
        <v>151.66</v>
      </c>
    </row>
    <row r="1567" customFormat="false" ht="15" hidden="false" customHeight="false" outlineLevel="0" collapsed="false">
      <c r="A1567" s="341" t="n">
        <v>91099</v>
      </c>
      <c r="B1567" s="342" t="str">
        <f aca="false">A1567&amp;"U"</f>
        <v>91099U</v>
      </c>
      <c r="C1567" s="341" t="s">
        <v>7475</v>
      </c>
      <c r="D1567" s="341" t="s">
        <v>68</v>
      </c>
      <c r="E1567" s="341" t="s">
        <v>5911</v>
      </c>
      <c r="F1567" s="343" t="n">
        <v>176.65</v>
      </c>
    </row>
    <row r="1568" customFormat="false" ht="15" hidden="false" customHeight="false" outlineLevel="0" collapsed="false">
      <c r="A1568" s="341" t="n">
        <v>91100</v>
      </c>
      <c r="B1568" s="342" t="str">
        <f aca="false">A1568&amp;"U"</f>
        <v>91100U</v>
      </c>
      <c r="C1568" s="341" t="s">
        <v>7476</v>
      </c>
      <c r="D1568" s="341" t="s">
        <v>68</v>
      </c>
      <c r="E1568" s="341" t="s">
        <v>5911</v>
      </c>
      <c r="F1568" s="343" t="n">
        <v>160.29</v>
      </c>
    </row>
    <row r="1569" customFormat="false" ht="15" hidden="false" customHeight="false" outlineLevel="0" collapsed="false">
      <c r="A1569" s="341" t="n">
        <v>91101</v>
      </c>
      <c r="B1569" s="342" t="str">
        <f aca="false">A1569&amp;"U"</f>
        <v>91101U</v>
      </c>
      <c r="C1569" s="341" t="s">
        <v>7477</v>
      </c>
      <c r="D1569" s="341" t="s">
        <v>68</v>
      </c>
      <c r="E1569" s="341" t="s">
        <v>5911</v>
      </c>
      <c r="F1569" s="343" t="n">
        <v>185.2</v>
      </c>
    </row>
    <row r="1570" customFormat="false" ht="15" hidden="false" customHeight="false" outlineLevel="0" collapsed="false">
      <c r="A1570" s="341" t="n">
        <v>93952</v>
      </c>
      <c r="B1570" s="342" t="str">
        <f aca="false">A1570&amp;"U"</f>
        <v>93952U</v>
      </c>
      <c r="C1570" s="341" t="s">
        <v>7478</v>
      </c>
      <c r="D1570" s="341" t="s">
        <v>152</v>
      </c>
      <c r="E1570" s="341" t="s">
        <v>5911</v>
      </c>
      <c r="F1570" s="343" t="n">
        <v>213.46</v>
      </c>
    </row>
    <row r="1571" customFormat="false" ht="15" hidden="false" customHeight="false" outlineLevel="0" collapsed="false">
      <c r="A1571" s="341" t="n">
        <v>93953</v>
      </c>
      <c r="B1571" s="342" t="str">
        <f aca="false">A1571&amp;"U"</f>
        <v>93953U</v>
      </c>
      <c r="C1571" s="341" t="s">
        <v>7479</v>
      </c>
      <c r="D1571" s="341" t="s">
        <v>152</v>
      </c>
      <c r="E1571" s="341" t="s">
        <v>5911</v>
      </c>
      <c r="F1571" s="343" t="n">
        <v>198.54</v>
      </c>
    </row>
    <row r="1572" customFormat="false" ht="15" hidden="false" customHeight="false" outlineLevel="0" collapsed="false">
      <c r="A1572" s="341" t="n">
        <v>93954</v>
      </c>
      <c r="B1572" s="342" t="str">
        <f aca="false">A1572&amp;"U"</f>
        <v>93954U</v>
      </c>
      <c r="C1572" s="341" t="s">
        <v>7480</v>
      </c>
      <c r="D1572" s="341" t="s">
        <v>152</v>
      </c>
      <c r="E1572" s="341" t="s">
        <v>5911</v>
      </c>
      <c r="F1572" s="343" t="n">
        <v>189.59</v>
      </c>
    </row>
    <row r="1573" customFormat="false" ht="15" hidden="false" customHeight="false" outlineLevel="0" collapsed="false">
      <c r="A1573" s="341" t="n">
        <v>93955</v>
      </c>
      <c r="B1573" s="342" t="str">
        <f aca="false">A1573&amp;"U"</f>
        <v>93955U</v>
      </c>
      <c r="C1573" s="341" t="s">
        <v>7481</v>
      </c>
      <c r="D1573" s="341" t="s">
        <v>152</v>
      </c>
      <c r="E1573" s="341" t="s">
        <v>5911</v>
      </c>
      <c r="F1573" s="343" t="n">
        <v>183.23</v>
      </c>
    </row>
    <row r="1574" customFormat="false" ht="15" hidden="false" customHeight="false" outlineLevel="0" collapsed="false">
      <c r="A1574" s="341" t="n">
        <v>93956</v>
      </c>
      <c r="B1574" s="342" t="str">
        <f aca="false">A1574&amp;"U"</f>
        <v>93956U</v>
      </c>
      <c r="C1574" s="341" t="s">
        <v>7482</v>
      </c>
      <c r="D1574" s="341" t="s">
        <v>152</v>
      </c>
      <c r="E1574" s="341" t="s">
        <v>5911</v>
      </c>
      <c r="F1574" s="343" t="n">
        <v>178.18</v>
      </c>
    </row>
    <row r="1575" customFormat="false" ht="15" hidden="false" customHeight="false" outlineLevel="0" collapsed="false">
      <c r="A1575" s="341" t="n">
        <v>93957</v>
      </c>
      <c r="B1575" s="342" t="str">
        <f aca="false">A1575&amp;"U"</f>
        <v>93957U</v>
      </c>
      <c r="C1575" s="341" t="s">
        <v>7483</v>
      </c>
      <c r="D1575" s="341" t="s">
        <v>152</v>
      </c>
      <c r="E1575" s="341" t="s">
        <v>5911</v>
      </c>
      <c r="F1575" s="343" t="n">
        <v>225.44</v>
      </c>
    </row>
    <row r="1576" customFormat="false" ht="15" hidden="false" customHeight="false" outlineLevel="0" collapsed="false">
      <c r="A1576" s="341" t="n">
        <v>93958</v>
      </c>
      <c r="B1576" s="342" t="str">
        <f aca="false">A1576&amp;"U"</f>
        <v>93958U</v>
      </c>
      <c r="C1576" s="341" t="s">
        <v>7484</v>
      </c>
      <c r="D1576" s="341" t="s">
        <v>152</v>
      </c>
      <c r="E1576" s="341" t="s">
        <v>5911</v>
      </c>
      <c r="F1576" s="343" t="n">
        <v>209.67</v>
      </c>
    </row>
    <row r="1577" customFormat="false" ht="15" hidden="false" customHeight="false" outlineLevel="0" collapsed="false">
      <c r="A1577" s="341" t="n">
        <v>93959</v>
      </c>
      <c r="B1577" s="342" t="str">
        <f aca="false">A1577&amp;"U"</f>
        <v>93959U</v>
      </c>
      <c r="C1577" s="341" t="s">
        <v>7485</v>
      </c>
      <c r="D1577" s="341" t="s">
        <v>152</v>
      </c>
      <c r="E1577" s="341" t="s">
        <v>5911</v>
      </c>
      <c r="F1577" s="343" t="n">
        <v>200.3</v>
      </c>
    </row>
    <row r="1578" customFormat="false" ht="15" hidden="false" customHeight="false" outlineLevel="0" collapsed="false">
      <c r="A1578" s="341" t="n">
        <v>93960</v>
      </c>
      <c r="B1578" s="342" t="str">
        <f aca="false">A1578&amp;"U"</f>
        <v>93960U</v>
      </c>
      <c r="C1578" s="341" t="s">
        <v>7486</v>
      </c>
      <c r="D1578" s="341" t="s">
        <v>152</v>
      </c>
      <c r="E1578" s="341" t="s">
        <v>5911</v>
      </c>
      <c r="F1578" s="343" t="n">
        <v>193.67</v>
      </c>
    </row>
    <row r="1579" customFormat="false" ht="15" hidden="false" customHeight="false" outlineLevel="0" collapsed="false">
      <c r="A1579" s="341" t="n">
        <v>93961</v>
      </c>
      <c r="B1579" s="342" t="str">
        <f aca="false">A1579&amp;"U"</f>
        <v>93961U</v>
      </c>
      <c r="C1579" s="341" t="s">
        <v>7487</v>
      </c>
      <c r="D1579" s="341" t="s">
        <v>152</v>
      </c>
      <c r="E1579" s="341" t="s">
        <v>5911</v>
      </c>
      <c r="F1579" s="343" t="n">
        <v>188.44</v>
      </c>
    </row>
    <row r="1580" customFormat="false" ht="15" hidden="false" customHeight="false" outlineLevel="0" collapsed="false">
      <c r="A1580" s="341" t="n">
        <v>93962</v>
      </c>
      <c r="B1580" s="342" t="str">
        <f aca="false">A1580&amp;"U"</f>
        <v>93962U</v>
      </c>
      <c r="C1580" s="341" t="s">
        <v>7488</v>
      </c>
      <c r="D1580" s="341" t="s">
        <v>152</v>
      </c>
      <c r="E1580" s="341" t="s">
        <v>5911</v>
      </c>
      <c r="F1580" s="343" t="n">
        <v>200.58</v>
      </c>
    </row>
    <row r="1581" customFormat="false" ht="15" hidden="false" customHeight="false" outlineLevel="0" collapsed="false">
      <c r="A1581" s="341" t="n">
        <v>93963</v>
      </c>
      <c r="B1581" s="342" t="str">
        <f aca="false">A1581&amp;"U"</f>
        <v>93963U</v>
      </c>
      <c r="C1581" s="341" t="s">
        <v>7489</v>
      </c>
      <c r="D1581" s="341" t="s">
        <v>152</v>
      </c>
      <c r="E1581" s="341" t="s">
        <v>5911</v>
      </c>
      <c r="F1581" s="343" t="n">
        <v>185.72</v>
      </c>
    </row>
    <row r="1582" customFormat="false" ht="15" hidden="false" customHeight="false" outlineLevel="0" collapsed="false">
      <c r="A1582" s="341" t="n">
        <v>93964</v>
      </c>
      <c r="B1582" s="342" t="str">
        <f aca="false">A1582&amp;"U"</f>
        <v>93964U</v>
      </c>
      <c r="C1582" s="341" t="s">
        <v>7490</v>
      </c>
      <c r="D1582" s="341" t="s">
        <v>152</v>
      </c>
      <c r="E1582" s="341" t="s">
        <v>5911</v>
      </c>
      <c r="F1582" s="343" t="n">
        <v>176.81</v>
      </c>
    </row>
    <row r="1583" customFormat="false" ht="15" hidden="false" customHeight="false" outlineLevel="0" collapsed="false">
      <c r="A1583" s="341" t="n">
        <v>93965</v>
      </c>
      <c r="B1583" s="342" t="str">
        <f aca="false">A1583&amp;"U"</f>
        <v>93965U</v>
      </c>
      <c r="C1583" s="341" t="s">
        <v>7491</v>
      </c>
      <c r="D1583" s="341" t="s">
        <v>152</v>
      </c>
      <c r="E1583" s="341" t="s">
        <v>5911</v>
      </c>
      <c r="F1583" s="343" t="n">
        <v>168.52</v>
      </c>
    </row>
    <row r="1584" customFormat="false" ht="15" hidden="false" customHeight="false" outlineLevel="0" collapsed="false">
      <c r="A1584" s="341" t="n">
        <v>93966</v>
      </c>
      <c r="B1584" s="342" t="str">
        <f aca="false">A1584&amp;"U"</f>
        <v>93966U</v>
      </c>
      <c r="C1584" s="341" t="s">
        <v>7492</v>
      </c>
      <c r="D1584" s="341" t="s">
        <v>152</v>
      </c>
      <c r="E1584" s="341" t="s">
        <v>5911</v>
      </c>
      <c r="F1584" s="343" t="n">
        <v>165.46</v>
      </c>
    </row>
    <row r="1585" customFormat="false" ht="15" hidden="false" customHeight="false" outlineLevel="0" collapsed="false">
      <c r="A1585" s="341" t="n">
        <v>93967</v>
      </c>
      <c r="B1585" s="342" t="str">
        <f aca="false">A1585&amp;"U"</f>
        <v>93967U</v>
      </c>
      <c r="C1585" s="341" t="s">
        <v>7493</v>
      </c>
      <c r="D1585" s="341" t="s">
        <v>152</v>
      </c>
      <c r="E1585" s="341" t="s">
        <v>5911</v>
      </c>
      <c r="F1585" s="343" t="n">
        <v>212.57</v>
      </c>
    </row>
    <row r="1586" customFormat="false" ht="15" hidden="false" customHeight="false" outlineLevel="0" collapsed="false">
      <c r="A1586" s="341" t="n">
        <v>93968</v>
      </c>
      <c r="B1586" s="342" t="str">
        <f aca="false">A1586&amp;"U"</f>
        <v>93968U</v>
      </c>
      <c r="C1586" s="341" t="s">
        <v>7494</v>
      </c>
      <c r="D1586" s="341" t="s">
        <v>152</v>
      </c>
      <c r="E1586" s="341" t="s">
        <v>5911</v>
      </c>
      <c r="F1586" s="343" t="n">
        <v>196.84</v>
      </c>
    </row>
    <row r="1587" customFormat="false" ht="15" hidden="false" customHeight="false" outlineLevel="0" collapsed="false">
      <c r="A1587" s="341" t="n">
        <v>93969</v>
      </c>
      <c r="B1587" s="342" t="str">
        <f aca="false">A1587&amp;"U"</f>
        <v>93969U</v>
      </c>
      <c r="C1587" s="341" t="s">
        <v>7495</v>
      </c>
      <c r="D1587" s="341" t="s">
        <v>152</v>
      </c>
      <c r="E1587" s="341" t="s">
        <v>5911</v>
      </c>
      <c r="F1587" s="343" t="n">
        <v>187.51</v>
      </c>
    </row>
    <row r="1588" customFormat="false" ht="15" hidden="false" customHeight="false" outlineLevel="0" collapsed="false">
      <c r="A1588" s="341" t="n">
        <v>93970</v>
      </c>
      <c r="B1588" s="342" t="str">
        <f aca="false">A1588&amp;"U"</f>
        <v>93970U</v>
      </c>
      <c r="C1588" s="341" t="s">
        <v>7496</v>
      </c>
      <c r="D1588" s="341" t="s">
        <v>152</v>
      </c>
      <c r="E1588" s="341" t="s">
        <v>5911</v>
      </c>
      <c r="F1588" s="343" t="n">
        <v>180.93</v>
      </c>
    </row>
    <row r="1589" customFormat="false" ht="15" hidden="false" customHeight="false" outlineLevel="0" collapsed="false">
      <c r="A1589" s="341" t="n">
        <v>93971</v>
      </c>
      <c r="B1589" s="342" t="str">
        <f aca="false">A1589&amp;"U"</f>
        <v>93971U</v>
      </c>
      <c r="C1589" s="341" t="s">
        <v>7497</v>
      </c>
      <c r="D1589" s="341" t="s">
        <v>152</v>
      </c>
      <c r="E1589" s="341" t="s">
        <v>5911</v>
      </c>
      <c r="F1589" s="343" t="n">
        <v>169.71</v>
      </c>
    </row>
    <row r="1590" customFormat="false" ht="15" hidden="false" customHeight="false" outlineLevel="0" collapsed="false">
      <c r="A1590" s="341" t="n">
        <v>95108</v>
      </c>
      <c r="B1590" s="342" t="str">
        <f aca="false">A1590&amp;"U"</f>
        <v>95108U</v>
      </c>
      <c r="C1590" s="341" t="s">
        <v>7498</v>
      </c>
      <c r="D1590" s="341" t="s">
        <v>32</v>
      </c>
      <c r="E1590" s="341" t="s">
        <v>5911</v>
      </c>
      <c r="F1590" s="343" t="n">
        <v>34.46</v>
      </c>
    </row>
    <row r="1591" customFormat="false" ht="15" hidden="false" customHeight="false" outlineLevel="0" collapsed="false">
      <c r="A1591" s="341" t="n">
        <v>100332</v>
      </c>
      <c r="B1591" s="342" t="str">
        <f aca="false">A1591&amp;"U"</f>
        <v>100332U</v>
      </c>
      <c r="C1591" s="341" t="s">
        <v>7499</v>
      </c>
      <c r="D1591" s="341" t="s">
        <v>68</v>
      </c>
      <c r="E1591" s="341" t="s">
        <v>5911</v>
      </c>
      <c r="F1591" s="343" t="n">
        <v>782.66</v>
      </c>
    </row>
    <row r="1592" customFormat="false" ht="15" hidden="false" customHeight="false" outlineLevel="0" collapsed="false">
      <c r="A1592" s="341" t="n">
        <v>100333</v>
      </c>
      <c r="B1592" s="342" t="str">
        <f aca="false">A1592&amp;"U"</f>
        <v>100333U</v>
      </c>
      <c r="C1592" s="341" t="s">
        <v>7500</v>
      </c>
      <c r="D1592" s="341" t="s">
        <v>68</v>
      </c>
      <c r="E1592" s="341" t="s">
        <v>5911</v>
      </c>
      <c r="F1592" s="343" t="n">
        <v>491.19</v>
      </c>
    </row>
    <row r="1593" customFormat="false" ht="15" hidden="false" customHeight="false" outlineLevel="0" collapsed="false">
      <c r="A1593" s="341" t="n">
        <v>100334</v>
      </c>
      <c r="B1593" s="342" t="str">
        <f aca="false">A1593&amp;"U"</f>
        <v>100334U</v>
      </c>
      <c r="C1593" s="341" t="s">
        <v>7501</v>
      </c>
      <c r="D1593" s="341" t="s">
        <v>68</v>
      </c>
      <c r="E1593" s="341" t="s">
        <v>5911</v>
      </c>
      <c r="F1593" s="343" t="n">
        <v>624.48</v>
      </c>
    </row>
    <row r="1594" customFormat="false" ht="15" hidden="false" customHeight="false" outlineLevel="0" collapsed="false">
      <c r="A1594" s="341" t="n">
        <v>100335</v>
      </c>
      <c r="B1594" s="342" t="str">
        <f aca="false">A1594&amp;"U"</f>
        <v>100335U</v>
      </c>
      <c r="C1594" s="341" t="s">
        <v>7502</v>
      </c>
      <c r="D1594" s="341" t="s">
        <v>68</v>
      </c>
      <c r="E1594" s="341" t="s">
        <v>5911</v>
      </c>
      <c r="F1594" s="343" t="n">
        <v>405.88</v>
      </c>
    </row>
    <row r="1595" customFormat="false" ht="15" hidden="false" customHeight="false" outlineLevel="0" collapsed="false">
      <c r="A1595" s="341" t="n">
        <v>100341</v>
      </c>
      <c r="B1595" s="342" t="str">
        <f aca="false">A1595&amp;"U"</f>
        <v>100341U</v>
      </c>
      <c r="C1595" s="341" t="s">
        <v>7503</v>
      </c>
      <c r="D1595" s="341" t="s">
        <v>68</v>
      </c>
      <c r="E1595" s="341" t="s">
        <v>5964</v>
      </c>
      <c r="F1595" s="343" t="n">
        <v>37.5</v>
      </c>
    </row>
    <row r="1596" customFormat="false" ht="15" hidden="false" customHeight="false" outlineLevel="0" collapsed="false">
      <c r="A1596" s="341" t="n">
        <v>100342</v>
      </c>
      <c r="B1596" s="342" t="str">
        <f aca="false">A1596&amp;"U"</f>
        <v>100342U</v>
      </c>
      <c r="C1596" s="341" t="s">
        <v>7504</v>
      </c>
      <c r="D1596" s="341" t="s">
        <v>506</v>
      </c>
      <c r="E1596" s="341" t="s">
        <v>5911</v>
      </c>
      <c r="F1596" s="343" t="n">
        <v>13.31</v>
      </c>
    </row>
    <row r="1597" customFormat="false" ht="15" hidden="false" customHeight="false" outlineLevel="0" collapsed="false">
      <c r="A1597" s="341" t="n">
        <v>100343</v>
      </c>
      <c r="B1597" s="342" t="str">
        <f aca="false">A1597&amp;"U"</f>
        <v>100343U</v>
      </c>
      <c r="C1597" s="341" t="s">
        <v>7505</v>
      </c>
      <c r="D1597" s="341" t="s">
        <v>506</v>
      </c>
      <c r="E1597" s="341" t="s">
        <v>5911</v>
      </c>
      <c r="F1597" s="343" t="n">
        <v>12.39</v>
      </c>
    </row>
    <row r="1598" customFormat="false" ht="15" hidden="false" customHeight="false" outlineLevel="0" collapsed="false">
      <c r="A1598" s="341" t="n">
        <v>100344</v>
      </c>
      <c r="B1598" s="342" t="str">
        <f aca="false">A1598&amp;"U"</f>
        <v>100344U</v>
      </c>
      <c r="C1598" s="341" t="s">
        <v>7506</v>
      </c>
      <c r="D1598" s="341" t="s">
        <v>506</v>
      </c>
      <c r="E1598" s="341" t="s">
        <v>5911</v>
      </c>
      <c r="F1598" s="343" t="n">
        <v>11.02</v>
      </c>
    </row>
    <row r="1599" customFormat="false" ht="15" hidden="false" customHeight="false" outlineLevel="0" collapsed="false">
      <c r="A1599" s="341" t="n">
        <v>100345</v>
      </c>
      <c r="B1599" s="342" t="str">
        <f aca="false">A1599&amp;"U"</f>
        <v>100345U</v>
      </c>
      <c r="C1599" s="341" t="s">
        <v>7507</v>
      </c>
      <c r="D1599" s="341" t="s">
        <v>506</v>
      </c>
      <c r="E1599" s="341" t="s">
        <v>5911</v>
      </c>
      <c r="F1599" s="343" t="n">
        <v>9.31</v>
      </c>
    </row>
    <row r="1600" customFormat="false" ht="15" hidden="false" customHeight="false" outlineLevel="0" collapsed="false">
      <c r="A1600" s="341" t="n">
        <v>100346</v>
      </c>
      <c r="B1600" s="342" t="str">
        <f aca="false">A1600&amp;"U"</f>
        <v>100346U</v>
      </c>
      <c r="C1600" s="341" t="s">
        <v>7508</v>
      </c>
      <c r="D1600" s="341" t="s">
        <v>506</v>
      </c>
      <c r="E1600" s="341" t="s">
        <v>5911</v>
      </c>
      <c r="F1600" s="343" t="n">
        <v>8.77</v>
      </c>
    </row>
    <row r="1601" customFormat="false" ht="15" hidden="false" customHeight="false" outlineLevel="0" collapsed="false">
      <c r="A1601" s="341" t="n">
        <v>100347</v>
      </c>
      <c r="B1601" s="342" t="str">
        <f aca="false">A1601&amp;"U"</f>
        <v>100347U</v>
      </c>
      <c r="C1601" s="341" t="s">
        <v>7509</v>
      </c>
      <c r="D1601" s="341" t="s">
        <v>506</v>
      </c>
      <c r="E1601" s="341" t="s">
        <v>5911</v>
      </c>
      <c r="F1601" s="343" t="n">
        <v>9.74</v>
      </c>
    </row>
    <row r="1602" customFormat="false" ht="15" hidden="false" customHeight="false" outlineLevel="0" collapsed="false">
      <c r="A1602" s="341" t="n">
        <v>100348</v>
      </c>
      <c r="B1602" s="342" t="str">
        <f aca="false">A1602&amp;"U"</f>
        <v>100348U</v>
      </c>
      <c r="C1602" s="341" t="s">
        <v>7510</v>
      </c>
      <c r="D1602" s="341" t="s">
        <v>506</v>
      </c>
      <c r="E1602" s="341" t="s">
        <v>5911</v>
      </c>
      <c r="F1602" s="343" t="n">
        <v>9.48</v>
      </c>
    </row>
    <row r="1603" customFormat="false" ht="15" hidden="false" customHeight="false" outlineLevel="0" collapsed="false">
      <c r="A1603" s="341" t="n">
        <v>100349</v>
      </c>
      <c r="B1603" s="342" t="str">
        <f aca="false">A1603&amp;"U"</f>
        <v>100349U</v>
      </c>
      <c r="C1603" s="341" t="s">
        <v>7511</v>
      </c>
      <c r="D1603" s="341" t="s">
        <v>102</v>
      </c>
      <c r="E1603" s="341" t="s">
        <v>5911</v>
      </c>
      <c r="F1603" s="343" t="n">
        <v>744.16</v>
      </c>
    </row>
    <row r="1604" customFormat="false" ht="15" hidden="false" customHeight="false" outlineLevel="0" collapsed="false">
      <c r="A1604" s="341" t="n">
        <v>104841</v>
      </c>
      <c r="B1604" s="342" t="str">
        <f aca="false">A1604&amp;"U"</f>
        <v>104841U</v>
      </c>
      <c r="C1604" s="341" t="s">
        <v>7512</v>
      </c>
      <c r="D1604" s="341" t="s">
        <v>152</v>
      </c>
      <c r="E1604" s="341" t="s">
        <v>5911</v>
      </c>
      <c r="F1604" s="343" t="n">
        <v>78.01</v>
      </c>
    </row>
    <row r="1605" customFormat="false" ht="15" hidden="false" customHeight="false" outlineLevel="0" collapsed="false">
      <c r="A1605" s="341" t="n">
        <v>104842</v>
      </c>
      <c r="B1605" s="342" t="str">
        <f aca="false">A1605&amp;"U"</f>
        <v>104842U</v>
      </c>
      <c r="C1605" s="341" t="s">
        <v>7513</v>
      </c>
      <c r="D1605" s="341" t="s">
        <v>152</v>
      </c>
      <c r="E1605" s="341" t="s">
        <v>5911</v>
      </c>
      <c r="F1605" s="343" t="n">
        <v>66.79</v>
      </c>
    </row>
    <row r="1606" customFormat="false" ht="15" hidden="false" customHeight="false" outlineLevel="0" collapsed="false">
      <c r="A1606" s="341" t="n">
        <v>104843</v>
      </c>
      <c r="B1606" s="342" t="str">
        <f aca="false">A1606&amp;"U"</f>
        <v>104843U</v>
      </c>
      <c r="C1606" s="341" t="s">
        <v>7514</v>
      </c>
      <c r="D1606" s="341" t="s">
        <v>152</v>
      </c>
      <c r="E1606" s="341" t="s">
        <v>5911</v>
      </c>
      <c r="F1606" s="343" t="n">
        <v>106.73</v>
      </c>
    </row>
    <row r="1607" customFormat="false" ht="15" hidden="false" customHeight="false" outlineLevel="0" collapsed="false">
      <c r="A1607" s="341" t="n">
        <v>104844</v>
      </c>
      <c r="B1607" s="342" t="str">
        <f aca="false">A1607&amp;"U"</f>
        <v>104844U</v>
      </c>
      <c r="C1607" s="341" t="s">
        <v>7515</v>
      </c>
      <c r="D1607" s="341" t="s">
        <v>152</v>
      </c>
      <c r="E1607" s="341" t="s">
        <v>5911</v>
      </c>
      <c r="F1607" s="343" t="n">
        <v>86.02</v>
      </c>
    </row>
    <row r="1608" customFormat="false" ht="15" hidden="false" customHeight="false" outlineLevel="0" collapsed="false">
      <c r="A1608" s="341" t="n">
        <v>104845</v>
      </c>
      <c r="B1608" s="342" t="str">
        <f aca="false">A1608&amp;"U"</f>
        <v>104845U</v>
      </c>
      <c r="C1608" s="341" t="s">
        <v>7516</v>
      </c>
      <c r="D1608" s="341" t="s">
        <v>152</v>
      </c>
      <c r="E1608" s="341" t="s">
        <v>5911</v>
      </c>
      <c r="F1608" s="343" t="n">
        <v>121.53</v>
      </c>
    </row>
    <row r="1609" customFormat="false" ht="15" hidden="false" customHeight="false" outlineLevel="0" collapsed="false">
      <c r="A1609" s="341" t="n">
        <v>104846</v>
      </c>
      <c r="B1609" s="342" t="str">
        <f aca="false">A1609&amp;"U"</f>
        <v>104846U</v>
      </c>
      <c r="C1609" s="341" t="s">
        <v>7517</v>
      </c>
      <c r="D1609" s="341" t="s">
        <v>152</v>
      </c>
      <c r="E1609" s="341" t="s">
        <v>5911</v>
      </c>
      <c r="F1609" s="343" t="n">
        <v>97.92</v>
      </c>
    </row>
    <row r="1610" customFormat="false" ht="15" hidden="false" customHeight="false" outlineLevel="0" collapsed="false">
      <c r="A1610" s="341" t="n">
        <v>104847</v>
      </c>
      <c r="B1610" s="342" t="str">
        <f aca="false">A1610&amp;"U"</f>
        <v>104847U</v>
      </c>
      <c r="C1610" s="341" t="s">
        <v>7518</v>
      </c>
      <c r="D1610" s="341" t="s">
        <v>152</v>
      </c>
      <c r="E1610" s="341" t="s">
        <v>5911</v>
      </c>
      <c r="F1610" s="343" t="n">
        <v>83.4</v>
      </c>
    </row>
    <row r="1611" customFormat="false" ht="15" hidden="false" customHeight="false" outlineLevel="0" collapsed="false">
      <c r="A1611" s="341" t="n">
        <v>104848</v>
      </c>
      <c r="B1611" s="342" t="str">
        <f aca="false">A1611&amp;"U"</f>
        <v>104848U</v>
      </c>
      <c r="C1611" s="341" t="s">
        <v>7519</v>
      </c>
      <c r="D1611" s="341" t="s">
        <v>152</v>
      </c>
      <c r="E1611" s="341" t="s">
        <v>5911</v>
      </c>
      <c r="F1611" s="343" t="n">
        <v>63.6</v>
      </c>
    </row>
    <row r="1612" customFormat="false" ht="15" hidden="false" customHeight="false" outlineLevel="0" collapsed="false">
      <c r="A1612" s="341" t="n">
        <v>104849</v>
      </c>
      <c r="B1612" s="342" t="str">
        <f aca="false">A1612&amp;"U"</f>
        <v>104849U</v>
      </c>
      <c r="C1612" s="341" t="s">
        <v>7520</v>
      </c>
      <c r="D1612" s="341" t="s">
        <v>152</v>
      </c>
      <c r="E1612" s="341" t="s">
        <v>5911</v>
      </c>
      <c r="F1612" s="343" t="n">
        <v>54.75</v>
      </c>
    </row>
    <row r="1613" customFormat="false" ht="15" hidden="false" customHeight="false" outlineLevel="0" collapsed="false">
      <c r="A1613" s="341" t="n">
        <v>104850</v>
      </c>
      <c r="B1613" s="342" t="str">
        <f aca="false">A1613&amp;"U"</f>
        <v>104850U</v>
      </c>
      <c r="C1613" s="341" t="s">
        <v>7521</v>
      </c>
      <c r="D1613" s="341" t="s">
        <v>152</v>
      </c>
      <c r="E1613" s="341" t="s">
        <v>5911</v>
      </c>
      <c r="F1613" s="343" t="n">
        <v>48.81</v>
      </c>
    </row>
    <row r="1614" customFormat="false" ht="15" hidden="false" customHeight="false" outlineLevel="0" collapsed="false">
      <c r="A1614" s="341" t="n">
        <v>104851</v>
      </c>
      <c r="B1614" s="342" t="str">
        <f aca="false">A1614&amp;"U"</f>
        <v>104851U</v>
      </c>
      <c r="C1614" s="341" t="s">
        <v>7522</v>
      </c>
      <c r="D1614" s="341" t="s">
        <v>152</v>
      </c>
      <c r="E1614" s="341" t="s">
        <v>5911</v>
      </c>
      <c r="F1614" s="343" t="n">
        <v>70.47</v>
      </c>
    </row>
    <row r="1615" customFormat="false" ht="15" hidden="false" customHeight="false" outlineLevel="0" collapsed="false">
      <c r="A1615" s="341" t="n">
        <v>104852</v>
      </c>
      <c r="B1615" s="342" t="str">
        <f aca="false">A1615&amp;"U"</f>
        <v>104852U</v>
      </c>
      <c r="C1615" s="341" t="s">
        <v>7523</v>
      </c>
      <c r="D1615" s="341" t="s">
        <v>152</v>
      </c>
      <c r="E1615" s="341" t="s">
        <v>5911</v>
      </c>
      <c r="F1615" s="343" t="n">
        <v>60.24</v>
      </c>
    </row>
    <row r="1616" customFormat="false" ht="15" hidden="false" customHeight="false" outlineLevel="0" collapsed="false">
      <c r="A1616" s="341" t="n">
        <v>104853</v>
      </c>
      <c r="B1616" s="342" t="str">
        <f aca="false">A1616&amp;"U"</f>
        <v>104853U</v>
      </c>
      <c r="C1616" s="341" t="s">
        <v>7524</v>
      </c>
      <c r="D1616" s="341" t="s">
        <v>152</v>
      </c>
      <c r="E1616" s="341" t="s">
        <v>5911</v>
      </c>
      <c r="F1616" s="343" t="n">
        <v>53.41</v>
      </c>
    </row>
    <row r="1617" customFormat="false" ht="15" hidden="false" customHeight="false" outlineLevel="0" collapsed="false">
      <c r="A1617" s="341" t="n">
        <v>104854</v>
      </c>
      <c r="B1617" s="342" t="str">
        <f aca="false">A1617&amp;"U"</f>
        <v>104854U</v>
      </c>
      <c r="C1617" s="341" t="s">
        <v>7525</v>
      </c>
      <c r="D1617" s="341" t="s">
        <v>152</v>
      </c>
      <c r="E1617" s="341" t="s">
        <v>5911</v>
      </c>
      <c r="F1617" s="343" t="n">
        <v>68.43</v>
      </c>
    </row>
    <row r="1618" customFormat="false" ht="15" hidden="false" customHeight="false" outlineLevel="0" collapsed="false">
      <c r="A1618" s="341" t="n">
        <v>104855</v>
      </c>
      <c r="B1618" s="342" t="str">
        <f aca="false">A1618&amp;"U"</f>
        <v>104855U</v>
      </c>
      <c r="C1618" s="341" t="s">
        <v>7526</v>
      </c>
      <c r="D1618" s="341" t="s">
        <v>152</v>
      </c>
      <c r="E1618" s="341" t="s">
        <v>5911</v>
      </c>
      <c r="F1618" s="343" t="n">
        <v>60.22</v>
      </c>
    </row>
    <row r="1619" customFormat="false" ht="15" hidden="false" customHeight="false" outlineLevel="0" collapsed="false">
      <c r="A1619" s="341" t="n">
        <v>104876</v>
      </c>
      <c r="B1619" s="342" t="str">
        <f aca="false">A1619&amp;"U"</f>
        <v>104876U</v>
      </c>
      <c r="C1619" s="341" t="s">
        <v>7527</v>
      </c>
      <c r="D1619" s="341" t="s">
        <v>32</v>
      </c>
      <c r="E1619" s="341" t="s">
        <v>5911</v>
      </c>
      <c r="F1619" s="343" t="n">
        <v>21.36</v>
      </c>
    </row>
    <row r="1620" customFormat="false" ht="15" hidden="false" customHeight="false" outlineLevel="0" collapsed="false">
      <c r="A1620" s="341" t="n">
        <v>104877</v>
      </c>
      <c r="B1620" s="342" t="str">
        <f aca="false">A1620&amp;"U"</f>
        <v>104877U</v>
      </c>
      <c r="C1620" s="341" t="s">
        <v>7528</v>
      </c>
      <c r="D1620" s="341" t="s">
        <v>32</v>
      </c>
      <c r="E1620" s="341" t="s">
        <v>5911</v>
      </c>
      <c r="F1620" s="343" t="n">
        <v>577.22</v>
      </c>
    </row>
    <row r="1621" customFormat="false" ht="15" hidden="false" customHeight="false" outlineLevel="0" collapsed="false">
      <c r="A1621" s="341" t="n">
        <v>104878</v>
      </c>
      <c r="B1621" s="342" t="str">
        <f aca="false">A1621&amp;"U"</f>
        <v>104878U</v>
      </c>
      <c r="C1621" s="341" t="s">
        <v>7529</v>
      </c>
      <c r="D1621" s="341" t="s">
        <v>32</v>
      </c>
      <c r="E1621" s="341" t="s">
        <v>5911</v>
      </c>
      <c r="F1621" s="344" t="n">
        <v>2279.62</v>
      </c>
    </row>
    <row r="1622" customFormat="false" ht="15" hidden="false" customHeight="false" outlineLevel="0" collapsed="false">
      <c r="A1622" s="341" t="n">
        <v>104879</v>
      </c>
      <c r="B1622" s="342" t="str">
        <f aca="false">A1622&amp;"U"</f>
        <v>104879U</v>
      </c>
      <c r="C1622" s="341" t="s">
        <v>7530</v>
      </c>
      <c r="D1622" s="341" t="s">
        <v>152</v>
      </c>
      <c r="E1622" s="341" t="s">
        <v>5911</v>
      </c>
      <c r="F1622" s="343" t="n">
        <v>73.49</v>
      </c>
    </row>
    <row r="1623" customFormat="false" ht="15" hidden="false" customHeight="false" outlineLevel="0" collapsed="false">
      <c r="A1623" s="341" t="n">
        <v>104880</v>
      </c>
      <c r="B1623" s="342" t="str">
        <f aca="false">A1623&amp;"U"</f>
        <v>104880U</v>
      </c>
      <c r="C1623" s="341" t="s">
        <v>7531</v>
      </c>
      <c r="D1623" s="341" t="s">
        <v>152</v>
      </c>
      <c r="E1623" s="341" t="s">
        <v>5911</v>
      </c>
      <c r="F1623" s="343" t="n">
        <v>80.65</v>
      </c>
    </row>
    <row r="1624" customFormat="false" ht="15" hidden="false" customHeight="false" outlineLevel="0" collapsed="false">
      <c r="A1624" s="341" t="n">
        <v>104886</v>
      </c>
      <c r="B1624" s="342" t="str">
        <f aca="false">A1624&amp;"U"</f>
        <v>104886U</v>
      </c>
      <c r="C1624" s="341" t="s">
        <v>7532</v>
      </c>
      <c r="D1624" s="341" t="s">
        <v>152</v>
      </c>
      <c r="E1624" s="341" t="s">
        <v>5911</v>
      </c>
      <c r="F1624" s="343" t="n">
        <v>47.46</v>
      </c>
    </row>
    <row r="1625" customFormat="false" ht="15" hidden="false" customHeight="false" outlineLevel="0" collapsed="false">
      <c r="A1625" s="341" t="n">
        <v>104887</v>
      </c>
      <c r="B1625" s="342" t="str">
        <f aca="false">A1625&amp;"U"</f>
        <v>104887U</v>
      </c>
      <c r="C1625" s="341" t="s">
        <v>7533</v>
      </c>
      <c r="D1625" s="341" t="s">
        <v>152</v>
      </c>
      <c r="E1625" s="341" t="s">
        <v>5911</v>
      </c>
      <c r="F1625" s="343" t="n">
        <v>41.88</v>
      </c>
    </row>
    <row r="1626" customFormat="false" ht="15" hidden="false" customHeight="false" outlineLevel="0" collapsed="false">
      <c r="A1626" s="341" t="n">
        <v>104888</v>
      </c>
      <c r="B1626" s="342" t="str">
        <f aca="false">A1626&amp;"U"</f>
        <v>104888U</v>
      </c>
      <c r="C1626" s="341" t="s">
        <v>7534</v>
      </c>
      <c r="D1626" s="341" t="s">
        <v>152</v>
      </c>
      <c r="E1626" s="341" t="s">
        <v>5911</v>
      </c>
      <c r="F1626" s="343" t="n">
        <v>38.11</v>
      </c>
    </row>
    <row r="1627" customFormat="false" ht="15" hidden="false" customHeight="false" outlineLevel="0" collapsed="false">
      <c r="A1627" s="341" t="n">
        <v>104889</v>
      </c>
      <c r="B1627" s="342" t="str">
        <f aca="false">A1627&amp;"U"</f>
        <v>104889U</v>
      </c>
      <c r="C1627" s="341" t="s">
        <v>7535</v>
      </c>
      <c r="D1627" s="341" t="s">
        <v>152</v>
      </c>
      <c r="E1627" s="341" t="s">
        <v>5911</v>
      </c>
      <c r="F1627" s="343" t="n">
        <v>54.96</v>
      </c>
    </row>
    <row r="1628" customFormat="false" ht="15" hidden="false" customHeight="false" outlineLevel="0" collapsed="false">
      <c r="A1628" s="341" t="n">
        <v>104890</v>
      </c>
      <c r="B1628" s="342" t="str">
        <f aca="false">A1628&amp;"U"</f>
        <v>104890U</v>
      </c>
      <c r="C1628" s="341" t="s">
        <v>7536</v>
      </c>
      <c r="D1628" s="341" t="s">
        <v>152</v>
      </c>
      <c r="E1628" s="341" t="s">
        <v>5911</v>
      </c>
      <c r="F1628" s="343" t="n">
        <v>47.91</v>
      </c>
    </row>
    <row r="1629" customFormat="false" ht="15" hidden="false" customHeight="false" outlineLevel="0" collapsed="false">
      <c r="A1629" s="341" t="n">
        <v>104891</v>
      </c>
      <c r="B1629" s="342" t="str">
        <f aca="false">A1629&amp;"U"</f>
        <v>104891U</v>
      </c>
      <c r="C1629" s="341" t="s">
        <v>7537</v>
      </c>
      <c r="D1629" s="341" t="s">
        <v>152</v>
      </c>
      <c r="E1629" s="341" t="s">
        <v>5911</v>
      </c>
      <c r="F1629" s="343" t="n">
        <v>43.2</v>
      </c>
    </row>
    <row r="1630" customFormat="false" ht="15" hidden="false" customHeight="false" outlineLevel="0" collapsed="false">
      <c r="A1630" s="341" t="n">
        <v>104892</v>
      </c>
      <c r="B1630" s="342" t="str">
        <f aca="false">A1630&amp;"U"</f>
        <v>104892U</v>
      </c>
      <c r="C1630" s="341" t="s">
        <v>7538</v>
      </c>
      <c r="D1630" s="341" t="s">
        <v>152</v>
      </c>
      <c r="E1630" s="341" t="s">
        <v>5911</v>
      </c>
      <c r="F1630" s="343" t="n">
        <v>96.73</v>
      </c>
    </row>
    <row r="1631" customFormat="false" ht="15" hidden="false" customHeight="false" outlineLevel="0" collapsed="false">
      <c r="A1631" s="341" t="n">
        <v>102989</v>
      </c>
      <c r="B1631" s="342" t="str">
        <f aca="false">A1631&amp;"U"</f>
        <v>102989U</v>
      </c>
      <c r="C1631" s="341" t="s">
        <v>7539</v>
      </c>
      <c r="D1631" s="341" t="s">
        <v>152</v>
      </c>
      <c r="E1631" s="341" t="s">
        <v>5911</v>
      </c>
      <c r="F1631" s="343" t="n">
        <v>37.41</v>
      </c>
    </row>
    <row r="1632" customFormat="false" ht="15" hidden="false" customHeight="false" outlineLevel="0" collapsed="false">
      <c r="A1632" s="341" t="n">
        <v>102990</v>
      </c>
      <c r="B1632" s="342" t="str">
        <f aca="false">A1632&amp;"U"</f>
        <v>102990U</v>
      </c>
      <c r="C1632" s="341" t="s">
        <v>7540</v>
      </c>
      <c r="D1632" s="341" t="s">
        <v>152</v>
      </c>
      <c r="E1632" s="341" t="s">
        <v>5911</v>
      </c>
      <c r="F1632" s="343" t="n">
        <v>45.5</v>
      </c>
    </row>
    <row r="1633" customFormat="false" ht="15" hidden="false" customHeight="false" outlineLevel="0" collapsed="false">
      <c r="A1633" s="341" t="n">
        <v>102991</v>
      </c>
      <c r="B1633" s="342" t="str">
        <f aca="false">A1633&amp;"U"</f>
        <v>102991U</v>
      </c>
      <c r="C1633" s="341" t="s">
        <v>7541</v>
      </c>
      <c r="D1633" s="341" t="s">
        <v>152</v>
      </c>
      <c r="E1633" s="341" t="s">
        <v>5911</v>
      </c>
      <c r="F1633" s="343" t="n">
        <v>58.97</v>
      </c>
    </row>
    <row r="1634" customFormat="false" ht="15" hidden="false" customHeight="false" outlineLevel="0" collapsed="false">
      <c r="A1634" s="341" t="n">
        <v>102992</v>
      </c>
      <c r="B1634" s="342" t="str">
        <f aca="false">A1634&amp;"U"</f>
        <v>102992U</v>
      </c>
      <c r="C1634" s="341" t="s">
        <v>7542</v>
      </c>
      <c r="D1634" s="341" t="s">
        <v>152</v>
      </c>
      <c r="E1634" s="341" t="s">
        <v>5911</v>
      </c>
      <c r="F1634" s="343" t="n">
        <v>87.22</v>
      </c>
    </row>
    <row r="1635" customFormat="false" ht="15" hidden="false" customHeight="false" outlineLevel="0" collapsed="false">
      <c r="A1635" s="341" t="n">
        <v>102993</v>
      </c>
      <c r="B1635" s="342" t="str">
        <f aca="false">A1635&amp;"U"</f>
        <v>102993U</v>
      </c>
      <c r="C1635" s="341" t="s">
        <v>7543</v>
      </c>
      <c r="D1635" s="341" t="s">
        <v>152</v>
      </c>
      <c r="E1635" s="341" t="s">
        <v>5911</v>
      </c>
      <c r="F1635" s="343" t="n">
        <v>113.52</v>
      </c>
    </row>
    <row r="1636" customFormat="false" ht="15" hidden="false" customHeight="false" outlineLevel="0" collapsed="false">
      <c r="A1636" s="341" t="n">
        <v>102994</v>
      </c>
      <c r="B1636" s="342" t="str">
        <f aca="false">A1636&amp;"U"</f>
        <v>102994U</v>
      </c>
      <c r="C1636" s="341" t="s">
        <v>7544</v>
      </c>
      <c r="D1636" s="341" t="s">
        <v>152</v>
      </c>
      <c r="E1636" s="341" t="s">
        <v>5911</v>
      </c>
      <c r="F1636" s="343" t="n">
        <v>194.69</v>
      </c>
    </row>
    <row r="1637" customFormat="false" ht="15" hidden="false" customHeight="false" outlineLevel="0" collapsed="false">
      <c r="A1637" s="341" t="n">
        <v>102995</v>
      </c>
      <c r="B1637" s="342" t="str">
        <f aca="false">A1637&amp;"U"</f>
        <v>102995U</v>
      </c>
      <c r="C1637" s="341" t="s">
        <v>7545</v>
      </c>
      <c r="D1637" s="341" t="s">
        <v>152</v>
      </c>
      <c r="E1637" s="341" t="s">
        <v>5964</v>
      </c>
      <c r="F1637" s="343" t="n">
        <v>51.46</v>
      </c>
    </row>
    <row r="1638" customFormat="false" ht="15" hidden="false" customHeight="false" outlineLevel="0" collapsed="false">
      <c r="A1638" s="341" t="n">
        <v>102996</v>
      </c>
      <c r="B1638" s="342" t="str">
        <f aca="false">A1638&amp;"U"</f>
        <v>102996U</v>
      </c>
      <c r="C1638" s="341" t="s">
        <v>7546</v>
      </c>
      <c r="D1638" s="341" t="s">
        <v>152</v>
      </c>
      <c r="E1638" s="341" t="s">
        <v>5964</v>
      </c>
      <c r="F1638" s="343" t="n">
        <v>72.83</v>
      </c>
    </row>
    <row r="1639" customFormat="false" ht="15" hidden="false" customHeight="false" outlineLevel="0" collapsed="false">
      <c r="A1639" s="341" t="n">
        <v>102997</v>
      </c>
      <c r="B1639" s="342" t="str">
        <f aca="false">A1639&amp;"U"</f>
        <v>102997U</v>
      </c>
      <c r="C1639" s="341" t="s">
        <v>7547</v>
      </c>
      <c r="D1639" s="341" t="s">
        <v>152</v>
      </c>
      <c r="E1639" s="341" t="s">
        <v>5964</v>
      </c>
      <c r="F1639" s="343" t="n">
        <v>97.57</v>
      </c>
    </row>
    <row r="1640" customFormat="false" ht="15" hidden="false" customHeight="false" outlineLevel="0" collapsed="false">
      <c r="A1640" s="341" t="n">
        <v>102998</v>
      </c>
      <c r="B1640" s="342" t="str">
        <f aca="false">A1640&amp;"U"</f>
        <v>102998U</v>
      </c>
      <c r="C1640" s="341" t="s">
        <v>7548</v>
      </c>
      <c r="D1640" s="341" t="s">
        <v>152</v>
      </c>
      <c r="E1640" s="341" t="s">
        <v>5964</v>
      </c>
      <c r="F1640" s="343" t="n">
        <v>93.15</v>
      </c>
    </row>
    <row r="1641" customFormat="false" ht="15" hidden="false" customHeight="false" outlineLevel="0" collapsed="false">
      <c r="A1641" s="341" t="n">
        <v>102999</v>
      </c>
      <c r="B1641" s="342" t="str">
        <f aca="false">A1641&amp;"U"</f>
        <v>102999U</v>
      </c>
      <c r="C1641" s="341" t="s">
        <v>7549</v>
      </c>
      <c r="D1641" s="341" t="s">
        <v>152</v>
      </c>
      <c r="E1641" s="341" t="s">
        <v>5964</v>
      </c>
      <c r="F1641" s="343" t="n">
        <v>117.9</v>
      </c>
    </row>
    <row r="1642" customFormat="false" ht="15" hidden="false" customHeight="false" outlineLevel="0" collapsed="false">
      <c r="A1642" s="341" t="n">
        <v>103000</v>
      </c>
      <c r="B1642" s="342" t="str">
        <f aca="false">A1642&amp;"U"</f>
        <v>103000U</v>
      </c>
      <c r="C1642" s="341" t="s">
        <v>7550</v>
      </c>
      <c r="D1642" s="341" t="s">
        <v>152</v>
      </c>
      <c r="E1642" s="341" t="s">
        <v>5964</v>
      </c>
      <c r="F1642" s="343" t="n">
        <v>118.39</v>
      </c>
    </row>
    <row r="1643" customFormat="false" ht="15" hidden="false" customHeight="false" outlineLevel="0" collapsed="false">
      <c r="A1643" s="341" t="n">
        <v>103001</v>
      </c>
      <c r="B1643" s="342" t="str">
        <f aca="false">A1643&amp;"U"</f>
        <v>103001U</v>
      </c>
      <c r="C1643" s="341" t="s">
        <v>7551</v>
      </c>
      <c r="D1643" s="341" t="s">
        <v>32</v>
      </c>
      <c r="E1643" s="341" t="s">
        <v>5911</v>
      </c>
      <c r="F1643" s="343" t="n">
        <v>236.43</v>
      </c>
    </row>
    <row r="1644" customFormat="false" ht="15" hidden="false" customHeight="false" outlineLevel="0" collapsed="false">
      <c r="A1644" s="341" t="n">
        <v>103002</v>
      </c>
      <c r="B1644" s="342" t="str">
        <f aca="false">A1644&amp;"U"</f>
        <v>103002U</v>
      </c>
      <c r="C1644" s="341" t="s">
        <v>7552</v>
      </c>
      <c r="D1644" s="341" t="s">
        <v>32</v>
      </c>
      <c r="E1644" s="341" t="s">
        <v>5911</v>
      </c>
      <c r="F1644" s="343" t="n">
        <v>295.02</v>
      </c>
    </row>
    <row r="1645" customFormat="false" ht="15" hidden="false" customHeight="false" outlineLevel="0" collapsed="false">
      <c r="A1645" s="341" t="n">
        <v>103003</v>
      </c>
      <c r="B1645" s="342" t="str">
        <f aca="false">A1645&amp;"U"</f>
        <v>103003U</v>
      </c>
      <c r="C1645" s="341" t="s">
        <v>7553</v>
      </c>
      <c r="D1645" s="341" t="s">
        <v>32</v>
      </c>
      <c r="E1645" s="341" t="s">
        <v>5911</v>
      </c>
      <c r="F1645" s="343" t="n">
        <v>412.26</v>
      </c>
    </row>
    <row r="1646" customFormat="false" ht="15" hidden="false" customHeight="false" outlineLevel="0" collapsed="false">
      <c r="A1646" s="341" t="n">
        <v>103005</v>
      </c>
      <c r="B1646" s="342" t="str">
        <f aca="false">A1646&amp;"U"</f>
        <v>103005U</v>
      </c>
      <c r="C1646" s="341" t="s">
        <v>7554</v>
      </c>
      <c r="D1646" s="341" t="s">
        <v>32</v>
      </c>
      <c r="E1646" s="341" t="s">
        <v>5911</v>
      </c>
      <c r="F1646" s="343" t="n">
        <v>596.76</v>
      </c>
    </row>
    <row r="1647" customFormat="false" ht="15" hidden="false" customHeight="false" outlineLevel="0" collapsed="false">
      <c r="A1647" s="341" t="n">
        <v>103006</v>
      </c>
      <c r="B1647" s="342" t="str">
        <f aca="false">A1647&amp;"U"</f>
        <v>103006U</v>
      </c>
      <c r="C1647" s="341" t="s">
        <v>7555</v>
      </c>
      <c r="D1647" s="341" t="s">
        <v>32</v>
      </c>
      <c r="E1647" s="341" t="s">
        <v>5911</v>
      </c>
      <c r="F1647" s="343" t="n">
        <v>817.31</v>
      </c>
    </row>
    <row r="1648" customFormat="false" ht="15" hidden="false" customHeight="false" outlineLevel="0" collapsed="false">
      <c r="A1648" s="341" t="n">
        <v>103007</v>
      </c>
      <c r="B1648" s="342" t="str">
        <f aca="false">A1648&amp;"U"</f>
        <v>103007U</v>
      </c>
      <c r="C1648" s="341" t="s">
        <v>7556</v>
      </c>
      <c r="D1648" s="341" t="s">
        <v>32</v>
      </c>
      <c r="E1648" s="341" t="s">
        <v>5911</v>
      </c>
      <c r="F1648" s="344" t="n">
        <v>1084.49</v>
      </c>
    </row>
    <row r="1649" customFormat="false" ht="15" hidden="false" customHeight="false" outlineLevel="0" collapsed="false">
      <c r="A1649" s="341" t="n">
        <v>97933</v>
      </c>
      <c r="B1649" s="342" t="str">
        <f aca="false">A1649&amp;"U"</f>
        <v>97933U</v>
      </c>
      <c r="C1649" s="341" t="s">
        <v>7557</v>
      </c>
      <c r="D1649" s="341" t="s">
        <v>32</v>
      </c>
      <c r="E1649" s="341" t="s">
        <v>5911</v>
      </c>
      <c r="F1649" s="344" t="n">
        <v>1059.19</v>
      </c>
    </row>
    <row r="1650" customFormat="false" ht="15" hidden="false" customHeight="false" outlineLevel="0" collapsed="false">
      <c r="A1650" s="341" t="n">
        <v>97934</v>
      </c>
      <c r="B1650" s="342" t="str">
        <f aca="false">A1650&amp;"U"</f>
        <v>97934U</v>
      </c>
      <c r="C1650" s="341" t="s">
        <v>7558</v>
      </c>
      <c r="D1650" s="341" t="s">
        <v>32</v>
      </c>
      <c r="E1650" s="341" t="s">
        <v>5911</v>
      </c>
      <c r="F1650" s="344" t="n">
        <v>2302.09</v>
      </c>
    </row>
    <row r="1651" customFormat="false" ht="15" hidden="false" customHeight="false" outlineLevel="0" collapsed="false">
      <c r="A1651" s="341" t="n">
        <v>97935</v>
      </c>
      <c r="B1651" s="342" t="str">
        <f aca="false">A1651&amp;"U"</f>
        <v>97935U</v>
      </c>
      <c r="C1651" s="341" t="s">
        <v>7559</v>
      </c>
      <c r="D1651" s="341" t="s">
        <v>32</v>
      </c>
      <c r="E1651" s="341" t="s">
        <v>5911</v>
      </c>
      <c r="F1651" s="343" t="n">
        <v>858.03</v>
      </c>
    </row>
    <row r="1652" customFormat="false" ht="15" hidden="false" customHeight="false" outlineLevel="0" collapsed="false">
      <c r="A1652" s="341" t="n">
        <v>97936</v>
      </c>
      <c r="B1652" s="342" t="str">
        <f aca="false">A1652&amp;"U"</f>
        <v>97936U</v>
      </c>
      <c r="C1652" s="341" t="s">
        <v>7560</v>
      </c>
      <c r="D1652" s="341" t="s">
        <v>32</v>
      </c>
      <c r="E1652" s="341" t="s">
        <v>5911</v>
      </c>
      <c r="F1652" s="344" t="n">
        <v>1924.51</v>
      </c>
    </row>
    <row r="1653" customFormat="false" ht="15" hidden="false" customHeight="false" outlineLevel="0" collapsed="false">
      <c r="A1653" s="341" t="n">
        <v>97947</v>
      </c>
      <c r="B1653" s="342" t="str">
        <f aca="false">A1653&amp;"U"</f>
        <v>97947U</v>
      </c>
      <c r="C1653" s="341" t="s">
        <v>7561</v>
      </c>
      <c r="D1653" s="341" t="s">
        <v>32</v>
      </c>
      <c r="E1653" s="341" t="s">
        <v>5911</v>
      </c>
      <c r="F1653" s="344" t="n">
        <v>1796.94</v>
      </c>
    </row>
    <row r="1654" customFormat="false" ht="15" hidden="false" customHeight="false" outlineLevel="0" collapsed="false">
      <c r="A1654" s="341" t="n">
        <v>97948</v>
      </c>
      <c r="B1654" s="342" t="str">
        <f aca="false">A1654&amp;"U"</f>
        <v>97948U</v>
      </c>
      <c r="C1654" s="341" t="s">
        <v>7562</v>
      </c>
      <c r="D1654" s="341" t="s">
        <v>32</v>
      </c>
      <c r="E1654" s="341" t="s">
        <v>5911</v>
      </c>
      <c r="F1654" s="344" t="n">
        <v>3293.21</v>
      </c>
    </row>
    <row r="1655" customFormat="false" ht="15" hidden="false" customHeight="false" outlineLevel="0" collapsed="false">
      <c r="A1655" s="341" t="n">
        <v>97949</v>
      </c>
      <c r="B1655" s="342" t="str">
        <f aca="false">A1655&amp;"U"</f>
        <v>97949U</v>
      </c>
      <c r="C1655" s="341" t="s">
        <v>7563</v>
      </c>
      <c r="D1655" s="341" t="s">
        <v>32</v>
      </c>
      <c r="E1655" s="341" t="s">
        <v>5911</v>
      </c>
      <c r="F1655" s="344" t="n">
        <v>1796.11</v>
      </c>
    </row>
    <row r="1656" customFormat="false" ht="15" hidden="false" customHeight="false" outlineLevel="0" collapsed="false">
      <c r="A1656" s="341" t="n">
        <v>97950</v>
      </c>
      <c r="B1656" s="342" t="str">
        <f aca="false">A1656&amp;"U"</f>
        <v>97950U</v>
      </c>
      <c r="C1656" s="341" t="s">
        <v>7564</v>
      </c>
      <c r="D1656" s="341" t="s">
        <v>32</v>
      </c>
      <c r="E1656" s="341" t="s">
        <v>5911</v>
      </c>
      <c r="F1656" s="344" t="n">
        <v>3139.17</v>
      </c>
    </row>
    <row r="1657" customFormat="false" ht="15" hidden="false" customHeight="false" outlineLevel="0" collapsed="false">
      <c r="A1657" s="341" t="n">
        <v>97951</v>
      </c>
      <c r="B1657" s="342" t="str">
        <f aca="false">A1657&amp;"U"</f>
        <v>97951U</v>
      </c>
      <c r="C1657" s="341" t="s">
        <v>7565</v>
      </c>
      <c r="D1657" s="341" t="s">
        <v>32</v>
      </c>
      <c r="E1657" s="341" t="s">
        <v>5911</v>
      </c>
      <c r="F1657" s="344" t="n">
        <v>2875.09</v>
      </c>
    </row>
    <row r="1658" customFormat="false" ht="15" hidden="false" customHeight="false" outlineLevel="0" collapsed="false">
      <c r="A1658" s="341" t="n">
        <v>97952</v>
      </c>
      <c r="B1658" s="342" t="str">
        <f aca="false">A1658&amp;"U"</f>
        <v>97952U</v>
      </c>
      <c r="C1658" s="341" t="s">
        <v>7566</v>
      </c>
      <c r="D1658" s="341" t="s">
        <v>32</v>
      </c>
      <c r="E1658" s="341" t="s">
        <v>5911</v>
      </c>
      <c r="F1658" s="344" t="n">
        <v>4934.95</v>
      </c>
    </row>
    <row r="1659" customFormat="false" ht="15" hidden="false" customHeight="false" outlineLevel="0" collapsed="false">
      <c r="A1659" s="341" t="n">
        <v>97953</v>
      </c>
      <c r="B1659" s="342" t="str">
        <f aca="false">A1659&amp;"U"</f>
        <v>97953U</v>
      </c>
      <c r="C1659" s="341" t="s">
        <v>7567</v>
      </c>
      <c r="D1659" s="341" t="s">
        <v>32</v>
      </c>
      <c r="E1659" s="341" t="s">
        <v>5911</v>
      </c>
      <c r="F1659" s="344" t="n">
        <v>1334.64</v>
      </c>
    </row>
    <row r="1660" customFormat="false" ht="15" hidden="false" customHeight="false" outlineLevel="0" collapsed="false">
      <c r="A1660" s="341" t="n">
        <v>97955</v>
      </c>
      <c r="B1660" s="342" t="str">
        <f aca="false">A1660&amp;"U"</f>
        <v>97955U</v>
      </c>
      <c r="C1660" s="341" t="s">
        <v>7568</v>
      </c>
      <c r="D1660" s="341" t="s">
        <v>32</v>
      </c>
      <c r="E1660" s="341" t="s">
        <v>5911</v>
      </c>
      <c r="F1660" s="344" t="n">
        <v>2890.16</v>
      </c>
    </row>
    <row r="1661" customFormat="false" ht="15" hidden="false" customHeight="false" outlineLevel="0" collapsed="false">
      <c r="A1661" s="341" t="n">
        <v>97956</v>
      </c>
      <c r="B1661" s="342" t="str">
        <f aca="false">A1661&amp;"U"</f>
        <v>97956U</v>
      </c>
      <c r="C1661" s="341" t="s">
        <v>7569</v>
      </c>
      <c r="D1661" s="341" t="s">
        <v>32</v>
      </c>
      <c r="E1661" s="341" t="s">
        <v>5911</v>
      </c>
      <c r="F1661" s="344" t="n">
        <v>1413.15</v>
      </c>
    </row>
    <row r="1662" customFormat="false" ht="15" hidden="false" customHeight="false" outlineLevel="0" collapsed="false">
      <c r="A1662" s="341" t="n">
        <v>97957</v>
      </c>
      <c r="B1662" s="342" t="str">
        <f aca="false">A1662&amp;"U"</f>
        <v>97957U</v>
      </c>
      <c r="C1662" s="341" t="s">
        <v>7570</v>
      </c>
      <c r="D1662" s="341" t="s">
        <v>32</v>
      </c>
      <c r="E1662" s="341" t="s">
        <v>5911</v>
      </c>
      <c r="F1662" s="344" t="n">
        <v>2517.87</v>
      </c>
    </row>
    <row r="1663" customFormat="false" ht="15" hidden="false" customHeight="false" outlineLevel="0" collapsed="false">
      <c r="A1663" s="341" t="n">
        <v>97961</v>
      </c>
      <c r="B1663" s="342" t="str">
        <f aca="false">A1663&amp;"U"</f>
        <v>97961U</v>
      </c>
      <c r="C1663" s="341" t="s">
        <v>7571</v>
      </c>
      <c r="D1663" s="341" t="s">
        <v>32</v>
      </c>
      <c r="E1663" s="341" t="s">
        <v>5911</v>
      </c>
      <c r="F1663" s="344" t="n">
        <v>2315.6</v>
      </c>
    </row>
    <row r="1664" customFormat="false" ht="15" hidden="false" customHeight="false" outlineLevel="0" collapsed="false">
      <c r="A1664" s="341" t="n">
        <v>97973</v>
      </c>
      <c r="B1664" s="342" t="str">
        <f aca="false">A1664&amp;"U"</f>
        <v>97973U</v>
      </c>
      <c r="C1664" s="341" t="s">
        <v>7572</v>
      </c>
      <c r="D1664" s="341" t="s">
        <v>32</v>
      </c>
      <c r="E1664" s="341" t="s">
        <v>5911</v>
      </c>
      <c r="F1664" s="344" t="n">
        <v>4327.22</v>
      </c>
    </row>
    <row r="1665" customFormat="false" ht="15" hidden="false" customHeight="false" outlineLevel="0" collapsed="false">
      <c r="A1665" s="341" t="n">
        <v>97974</v>
      </c>
      <c r="B1665" s="342" t="str">
        <f aca="false">A1665&amp;"U"</f>
        <v>97974U</v>
      </c>
      <c r="C1665" s="341" t="s">
        <v>7573</v>
      </c>
      <c r="D1665" s="341" t="s">
        <v>32</v>
      </c>
      <c r="E1665" s="341" t="s">
        <v>5911</v>
      </c>
      <c r="F1665" s="343" t="n">
        <v>488.1</v>
      </c>
    </row>
    <row r="1666" customFormat="false" ht="15" hidden="false" customHeight="false" outlineLevel="0" collapsed="false">
      <c r="A1666" s="341" t="n">
        <v>97975</v>
      </c>
      <c r="B1666" s="342" t="str">
        <f aca="false">A1666&amp;"U"</f>
        <v>97975U</v>
      </c>
      <c r="C1666" s="341" t="s">
        <v>7574</v>
      </c>
      <c r="D1666" s="341" t="s">
        <v>32</v>
      </c>
      <c r="E1666" s="341" t="s">
        <v>5911</v>
      </c>
      <c r="F1666" s="343" t="n">
        <v>631.64</v>
      </c>
    </row>
    <row r="1667" customFormat="false" ht="15" hidden="false" customHeight="false" outlineLevel="0" collapsed="false">
      <c r="A1667" s="341" t="n">
        <v>97976</v>
      </c>
      <c r="B1667" s="342" t="str">
        <f aca="false">A1667&amp;"U"</f>
        <v>97976U</v>
      </c>
      <c r="C1667" s="341" t="s">
        <v>7575</v>
      </c>
      <c r="D1667" s="341" t="s">
        <v>32</v>
      </c>
      <c r="E1667" s="341" t="s">
        <v>5911</v>
      </c>
      <c r="F1667" s="344" t="n">
        <v>1120.01</v>
      </c>
    </row>
    <row r="1668" customFormat="false" ht="15" hidden="false" customHeight="false" outlineLevel="0" collapsed="false">
      <c r="A1668" s="341" t="n">
        <v>97977</v>
      </c>
      <c r="B1668" s="342" t="str">
        <f aca="false">A1668&amp;"U"</f>
        <v>97977U</v>
      </c>
      <c r="C1668" s="341" t="s">
        <v>7576</v>
      </c>
      <c r="D1668" s="341" t="s">
        <v>32</v>
      </c>
      <c r="E1668" s="341" t="s">
        <v>5911</v>
      </c>
      <c r="F1668" s="344" t="n">
        <v>1604.07</v>
      </c>
    </row>
    <row r="1669" customFormat="false" ht="15" hidden="false" customHeight="false" outlineLevel="0" collapsed="false">
      <c r="A1669" s="341" t="n">
        <v>97978</v>
      </c>
      <c r="B1669" s="342" t="str">
        <f aca="false">A1669&amp;"U"</f>
        <v>97978U</v>
      </c>
      <c r="C1669" s="341" t="s">
        <v>7577</v>
      </c>
      <c r="D1669" s="341" t="s">
        <v>32</v>
      </c>
      <c r="E1669" s="341" t="s">
        <v>5911</v>
      </c>
      <c r="F1669" s="343" t="n">
        <v>946.62</v>
      </c>
    </row>
    <row r="1670" customFormat="false" ht="15" hidden="false" customHeight="false" outlineLevel="0" collapsed="false">
      <c r="A1670" s="341" t="n">
        <v>97980</v>
      </c>
      <c r="B1670" s="342" t="str">
        <f aca="false">A1670&amp;"U"</f>
        <v>97980U</v>
      </c>
      <c r="C1670" s="341" t="s">
        <v>7578</v>
      </c>
      <c r="D1670" s="341" t="s">
        <v>32</v>
      </c>
      <c r="E1670" s="341" t="s">
        <v>5911</v>
      </c>
      <c r="F1670" s="344" t="n">
        <v>2056.72</v>
      </c>
    </row>
    <row r="1671" customFormat="false" ht="15" hidden="false" customHeight="false" outlineLevel="0" collapsed="false">
      <c r="A1671" s="341" t="n">
        <v>97981</v>
      </c>
      <c r="B1671" s="342" t="str">
        <f aca="false">A1671&amp;"U"</f>
        <v>97981U</v>
      </c>
      <c r="C1671" s="341" t="s">
        <v>7579</v>
      </c>
      <c r="D1671" s="341" t="s">
        <v>152</v>
      </c>
      <c r="E1671" s="341" t="s">
        <v>5964</v>
      </c>
      <c r="F1671" s="344" t="n">
        <v>1192.67</v>
      </c>
    </row>
    <row r="1672" customFormat="false" ht="15" hidden="false" customHeight="false" outlineLevel="0" collapsed="false">
      <c r="A1672" s="341" t="n">
        <v>97983</v>
      </c>
      <c r="B1672" s="342" t="str">
        <f aca="false">A1672&amp;"U"</f>
        <v>97983U</v>
      </c>
      <c r="C1672" s="341" t="s">
        <v>7580</v>
      </c>
      <c r="D1672" s="341" t="s">
        <v>152</v>
      </c>
      <c r="E1672" s="341" t="s">
        <v>5911</v>
      </c>
      <c r="F1672" s="343" t="n">
        <v>505.86</v>
      </c>
    </row>
    <row r="1673" customFormat="false" ht="15" hidden="false" customHeight="false" outlineLevel="0" collapsed="false">
      <c r="A1673" s="341" t="n">
        <v>97985</v>
      </c>
      <c r="B1673" s="342" t="str">
        <f aca="false">A1673&amp;"U"</f>
        <v>97985U</v>
      </c>
      <c r="C1673" s="341" t="s">
        <v>7581</v>
      </c>
      <c r="D1673" s="341" t="s">
        <v>152</v>
      </c>
      <c r="E1673" s="341" t="s">
        <v>5964</v>
      </c>
      <c r="F1673" s="344" t="n">
        <v>1438.02</v>
      </c>
    </row>
    <row r="1674" customFormat="false" ht="15" hidden="false" customHeight="false" outlineLevel="0" collapsed="false">
      <c r="A1674" s="341" t="n">
        <v>97987</v>
      </c>
      <c r="B1674" s="342" t="str">
        <f aca="false">A1674&amp;"U"</f>
        <v>97987U</v>
      </c>
      <c r="C1674" s="341" t="s">
        <v>7582</v>
      </c>
      <c r="D1674" s="341" t="s">
        <v>152</v>
      </c>
      <c r="E1674" s="341" t="s">
        <v>5911</v>
      </c>
      <c r="F1674" s="343" t="n">
        <v>673.83</v>
      </c>
    </row>
    <row r="1675" customFormat="false" ht="15" hidden="false" customHeight="false" outlineLevel="0" collapsed="false">
      <c r="A1675" s="341" t="n">
        <v>97988</v>
      </c>
      <c r="B1675" s="342" t="str">
        <f aca="false">A1675&amp;"U"</f>
        <v>97988U</v>
      </c>
      <c r="C1675" s="341" t="s">
        <v>7583</v>
      </c>
      <c r="D1675" s="341" t="s">
        <v>32</v>
      </c>
      <c r="E1675" s="341" t="s">
        <v>5911</v>
      </c>
      <c r="F1675" s="344" t="n">
        <v>3016.11</v>
      </c>
    </row>
    <row r="1676" customFormat="false" ht="15" hidden="false" customHeight="false" outlineLevel="0" collapsed="false">
      <c r="A1676" s="341" t="n">
        <v>97989</v>
      </c>
      <c r="B1676" s="342" t="str">
        <f aca="false">A1676&amp;"U"</f>
        <v>97989U</v>
      </c>
      <c r="C1676" s="341" t="s">
        <v>7584</v>
      </c>
      <c r="D1676" s="341" t="s">
        <v>152</v>
      </c>
      <c r="E1676" s="341" t="s">
        <v>5964</v>
      </c>
      <c r="F1676" s="344" t="n">
        <v>1683.3</v>
      </c>
    </row>
    <row r="1677" customFormat="false" ht="15" hidden="false" customHeight="false" outlineLevel="0" collapsed="false">
      <c r="A1677" s="341" t="n">
        <v>97991</v>
      </c>
      <c r="B1677" s="342" t="str">
        <f aca="false">A1677&amp;"U"</f>
        <v>97991U</v>
      </c>
      <c r="C1677" s="341" t="s">
        <v>7585</v>
      </c>
      <c r="D1677" s="341" t="s">
        <v>152</v>
      </c>
      <c r="E1677" s="341" t="s">
        <v>5911</v>
      </c>
      <c r="F1677" s="343" t="n">
        <v>924.1</v>
      </c>
    </row>
    <row r="1678" customFormat="false" ht="15" hidden="false" customHeight="false" outlineLevel="0" collapsed="false">
      <c r="A1678" s="341" t="n">
        <v>97992</v>
      </c>
      <c r="B1678" s="342" t="str">
        <f aca="false">A1678&amp;"U"</f>
        <v>97992U</v>
      </c>
      <c r="C1678" s="341" t="s">
        <v>7586</v>
      </c>
      <c r="D1678" s="341" t="s">
        <v>32</v>
      </c>
      <c r="E1678" s="341" t="s">
        <v>5911</v>
      </c>
      <c r="F1678" s="344" t="n">
        <v>3869.88</v>
      </c>
    </row>
    <row r="1679" customFormat="false" ht="15" hidden="false" customHeight="false" outlineLevel="0" collapsed="false">
      <c r="A1679" s="341" t="n">
        <v>97993</v>
      </c>
      <c r="B1679" s="342" t="str">
        <f aca="false">A1679&amp;"U"</f>
        <v>97993U</v>
      </c>
      <c r="C1679" s="341" t="s">
        <v>7587</v>
      </c>
      <c r="D1679" s="341" t="s">
        <v>152</v>
      </c>
      <c r="E1679" s="341" t="s">
        <v>5964</v>
      </c>
      <c r="F1679" s="344" t="n">
        <v>2051.35</v>
      </c>
    </row>
    <row r="1680" customFormat="false" ht="15" hidden="false" customHeight="false" outlineLevel="0" collapsed="false">
      <c r="A1680" s="341" t="n">
        <v>97994</v>
      </c>
      <c r="B1680" s="342" t="str">
        <f aca="false">A1680&amp;"U"</f>
        <v>97994U</v>
      </c>
      <c r="C1680" s="341" t="s">
        <v>7588</v>
      </c>
      <c r="D1680" s="341" t="s">
        <v>32</v>
      </c>
      <c r="E1680" s="341" t="s">
        <v>5911</v>
      </c>
      <c r="F1680" s="344" t="n">
        <v>2523.56</v>
      </c>
    </row>
    <row r="1681" customFormat="false" ht="15" hidden="false" customHeight="false" outlineLevel="0" collapsed="false">
      <c r="A1681" s="341" t="n">
        <v>97995</v>
      </c>
      <c r="B1681" s="342" t="str">
        <f aca="false">A1681&amp;"U"</f>
        <v>97995U</v>
      </c>
      <c r="C1681" s="341" t="s">
        <v>7589</v>
      </c>
      <c r="D1681" s="341" t="s">
        <v>152</v>
      </c>
      <c r="E1681" s="341" t="s">
        <v>5964</v>
      </c>
      <c r="F1681" s="344" t="n">
        <v>1268.42</v>
      </c>
    </row>
    <row r="1682" customFormat="false" ht="15" hidden="false" customHeight="false" outlineLevel="0" collapsed="false">
      <c r="A1682" s="341" t="n">
        <v>97996</v>
      </c>
      <c r="B1682" s="342" t="str">
        <f aca="false">A1682&amp;"U"</f>
        <v>97996U</v>
      </c>
      <c r="C1682" s="341" t="s">
        <v>7590</v>
      </c>
      <c r="D1682" s="341" t="s">
        <v>32</v>
      </c>
      <c r="E1682" s="341" t="s">
        <v>5911</v>
      </c>
      <c r="F1682" s="344" t="n">
        <v>3191.89</v>
      </c>
    </row>
    <row r="1683" customFormat="false" ht="15" hidden="false" customHeight="false" outlineLevel="0" collapsed="false">
      <c r="A1683" s="341" t="n">
        <v>97997</v>
      </c>
      <c r="B1683" s="342" t="str">
        <f aca="false">A1683&amp;"U"</f>
        <v>97997U</v>
      </c>
      <c r="C1683" s="341" t="s">
        <v>7591</v>
      </c>
      <c r="D1683" s="341" t="s">
        <v>152</v>
      </c>
      <c r="E1683" s="341" t="s">
        <v>5964</v>
      </c>
      <c r="F1683" s="344" t="n">
        <v>1516.26</v>
      </c>
    </row>
    <row r="1684" customFormat="false" ht="15" hidden="false" customHeight="false" outlineLevel="0" collapsed="false">
      <c r="A1684" s="341" t="n">
        <v>97999</v>
      </c>
      <c r="B1684" s="342" t="str">
        <f aca="false">A1684&amp;"U"</f>
        <v>97999U</v>
      </c>
      <c r="C1684" s="341" t="s">
        <v>7592</v>
      </c>
      <c r="D1684" s="341" t="s">
        <v>152</v>
      </c>
      <c r="E1684" s="341" t="s">
        <v>5964</v>
      </c>
      <c r="F1684" s="344" t="n">
        <v>1764.17</v>
      </c>
    </row>
    <row r="1685" customFormat="false" ht="15" hidden="false" customHeight="false" outlineLevel="0" collapsed="false">
      <c r="A1685" s="341" t="n">
        <v>98001</v>
      </c>
      <c r="B1685" s="342" t="str">
        <f aca="false">A1685&amp;"U"</f>
        <v>98001U</v>
      </c>
      <c r="C1685" s="341" t="s">
        <v>7593</v>
      </c>
      <c r="D1685" s="341" t="s">
        <v>152</v>
      </c>
      <c r="E1685" s="341" t="s">
        <v>5964</v>
      </c>
      <c r="F1685" s="344" t="n">
        <v>2012.02</v>
      </c>
    </row>
    <row r="1686" customFormat="false" ht="15" hidden="false" customHeight="false" outlineLevel="0" collapsed="false">
      <c r="A1686" s="341" t="n">
        <v>98002</v>
      </c>
      <c r="B1686" s="342" t="str">
        <f aca="false">A1686&amp;"U"</f>
        <v>98002U</v>
      </c>
      <c r="C1686" s="341" t="s">
        <v>7594</v>
      </c>
      <c r="D1686" s="341" t="s">
        <v>32</v>
      </c>
      <c r="E1686" s="341" t="s">
        <v>5911</v>
      </c>
      <c r="F1686" s="344" t="n">
        <v>5231.86</v>
      </c>
    </row>
    <row r="1687" customFormat="false" ht="15" hidden="false" customHeight="false" outlineLevel="0" collapsed="false">
      <c r="A1687" s="341" t="n">
        <v>98003</v>
      </c>
      <c r="B1687" s="342" t="str">
        <f aca="false">A1687&amp;"U"</f>
        <v>98003U</v>
      </c>
      <c r="C1687" s="341" t="s">
        <v>7595</v>
      </c>
      <c r="D1687" s="341" t="s">
        <v>152</v>
      </c>
      <c r="E1687" s="341" t="s">
        <v>5964</v>
      </c>
      <c r="F1687" s="344" t="n">
        <v>2259.95</v>
      </c>
    </row>
    <row r="1688" customFormat="false" ht="15" hidden="false" customHeight="false" outlineLevel="0" collapsed="false">
      <c r="A1688" s="341" t="n">
        <v>98005</v>
      </c>
      <c r="B1688" s="342" t="str">
        <f aca="false">A1688&amp;"U"</f>
        <v>98005U</v>
      </c>
      <c r="C1688" s="341" t="s">
        <v>7596</v>
      </c>
      <c r="D1688" s="341" t="s">
        <v>152</v>
      </c>
      <c r="E1688" s="341" t="s">
        <v>5964</v>
      </c>
      <c r="F1688" s="344" t="n">
        <v>2507.86</v>
      </c>
    </row>
    <row r="1689" customFormat="false" ht="15" hidden="false" customHeight="false" outlineLevel="0" collapsed="false">
      <c r="A1689" s="341" t="n">
        <v>98006</v>
      </c>
      <c r="B1689" s="342" t="str">
        <f aca="false">A1689&amp;"U"</f>
        <v>98006U</v>
      </c>
      <c r="C1689" s="341" t="s">
        <v>7597</v>
      </c>
      <c r="D1689" s="341" t="s">
        <v>32</v>
      </c>
      <c r="E1689" s="341" t="s">
        <v>5911</v>
      </c>
      <c r="F1689" s="344" t="n">
        <v>6577.28</v>
      </c>
    </row>
    <row r="1690" customFormat="false" ht="15" hidden="false" customHeight="false" outlineLevel="0" collapsed="false">
      <c r="A1690" s="341" t="n">
        <v>98007</v>
      </c>
      <c r="B1690" s="342" t="str">
        <f aca="false">A1690&amp;"U"</f>
        <v>98007U</v>
      </c>
      <c r="C1690" s="341" t="s">
        <v>7598</v>
      </c>
      <c r="D1690" s="341" t="s">
        <v>152</v>
      </c>
      <c r="E1690" s="341" t="s">
        <v>5964</v>
      </c>
      <c r="F1690" s="344" t="n">
        <v>2755.71</v>
      </c>
    </row>
    <row r="1691" customFormat="false" ht="15" hidden="false" customHeight="false" outlineLevel="0" collapsed="false">
      <c r="A1691" s="341" t="n">
        <v>98008</v>
      </c>
      <c r="B1691" s="342" t="str">
        <f aca="false">A1691&amp;"U"</f>
        <v>98008U</v>
      </c>
      <c r="C1691" s="341" t="s">
        <v>7599</v>
      </c>
      <c r="D1691" s="341" t="s">
        <v>32</v>
      </c>
      <c r="E1691" s="341" t="s">
        <v>5911</v>
      </c>
      <c r="F1691" s="344" t="n">
        <v>3956.24</v>
      </c>
    </row>
    <row r="1692" customFormat="false" ht="15" hidden="false" customHeight="false" outlineLevel="0" collapsed="false">
      <c r="A1692" s="341" t="n">
        <v>98009</v>
      </c>
      <c r="B1692" s="342" t="str">
        <f aca="false">A1692&amp;"U"</f>
        <v>98009U</v>
      </c>
      <c r="C1692" s="341" t="s">
        <v>7600</v>
      </c>
      <c r="D1692" s="341" t="s">
        <v>152</v>
      </c>
      <c r="E1692" s="341" t="s">
        <v>5964</v>
      </c>
      <c r="F1692" s="344" t="n">
        <v>1764.17</v>
      </c>
    </row>
    <row r="1693" customFormat="false" ht="15" hidden="false" customHeight="false" outlineLevel="0" collapsed="false">
      <c r="A1693" s="341" t="n">
        <v>98010</v>
      </c>
      <c r="B1693" s="342" t="str">
        <f aca="false">A1693&amp;"U"</f>
        <v>98010U</v>
      </c>
      <c r="C1693" s="341" t="s">
        <v>7601</v>
      </c>
      <c r="D1693" s="341" t="s">
        <v>32</v>
      </c>
      <c r="E1693" s="341" t="s">
        <v>5911</v>
      </c>
      <c r="F1693" s="344" t="n">
        <v>4831.51</v>
      </c>
    </row>
    <row r="1694" customFormat="false" ht="15" hidden="false" customHeight="false" outlineLevel="0" collapsed="false">
      <c r="A1694" s="341" t="n">
        <v>98011</v>
      </c>
      <c r="B1694" s="342" t="str">
        <f aca="false">A1694&amp;"U"</f>
        <v>98011U</v>
      </c>
      <c r="C1694" s="341" t="s">
        <v>7602</v>
      </c>
      <c r="D1694" s="341" t="s">
        <v>152</v>
      </c>
      <c r="E1694" s="341" t="s">
        <v>5964</v>
      </c>
      <c r="F1694" s="344" t="n">
        <v>2012.02</v>
      </c>
    </row>
    <row r="1695" customFormat="false" ht="15" hidden="false" customHeight="false" outlineLevel="0" collapsed="false">
      <c r="A1695" s="341" t="n">
        <v>98012</v>
      </c>
      <c r="B1695" s="342" t="str">
        <f aca="false">A1695&amp;"U"</f>
        <v>98012U</v>
      </c>
      <c r="C1695" s="341" t="s">
        <v>7603</v>
      </c>
      <c r="D1695" s="341" t="s">
        <v>32</v>
      </c>
      <c r="E1695" s="341" t="s">
        <v>5911</v>
      </c>
      <c r="F1695" s="344" t="n">
        <v>5678.93</v>
      </c>
    </row>
    <row r="1696" customFormat="false" ht="15" hidden="false" customHeight="false" outlineLevel="0" collapsed="false">
      <c r="A1696" s="341" t="n">
        <v>98013</v>
      </c>
      <c r="B1696" s="342" t="str">
        <f aca="false">A1696&amp;"U"</f>
        <v>98013U</v>
      </c>
      <c r="C1696" s="341" t="s">
        <v>7604</v>
      </c>
      <c r="D1696" s="341" t="s">
        <v>152</v>
      </c>
      <c r="E1696" s="341" t="s">
        <v>5964</v>
      </c>
      <c r="F1696" s="344" t="n">
        <v>2259.95</v>
      </c>
    </row>
    <row r="1697" customFormat="false" ht="15" hidden="false" customHeight="false" outlineLevel="0" collapsed="false">
      <c r="A1697" s="341" t="n">
        <v>98014</v>
      </c>
      <c r="B1697" s="342" t="str">
        <f aca="false">A1697&amp;"U"</f>
        <v>98014U</v>
      </c>
      <c r="C1697" s="341" t="s">
        <v>7605</v>
      </c>
      <c r="D1697" s="341" t="s">
        <v>32</v>
      </c>
      <c r="E1697" s="341" t="s">
        <v>5911</v>
      </c>
      <c r="F1697" s="344" t="n">
        <v>6526.25</v>
      </c>
    </row>
    <row r="1698" customFormat="false" ht="15" hidden="false" customHeight="false" outlineLevel="0" collapsed="false">
      <c r="A1698" s="341" t="n">
        <v>98015</v>
      </c>
      <c r="B1698" s="342" t="str">
        <f aca="false">A1698&amp;"U"</f>
        <v>98015U</v>
      </c>
      <c r="C1698" s="341" t="s">
        <v>7606</v>
      </c>
      <c r="D1698" s="341" t="s">
        <v>152</v>
      </c>
      <c r="E1698" s="341" t="s">
        <v>5964</v>
      </c>
      <c r="F1698" s="344" t="n">
        <v>2507.86</v>
      </c>
    </row>
    <row r="1699" customFormat="false" ht="15" hidden="false" customHeight="false" outlineLevel="0" collapsed="false">
      <c r="A1699" s="341" t="n">
        <v>98016</v>
      </c>
      <c r="B1699" s="342" t="str">
        <f aca="false">A1699&amp;"U"</f>
        <v>98016U</v>
      </c>
      <c r="C1699" s="341" t="s">
        <v>7607</v>
      </c>
      <c r="D1699" s="341" t="s">
        <v>32</v>
      </c>
      <c r="E1699" s="341" t="s">
        <v>5911</v>
      </c>
      <c r="F1699" s="344" t="n">
        <v>7373.73</v>
      </c>
    </row>
    <row r="1700" customFormat="false" ht="15" hidden="false" customHeight="false" outlineLevel="0" collapsed="false">
      <c r="A1700" s="341" t="n">
        <v>98017</v>
      </c>
      <c r="B1700" s="342" t="str">
        <f aca="false">A1700&amp;"U"</f>
        <v>98017U</v>
      </c>
      <c r="C1700" s="341" t="s">
        <v>7608</v>
      </c>
      <c r="D1700" s="341" t="s">
        <v>152</v>
      </c>
      <c r="E1700" s="341" t="s">
        <v>5964</v>
      </c>
      <c r="F1700" s="344" t="n">
        <v>2755.71</v>
      </c>
    </row>
    <row r="1701" customFormat="false" ht="15" hidden="false" customHeight="false" outlineLevel="0" collapsed="false">
      <c r="A1701" s="341" t="n">
        <v>98018</v>
      </c>
      <c r="B1701" s="342" t="str">
        <f aca="false">A1701&amp;"U"</f>
        <v>98018U</v>
      </c>
      <c r="C1701" s="341" t="s">
        <v>7609</v>
      </c>
      <c r="D1701" s="341" t="s">
        <v>32</v>
      </c>
      <c r="E1701" s="341" t="s">
        <v>5911</v>
      </c>
      <c r="F1701" s="344" t="n">
        <v>8221.09</v>
      </c>
    </row>
    <row r="1702" customFormat="false" ht="15" hidden="false" customHeight="false" outlineLevel="0" collapsed="false">
      <c r="A1702" s="341" t="n">
        <v>98019</v>
      </c>
      <c r="B1702" s="342" t="str">
        <f aca="false">A1702&amp;"U"</f>
        <v>98019U</v>
      </c>
      <c r="C1702" s="341" t="s">
        <v>7610</v>
      </c>
      <c r="D1702" s="341" t="s">
        <v>152</v>
      </c>
      <c r="E1702" s="341" t="s">
        <v>5964</v>
      </c>
      <c r="F1702" s="344" t="n">
        <v>3026.52</v>
      </c>
    </row>
    <row r="1703" customFormat="false" ht="15" hidden="false" customHeight="false" outlineLevel="0" collapsed="false">
      <c r="A1703" s="341" t="n">
        <v>98020</v>
      </c>
      <c r="B1703" s="342" t="str">
        <f aca="false">A1703&amp;"U"</f>
        <v>98020U</v>
      </c>
      <c r="C1703" s="341" t="s">
        <v>7611</v>
      </c>
      <c r="D1703" s="341" t="s">
        <v>32</v>
      </c>
      <c r="E1703" s="341" t="s">
        <v>5911</v>
      </c>
      <c r="F1703" s="344" t="n">
        <v>5839.65</v>
      </c>
    </row>
    <row r="1704" customFormat="false" ht="15" hidden="false" customHeight="false" outlineLevel="0" collapsed="false">
      <c r="A1704" s="341" t="n">
        <v>98021</v>
      </c>
      <c r="B1704" s="342" t="str">
        <f aca="false">A1704&amp;"U"</f>
        <v>98021U</v>
      </c>
      <c r="C1704" s="341" t="s">
        <v>7612</v>
      </c>
      <c r="D1704" s="341" t="s">
        <v>152</v>
      </c>
      <c r="E1704" s="341" t="s">
        <v>5964</v>
      </c>
      <c r="F1704" s="344" t="n">
        <v>2282.92</v>
      </c>
    </row>
    <row r="1705" customFormat="false" ht="15" hidden="false" customHeight="false" outlineLevel="0" collapsed="false">
      <c r="A1705" s="341" t="n">
        <v>98022</v>
      </c>
      <c r="B1705" s="342" t="str">
        <f aca="false">A1705&amp;"U"</f>
        <v>98022U</v>
      </c>
      <c r="C1705" s="341" t="s">
        <v>7613</v>
      </c>
      <c r="D1705" s="341" t="s">
        <v>32</v>
      </c>
      <c r="E1705" s="341" t="s">
        <v>5911</v>
      </c>
      <c r="F1705" s="344" t="n">
        <v>6848.48</v>
      </c>
    </row>
    <row r="1706" customFormat="false" ht="15" hidden="false" customHeight="false" outlineLevel="0" collapsed="false">
      <c r="A1706" s="341" t="n">
        <v>98023</v>
      </c>
      <c r="B1706" s="342" t="str">
        <f aca="false">A1706&amp;"U"</f>
        <v>98023U</v>
      </c>
      <c r="C1706" s="341" t="s">
        <v>7614</v>
      </c>
      <c r="D1706" s="341" t="s">
        <v>152</v>
      </c>
      <c r="E1706" s="341" t="s">
        <v>5964</v>
      </c>
      <c r="F1706" s="344" t="n">
        <v>2530.74</v>
      </c>
    </row>
    <row r="1707" customFormat="false" ht="15" hidden="false" customHeight="false" outlineLevel="0" collapsed="false">
      <c r="A1707" s="341" t="n">
        <v>98024</v>
      </c>
      <c r="B1707" s="342" t="str">
        <f aca="false">A1707&amp;"U"</f>
        <v>98024U</v>
      </c>
      <c r="C1707" s="341" t="s">
        <v>7615</v>
      </c>
      <c r="D1707" s="341" t="s">
        <v>32</v>
      </c>
      <c r="E1707" s="341" t="s">
        <v>5911</v>
      </c>
      <c r="F1707" s="344" t="n">
        <v>7919.01</v>
      </c>
    </row>
    <row r="1708" customFormat="false" ht="15" hidden="false" customHeight="false" outlineLevel="0" collapsed="false">
      <c r="A1708" s="341" t="n">
        <v>98025</v>
      </c>
      <c r="B1708" s="342" t="str">
        <f aca="false">A1708&amp;"U"</f>
        <v>98025U</v>
      </c>
      <c r="C1708" s="341" t="s">
        <v>7616</v>
      </c>
      <c r="D1708" s="341" t="s">
        <v>152</v>
      </c>
      <c r="E1708" s="341" t="s">
        <v>5964</v>
      </c>
      <c r="F1708" s="344" t="n">
        <v>2778.68</v>
      </c>
    </row>
    <row r="1709" customFormat="false" ht="15" hidden="false" customHeight="false" outlineLevel="0" collapsed="false">
      <c r="A1709" s="341" t="n">
        <v>98026</v>
      </c>
      <c r="B1709" s="342" t="str">
        <f aca="false">A1709&amp;"U"</f>
        <v>98026U</v>
      </c>
      <c r="C1709" s="341" t="s">
        <v>7617</v>
      </c>
      <c r="D1709" s="341" t="s">
        <v>32</v>
      </c>
      <c r="E1709" s="341" t="s">
        <v>5911</v>
      </c>
      <c r="F1709" s="344" t="n">
        <v>8935.63</v>
      </c>
    </row>
    <row r="1710" customFormat="false" ht="15" hidden="false" customHeight="false" outlineLevel="0" collapsed="false">
      <c r="A1710" s="341" t="n">
        <v>98027</v>
      </c>
      <c r="B1710" s="342" t="str">
        <f aca="false">A1710&amp;"U"</f>
        <v>98027U</v>
      </c>
      <c r="C1710" s="341" t="s">
        <v>7618</v>
      </c>
      <c r="D1710" s="341" t="s">
        <v>152</v>
      </c>
      <c r="E1710" s="341" t="s">
        <v>5964</v>
      </c>
      <c r="F1710" s="344" t="n">
        <v>3026.52</v>
      </c>
    </row>
    <row r="1711" customFormat="false" ht="15" hidden="false" customHeight="false" outlineLevel="0" collapsed="false">
      <c r="A1711" s="341" t="n">
        <v>98028</v>
      </c>
      <c r="B1711" s="342" t="str">
        <f aca="false">A1711&amp;"U"</f>
        <v>98028U</v>
      </c>
      <c r="C1711" s="341" t="s">
        <v>7619</v>
      </c>
      <c r="D1711" s="341" t="s">
        <v>32</v>
      </c>
      <c r="E1711" s="341" t="s">
        <v>5911</v>
      </c>
      <c r="F1711" s="344" t="n">
        <v>9952.28</v>
      </c>
    </row>
    <row r="1712" customFormat="false" ht="15" hidden="false" customHeight="false" outlineLevel="0" collapsed="false">
      <c r="A1712" s="341" t="n">
        <v>98029</v>
      </c>
      <c r="B1712" s="342" t="str">
        <f aca="false">A1712&amp;"U"</f>
        <v>98029U</v>
      </c>
      <c r="C1712" s="341" t="s">
        <v>7620</v>
      </c>
      <c r="D1712" s="341" t="s">
        <v>152</v>
      </c>
      <c r="E1712" s="341" t="s">
        <v>5964</v>
      </c>
      <c r="F1712" s="344" t="n">
        <v>3279.13</v>
      </c>
    </row>
    <row r="1713" customFormat="false" ht="15" hidden="false" customHeight="false" outlineLevel="0" collapsed="false">
      <c r="A1713" s="341" t="n">
        <v>98030</v>
      </c>
      <c r="B1713" s="342" t="str">
        <f aca="false">A1713&amp;"U"</f>
        <v>98030U</v>
      </c>
      <c r="C1713" s="341" t="s">
        <v>7621</v>
      </c>
      <c r="D1713" s="341" t="s">
        <v>32</v>
      </c>
      <c r="E1713" s="341" t="s">
        <v>5911</v>
      </c>
      <c r="F1713" s="344" t="n">
        <v>8120.37</v>
      </c>
    </row>
    <row r="1714" customFormat="false" ht="15" hidden="false" customHeight="false" outlineLevel="0" collapsed="false">
      <c r="A1714" s="341" t="n">
        <v>98031</v>
      </c>
      <c r="B1714" s="342" t="str">
        <f aca="false">A1714&amp;"U"</f>
        <v>98031U</v>
      </c>
      <c r="C1714" s="341" t="s">
        <v>7622</v>
      </c>
      <c r="D1714" s="341" t="s">
        <v>152</v>
      </c>
      <c r="E1714" s="341" t="s">
        <v>5964</v>
      </c>
      <c r="F1714" s="344" t="n">
        <v>2783.47</v>
      </c>
    </row>
    <row r="1715" customFormat="false" ht="15" hidden="false" customHeight="false" outlineLevel="0" collapsed="false">
      <c r="A1715" s="341" t="n">
        <v>98032</v>
      </c>
      <c r="B1715" s="342" t="str">
        <f aca="false">A1715&amp;"U"</f>
        <v>98032U</v>
      </c>
      <c r="C1715" s="341" t="s">
        <v>7623</v>
      </c>
      <c r="D1715" s="341" t="s">
        <v>32</v>
      </c>
      <c r="E1715" s="341" t="s">
        <v>5911</v>
      </c>
      <c r="F1715" s="344" t="n">
        <v>9350.25</v>
      </c>
    </row>
    <row r="1716" customFormat="false" ht="15" hidden="false" customHeight="false" outlineLevel="0" collapsed="false">
      <c r="A1716" s="341" t="n">
        <v>98033</v>
      </c>
      <c r="B1716" s="342" t="str">
        <f aca="false">A1716&amp;"U"</f>
        <v>98033U</v>
      </c>
      <c r="C1716" s="341" t="s">
        <v>7624</v>
      </c>
      <c r="D1716" s="341" t="s">
        <v>152</v>
      </c>
      <c r="E1716" s="341" t="s">
        <v>5964</v>
      </c>
      <c r="F1716" s="344" t="n">
        <v>3031.3</v>
      </c>
    </row>
    <row r="1717" customFormat="false" ht="15" hidden="false" customHeight="false" outlineLevel="0" collapsed="false">
      <c r="A1717" s="341" t="n">
        <v>98034</v>
      </c>
      <c r="B1717" s="342" t="str">
        <f aca="false">A1717&amp;"U"</f>
        <v>98034U</v>
      </c>
      <c r="C1717" s="341" t="s">
        <v>7625</v>
      </c>
      <c r="D1717" s="341" t="s">
        <v>32</v>
      </c>
      <c r="E1717" s="341" t="s">
        <v>5911</v>
      </c>
      <c r="F1717" s="344" t="n">
        <v>10580.1</v>
      </c>
    </row>
    <row r="1718" customFormat="false" ht="15" hidden="false" customHeight="false" outlineLevel="0" collapsed="false">
      <c r="A1718" s="341" t="n">
        <v>98035</v>
      </c>
      <c r="B1718" s="342" t="str">
        <f aca="false">A1718&amp;"U"</f>
        <v>98035U</v>
      </c>
      <c r="C1718" s="341" t="s">
        <v>7626</v>
      </c>
      <c r="D1718" s="341" t="s">
        <v>152</v>
      </c>
      <c r="E1718" s="341" t="s">
        <v>5964</v>
      </c>
      <c r="F1718" s="344" t="n">
        <v>3279.13</v>
      </c>
    </row>
    <row r="1719" customFormat="false" ht="15" hidden="false" customHeight="false" outlineLevel="0" collapsed="false">
      <c r="A1719" s="341" t="n">
        <v>98036</v>
      </c>
      <c r="B1719" s="342" t="str">
        <f aca="false">A1719&amp;"U"</f>
        <v>98036U</v>
      </c>
      <c r="C1719" s="341" t="s">
        <v>7627</v>
      </c>
      <c r="D1719" s="341" t="s">
        <v>32</v>
      </c>
      <c r="E1719" s="341" t="s">
        <v>5911</v>
      </c>
      <c r="F1719" s="344" t="n">
        <v>11809.96</v>
      </c>
    </row>
    <row r="1720" customFormat="false" ht="15" hidden="false" customHeight="false" outlineLevel="0" collapsed="false">
      <c r="A1720" s="341" t="n">
        <v>98037</v>
      </c>
      <c r="B1720" s="342" t="str">
        <f aca="false">A1720&amp;"U"</f>
        <v>98037U</v>
      </c>
      <c r="C1720" s="341" t="s">
        <v>7628</v>
      </c>
      <c r="D1720" s="341" t="s">
        <v>152</v>
      </c>
      <c r="E1720" s="341" t="s">
        <v>5964</v>
      </c>
      <c r="F1720" s="344" t="n">
        <v>3531.76</v>
      </c>
    </row>
    <row r="1721" customFormat="false" ht="15" hidden="false" customHeight="false" outlineLevel="0" collapsed="false">
      <c r="A1721" s="341" t="n">
        <v>98038</v>
      </c>
      <c r="B1721" s="342" t="str">
        <f aca="false">A1721&amp;"U"</f>
        <v>98038U</v>
      </c>
      <c r="C1721" s="341" t="s">
        <v>7629</v>
      </c>
      <c r="D1721" s="341" t="s">
        <v>32</v>
      </c>
      <c r="E1721" s="341" t="s">
        <v>5911</v>
      </c>
      <c r="F1721" s="344" t="n">
        <v>10810.23</v>
      </c>
    </row>
    <row r="1722" customFormat="false" ht="15" hidden="false" customHeight="false" outlineLevel="0" collapsed="false">
      <c r="A1722" s="341" t="n">
        <v>98039</v>
      </c>
      <c r="B1722" s="342" t="str">
        <f aca="false">A1722&amp;"U"</f>
        <v>98039U</v>
      </c>
      <c r="C1722" s="341" t="s">
        <v>7630</v>
      </c>
      <c r="D1722" s="341" t="s">
        <v>152</v>
      </c>
      <c r="E1722" s="341" t="s">
        <v>5964</v>
      </c>
      <c r="F1722" s="344" t="n">
        <v>3283.92</v>
      </c>
    </row>
    <row r="1723" customFormat="false" ht="15" hidden="false" customHeight="false" outlineLevel="0" collapsed="false">
      <c r="A1723" s="341" t="n">
        <v>98040</v>
      </c>
      <c r="B1723" s="342" t="str">
        <f aca="false">A1723&amp;"U"</f>
        <v>98040U</v>
      </c>
      <c r="C1723" s="341" t="s">
        <v>7631</v>
      </c>
      <c r="D1723" s="341" t="s">
        <v>32</v>
      </c>
      <c r="E1723" s="341" t="s">
        <v>5911</v>
      </c>
      <c r="F1723" s="344" t="n">
        <v>12225.93</v>
      </c>
    </row>
    <row r="1724" customFormat="false" ht="15" hidden="false" customHeight="false" outlineLevel="0" collapsed="false">
      <c r="A1724" s="341" t="n">
        <v>98041</v>
      </c>
      <c r="B1724" s="342" t="str">
        <f aca="false">A1724&amp;"U"</f>
        <v>98041U</v>
      </c>
      <c r="C1724" s="341" t="s">
        <v>7632</v>
      </c>
      <c r="D1724" s="341" t="s">
        <v>152</v>
      </c>
      <c r="E1724" s="341" t="s">
        <v>5964</v>
      </c>
      <c r="F1724" s="344" t="n">
        <v>3531.76</v>
      </c>
    </row>
    <row r="1725" customFormat="false" ht="15" hidden="false" customHeight="false" outlineLevel="0" collapsed="false">
      <c r="A1725" s="341" t="n">
        <v>98042</v>
      </c>
      <c r="B1725" s="342" t="str">
        <f aca="false">A1725&amp;"U"</f>
        <v>98042U</v>
      </c>
      <c r="C1725" s="341" t="s">
        <v>7633</v>
      </c>
      <c r="D1725" s="341" t="s">
        <v>32</v>
      </c>
      <c r="E1725" s="341" t="s">
        <v>5911</v>
      </c>
      <c r="F1725" s="344" t="n">
        <v>13641.71</v>
      </c>
    </row>
    <row r="1726" customFormat="false" ht="15" hidden="false" customHeight="false" outlineLevel="0" collapsed="false">
      <c r="A1726" s="341" t="n">
        <v>98043</v>
      </c>
      <c r="B1726" s="342" t="str">
        <f aca="false">A1726&amp;"U"</f>
        <v>98043U</v>
      </c>
      <c r="C1726" s="341" t="s">
        <v>7634</v>
      </c>
      <c r="D1726" s="341" t="s">
        <v>152</v>
      </c>
      <c r="E1726" s="341" t="s">
        <v>5964</v>
      </c>
      <c r="F1726" s="344" t="n">
        <v>3784.48</v>
      </c>
    </row>
    <row r="1727" customFormat="false" ht="15" hidden="false" customHeight="false" outlineLevel="0" collapsed="false">
      <c r="A1727" s="341" t="n">
        <v>98044</v>
      </c>
      <c r="B1727" s="342" t="str">
        <f aca="false">A1727&amp;"U"</f>
        <v>98044U</v>
      </c>
      <c r="C1727" s="341" t="s">
        <v>7635</v>
      </c>
      <c r="D1727" s="341" t="s">
        <v>32</v>
      </c>
      <c r="E1727" s="341" t="s">
        <v>5911</v>
      </c>
      <c r="F1727" s="344" t="n">
        <v>13871.87</v>
      </c>
    </row>
    <row r="1728" customFormat="false" ht="15" hidden="false" customHeight="false" outlineLevel="0" collapsed="false">
      <c r="A1728" s="341" t="n">
        <v>98045</v>
      </c>
      <c r="B1728" s="342" t="str">
        <f aca="false">A1728&amp;"U"</f>
        <v>98045U</v>
      </c>
      <c r="C1728" s="341" t="s">
        <v>7636</v>
      </c>
      <c r="D1728" s="341" t="s">
        <v>152</v>
      </c>
      <c r="E1728" s="341" t="s">
        <v>5964</v>
      </c>
      <c r="F1728" s="344" t="n">
        <v>3784.48</v>
      </c>
    </row>
    <row r="1729" customFormat="false" ht="15" hidden="false" customHeight="false" outlineLevel="0" collapsed="false">
      <c r="A1729" s="341" t="n">
        <v>98046</v>
      </c>
      <c r="B1729" s="342" t="str">
        <f aca="false">A1729&amp;"U"</f>
        <v>98046U</v>
      </c>
      <c r="C1729" s="341" t="s">
        <v>7637</v>
      </c>
      <c r="D1729" s="341" t="s">
        <v>32</v>
      </c>
      <c r="E1729" s="341" t="s">
        <v>5911</v>
      </c>
      <c r="F1729" s="344" t="n">
        <v>15473.36</v>
      </c>
    </row>
    <row r="1730" customFormat="false" ht="15" hidden="false" customHeight="false" outlineLevel="0" collapsed="false">
      <c r="A1730" s="341" t="n">
        <v>98047</v>
      </c>
      <c r="B1730" s="342" t="str">
        <f aca="false">A1730&amp;"U"</f>
        <v>98047U</v>
      </c>
      <c r="C1730" s="341" t="s">
        <v>7638</v>
      </c>
      <c r="D1730" s="341" t="s">
        <v>152</v>
      </c>
      <c r="E1730" s="341" t="s">
        <v>5964</v>
      </c>
      <c r="F1730" s="344" t="n">
        <v>4037.11</v>
      </c>
    </row>
    <row r="1731" customFormat="false" ht="15" hidden="false" customHeight="false" outlineLevel="0" collapsed="false">
      <c r="A1731" s="341" t="n">
        <v>98048</v>
      </c>
      <c r="B1731" s="342" t="str">
        <f aca="false">A1731&amp;"U"</f>
        <v>98048U</v>
      </c>
      <c r="C1731" s="341" t="s">
        <v>7639</v>
      </c>
      <c r="D1731" s="341" t="s">
        <v>32</v>
      </c>
      <c r="E1731" s="341" t="s">
        <v>5911</v>
      </c>
      <c r="F1731" s="344" t="n">
        <v>17305.11</v>
      </c>
    </row>
    <row r="1732" customFormat="false" ht="15" hidden="false" customHeight="false" outlineLevel="0" collapsed="false">
      <c r="A1732" s="341" t="n">
        <v>98049</v>
      </c>
      <c r="B1732" s="342" t="str">
        <f aca="false">A1732&amp;"U"</f>
        <v>98049U</v>
      </c>
      <c r="C1732" s="341" t="s">
        <v>7640</v>
      </c>
      <c r="D1732" s="341" t="s">
        <v>152</v>
      </c>
      <c r="E1732" s="341" t="s">
        <v>5964</v>
      </c>
      <c r="F1732" s="344" t="n">
        <v>4243</v>
      </c>
    </row>
    <row r="1733" customFormat="false" ht="15" hidden="false" customHeight="false" outlineLevel="0" collapsed="false">
      <c r="A1733" s="341" t="n">
        <v>98050</v>
      </c>
      <c r="B1733" s="342" t="str">
        <f aca="false">A1733&amp;"U"</f>
        <v>98050U</v>
      </c>
      <c r="C1733" s="341" t="s">
        <v>7641</v>
      </c>
      <c r="D1733" s="341" t="s">
        <v>152</v>
      </c>
      <c r="E1733" s="341" t="s">
        <v>5911</v>
      </c>
      <c r="F1733" s="343" t="n">
        <v>280.08</v>
      </c>
    </row>
    <row r="1734" customFormat="false" ht="15" hidden="false" customHeight="false" outlineLevel="0" collapsed="false">
      <c r="A1734" s="341" t="n">
        <v>98051</v>
      </c>
      <c r="B1734" s="342" t="str">
        <f aca="false">A1734&amp;"U"</f>
        <v>98051U</v>
      </c>
      <c r="C1734" s="341" t="s">
        <v>7642</v>
      </c>
      <c r="D1734" s="341" t="s">
        <v>152</v>
      </c>
      <c r="E1734" s="341" t="s">
        <v>5964</v>
      </c>
      <c r="F1734" s="343" t="n">
        <v>951.83</v>
      </c>
    </row>
    <row r="1735" customFormat="false" ht="15" hidden="false" customHeight="false" outlineLevel="0" collapsed="false">
      <c r="A1735" s="341" t="n">
        <v>98405</v>
      </c>
      <c r="B1735" s="342" t="str">
        <f aca="false">A1735&amp;"U"</f>
        <v>98405U</v>
      </c>
      <c r="C1735" s="341" t="s">
        <v>7643</v>
      </c>
      <c r="D1735" s="341" t="s">
        <v>32</v>
      </c>
      <c r="E1735" s="341" t="s">
        <v>5911</v>
      </c>
      <c r="F1735" s="344" t="n">
        <v>2536.18</v>
      </c>
    </row>
    <row r="1736" customFormat="false" ht="15" hidden="false" customHeight="false" outlineLevel="0" collapsed="false">
      <c r="A1736" s="341" t="n">
        <v>98406</v>
      </c>
      <c r="B1736" s="342" t="str">
        <f aca="false">A1736&amp;"U"</f>
        <v>98406U</v>
      </c>
      <c r="C1736" s="341" t="s">
        <v>7644</v>
      </c>
      <c r="D1736" s="341" t="s">
        <v>32</v>
      </c>
      <c r="E1736" s="341" t="s">
        <v>5911</v>
      </c>
      <c r="F1736" s="344" t="n">
        <v>5904.54</v>
      </c>
    </row>
    <row r="1737" customFormat="false" ht="15" hidden="false" customHeight="false" outlineLevel="0" collapsed="false">
      <c r="A1737" s="341" t="n">
        <v>98407</v>
      </c>
      <c r="B1737" s="342" t="str">
        <f aca="false">A1737&amp;"U"</f>
        <v>98407U</v>
      </c>
      <c r="C1737" s="341" t="s">
        <v>7645</v>
      </c>
      <c r="D1737" s="341" t="s">
        <v>32</v>
      </c>
      <c r="E1737" s="341" t="s">
        <v>5911</v>
      </c>
      <c r="F1737" s="344" t="n">
        <v>3860.13</v>
      </c>
    </row>
    <row r="1738" customFormat="false" ht="15" hidden="false" customHeight="false" outlineLevel="0" collapsed="false">
      <c r="A1738" s="341" t="n">
        <v>98408</v>
      </c>
      <c r="B1738" s="342" t="str">
        <f aca="false">A1738&amp;"U"</f>
        <v>98408U</v>
      </c>
      <c r="C1738" s="341" t="s">
        <v>7646</v>
      </c>
      <c r="D1738" s="341" t="s">
        <v>32</v>
      </c>
      <c r="E1738" s="341" t="s">
        <v>5911</v>
      </c>
      <c r="F1738" s="344" t="n">
        <v>4528.4</v>
      </c>
    </row>
    <row r="1739" customFormat="false" ht="15" hidden="false" customHeight="false" outlineLevel="0" collapsed="false">
      <c r="A1739" s="341" t="n">
        <v>98409</v>
      </c>
      <c r="B1739" s="342" t="str">
        <f aca="false">A1739&amp;"U"</f>
        <v>98409U</v>
      </c>
      <c r="C1739" s="341" t="s">
        <v>7647</v>
      </c>
      <c r="D1739" s="341" t="s">
        <v>152</v>
      </c>
      <c r="E1739" s="341" t="s">
        <v>5911</v>
      </c>
      <c r="F1739" s="343" t="n">
        <v>382.78</v>
      </c>
    </row>
    <row r="1740" customFormat="false" ht="15" hidden="false" customHeight="false" outlineLevel="0" collapsed="false">
      <c r="A1740" s="341" t="n">
        <v>98410</v>
      </c>
      <c r="B1740" s="342" t="str">
        <f aca="false">A1740&amp;"U"</f>
        <v>98410U</v>
      </c>
      <c r="C1740" s="341" t="s">
        <v>7648</v>
      </c>
      <c r="D1740" s="341" t="s">
        <v>32</v>
      </c>
      <c r="E1740" s="341" t="s">
        <v>5911</v>
      </c>
      <c r="F1740" s="344" t="n">
        <v>1230.5</v>
      </c>
    </row>
    <row r="1741" customFormat="false" ht="15" hidden="false" customHeight="false" outlineLevel="0" collapsed="false">
      <c r="A1741" s="341" t="n">
        <v>99240</v>
      </c>
      <c r="B1741" s="342" t="str">
        <f aca="false">A1741&amp;"U"</f>
        <v>99240U</v>
      </c>
      <c r="C1741" s="341" t="s">
        <v>7649</v>
      </c>
      <c r="D1741" s="341" t="s">
        <v>152</v>
      </c>
      <c r="E1741" s="341" t="s">
        <v>5911</v>
      </c>
      <c r="F1741" s="343" t="n">
        <v>670.41</v>
      </c>
    </row>
    <row r="1742" customFormat="false" ht="15" hidden="false" customHeight="false" outlineLevel="0" collapsed="false">
      <c r="A1742" s="341" t="n">
        <v>99241</v>
      </c>
      <c r="B1742" s="342" t="str">
        <f aca="false">A1742&amp;"U"</f>
        <v>99241U</v>
      </c>
      <c r="C1742" s="341" t="s">
        <v>7650</v>
      </c>
      <c r="D1742" s="341" t="s">
        <v>152</v>
      </c>
      <c r="E1742" s="341" t="s">
        <v>5964</v>
      </c>
      <c r="F1742" s="344" t="n">
        <v>1692.48</v>
      </c>
    </row>
    <row r="1743" customFormat="false" ht="15" hidden="false" customHeight="false" outlineLevel="0" collapsed="false">
      <c r="A1743" s="341" t="n">
        <v>99242</v>
      </c>
      <c r="B1743" s="342" t="str">
        <f aca="false">A1743&amp;"U"</f>
        <v>99242U</v>
      </c>
      <c r="C1743" s="341" t="s">
        <v>7651</v>
      </c>
      <c r="D1743" s="341" t="s">
        <v>32</v>
      </c>
      <c r="E1743" s="341" t="s">
        <v>5911</v>
      </c>
      <c r="F1743" s="344" t="n">
        <v>2918.63</v>
      </c>
    </row>
    <row r="1744" customFormat="false" ht="15" hidden="false" customHeight="false" outlineLevel="0" collapsed="false">
      <c r="A1744" s="341" t="n">
        <v>99243</v>
      </c>
      <c r="B1744" s="342" t="str">
        <f aca="false">A1744&amp;"U"</f>
        <v>99243U</v>
      </c>
      <c r="C1744" s="341" t="s">
        <v>7652</v>
      </c>
      <c r="D1744" s="341" t="s">
        <v>152</v>
      </c>
      <c r="E1744" s="341" t="s">
        <v>5964</v>
      </c>
      <c r="F1744" s="344" t="n">
        <v>1590.98</v>
      </c>
    </row>
    <row r="1745" customFormat="false" ht="15" hidden="false" customHeight="false" outlineLevel="0" collapsed="false">
      <c r="A1745" s="341" t="n">
        <v>99244</v>
      </c>
      <c r="B1745" s="342" t="str">
        <f aca="false">A1745&amp;"U"</f>
        <v>99244U</v>
      </c>
      <c r="C1745" s="341" t="s">
        <v>7653</v>
      </c>
      <c r="D1745" s="341" t="s">
        <v>32</v>
      </c>
      <c r="E1745" s="341" t="s">
        <v>5911</v>
      </c>
      <c r="F1745" s="344" t="n">
        <v>4714.39</v>
      </c>
    </row>
    <row r="1746" customFormat="false" ht="15" hidden="false" customHeight="false" outlineLevel="0" collapsed="false">
      <c r="A1746" s="341" t="n">
        <v>99246</v>
      </c>
      <c r="B1746" s="342" t="str">
        <f aca="false">A1746&amp;"U"</f>
        <v>99246U</v>
      </c>
      <c r="C1746" s="341" t="s">
        <v>7654</v>
      </c>
      <c r="D1746" s="341" t="s">
        <v>152</v>
      </c>
      <c r="E1746" s="341" t="s">
        <v>5911</v>
      </c>
      <c r="F1746" s="343" t="n">
        <v>919.44</v>
      </c>
    </row>
    <row r="1747" customFormat="false" ht="15" hidden="false" customHeight="false" outlineLevel="0" collapsed="false">
      <c r="A1747" s="341" t="n">
        <v>99247</v>
      </c>
      <c r="B1747" s="342" t="str">
        <f aca="false">A1747&amp;"U"</f>
        <v>99247U</v>
      </c>
      <c r="C1747" s="341" t="s">
        <v>7655</v>
      </c>
      <c r="D1747" s="341" t="s">
        <v>152</v>
      </c>
      <c r="E1747" s="341" t="s">
        <v>5964</v>
      </c>
      <c r="F1747" s="344" t="n">
        <v>1929.8</v>
      </c>
    </row>
    <row r="1748" customFormat="false" ht="15" hidden="false" customHeight="false" outlineLevel="0" collapsed="false">
      <c r="A1748" s="341" t="n">
        <v>99248</v>
      </c>
      <c r="B1748" s="342" t="str">
        <f aca="false">A1748&amp;"U"</f>
        <v>99248U</v>
      </c>
      <c r="C1748" s="341" t="s">
        <v>7656</v>
      </c>
      <c r="D1748" s="341" t="s">
        <v>32</v>
      </c>
      <c r="E1748" s="341" t="s">
        <v>5911</v>
      </c>
      <c r="F1748" s="344" t="n">
        <v>3752.23</v>
      </c>
    </row>
    <row r="1749" customFormat="false" ht="15" hidden="false" customHeight="false" outlineLevel="0" collapsed="false">
      <c r="A1749" s="341" t="n">
        <v>99249</v>
      </c>
      <c r="B1749" s="342" t="str">
        <f aca="false">A1749&amp;"U"</f>
        <v>99249U</v>
      </c>
      <c r="C1749" s="341" t="s">
        <v>7657</v>
      </c>
      <c r="D1749" s="341" t="s">
        <v>152</v>
      </c>
      <c r="E1749" s="341" t="s">
        <v>5964</v>
      </c>
      <c r="F1749" s="344" t="n">
        <v>1944.66</v>
      </c>
    </row>
    <row r="1750" customFormat="false" ht="15" hidden="false" customHeight="false" outlineLevel="0" collapsed="false">
      <c r="A1750" s="341" t="n">
        <v>99252</v>
      </c>
      <c r="B1750" s="342" t="str">
        <f aca="false">A1750&amp;"U"</f>
        <v>99252U</v>
      </c>
      <c r="C1750" s="341" t="s">
        <v>7658</v>
      </c>
      <c r="D1750" s="341" t="s">
        <v>32</v>
      </c>
      <c r="E1750" s="341" t="s">
        <v>5911</v>
      </c>
      <c r="F1750" s="344" t="n">
        <v>2462.51</v>
      </c>
    </row>
    <row r="1751" customFormat="false" ht="15" hidden="false" customHeight="false" outlineLevel="0" collapsed="false">
      <c r="A1751" s="341" t="n">
        <v>99254</v>
      </c>
      <c r="B1751" s="342" t="str">
        <f aca="false">A1751&amp;"U"</f>
        <v>99254U</v>
      </c>
      <c r="C1751" s="341" t="s">
        <v>7659</v>
      </c>
      <c r="D1751" s="341" t="s">
        <v>152</v>
      </c>
      <c r="E1751" s="341" t="s">
        <v>5964</v>
      </c>
      <c r="F1751" s="344" t="n">
        <v>1217.81</v>
      </c>
    </row>
    <row r="1752" customFormat="false" ht="15" hidden="false" customHeight="false" outlineLevel="0" collapsed="false">
      <c r="A1752" s="341" t="n">
        <v>99256</v>
      </c>
      <c r="B1752" s="342" t="str">
        <f aca="false">A1752&amp;"U"</f>
        <v>99256U</v>
      </c>
      <c r="C1752" s="341" t="s">
        <v>7660</v>
      </c>
      <c r="D1752" s="341" t="s">
        <v>32</v>
      </c>
      <c r="E1752" s="341" t="s">
        <v>5911</v>
      </c>
      <c r="F1752" s="344" t="n">
        <v>5540.7</v>
      </c>
    </row>
    <row r="1753" customFormat="false" ht="15" hidden="false" customHeight="false" outlineLevel="0" collapsed="false">
      <c r="A1753" s="341" t="n">
        <v>99259</v>
      </c>
      <c r="B1753" s="342" t="str">
        <f aca="false">A1753&amp;"U"</f>
        <v>99259U</v>
      </c>
      <c r="C1753" s="341" t="s">
        <v>7661</v>
      </c>
      <c r="D1753" s="341" t="s">
        <v>32</v>
      </c>
      <c r="E1753" s="341" t="s">
        <v>5911</v>
      </c>
      <c r="F1753" s="344" t="n">
        <v>3113.98</v>
      </c>
    </row>
    <row r="1754" customFormat="false" ht="15" hidden="false" customHeight="false" outlineLevel="0" collapsed="false">
      <c r="A1754" s="341" t="n">
        <v>99261</v>
      </c>
      <c r="B1754" s="342" t="str">
        <f aca="false">A1754&amp;"U"</f>
        <v>99261U</v>
      </c>
      <c r="C1754" s="341" t="s">
        <v>7662</v>
      </c>
      <c r="D1754" s="341" t="s">
        <v>152</v>
      </c>
      <c r="E1754" s="341" t="s">
        <v>5964</v>
      </c>
      <c r="F1754" s="344" t="n">
        <v>1455.12</v>
      </c>
    </row>
    <row r="1755" customFormat="false" ht="15" hidden="false" customHeight="false" outlineLevel="0" collapsed="false">
      <c r="A1755" s="341" t="n">
        <v>99263</v>
      </c>
      <c r="B1755" s="342" t="str">
        <f aca="false">A1755&amp;"U"</f>
        <v>99263U</v>
      </c>
      <c r="C1755" s="341" t="s">
        <v>7663</v>
      </c>
      <c r="D1755" s="341" t="s">
        <v>152</v>
      </c>
      <c r="E1755" s="341" t="s">
        <v>5964</v>
      </c>
      <c r="F1755" s="344" t="n">
        <v>2167.18</v>
      </c>
    </row>
    <row r="1756" customFormat="false" ht="15" hidden="false" customHeight="false" outlineLevel="0" collapsed="false">
      <c r="A1756" s="341" t="n">
        <v>99265</v>
      </c>
      <c r="B1756" s="342" t="str">
        <f aca="false">A1756&amp;"U"</f>
        <v>99265U</v>
      </c>
      <c r="C1756" s="341" t="s">
        <v>7664</v>
      </c>
      <c r="D1756" s="341" t="s">
        <v>32</v>
      </c>
      <c r="E1756" s="341" t="s">
        <v>5911</v>
      </c>
      <c r="F1756" s="344" t="n">
        <v>3765.39</v>
      </c>
    </row>
    <row r="1757" customFormat="false" ht="15" hidden="false" customHeight="false" outlineLevel="0" collapsed="false">
      <c r="A1757" s="341" t="n">
        <v>99266</v>
      </c>
      <c r="B1757" s="342" t="str">
        <f aca="false">A1757&amp;"U"</f>
        <v>99266U</v>
      </c>
      <c r="C1757" s="341" t="s">
        <v>7665</v>
      </c>
      <c r="D1757" s="341" t="s">
        <v>152</v>
      </c>
      <c r="E1757" s="341" t="s">
        <v>5964</v>
      </c>
      <c r="F1757" s="344" t="n">
        <v>1692.48</v>
      </c>
    </row>
    <row r="1758" customFormat="false" ht="15" hidden="false" customHeight="false" outlineLevel="0" collapsed="false">
      <c r="A1758" s="341" t="n">
        <v>99267</v>
      </c>
      <c r="B1758" s="342" t="str">
        <f aca="false">A1758&amp;"U"</f>
        <v>99267U</v>
      </c>
      <c r="C1758" s="341" t="s">
        <v>7666</v>
      </c>
      <c r="D1758" s="341" t="s">
        <v>32</v>
      </c>
      <c r="E1758" s="341" t="s">
        <v>5911</v>
      </c>
      <c r="F1758" s="344" t="n">
        <v>4416.81</v>
      </c>
    </row>
    <row r="1759" customFormat="false" ht="15" hidden="false" customHeight="false" outlineLevel="0" collapsed="false">
      <c r="A1759" s="341" t="n">
        <v>99268</v>
      </c>
      <c r="B1759" s="342" t="str">
        <f aca="false">A1759&amp;"U"</f>
        <v>99268U</v>
      </c>
      <c r="C1759" s="341" t="s">
        <v>7667</v>
      </c>
      <c r="D1759" s="341" t="s">
        <v>32</v>
      </c>
      <c r="E1759" s="341" t="s">
        <v>5911</v>
      </c>
      <c r="F1759" s="343" t="n">
        <v>483.74</v>
      </c>
    </row>
    <row r="1760" customFormat="false" ht="15" hidden="false" customHeight="false" outlineLevel="0" collapsed="false">
      <c r="A1760" s="341" t="n">
        <v>99269</v>
      </c>
      <c r="B1760" s="342" t="str">
        <f aca="false">A1760&amp;"U"</f>
        <v>99269U</v>
      </c>
      <c r="C1760" s="341" t="s">
        <v>7668</v>
      </c>
      <c r="D1760" s="341" t="s">
        <v>152</v>
      </c>
      <c r="E1760" s="341" t="s">
        <v>5964</v>
      </c>
      <c r="F1760" s="344" t="n">
        <v>1929.8</v>
      </c>
    </row>
    <row r="1761" customFormat="false" ht="15" hidden="false" customHeight="false" outlineLevel="0" collapsed="false">
      <c r="A1761" s="341" t="n">
        <v>99270</v>
      </c>
      <c r="B1761" s="342" t="str">
        <f aca="false">A1761&amp;"U"</f>
        <v>99270U</v>
      </c>
      <c r="C1761" s="341" t="s">
        <v>7669</v>
      </c>
      <c r="D1761" s="341" t="s">
        <v>32</v>
      </c>
      <c r="E1761" s="341" t="s">
        <v>5911</v>
      </c>
      <c r="F1761" s="343" t="n">
        <v>626.54</v>
      </c>
    </row>
    <row r="1762" customFormat="false" ht="15" hidden="false" customHeight="false" outlineLevel="0" collapsed="false">
      <c r="A1762" s="341" t="n">
        <v>99271</v>
      </c>
      <c r="B1762" s="342" t="str">
        <f aca="false">A1762&amp;"U"</f>
        <v>99271U</v>
      </c>
      <c r="C1762" s="341" t="s">
        <v>7670</v>
      </c>
      <c r="D1762" s="341" t="s">
        <v>32</v>
      </c>
      <c r="E1762" s="341" t="s">
        <v>5911</v>
      </c>
      <c r="F1762" s="344" t="n">
        <v>6366.89</v>
      </c>
    </row>
    <row r="1763" customFormat="false" ht="15" hidden="false" customHeight="false" outlineLevel="0" collapsed="false">
      <c r="A1763" s="341" t="n">
        <v>99272</v>
      </c>
      <c r="B1763" s="342" t="str">
        <f aca="false">A1763&amp;"U"</f>
        <v>99272U</v>
      </c>
      <c r="C1763" s="341" t="s">
        <v>7671</v>
      </c>
      <c r="D1763" s="341" t="s">
        <v>32</v>
      </c>
      <c r="E1763" s="341" t="s">
        <v>5911</v>
      </c>
      <c r="F1763" s="344" t="n">
        <v>1076.13</v>
      </c>
    </row>
    <row r="1764" customFormat="false" ht="15" hidden="false" customHeight="false" outlineLevel="0" collapsed="false">
      <c r="A1764" s="341" t="n">
        <v>99273</v>
      </c>
      <c r="B1764" s="342" t="str">
        <f aca="false">A1764&amp;"U"</f>
        <v>99273U</v>
      </c>
      <c r="C1764" s="341" t="s">
        <v>7672</v>
      </c>
      <c r="D1764" s="341" t="s">
        <v>32</v>
      </c>
      <c r="E1764" s="341" t="s">
        <v>5911</v>
      </c>
      <c r="F1764" s="344" t="n">
        <v>1526.29</v>
      </c>
    </row>
    <row r="1765" customFormat="false" ht="15" hidden="false" customHeight="false" outlineLevel="0" collapsed="false">
      <c r="A1765" s="341" t="n">
        <v>99274</v>
      </c>
      <c r="B1765" s="342" t="str">
        <f aca="false">A1765&amp;"U"</f>
        <v>99274U</v>
      </c>
      <c r="C1765" s="341" t="s">
        <v>7673</v>
      </c>
      <c r="D1765" s="341" t="s">
        <v>32</v>
      </c>
      <c r="E1765" s="341" t="s">
        <v>5911</v>
      </c>
      <c r="F1765" s="344" t="n">
        <v>5103.42</v>
      </c>
    </row>
    <row r="1766" customFormat="false" ht="15" hidden="false" customHeight="false" outlineLevel="0" collapsed="false">
      <c r="A1766" s="341" t="n">
        <v>99275</v>
      </c>
      <c r="B1766" s="342" t="str">
        <f aca="false">A1766&amp;"U"</f>
        <v>99275U</v>
      </c>
      <c r="C1766" s="341" t="s">
        <v>7674</v>
      </c>
      <c r="D1766" s="341" t="s">
        <v>32</v>
      </c>
      <c r="E1766" s="341" t="s">
        <v>5911</v>
      </c>
      <c r="F1766" s="343" t="n">
        <v>938.06</v>
      </c>
    </row>
    <row r="1767" customFormat="false" ht="15" hidden="false" customHeight="false" outlineLevel="0" collapsed="false">
      <c r="A1767" s="341" t="n">
        <v>99276</v>
      </c>
      <c r="B1767" s="342" t="str">
        <f aca="false">A1767&amp;"U"</f>
        <v>99276U</v>
      </c>
      <c r="C1767" s="341" t="s">
        <v>7675</v>
      </c>
      <c r="D1767" s="341" t="s">
        <v>152</v>
      </c>
      <c r="E1767" s="341" t="s">
        <v>5964</v>
      </c>
      <c r="F1767" s="344" t="n">
        <v>2404.54</v>
      </c>
    </row>
    <row r="1768" customFormat="false" ht="15" hidden="false" customHeight="false" outlineLevel="0" collapsed="false">
      <c r="A1768" s="341" t="n">
        <v>99277</v>
      </c>
      <c r="B1768" s="342" t="str">
        <f aca="false">A1768&amp;"U"</f>
        <v>99277U</v>
      </c>
      <c r="C1768" s="341" t="s">
        <v>7676</v>
      </c>
      <c r="D1768" s="341" t="s">
        <v>152</v>
      </c>
      <c r="E1768" s="341" t="s">
        <v>5964</v>
      </c>
      <c r="F1768" s="344" t="n">
        <v>2167.18</v>
      </c>
    </row>
    <row r="1769" customFormat="false" ht="15" hidden="false" customHeight="false" outlineLevel="0" collapsed="false">
      <c r="A1769" s="341" t="n">
        <v>99278</v>
      </c>
      <c r="B1769" s="342" t="str">
        <f aca="false">A1769&amp;"U"</f>
        <v>99278U</v>
      </c>
      <c r="C1769" s="341" t="s">
        <v>7677</v>
      </c>
      <c r="D1769" s="341" t="s">
        <v>152</v>
      </c>
      <c r="E1769" s="341" t="s">
        <v>5911</v>
      </c>
      <c r="F1769" s="343" t="n">
        <v>380.7</v>
      </c>
    </row>
    <row r="1770" customFormat="false" ht="15" hidden="false" customHeight="false" outlineLevel="0" collapsed="false">
      <c r="A1770" s="341" t="n">
        <v>99279</v>
      </c>
      <c r="B1770" s="342" t="str">
        <f aca="false">A1770&amp;"U"</f>
        <v>99279U</v>
      </c>
      <c r="C1770" s="341" t="s">
        <v>7678</v>
      </c>
      <c r="D1770" s="341" t="s">
        <v>32</v>
      </c>
      <c r="E1770" s="341" t="s">
        <v>5911</v>
      </c>
      <c r="F1770" s="344" t="n">
        <v>5759.25</v>
      </c>
    </row>
    <row r="1771" customFormat="false" ht="15" hidden="false" customHeight="false" outlineLevel="0" collapsed="false">
      <c r="A1771" s="341" t="n">
        <v>99280</v>
      </c>
      <c r="B1771" s="342" t="str">
        <f aca="false">A1771&amp;"U"</f>
        <v>99280U</v>
      </c>
      <c r="C1771" s="341" t="s">
        <v>7679</v>
      </c>
      <c r="D1771" s="341" t="s">
        <v>32</v>
      </c>
      <c r="E1771" s="341" t="s">
        <v>5911</v>
      </c>
      <c r="F1771" s="344" t="n">
        <v>1979.84</v>
      </c>
    </row>
    <row r="1772" customFormat="false" ht="15" hidden="false" customHeight="false" outlineLevel="0" collapsed="false">
      <c r="A1772" s="341" t="n">
        <v>99281</v>
      </c>
      <c r="B1772" s="342" t="str">
        <f aca="false">A1772&amp;"U"</f>
        <v>99281U</v>
      </c>
      <c r="C1772" s="341" t="s">
        <v>7680</v>
      </c>
      <c r="D1772" s="341" t="s">
        <v>152</v>
      </c>
      <c r="E1772" s="341" t="s">
        <v>5964</v>
      </c>
      <c r="F1772" s="344" t="n">
        <v>2404.54</v>
      </c>
    </row>
    <row r="1773" customFormat="false" ht="15" hidden="false" customHeight="false" outlineLevel="0" collapsed="false">
      <c r="A1773" s="341" t="n">
        <v>99282</v>
      </c>
      <c r="B1773" s="342" t="str">
        <f aca="false">A1773&amp;"U"</f>
        <v>99282U</v>
      </c>
      <c r="C1773" s="341" t="s">
        <v>7681</v>
      </c>
      <c r="D1773" s="341" t="s">
        <v>152</v>
      </c>
      <c r="E1773" s="341" t="s">
        <v>5964</v>
      </c>
      <c r="F1773" s="344" t="n">
        <v>2665.78</v>
      </c>
    </row>
    <row r="1774" customFormat="false" ht="15" hidden="false" customHeight="false" outlineLevel="0" collapsed="false">
      <c r="A1774" s="341" t="n">
        <v>99283</v>
      </c>
      <c r="B1774" s="342" t="str">
        <f aca="false">A1774&amp;"U"</f>
        <v>99283U</v>
      </c>
      <c r="C1774" s="341" t="s">
        <v>7682</v>
      </c>
      <c r="D1774" s="341" t="s">
        <v>152</v>
      </c>
      <c r="E1774" s="341" t="s">
        <v>5964</v>
      </c>
      <c r="F1774" s="344" t="n">
        <v>1119.5</v>
      </c>
    </row>
    <row r="1775" customFormat="false" ht="15" hidden="false" customHeight="false" outlineLevel="0" collapsed="false">
      <c r="A1775" s="341" t="n">
        <v>99284</v>
      </c>
      <c r="B1775" s="342" t="str">
        <f aca="false">A1775&amp;"U"</f>
        <v>99284U</v>
      </c>
      <c r="C1775" s="341" t="s">
        <v>7683</v>
      </c>
      <c r="D1775" s="341" t="s">
        <v>32</v>
      </c>
      <c r="E1775" s="341" t="s">
        <v>5911</v>
      </c>
      <c r="F1775" s="344" t="n">
        <v>7193.24</v>
      </c>
    </row>
    <row r="1776" customFormat="false" ht="15" hidden="false" customHeight="false" outlineLevel="0" collapsed="false">
      <c r="A1776" s="341" t="n">
        <v>99285</v>
      </c>
      <c r="B1776" s="342" t="str">
        <f aca="false">A1776&amp;"U"</f>
        <v>99285U</v>
      </c>
      <c r="C1776" s="341" t="s">
        <v>7684</v>
      </c>
      <c r="D1776" s="341" t="s">
        <v>32</v>
      </c>
      <c r="E1776" s="341" t="s">
        <v>5911</v>
      </c>
      <c r="F1776" s="344" t="n">
        <v>1305.53</v>
      </c>
    </row>
    <row r="1777" customFormat="false" ht="15" hidden="false" customHeight="false" outlineLevel="0" collapsed="false">
      <c r="A1777" s="341" t="n">
        <v>99286</v>
      </c>
      <c r="B1777" s="342" t="str">
        <f aca="false">A1777&amp;"U"</f>
        <v>99286U</v>
      </c>
      <c r="C1777" s="341" t="s">
        <v>7685</v>
      </c>
      <c r="D1777" s="341" t="s">
        <v>32</v>
      </c>
      <c r="E1777" s="341" t="s">
        <v>5911</v>
      </c>
      <c r="F1777" s="344" t="n">
        <v>6415.16</v>
      </c>
    </row>
    <row r="1778" customFormat="false" ht="15" hidden="false" customHeight="false" outlineLevel="0" collapsed="false">
      <c r="A1778" s="341" t="n">
        <v>99287</v>
      </c>
      <c r="B1778" s="342" t="str">
        <f aca="false">A1778&amp;"U"</f>
        <v>99287U</v>
      </c>
      <c r="C1778" s="341" t="s">
        <v>7686</v>
      </c>
      <c r="D1778" s="341" t="s">
        <v>32</v>
      </c>
      <c r="E1778" s="341" t="s">
        <v>5911</v>
      </c>
      <c r="F1778" s="344" t="n">
        <v>9120.54</v>
      </c>
    </row>
    <row r="1779" customFormat="false" ht="15" hidden="false" customHeight="false" outlineLevel="0" collapsed="false">
      <c r="A1779" s="341" t="n">
        <v>99288</v>
      </c>
      <c r="B1779" s="342" t="str">
        <f aca="false">A1779&amp;"U"</f>
        <v>99288U</v>
      </c>
      <c r="C1779" s="341" t="s">
        <v>7687</v>
      </c>
      <c r="D1779" s="341" t="s">
        <v>152</v>
      </c>
      <c r="E1779" s="341" t="s">
        <v>5911</v>
      </c>
      <c r="F1779" s="343" t="n">
        <v>503.14</v>
      </c>
    </row>
    <row r="1780" customFormat="false" ht="15" hidden="false" customHeight="false" outlineLevel="0" collapsed="false">
      <c r="A1780" s="341" t="n">
        <v>99289</v>
      </c>
      <c r="B1780" s="342" t="str">
        <f aca="false">A1780&amp;"U"</f>
        <v>99289U</v>
      </c>
      <c r="C1780" s="341" t="s">
        <v>7688</v>
      </c>
      <c r="D1780" s="341" t="s">
        <v>152</v>
      </c>
      <c r="E1780" s="341" t="s">
        <v>5964</v>
      </c>
      <c r="F1780" s="344" t="n">
        <v>2641.85</v>
      </c>
    </row>
    <row r="1781" customFormat="false" ht="15" hidden="false" customHeight="false" outlineLevel="0" collapsed="false">
      <c r="A1781" s="341" t="n">
        <v>99290</v>
      </c>
      <c r="B1781" s="342" t="str">
        <f aca="false">A1781&amp;"U"</f>
        <v>99290U</v>
      </c>
      <c r="C1781" s="341" t="s">
        <v>7689</v>
      </c>
      <c r="D1781" s="341" t="s">
        <v>32</v>
      </c>
      <c r="E1781" s="341" t="s">
        <v>5911</v>
      </c>
      <c r="F1781" s="344" t="n">
        <v>3860.24</v>
      </c>
    </row>
    <row r="1782" customFormat="false" ht="15" hidden="false" customHeight="false" outlineLevel="0" collapsed="false">
      <c r="A1782" s="341" t="n">
        <v>99291</v>
      </c>
      <c r="B1782" s="342" t="str">
        <f aca="false">A1782&amp;"U"</f>
        <v>99291U</v>
      </c>
      <c r="C1782" s="341" t="s">
        <v>7690</v>
      </c>
      <c r="D1782" s="341" t="s">
        <v>152</v>
      </c>
      <c r="E1782" s="341" t="s">
        <v>5964</v>
      </c>
      <c r="F1782" s="344" t="n">
        <v>2641.85</v>
      </c>
    </row>
    <row r="1783" customFormat="false" ht="15" hidden="false" customHeight="false" outlineLevel="0" collapsed="false">
      <c r="A1783" s="341" t="n">
        <v>99292</v>
      </c>
      <c r="B1783" s="342" t="str">
        <f aca="false">A1783&amp;"U"</f>
        <v>99292U</v>
      </c>
      <c r="C1783" s="341" t="s">
        <v>7691</v>
      </c>
      <c r="D1783" s="341" t="s">
        <v>32</v>
      </c>
      <c r="E1783" s="341" t="s">
        <v>5911</v>
      </c>
      <c r="F1783" s="344" t="n">
        <v>2448.53</v>
      </c>
    </row>
    <row r="1784" customFormat="false" ht="15" hidden="false" customHeight="false" outlineLevel="0" collapsed="false">
      <c r="A1784" s="341" t="n">
        <v>99293</v>
      </c>
      <c r="B1784" s="342" t="str">
        <f aca="false">A1784&amp;"U"</f>
        <v>99293U</v>
      </c>
      <c r="C1784" s="341" t="s">
        <v>7692</v>
      </c>
      <c r="D1784" s="341" t="s">
        <v>152</v>
      </c>
      <c r="E1784" s="341" t="s">
        <v>5964</v>
      </c>
      <c r="F1784" s="344" t="n">
        <v>1355.27</v>
      </c>
    </row>
    <row r="1785" customFormat="false" ht="15" hidden="false" customHeight="false" outlineLevel="0" collapsed="false">
      <c r="A1785" s="341" t="n">
        <v>99294</v>
      </c>
      <c r="B1785" s="342" t="str">
        <f aca="false">A1785&amp;"U"</f>
        <v>99294U</v>
      </c>
      <c r="C1785" s="341" t="s">
        <v>7693</v>
      </c>
      <c r="D1785" s="341" t="s">
        <v>32</v>
      </c>
      <c r="E1785" s="341" t="s">
        <v>5911</v>
      </c>
      <c r="F1785" s="344" t="n">
        <v>8019.5</v>
      </c>
    </row>
    <row r="1786" customFormat="false" ht="15" hidden="false" customHeight="false" outlineLevel="0" collapsed="false">
      <c r="A1786" s="341" t="n">
        <v>99296</v>
      </c>
      <c r="B1786" s="342" t="str">
        <f aca="false">A1786&amp;"U"</f>
        <v>99296U</v>
      </c>
      <c r="C1786" s="341" t="s">
        <v>7694</v>
      </c>
      <c r="D1786" s="341" t="s">
        <v>152</v>
      </c>
      <c r="E1786" s="341" t="s">
        <v>5964</v>
      </c>
      <c r="F1786" s="344" t="n">
        <v>2903.08</v>
      </c>
    </row>
    <row r="1787" customFormat="false" ht="15" hidden="false" customHeight="false" outlineLevel="0" collapsed="false">
      <c r="A1787" s="341" t="n">
        <v>99297</v>
      </c>
      <c r="B1787" s="342" t="str">
        <f aca="false">A1787&amp;"U"</f>
        <v>99297U</v>
      </c>
      <c r="C1787" s="341" t="s">
        <v>7695</v>
      </c>
      <c r="D1787" s="341" t="s">
        <v>152</v>
      </c>
      <c r="E1787" s="341" t="s">
        <v>5964</v>
      </c>
      <c r="F1787" s="344" t="n">
        <v>2898.95</v>
      </c>
    </row>
    <row r="1788" customFormat="false" ht="15" hidden="false" customHeight="false" outlineLevel="0" collapsed="false">
      <c r="A1788" s="341" t="n">
        <v>99298</v>
      </c>
      <c r="B1788" s="342" t="str">
        <f aca="false">A1788&amp;"U"</f>
        <v>99298U</v>
      </c>
      <c r="C1788" s="341" t="s">
        <v>7696</v>
      </c>
      <c r="D1788" s="341" t="s">
        <v>32</v>
      </c>
      <c r="E1788" s="341" t="s">
        <v>5911</v>
      </c>
      <c r="F1788" s="344" t="n">
        <v>10319.53</v>
      </c>
    </row>
    <row r="1789" customFormat="false" ht="15" hidden="false" customHeight="false" outlineLevel="0" collapsed="false">
      <c r="A1789" s="341" t="n">
        <v>99299</v>
      </c>
      <c r="B1789" s="342" t="str">
        <f aca="false">A1789&amp;"U"</f>
        <v>99299U</v>
      </c>
      <c r="C1789" s="341" t="s">
        <v>7697</v>
      </c>
      <c r="D1789" s="341" t="s">
        <v>152</v>
      </c>
      <c r="E1789" s="341" t="s">
        <v>5964</v>
      </c>
      <c r="F1789" s="344" t="n">
        <v>3140.36</v>
      </c>
    </row>
    <row r="1790" customFormat="false" ht="15" hidden="false" customHeight="false" outlineLevel="0" collapsed="false">
      <c r="A1790" s="341" t="n">
        <v>99300</v>
      </c>
      <c r="B1790" s="342" t="str">
        <f aca="false">A1790&amp;"U"</f>
        <v>99300U</v>
      </c>
      <c r="C1790" s="341" t="s">
        <v>7698</v>
      </c>
      <c r="D1790" s="341" t="s">
        <v>32</v>
      </c>
      <c r="E1790" s="341" t="s">
        <v>5911</v>
      </c>
      <c r="F1790" s="344" t="n">
        <v>11518.53</v>
      </c>
    </row>
    <row r="1791" customFormat="false" ht="15" hidden="false" customHeight="false" outlineLevel="0" collapsed="false">
      <c r="A1791" s="341" t="n">
        <v>99301</v>
      </c>
      <c r="B1791" s="342" t="str">
        <f aca="false">A1791&amp;"U"</f>
        <v>99301U</v>
      </c>
      <c r="C1791" s="341" t="s">
        <v>7699</v>
      </c>
      <c r="D1791" s="341" t="s">
        <v>32</v>
      </c>
      <c r="E1791" s="341" t="s">
        <v>5911</v>
      </c>
      <c r="F1791" s="344" t="n">
        <v>5696.98</v>
      </c>
    </row>
    <row r="1792" customFormat="false" ht="15" hidden="false" customHeight="false" outlineLevel="0" collapsed="false">
      <c r="A1792" s="341" t="n">
        <v>99302</v>
      </c>
      <c r="B1792" s="342" t="str">
        <f aca="false">A1792&amp;"U"</f>
        <v>99302U</v>
      </c>
      <c r="C1792" s="341" t="s">
        <v>7700</v>
      </c>
      <c r="D1792" s="341" t="s">
        <v>152</v>
      </c>
      <c r="E1792" s="341" t="s">
        <v>5964</v>
      </c>
      <c r="F1792" s="344" t="n">
        <v>3381.79</v>
      </c>
    </row>
    <row r="1793" customFormat="false" ht="15" hidden="false" customHeight="false" outlineLevel="0" collapsed="false">
      <c r="A1793" s="341" t="n">
        <v>99303</v>
      </c>
      <c r="B1793" s="342" t="str">
        <f aca="false">A1793&amp;"U"</f>
        <v>99303U</v>
      </c>
      <c r="C1793" s="341" t="s">
        <v>7701</v>
      </c>
      <c r="D1793" s="341" t="s">
        <v>32</v>
      </c>
      <c r="E1793" s="341" t="s">
        <v>5911</v>
      </c>
      <c r="F1793" s="344" t="n">
        <v>10543.76</v>
      </c>
    </row>
    <row r="1794" customFormat="false" ht="15" hidden="false" customHeight="false" outlineLevel="0" collapsed="false">
      <c r="A1794" s="341" t="n">
        <v>99304</v>
      </c>
      <c r="B1794" s="342" t="str">
        <f aca="false">A1794&amp;"U"</f>
        <v>99304U</v>
      </c>
      <c r="C1794" s="341" t="s">
        <v>7702</v>
      </c>
      <c r="D1794" s="341" t="s">
        <v>152</v>
      </c>
      <c r="E1794" s="341" t="s">
        <v>5964</v>
      </c>
      <c r="F1794" s="344" t="n">
        <v>3144.48</v>
      </c>
    </row>
    <row r="1795" customFormat="false" ht="15" hidden="false" customHeight="false" outlineLevel="0" collapsed="false">
      <c r="A1795" s="341" t="n">
        <v>99305</v>
      </c>
      <c r="B1795" s="342" t="str">
        <f aca="false">A1795&amp;"U"</f>
        <v>99305U</v>
      </c>
      <c r="C1795" s="341" t="s">
        <v>7703</v>
      </c>
      <c r="D1795" s="341" t="s">
        <v>32</v>
      </c>
      <c r="E1795" s="341" t="s">
        <v>5911</v>
      </c>
      <c r="F1795" s="344" t="n">
        <v>11924.1</v>
      </c>
    </row>
    <row r="1796" customFormat="false" ht="15" hidden="false" customHeight="false" outlineLevel="0" collapsed="false">
      <c r="A1796" s="341" t="n">
        <v>99306</v>
      </c>
      <c r="B1796" s="342" t="str">
        <f aca="false">A1796&amp;"U"</f>
        <v>99306U</v>
      </c>
      <c r="C1796" s="341" t="s">
        <v>7704</v>
      </c>
      <c r="D1796" s="341" t="s">
        <v>152</v>
      </c>
      <c r="E1796" s="341" t="s">
        <v>5964</v>
      </c>
      <c r="F1796" s="344" t="n">
        <v>3381.79</v>
      </c>
    </row>
    <row r="1797" customFormat="false" ht="15" hidden="false" customHeight="false" outlineLevel="0" collapsed="false">
      <c r="A1797" s="341" t="n">
        <v>99307</v>
      </c>
      <c r="B1797" s="342" t="str">
        <f aca="false">A1797&amp;"U"</f>
        <v>99307U</v>
      </c>
      <c r="C1797" s="341" t="s">
        <v>7705</v>
      </c>
      <c r="D1797" s="341" t="s">
        <v>152</v>
      </c>
      <c r="E1797" s="341" t="s">
        <v>5964</v>
      </c>
      <c r="F1797" s="344" t="n">
        <v>2186.98</v>
      </c>
    </row>
    <row r="1798" customFormat="false" ht="15" hidden="false" customHeight="false" outlineLevel="0" collapsed="false">
      <c r="A1798" s="341" t="n">
        <v>99308</v>
      </c>
      <c r="B1798" s="342" t="str">
        <f aca="false">A1798&amp;"U"</f>
        <v>99308U</v>
      </c>
      <c r="C1798" s="341" t="s">
        <v>7706</v>
      </c>
      <c r="D1798" s="341" t="s">
        <v>32</v>
      </c>
      <c r="E1798" s="341" t="s">
        <v>5911</v>
      </c>
      <c r="F1798" s="344" t="n">
        <v>13304.51</v>
      </c>
    </row>
    <row r="1799" customFormat="false" ht="15" hidden="false" customHeight="false" outlineLevel="0" collapsed="false">
      <c r="A1799" s="341" t="n">
        <v>99309</v>
      </c>
      <c r="B1799" s="342" t="str">
        <f aca="false">A1799&amp;"U"</f>
        <v>99309U</v>
      </c>
      <c r="C1799" s="341" t="s">
        <v>7707</v>
      </c>
      <c r="D1799" s="341" t="s">
        <v>152</v>
      </c>
      <c r="E1799" s="341" t="s">
        <v>5964</v>
      </c>
      <c r="F1799" s="344" t="n">
        <v>3623.3</v>
      </c>
    </row>
    <row r="1800" customFormat="false" ht="15" hidden="false" customHeight="false" outlineLevel="0" collapsed="false">
      <c r="A1800" s="341" t="n">
        <v>99310</v>
      </c>
      <c r="B1800" s="342" t="str">
        <f aca="false">A1800&amp;"U"</f>
        <v>99310U</v>
      </c>
      <c r="C1800" s="341" t="s">
        <v>7708</v>
      </c>
      <c r="D1800" s="341" t="s">
        <v>32</v>
      </c>
      <c r="E1800" s="341" t="s">
        <v>5911</v>
      </c>
      <c r="F1800" s="344" t="n">
        <v>13528.76</v>
      </c>
    </row>
    <row r="1801" customFormat="false" ht="15" hidden="false" customHeight="false" outlineLevel="0" collapsed="false">
      <c r="A1801" s="341" t="n">
        <v>99311</v>
      </c>
      <c r="B1801" s="342" t="str">
        <f aca="false">A1801&amp;"U"</f>
        <v>99311U</v>
      </c>
      <c r="C1801" s="341" t="s">
        <v>7709</v>
      </c>
      <c r="D1801" s="341" t="s">
        <v>152</v>
      </c>
      <c r="E1801" s="341" t="s">
        <v>5964</v>
      </c>
      <c r="F1801" s="344" t="n">
        <v>3623.3</v>
      </c>
    </row>
    <row r="1802" customFormat="false" ht="15" hidden="false" customHeight="false" outlineLevel="0" collapsed="false">
      <c r="A1802" s="341" t="n">
        <v>99312</v>
      </c>
      <c r="B1802" s="342" t="str">
        <f aca="false">A1802&amp;"U"</f>
        <v>99312U</v>
      </c>
      <c r="C1802" s="341" t="s">
        <v>7710</v>
      </c>
      <c r="D1802" s="341" t="s">
        <v>32</v>
      </c>
      <c r="E1802" s="341" t="s">
        <v>5911</v>
      </c>
      <c r="F1802" s="344" t="n">
        <v>6680.94</v>
      </c>
    </row>
    <row r="1803" customFormat="false" ht="15" hidden="false" customHeight="false" outlineLevel="0" collapsed="false">
      <c r="A1803" s="341" t="n">
        <v>99313</v>
      </c>
      <c r="B1803" s="342" t="str">
        <f aca="false">A1803&amp;"U"</f>
        <v>99313U</v>
      </c>
      <c r="C1803" s="341" t="s">
        <v>7711</v>
      </c>
      <c r="D1803" s="341" t="s">
        <v>32</v>
      </c>
      <c r="E1803" s="341" t="s">
        <v>5911</v>
      </c>
      <c r="F1803" s="344" t="n">
        <v>15090.4</v>
      </c>
    </row>
    <row r="1804" customFormat="false" ht="15" hidden="false" customHeight="false" outlineLevel="0" collapsed="false">
      <c r="A1804" s="341" t="n">
        <v>99314</v>
      </c>
      <c r="B1804" s="342" t="str">
        <f aca="false">A1804&amp;"U"</f>
        <v>99314U</v>
      </c>
      <c r="C1804" s="341" t="s">
        <v>7712</v>
      </c>
      <c r="D1804" s="341" t="s">
        <v>152</v>
      </c>
      <c r="E1804" s="341" t="s">
        <v>5964</v>
      </c>
      <c r="F1804" s="344" t="n">
        <v>3864.74</v>
      </c>
    </row>
    <row r="1805" customFormat="false" ht="15" hidden="false" customHeight="false" outlineLevel="0" collapsed="false">
      <c r="A1805" s="341" t="n">
        <v>99315</v>
      </c>
      <c r="B1805" s="342" t="str">
        <f aca="false">A1805&amp;"U"</f>
        <v>99315U</v>
      </c>
      <c r="C1805" s="341" t="s">
        <v>7713</v>
      </c>
      <c r="D1805" s="341" t="s">
        <v>32</v>
      </c>
      <c r="E1805" s="341" t="s">
        <v>5911</v>
      </c>
      <c r="F1805" s="344" t="n">
        <v>16876.39</v>
      </c>
    </row>
    <row r="1806" customFormat="false" ht="15" hidden="false" customHeight="false" outlineLevel="0" collapsed="false">
      <c r="A1806" s="341" t="n">
        <v>99317</v>
      </c>
      <c r="B1806" s="342" t="str">
        <f aca="false">A1806&amp;"U"</f>
        <v>99317U</v>
      </c>
      <c r="C1806" s="341" t="s">
        <v>7714</v>
      </c>
      <c r="D1806" s="341" t="s">
        <v>152</v>
      </c>
      <c r="E1806" s="341" t="s">
        <v>5964</v>
      </c>
      <c r="F1806" s="344" t="n">
        <v>2424.26</v>
      </c>
    </row>
    <row r="1807" customFormat="false" ht="15" hidden="false" customHeight="false" outlineLevel="0" collapsed="false">
      <c r="A1807" s="341" t="n">
        <v>99318</v>
      </c>
      <c r="B1807" s="342" t="str">
        <f aca="false">A1807&amp;"U"</f>
        <v>99318U</v>
      </c>
      <c r="C1807" s="341" t="s">
        <v>7715</v>
      </c>
      <c r="D1807" s="341" t="s">
        <v>152</v>
      </c>
      <c r="E1807" s="341" t="s">
        <v>5911</v>
      </c>
      <c r="F1807" s="343" t="n">
        <v>279.15</v>
      </c>
    </row>
    <row r="1808" customFormat="false" ht="15" hidden="false" customHeight="false" outlineLevel="0" collapsed="false">
      <c r="A1808" s="341" t="n">
        <v>99319</v>
      </c>
      <c r="B1808" s="342" t="str">
        <f aca="false">A1808&amp;"U"</f>
        <v>99319U</v>
      </c>
      <c r="C1808" s="341" t="s">
        <v>7716</v>
      </c>
      <c r="D1808" s="341" t="s">
        <v>152</v>
      </c>
      <c r="E1808" s="341" t="s">
        <v>5964</v>
      </c>
      <c r="F1808" s="343" t="n">
        <v>890.61</v>
      </c>
    </row>
    <row r="1809" customFormat="false" ht="15" hidden="false" customHeight="false" outlineLevel="0" collapsed="false">
      <c r="A1809" s="341" t="n">
        <v>99320</v>
      </c>
      <c r="B1809" s="342" t="str">
        <f aca="false">A1809&amp;"U"</f>
        <v>99320U</v>
      </c>
      <c r="C1809" s="341" t="s">
        <v>7717</v>
      </c>
      <c r="D1809" s="341" t="s">
        <v>32</v>
      </c>
      <c r="E1809" s="341" t="s">
        <v>5911</v>
      </c>
      <c r="F1809" s="344" t="n">
        <v>7726.57</v>
      </c>
    </row>
    <row r="1810" customFormat="false" ht="15" hidden="false" customHeight="false" outlineLevel="0" collapsed="false">
      <c r="A1810" s="341" t="n">
        <v>99321</v>
      </c>
      <c r="B1810" s="342" t="str">
        <f aca="false">A1810&amp;"U"</f>
        <v>99321U</v>
      </c>
      <c r="C1810" s="341" t="s">
        <v>7718</v>
      </c>
      <c r="D1810" s="341" t="s">
        <v>152</v>
      </c>
      <c r="E1810" s="341" t="s">
        <v>5964</v>
      </c>
      <c r="F1810" s="344" t="n">
        <v>2661.65</v>
      </c>
    </row>
    <row r="1811" customFormat="false" ht="15" hidden="false" customHeight="false" outlineLevel="0" collapsed="false">
      <c r="A1811" s="341" t="n">
        <v>99322</v>
      </c>
      <c r="B1811" s="342" t="str">
        <f aca="false">A1811&amp;"U"</f>
        <v>99322U</v>
      </c>
      <c r="C1811" s="341" t="s">
        <v>7719</v>
      </c>
      <c r="D1811" s="341" t="s">
        <v>32</v>
      </c>
      <c r="E1811" s="341" t="s">
        <v>5911</v>
      </c>
      <c r="F1811" s="344" t="n">
        <v>8718.32</v>
      </c>
    </row>
    <row r="1812" customFormat="false" ht="15" hidden="false" customHeight="false" outlineLevel="0" collapsed="false">
      <c r="A1812" s="341" t="n">
        <v>99323</v>
      </c>
      <c r="B1812" s="342" t="str">
        <f aca="false">A1812&amp;"U"</f>
        <v>99323U</v>
      </c>
      <c r="C1812" s="341" t="s">
        <v>7720</v>
      </c>
      <c r="D1812" s="341" t="s">
        <v>152</v>
      </c>
      <c r="E1812" s="341" t="s">
        <v>5964</v>
      </c>
      <c r="F1812" s="344" t="n">
        <v>2898.95</v>
      </c>
    </row>
    <row r="1813" customFormat="false" ht="15" hidden="false" customHeight="false" outlineLevel="0" collapsed="false">
      <c r="A1813" s="341" t="n">
        <v>99324</v>
      </c>
      <c r="B1813" s="342" t="str">
        <f aca="false">A1813&amp;"U"</f>
        <v>99324U</v>
      </c>
      <c r="C1813" s="341" t="s">
        <v>7721</v>
      </c>
      <c r="D1813" s="341" t="s">
        <v>32</v>
      </c>
      <c r="E1813" s="341" t="s">
        <v>5911</v>
      </c>
      <c r="F1813" s="344" t="n">
        <v>9710.09</v>
      </c>
    </row>
    <row r="1814" customFormat="false" ht="15" hidden="false" customHeight="false" outlineLevel="0" collapsed="false">
      <c r="A1814" s="341" t="n">
        <v>99325</v>
      </c>
      <c r="B1814" s="342" t="str">
        <f aca="false">A1814&amp;"U"</f>
        <v>99325U</v>
      </c>
      <c r="C1814" s="341" t="s">
        <v>7722</v>
      </c>
      <c r="D1814" s="341" t="s">
        <v>152</v>
      </c>
      <c r="E1814" s="341" t="s">
        <v>5964</v>
      </c>
      <c r="F1814" s="344" t="n">
        <v>3140.36</v>
      </c>
    </row>
    <row r="1815" customFormat="false" ht="15" hidden="false" customHeight="false" outlineLevel="0" collapsed="false">
      <c r="A1815" s="341" t="n">
        <v>99326</v>
      </c>
      <c r="B1815" s="342" t="str">
        <f aca="false">A1815&amp;"U"</f>
        <v>99326U</v>
      </c>
      <c r="C1815" s="341" t="s">
        <v>7723</v>
      </c>
      <c r="D1815" s="341" t="s">
        <v>32</v>
      </c>
      <c r="E1815" s="341" t="s">
        <v>5911</v>
      </c>
      <c r="F1815" s="344" t="n">
        <v>7921.52</v>
      </c>
    </row>
    <row r="1816" customFormat="false" ht="15" hidden="false" customHeight="false" outlineLevel="0" collapsed="false">
      <c r="A1816" s="341" t="n">
        <v>99327</v>
      </c>
      <c r="B1816" s="342" t="str">
        <f aca="false">A1816&amp;"U"</f>
        <v>99327U</v>
      </c>
      <c r="C1816" s="341" t="s">
        <v>7724</v>
      </c>
      <c r="D1816" s="341" t="s">
        <v>152</v>
      </c>
      <c r="E1816" s="341" t="s">
        <v>5964</v>
      </c>
      <c r="F1816" s="344" t="n">
        <v>4065.88</v>
      </c>
    </row>
    <row r="1817" customFormat="false" ht="15" hidden="false" customHeight="false" outlineLevel="0" collapsed="false">
      <c r="A1817" s="341" t="n">
        <v>101800</v>
      </c>
      <c r="B1817" s="342" t="str">
        <f aca="false">A1817&amp;"U"</f>
        <v>101800U</v>
      </c>
      <c r="C1817" s="341" t="s">
        <v>7725</v>
      </c>
      <c r="D1817" s="341" t="s">
        <v>32</v>
      </c>
      <c r="E1817" s="341" t="s">
        <v>5911</v>
      </c>
      <c r="F1817" s="344" t="n">
        <v>1517.86</v>
      </c>
    </row>
    <row r="1818" customFormat="false" ht="15" hidden="false" customHeight="false" outlineLevel="0" collapsed="false">
      <c r="A1818" s="341" t="n">
        <v>101801</v>
      </c>
      <c r="B1818" s="342" t="str">
        <f aca="false">A1818&amp;"U"</f>
        <v>101801U</v>
      </c>
      <c r="C1818" s="341" t="s">
        <v>7726</v>
      </c>
      <c r="D1818" s="341" t="s">
        <v>32</v>
      </c>
      <c r="E1818" s="341" t="s">
        <v>5911</v>
      </c>
      <c r="F1818" s="344" t="n">
        <v>1053.19</v>
      </c>
    </row>
    <row r="1819" customFormat="false" ht="15" hidden="false" customHeight="false" outlineLevel="0" collapsed="false">
      <c r="A1819" s="341" t="n">
        <v>101806</v>
      </c>
      <c r="B1819" s="342" t="str">
        <f aca="false">A1819&amp;"U"</f>
        <v>101806U</v>
      </c>
      <c r="C1819" s="341" t="s">
        <v>7727</v>
      </c>
      <c r="D1819" s="341" t="s">
        <v>32</v>
      </c>
      <c r="E1819" s="341" t="s">
        <v>5911</v>
      </c>
      <c r="F1819" s="343" t="n">
        <v>527.31</v>
      </c>
    </row>
    <row r="1820" customFormat="false" ht="15" hidden="false" customHeight="false" outlineLevel="0" collapsed="false">
      <c r="A1820" s="341" t="n">
        <v>101807</v>
      </c>
      <c r="B1820" s="342" t="str">
        <f aca="false">A1820&amp;"U"</f>
        <v>101807U</v>
      </c>
      <c r="C1820" s="341" t="s">
        <v>7728</v>
      </c>
      <c r="D1820" s="341" t="s">
        <v>32</v>
      </c>
      <c r="E1820" s="341" t="s">
        <v>5911</v>
      </c>
      <c r="F1820" s="343" t="n">
        <v>470.2</v>
      </c>
    </row>
    <row r="1821" customFormat="false" ht="15" hidden="false" customHeight="false" outlineLevel="0" collapsed="false">
      <c r="A1821" s="341" t="n">
        <v>101808</v>
      </c>
      <c r="B1821" s="342" t="str">
        <f aca="false">A1821&amp;"U"</f>
        <v>101808U</v>
      </c>
      <c r="C1821" s="341" t="s">
        <v>7729</v>
      </c>
      <c r="D1821" s="341" t="s">
        <v>32</v>
      </c>
      <c r="E1821" s="341" t="s">
        <v>5911</v>
      </c>
      <c r="F1821" s="343" t="n">
        <v>521.9</v>
      </c>
    </row>
    <row r="1822" customFormat="false" ht="15" hidden="false" customHeight="false" outlineLevel="0" collapsed="false">
      <c r="A1822" s="341" t="n">
        <v>101809</v>
      </c>
      <c r="B1822" s="342" t="str">
        <f aca="false">A1822&amp;"U"</f>
        <v>101809U</v>
      </c>
      <c r="C1822" s="341" t="s">
        <v>7730</v>
      </c>
      <c r="D1822" s="341" t="s">
        <v>32</v>
      </c>
      <c r="E1822" s="341" t="s">
        <v>5911</v>
      </c>
      <c r="F1822" s="344" t="n">
        <v>2864.11</v>
      </c>
    </row>
    <row r="1823" customFormat="false" ht="15" hidden="false" customHeight="false" outlineLevel="0" collapsed="false">
      <c r="A1823" s="341" t="n">
        <v>102139</v>
      </c>
      <c r="B1823" s="342" t="str">
        <f aca="false">A1823&amp;"U"</f>
        <v>102139U</v>
      </c>
      <c r="C1823" s="341" t="s">
        <v>7731</v>
      </c>
      <c r="D1823" s="341" t="s">
        <v>32</v>
      </c>
      <c r="E1823" s="341" t="s">
        <v>5911</v>
      </c>
      <c r="F1823" s="344" t="n">
        <v>1694.39</v>
      </c>
    </row>
    <row r="1824" customFormat="false" ht="15" hidden="false" customHeight="false" outlineLevel="0" collapsed="false">
      <c r="A1824" s="341" t="n">
        <v>102141</v>
      </c>
      <c r="B1824" s="342" t="str">
        <f aca="false">A1824&amp;"U"</f>
        <v>102141U</v>
      </c>
      <c r="C1824" s="341" t="s">
        <v>7732</v>
      </c>
      <c r="D1824" s="341" t="s">
        <v>32</v>
      </c>
      <c r="E1824" s="341" t="s">
        <v>5911</v>
      </c>
      <c r="F1824" s="344" t="n">
        <v>2621.31</v>
      </c>
    </row>
    <row r="1825" customFormat="false" ht="15" hidden="false" customHeight="false" outlineLevel="0" collapsed="false">
      <c r="A1825" s="341" t="n">
        <v>102142</v>
      </c>
      <c r="B1825" s="342" t="str">
        <f aca="false">A1825&amp;"U"</f>
        <v>102142U</v>
      </c>
      <c r="C1825" s="341" t="s">
        <v>7733</v>
      </c>
      <c r="D1825" s="341" t="s">
        <v>32</v>
      </c>
      <c r="E1825" s="341" t="s">
        <v>5911</v>
      </c>
      <c r="F1825" s="344" t="n">
        <v>2582.64</v>
      </c>
    </row>
    <row r="1826" customFormat="false" ht="15" hidden="false" customHeight="false" outlineLevel="0" collapsed="false">
      <c r="A1826" s="341" t="n">
        <v>102457</v>
      </c>
      <c r="B1826" s="342" t="str">
        <f aca="false">A1826&amp;"U"</f>
        <v>102457U</v>
      </c>
      <c r="C1826" s="341" t="s">
        <v>7734</v>
      </c>
      <c r="D1826" s="341" t="s">
        <v>32</v>
      </c>
      <c r="E1826" s="341" t="s">
        <v>5911</v>
      </c>
      <c r="F1826" s="344" t="n">
        <v>1660.32</v>
      </c>
    </row>
    <row r="1827" customFormat="false" ht="15" hidden="false" customHeight="false" outlineLevel="0" collapsed="false">
      <c r="A1827" s="341" t="n">
        <v>94263</v>
      </c>
      <c r="B1827" s="342" t="str">
        <f aca="false">A1827&amp;"U"</f>
        <v>94263U</v>
      </c>
      <c r="C1827" s="341" t="s">
        <v>7735</v>
      </c>
      <c r="D1827" s="341" t="s">
        <v>152</v>
      </c>
      <c r="E1827" s="341" t="s">
        <v>5911</v>
      </c>
      <c r="F1827" s="343" t="n">
        <v>35.42</v>
      </c>
    </row>
    <row r="1828" customFormat="false" ht="15" hidden="false" customHeight="false" outlineLevel="0" collapsed="false">
      <c r="A1828" s="341" t="n">
        <v>94264</v>
      </c>
      <c r="B1828" s="342" t="str">
        <f aca="false">A1828&amp;"U"</f>
        <v>94264U</v>
      </c>
      <c r="C1828" s="341" t="s">
        <v>7736</v>
      </c>
      <c r="D1828" s="341" t="s">
        <v>152</v>
      </c>
      <c r="E1828" s="341" t="s">
        <v>5911</v>
      </c>
      <c r="F1828" s="343" t="n">
        <v>38.76</v>
      </c>
    </row>
    <row r="1829" customFormat="false" ht="15" hidden="false" customHeight="false" outlineLevel="0" collapsed="false">
      <c r="A1829" s="341" t="n">
        <v>94265</v>
      </c>
      <c r="B1829" s="342" t="str">
        <f aca="false">A1829&amp;"U"</f>
        <v>94265U</v>
      </c>
      <c r="C1829" s="341" t="s">
        <v>7737</v>
      </c>
      <c r="D1829" s="341" t="s">
        <v>152</v>
      </c>
      <c r="E1829" s="341" t="s">
        <v>5911</v>
      </c>
      <c r="F1829" s="343" t="n">
        <v>47.87</v>
      </c>
    </row>
    <row r="1830" customFormat="false" ht="15" hidden="false" customHeight="false" outlineLevel="0" collapsed="false">
      <c r="A1830" s="341" t="n">
        <v>94266</v>
      </c>
      <c r="B1830" s="342" t="str">
        <f aca="false">A1830&amp;"U"</f>
        <v>94266U</v>
      </c>
      <c r="C1830" s="341" t="s">
        <v>7738</v>
      </c>
      <c r="D1830" s="341" t="s">
        <v>152</v>
      </c>
      <c r="E1830" s="341" t="s">
        <v>5911</v>
      </c>
      <c r="F1830" s="343" t="n">
        <v>51.67</v>
      </c>
    </row>
    <row r="1831" customFormat="false" ht="15" hidden="false" customHeight="false" outlineLevel="0" collapsed="false">
      <c r="A1831" s="341" t="n">
        <v>94267</v>
      </c>
      <c r="B1831" s="342" t="str">
        <f aca="false">A1831&amp;"U"</f>
        <v>94267U</v>
      </c>
      <c r="C1831" s="341" t="s">
        <v>7739</v>
      </c>
      <c r="D1831" s="341" t="s">
        <v>152</v>
      </c>
      <c r="E1831" s="341" t="s">
        <v>5911</v>
      </c>
      <c r="F1831" s="343" t="n">
        <v>57.9</v>
      </c>
    </row>
    <row r="1832" customFormat="false" ht="15" hidden="false" customHeight="false" outlineLevel="0" collapsed="false">
      <c r="A1832" s="341" t="n">
        <v>94268</v>
      </c>
      <c r="B1832" s="342" t="str">
        <f aca="false">A1832&amp;"U"</f>
        <v>94268U</v>
      </c>
      <c r="C1832" s="341" t="s">
        <v>7740</v>
      </c>
      <c r="D1832" s="341" t="s">
        <v>152</v>
      </c>
      <c r="E1832" s="341" t="s">
        <v>5911</v>
      </c>
      <c r="F1832" s="343" t="n">
        <v>62.07</v>
      </c>
    </row>
    <row r="1833" customFormat="false" ht="15" hidden="false" customHeight="false" outlineLevel="0" collapsed="false">
      <c r="A1833" s="341" t="n">
        <v>94269</v>
      </c>
      <c r="B1833" s="342" t="str">
        <f aca="false">A1833&amp;"U"</f>
        <v>94269U</v>
      </c>
      <c r="C1833" s="341" t="s">
        <v>7741</v>
      </c>
      <c r="D1833" s="341" t="s">
        <v>152</v>
      </c>
      <c r="E1833" s="341" t="s">
        <v>5911</v>
      </c>
      <c r="F1833" s="343" t="n">
        <v>83.98</v>
      </c>
    </row>
    <row r="1834" customFormat="false" ht="15" hidden="false" customHeight="false" outlineLevel="0" collapsed="false">
      <c r="A1834" s="341" t="n">
        <v>94270</v>
      </c>
      <c r="B1834" s="342" t="str">
        <f aca="false">A1834&amp;"U"</f>
        <v>94270U</v>
      </c>
      <c r="C1834" s="341" t="s">
        <v>7742</v>
      </c>
      <c r="D1834" s="341" t="s">
        <v>152</v>
      </c>
      <c r="E1834" s="341" t="s">
        <v>5911</v>
      </c>
      <c r="F1834" s="343" t="n">
        <v>89.83</v>
      </c>
    </row>
    <row r="1835" customFormat="false" ht="15" hidden="false" customHeight="false" outlineLevel="0" collapsed="false">
      <c r="A1835" s="341" t="n">
        <v>94271</v>
      </c>
      <c r="B1835" s="342" t="str">
        <f aca="false">A1835&amp;"U"</f>
        <v>94271U</v>
      </c>
      <c r="C1835" s="341" t="s">
        <v>7743</v>
      </c>
      <c r="D1835" s="341" t="s">
        <v>152</v>
      </c>
      <c r="E1835" s="341" t="s">
        <v>5911</v>
      </c>
      <c r="F1835" s="343" t="n">
        <v>102.3</v>
      </c>
    </row>
    <row r="1836" customFormat="false" ht="15" hidden="false" customHeight="false" outlineLevel="0" collapsed="false">
      <c r="A1836" s="341" t="n">
        <v>94272</v>
      </c>
      <c r="B1836" s="342" t="str">
        <f aca="false">A1836&amp;"U"</f>
        <v>94272U</v>
      </c>
      <c r="C1836" s="341" t="s">
        <v>7744</v>
      </c>
      <c r="D1836" s="341" t="s">
        <v>152</v>
      </c>
      <c r="E1836" s="341" t="s">
        <v>5911</v>
      </c>
      <c r="F1836" s="343" t="n">
        <v>110.1</v>
      </c>
    </row>
    <row r="1837" customFormat="false" ht="15" hidden="false" customHeight="false" outlineLevel="0" collapsed="false">
      <c r="A1837" s="341" t="n">
        <v>94273</v>
      </c>
      <c r="B1837" s="342" t="str">
        <f aca="false">A1837&amp;"U"</f>
        <v>94273U</v>
      </c>
      <c r="C1837" s="341" t="s">
        <v>7745</v>
      </c>
      <c r="D1837" s="341" t="s">
        <v>152</v>
      </c>
      <c r="E1837" s="341" t="s">
        <v>5964</v>
      </c>
      <c r="F1837" s="343" t="n">
        <v>54.38</v>
      </c>
    </row>
    <row r="1838" customFormat="false" ht="15" hidden="false" customHeight="false" outlineLevel="0" collapsed="false">
      <c r="A1838" s="341" t="n">
        <v>94274</v>
      </c>
      <c r="B1838" s="342" t="str">
        <f aca="false">A1838&amp;"U"</f>
        <v>94274U</v>
      </c>
      <c r="C1838" s="341" t="s">
        <v>7746</v>
      </c>
      <c r="D1838" s="341" t="s">
        <v>152</v>
      </c>
      <c r="E1838" s="341" t="s">
        <v>5964</v>
      </c>
      <c r="F1838" s="343" t="n">
        <v>58.37</v>
      </c>
    </row>
    <row r="1839" customFormat="false" ht="15" hidden="false" customHeight="false" outlineLevel="0" collapsed="false">
      <c r="A1839" s="341" t="n">
        <v>94275</v>
      </c>
      <c r="B1839" s="342" t="str">
        <f aca="false">A1839&amp;"U"</f>
        <v>94275U</v>
      </c>
      <c r="C1839" s="341" t="s">
        <v>7747</v>
      </c>
      <c r="D1839" s="341" t="s">
        <v>152</v>
      </c>
      <c r="E1839" s="341" t="s">
        <v>5964</v>
      </c>
      <c r="F1839" s="343" t="n">
        <v>48.95</v>
      </c>
    </row>
    <row r="1840" customFormat="false" ht="15" hidden="false" customHeight="false" outlineLevel="0" collapsed="false">
      <c r="A1840" s="341" t="n">
        <v>94276</v>
      </c>
      <c r="B1840" s="342" t="str">
        <f aca="false">A1840&amp;"U"</f>
        <v>94276U</v>
      </c>
      <c r="C1840" s="341" t="s">
        <v>7748</v>
      </c>
      <c r="D1840" s="341" t="s">
        <v>152</v>
      </c>
      <c r="E1840" s="341" t="s">
        <v>5964</v>
      </c>
      <c r="F1840" s="343" t="n">
        <v>52.94</v>
      </c>
    </row>
    <row r="1841" customFormat="false" ht="15" hidden="false" customHeight="false" outlineLevel="0" collapsed="false">
      <c r="A1841" s="341" t="n">
        <v>94277</v>
      </c>
      <c r="B1841" s="342" t="str">
        <f aca="false">A1841&amp;"U"</f>
        <v>94277U</v>
      </c>
      <c r="C1841" s="341" t="s">
        <v>7749</v>
      </c>
      <c r="D1841" s="341" t="s">
        <v>152</v>
      </c>
      <c r="E1841" s="341" t="s">
        <v>5964</v>
      </c>
      <c r="F1841" s="343" t="n">
        <v>43.19</v>
      </c>
    </row>
    <row r="1842" customFormat="false" ht="15" hidden="false" customHeight="false" outlineLevel="0" collapsed="false">
      <c r="A1842" s="341" t="n">
        <v>94278</v>
      </c>
      <c r="B1842" s="342" t="str">
        <f aca="false">A1842&amp;"U"</f>
        <v>94278U</v>
      </c>
      <c r="C1842" s="341" t="s">
        <v>7750</v>
      </c>
      <c r="D1842" s="341" t="s">
        <v>152</v>
      </c>
      <c r="E1842" s="341" t="s">
        <v>5964</v>
      </c>
      <c r="F1842" s="343" t="n">
        <v>47.16</v>
      </c>
    </row>
    <row r="1843" customFormat="false" ht="15" hidden="false" customHeight="false" outlineLevel="0" collapsed="false">
      <c r="A1843" s="341" t="n">
        <v>94279</v>
      </c>
      <c r="B1843" s="342" t="str">
        <f aca="false">A1843&amp;"U"</f>
        <v>94279U</v>
      </c>
      <c r="C1843" s="341" t="s">
        <v>7751</v>
      </c>
      <c r="D1843" s="341" t="s">
        <v>152</v>
      </c>
      <c r="E1843" s="341" t="s">
        <v>5964</v>
      </c>
      <c r="F1843" s="343" t="n">
        <v>50.29</v>
      </c>
    </row>
    <row r="1844" customFormat="false" ht="15" hidden="false" customHeight="false" outlineLevel="0" collapsed="false">
      <c r="A1844" s="341" t="n">
        <v>94280</v>
      </c>
      <c r="B1844" s="342" t="str">
        <f aca="false">A1844&amp;"U"</f>
        <v>94280U</v>
      </c>
      <c r="C1844" s="341" t="s">
        <v>7752</v>
      </c>
      <c r="D1844" s="341" t="s">
        <v>152</v>
      </c>
      <c r="E1844" s="341" t="s">
        <v>5964</v>
      </c>
      <c r="F1844" s="343" t="n">
        <v>54.26</v>
      </c>
    </row>
    <row r="1845" customFormat="false" ht="15" hidden="false" customHeight="false" outlineLevel="0" collapsed="false">
      <c r="A1845" s="341" t="n">
        <v>94281</v>
      </c>
      <c r="B1845" s="342" t="str">
        <f aca="false">A1845&amp;"U"</f>
        <v>94281U</v>
      </c>
      <c r="C1845" s="341" t="s">
        <v>7753</v>
      </c>
      <c r="D1845" s="341" t="s">
        <v>152</v>
      </c>
      <c r="E1845" s="341" t="s">
        <v>5964</v>
      </c>
      <c r="F1845" s="343" t="n">
        <v>59.61</v>
      </c>
    </row>
    <row r="1846" customFormat="false" ht="15" hidden="false" customHeight="false" outlineLevel="0" collapsed="false">
      <c r="A1846" s="341" t="n">
        <v>94282</v>
      </c>
      <c r="B1846" s="342" t="str">
        <f aca="false">A1846&amp;"U"</f>
        <v>94282U</v>
      </c>
      <c r="C1846" s="341" t="s">
        <v>7754</v>
      </c>
      <c r="D1846" s="341" t="s">
        <v>152</v>
      </c>
      <c r="E1846" s="341" t="s">
        <v>5964</v>
      </c>
      <c r="F1846" s="343" t="n">
        <v>71.73</v>
      </c>
    </row>
    <row r="1847" customFormat="false" ht="15" hidden="false" customHeight="false" outlineLevel="0" collapsed="false">
      <c r="A1847" s="341" t="n">
        <v>94283</v>
      </c>
      <c r="B1847" s="342" t="str">
        <f aca="false">A1847&amp;"U"</f>
        <v>94283U</v>
      </c>
      <c r="C1847" s="341" t="s">
        <v>7755</v>
      </c>
      <c r="D1847" s="341" t="s">
        <v>152</v>
      </c>
      <c r="E1847" s="341" t="s">
        <v>5964</v>
      </c>
      <c r="F1847" s="343" t="n">
        <v>78.19</v>
      </c>
    </row>
    <row r="1848" customFormat="false" ht="15" hidden="false" customHeight="false" outlineLevel="0" collapsed="false">
      <c r="A1848" s="341" t="n">
        <v>94284</v>
      </c>
      <c r="B1848" s="342" t="str">
        <f aca="false">A1848&amp;"U"</f>
        <v>94284U</v>
      </c>
      <c r="C1848" s="341" t="s">
        <v>7756</v>
      </c>
      <c r="D1848" s="341" t="s">
        <v>152</v>
      </c>
      <c r="E1848" s="341" t="s">
        <v>5964</v>
      </c>
      <c r="F1848" s="343" t="n">
        <v>90.31</v>
      </c>
    </row>
    <row r="1849" customFormat="false" ht="15" hidden="false" customHeight="false" outlineLevel="0" collapsed="false">
      <c r="A1849" s="341" t="n">
        <v>94285</v>
      </c>
      <c r="B1849" s="342" t="str">
        <f aca="false">A1849&amp;"U"</f>
        <v>94285U</v>
      </c>
      <c r="C1849" s="341" t="s">
        <v>7757</v>
      </c>
      <c r="D1849" s="341" t="s">
        <v>152</v>
      </c>
      <c r="E1849" s="341" t="s">
        <v>5964</v>
      </c>
      <c r="F1849" s="343" t="n">
        <v>96.2</v>
      </c>
    </row>
    <row r="1850" customFormat="false" ht="15" hidden="false" customHeight="false" outlineLevel="0" collapsed="false">
      <c r="A1850" s="341" t="n">
        <v>94286</v>
      </c>
      <c r="B1850" s="342" t="str">
        <f aca="false">A1850&amp;"U"</f>
        <v>94286U</v>
      </c>
      <c r="C1850" s="341" t="s">
        <v>7758</v>
      </c>
      <c r="D1850" s="341" t="s">
        <v>152</v>
      </c>
      <c r="E1850" s="341" t="s">
        <v>5964</v>
      </c>
      <c r="F1850" s="343" t="n">
        <v>108.31</v>
      </c>
    </row>
    <row r="1851" customFormat="false" ht="15" hidden="false" customHeight="false" outlineLevel="0" collapsed="false">
      <c r="A1851" s="341" t="n">
        <v>94287</v>
      </c>
      <c r="B1851" s="342" t="str">
        <f aca="false">A1851&amp;"U"</f>
        <v>94287U</v>
      </c>
      <c r="C1851" s="341" t="s">
        <v>7759</v>
      </c>
      <c r="D1851" s="341" t="s">
        <v>152</v>
      </c>
      <c r="E1851" s="341" t="s">
        <v>5964</v>
      </c>
      <c r="F1851" s="343" t="n">
        <v>45.7</v>
      </c>
    </row>
    <row r="1852" customFormat="false" ht="15" hidden="false" customHeight="false" outlineLevel="0" collapsed="false">
      <c r="A1852" s="341" t="n">
        <v>94288</v>
      </c>
      <c r="B1852" s="342" t="str">
        <f aca="false">A1852&amp;"U"</f>
        <v>94288U</v>
      </c>
      <c r="C1852" s="341" t="s">
        <v>7760</v>
      </c>
      <c r="D1852" s="341" t="s">
        <v>152</v>
      </c>
      <c r="E1852" s="341" t="s">
        <v>5964</v>
      </c>
      <c r="F1852" s="343" t="n">
        <v>56.3</v>
      </c>
    </row>
    <row r="1853" customFormat="false" ht="15" hidden="false" customHeight="false" outlineLevel="0" collapsed="false">
      <c r="A1853" s="341" t="n">
        <v>94289</v>
      </c>
      <c r="B1853" s="342" t="str">
        <f aca="false">A1853&amp;"U"</f>
        <v>94289U</v>
      </c>
      <c r="C1853" s="341" t="s">
        <v>7761</v>
      </c>
      <c r="D1853" s="341" t="s">
        <v>152</v>
      </c>
      <c r="E1853" s="341" t="s">
        <v>5964</v>
      </c>
      <c r="F1853" s="343" t="n">
        <v>58.98</v>
      </c>
    </row>
    <row r="1854" customFormat="false" ht="15" hidden="false" customHeight="false" outlineLevel="0" collapsed="false">
      <c r="A1854" s="341" t="n">
        <v>94290</v>
      </c>
      <c r="B1854" s="342" t="str">
        <f aca="false">A1854&amp;"U"</f>
        <v>94290U</v>
      </c>
      <c r="C1854" s="341" t="s">
        <v>7762</v>
      </c>
      <c r="D1854" s="341" t="s">
        <v>152</v>
      </c>
      <c r="E1854" s="341" t="s">
        <v>5964</v>
      </c>
      <c r="F1854" s="343" t="n">
        <v>69.58</v>
      </c>
    </row>
    <row r="1855" customFormat="false" ht="15" hidden="false" customHeight="false" outlineLevel="0" collapsed="false">
      <c r="A1855" s="341" t="n">
        <v>94291</v>
      </c>
      <c r="B1855" s="342" t="str">
        <f aca="false">A1855&amp;"U"</f>
        <v>94291U</v>
      </c>
      <c r="C1855" s="341" t="s">
        <v>7763</v>
      </c>
      <c r="D1855" s="341" t="s">
        <v>152</v>
      </c>
      <c r="E1855" s="341" t="s">
        <v>5964</v>
      </c>
      <c r="F1855" s="343" t="n">
        <v>71.71</v>
      </c>
    </row>
    <row r="1856" customFormat="false" ht="15" hidden="false" customHeight="false" outlineLevel="0" collapsed="false">
      <c r="A1856" s="341" t="n">
        <v>94292</v>
      </c>
      <c r="B1856" s="342" t="str">
        <f aca="false">A1856&amp;"U"</f>
        <v>94292U</v>
      </c>
      <c r="C1856" s="341" t="s">
        <v>7764</v>
      </c>
      <c r="D1856" s="341" t="s">
        <v>152</v>
      </c>
      <c r="E1856" s="341" t="s">
        <v>5964</v>
      </c>
      <c r="F1856" s="343" t="n">
        <v>82.3</v>
      </c>
    </row>
    <row r="1857" customFormat="false" ht="15" hidden="false" customHeight="false" outlineLevel="0" collapsed="false">
      <c r="A1857" s="341" t="n">
        <v>94293</v>
      </c>
      <c r="B1857" s="342" t="str">
        <f aca="false">A1857&amp;"U"</f>
        <v>94293U</v>
      </c>
      <c r="C1857" s="341" t="s">
        <v>7765</v>
      </c>
      <c r="D1857" s="341" t="s">
        <v>152</v>
      </c>
      <c r="E1857" s="341" t="s">
        <v>5964</v>
      </c>
      <c r="F1857" s="343" t="n">
        <v>194.3</v>
      </c>
    </row>
    <row r="1858" customFormat="false" ht="15" hidden="false" customHeight="false" outlineLevel="0" collapsed="false">
      <c r="A1858" s="341" t="n">
        <v>94294</v>
      </c>
      <c r="B1858" s="342" t="str">
        <f aca="false">A1858&amp;"U"</f>
        <v>94294U</v>
      </c>
      <c r="C1858" s="341" t="s">
        <v>7766</v>
      </c>
      <c r="D1858" s="341" t="s">
        <v>152</v>
      </c>
      <c r="E1858" s="341" t="s">
        <v>5964</v>
      </c>
      <c r="F1858" s="343" t="n">
        <v>9.12</v>
      </c>
    </row>
    <row r="1859" customFormat="false" ht="15" hidden="false" customHeight="false" outlineLevel="0" collapsed="false">
      <c r="A1859" s="341" t="n">
        <v>104491</v>
      </c>
      <c r="B1859" s="342" t="str">
        <f aca="false">A1859&amp;"U"</f>
        <v>104491U</v>
      </c>
      <c r="C1859" s="341" t="s">
        <v>7767</v>
      </c>
      <c r="D1859" s="341" t="s">
        <v>152</v>
      </c>
      <c r="E1859" s="341" t="s">
        <v>5911</v>
      </c>
      <c r="F1859" s="344" t="n">
        <v>3857.61</v>
      </c>
    </row>
    <row r="1860" customFormat="false" ht="15" hidden="false" customHeight="false" outlineLevel="0" collapsed="false">
      <c r="A1860" s="341" t="n">
        <v>104492</v>
      </c>
      <c r="B1860" s="342" t="str">
        <f aca="false">A1860&amp;"U"</f>
        <v>104492U</v>
      </c>
      <c r="C1860" s="341" t="s">
        <v>7768</v>
      </c>
      <c r="D1860" s="341" t="s">
        <v>152</v>
      </c>
      <c r="E1860" s="341" t="s">
        <v>5911</v>
      </c>
      <c r="F1860" s="344" t="n">
        <v>4823.73</v>
      </c>
    </row>
    <row r="1861" customFormat="false" ht="15" hidden="false" customHeight="false" outlineLevel="0" collapsed="false">
      <c r="A1861" s="341" t="n">
        <v>104494</v>
      </c>
      <c r="B1861" s="342" t="str">
        <f aca="false">A1861&amp;"U"</f>
        <v>104494U</v>
      </c>
      <c r="C1861" s="341" t="s">
        <v>7769</v>
      </c>
      <c r="D1861" s="341" t="s">
        <v>152</v>
      </c>
      <c r="E1861" s="341" t="s">
        <v>5911</v>
      </c>
      <c r="F1861" s="344" t="n">
        <v>6516.02</v>
      </c>
    </row>
    <row r="1862" customFormat="false" ht="15" hidden="false" customHeight="false" outlineLevel="0" collapsed="false">
      <c r="A1862" s="341" t="n">
        <v>104497</v>
      </c>
      <c r="B1862" s="342" t="str">
        <f aca="false">A1862&amp;"U"</f>
        <v>104497U</v>
      </c>
      <c r="C1862" s="341" t="s">
        <v>7770</v>
      </c>
      <c r="D1862" s="341" t="s">
        <v>152</v>
      </c>
      <c r="E1862" s="341" t="s">
        <v>5911</v>
      </c>
      <c r="F1862" s="344" t="n">
        <v>7812.34</v>
      </c>
    </row>
    <row r="1863" customFormat="false" ht="15" hidden="false" customHeight="false" outlineLevel="0" collapsed="false">
      <c r="A1863" s="341" t="n">
        <v>104515</v>
      </c>
      <c r="B1863" s="342" t="str">
        <f aca="false">A1863&amp;"U"</f>
        <v>104515U</v>
      </c>
      <c r="C1863" s="341" t="s">
        <v>7771</v>
      </c>
      <c r="D1863" s="341" t="s">
        <v>68</v>
      </c>
      <c r="E1863" s="341" t="s">
        <v>5964</v>
      </c>
      <c r="F1863" s="343" t="n">
        <v>22.21</v>
      </c>
    </row>
    <row r="1864" customFormat="false" ht="15" hidden="false" customHeight="false" outlineLevel="0" collapsed="false">
      <c r="A1864" s="341" t="n">
        <v>102727</v>
      </c>
      <c r="B1864" s="342" t="str">
        <f aca="false">A1864&amp;"U"</f>
        <v>102727U</v>
      </c>
      <c r="C1864" s="341" t="s">
        <v>7772</v>
      </c>
      <c r="D1864" s="341" t="s">
        <v>68</v>
      </c>
      <c r="E1864" s="341" t="s">
        <v>5964</v>
      </c>
      <c r="F1864" s="343" t="n">
        <v>95.54</v>
      </c>
    </row>
    <row r="1865" customFormat="false" ht="15" hidden="false" customHeight="false" outlineLevel="0" collapsed="false">
      <c r="A1865" s="341" t="n">
        <v>102728</v>
      </c>
      <c r="B1865" s="342" t="str">
        <f aca="false">A1865&amp;"U"</f>
        <v>102728U</v>
      </c>
      <c r="C1865" s="341" t="s">
        <v>7773</v>
      </c>
      <c r="D1865" s="341" t="s">
        <v>506</v>
      </c>
      <c r="E1865" s="341" t="s">
        <v>5911</v>
      </c>
      <c r="F1865" s="343" t="n">
        <v>13.64</v>
      </c>
    </row>
    <row r="1866" customFormat="false" ht="15" hidden="false" customHeight="false" outlineLevel="0" collapsed="false">
      <c r="A1866" s="341" t="n">
        <v>102729</v>
      </c>
      <c r="B1866" s="342" t="str">
        <f aca="false">A1866&amp;"U"</f>
        <v>102729U</v>
      </c>
      <c r="C1866" s="341" t="s">
        <v>7774</v>
      </c>
      <c r="D1866" s="341" t="s">
        <v>506</v>
      </c>
      <c r="E1866" s="341" t="s">
        <v>5911</v>
      </c>
      <c r="F1866" s="343" t="n">
        <v>12.65</v>
      </c>
    </row>
    <row r="1867" customFormat="false" ht="15" hidden="false" customHeight="false" outlineLevel="0" collapsed="false">
      <c r="A1867" s="341" t="n">
        <v>102730</v>
      </c>
      <c r="B1867" s="342" t="str">
        <f aca="false">A1867&amp;"U"</f>
        <v>102730U</v>
      </c>
      <c r="C1867" s="341" t="s">
        <v>7775</v>
      </c>
      <c r="D1867" s="341" t="s">
        <v>506</v>
      </c>
      <c r="E1867" s="341" t="s">
        <v>5911</v>
      </c>
      <c r="F1867" s="343" t="n">
        <v>11.21</v>
      </c>
    </row>
    <row r="1868" customFormat="false" ht="15" hidden="false" customHeight="false" outlineLevel="0" collapsed="false">
      <c r="A1868" s="341" t="n">
        <v>102731</v>
      </c>
      <c r="B1868" s="342" t="str">
        <f aca="false">A1868&amp;"U"</f>
        <v>102731U</v>
      </c>
      <c r="C1868" s="341" t="s">
        <v>7776</v>
      </c>
      <c r="D1868" s="341" t="s">
        <v>506</v>
      </c>
      <c r="E1868" s="341" t="s">
        <v>5911</v>
      </c>
      <c r="F1868" s="343" t="n">
        <v>9.43</v>
      </c>
    </row>
    <row r="1869" customFormat="false" ht="15" hidden="false" customHeight="false" outlineLevel="0" collapsed="false">
      <c r="A1869" s="341" t="n">
        <v>102732</v>
      </c>
      <c r="B1869" s="342" t="str">
        <f aca="false">A1869&amp;"U"</f>
        <v>102732U</v>
      </c>
      <c r="C1869" s="341" t="s">
        <v>7777</v>
      </c>
      <c r="D1869" s="341" t="s">
        <v>506</v>
      </c>
      <c r="E1869" s="341" t="s">
        <v>5911</v>
      </c>
      <c r="F1869" s="343" t="n">
        <v>8.86</v>
      </c>
    </row>
    <row r="1870" customFormat="false" ht="15" hidden="false" customHeight="false" outlineLevel="0" collapsed="false">
      <c r="A1870" s="341" t="n">
        <v>102733</v>
      </c>
      <c r="B1870" s="342" t="str">
        <f aca="false">A1870&amp;"U"</f>
        <v>102733U</v>
      </c>
      <c r="C1870" s="341" t="s">
        <v>7778</v>
      </c>
      <c r="D1870" s="341" t="s">
        <v>506</v>
      </c>
      <c r="E1870" s="341" t="s">
        <v>5911</v>
      </c>
      <c r="F1870" s="343" t="n">
        <v>9.8</v>
      </c>
    </row>
    <row r="1871" customFormat="false" ht="15" hidden="false" customHeight="false" outlineLevel="0" collapsed="false">
      <c r="A1871" s="341" t="n">
        <v>102734</v>
      </c>
      <c r="B1871" s="342" t="str">
        <f aca="false">A1871&amp;"U"</f>
        <v>102734U</v>
      </c>
      <c r="C1871" s="341" t="s">
        <v>7779</v>
      </c>
      <c r="D1871" s="341" t="s">
        <v>506</v>
      </c>
      <c r="E1871" s="341" t="s">
        <v>5911</v>
      </c>
      <c r="F1871" s="343" t="n">
        <v>12.8</v>
      </c>
    </row>
    <row r="1872" customFormat="false" ht="15" hidden="false" customHeight="false" outlineLevel="0" collapsed="false">
      <c r="A1872" s="341" t="n">
        <v>102735</v>
      </c>
      <c r="B1872" s="342" t="str">
        <f aca="false">A1872&amp;"U"</f>
        <v>102735U</v>
      </c>
      <c r="C1872" s="341" t="s">
        <v>7780</v>
      </c>
      <c r="D1872" s="341" t="s">
        <v>506</v>
      </c>
      <c r="E1872" s="341" t="s">
        <v>5911</v>
      </c>
      <c r="F1872" s="343" t="n">
        <v>11.89</v>
      </c>
    </row>
    <row r="1873" customFormat="false" ht="15" hidden="false" customHeight="false" outlineLevel="0" collapsed="false">
      <c r="A1873" s="341" t="n">
        <v>102736</v>
      </c>
      <c r="B1873" s="342" t="str">
        <f aca="false">A1873&amp;"U"</f>
        <v>102736U</v>
      </c>
      <c r="C1873" s="341" t="s">
        <v>7781</v>
      </c>
      <c r="D1873" s="341" t="s">
        <v>102</v>
      </c>
      <c r="E1873" s="341" t="s">
        <v>5911</v>
      </c>
      <c r="F1873" s="343" t="n">
        <v>714.57</v>
      </c>
    </row>
    <row r="1874" customFormat="false" ht="15" hidden="false" customHeight="false" outlineLevel="0" collapsed="false">
      <c r="A1874" s="341" t="n">
        <v>102737</v>
      </c>
      <c r="B1874" s="342" t="str">
        <f aca="false">A1874&amp;"U"</f>
        <v>102737U</v>
      </c>
      <c r="C1874" s="341" t="s">
        <v>7782</v>
      </c>
      <c r="D1874" s="341" t="s">
        <v>32</v>
      </c>
      <c r="E1874" s="341" t="s">
        <v>5911</v>
      </c>
      <c r="F1874" s="344" t="n">
        <v>1068.55</v>
      </c>
    </row>
    <row r="1875" customFormat="false" ht="15" hidden="false" customHeight="false" outlineLevel="0" collapsed="false">
      <c r="A1875" s="341" t="n">
        <v>102738</v>
      </c>
      <c r="B1875" s="342" t="str">
        <f aca="false">A1875&amp;"U"</f>
        <v>102738U</v>
      </c>
      <c r="C1875" s="341" t="s">
        <v>7783</v>
      </c>
      <c r="D1875" s="341" t="s">
        <v>32</v>
      </c>
      <c r="E1875" s="341" t="s">
        <v>5911</v>
      </c>
      <c r="F1875" s="344" t="n">
        <v>2190.98</v>
      </c>
    </row>
    <row r="1876" customFormat="false" ht="15" hidden="false" customHeight="false" outlineLevel="0" collapsed="false">
      <c r="A1876" s="341" t="n">
        <v>102739</v>
      </c>
      <c r="B1876" s="342" t="str">
        <f aca="false">A1876&amp;"U"</f>
        <v>102739U</v>
      </c>
      <c r="C1876" s="341" t="s">
        <v>7784</v>
      </c>
      <c r="D1876" s="341" t="s">
        <v>32</v>
      </c>
      <c r="E1876" s="341" t="s">
        <v>5911</v>
      </c>
      <c r="F1876" s="344" t="n">
        <v>3672.66</v>
      </c>
    </row>
    <row r="1877" customFormat="false" ht="15" hidden="false" customHeight="false" outlineLevel="0" collapsed="false">
      <c r="A1877" s="341" t="n">
        <v>102740</v>
      </c>
      <c r="B1877" s="342" t="str">
        <f aca="false">A1877&amp;"U"</f>
        <v>102740U</v>
      </c>
      <c r="C1877" s="341" t="s">
        <v>7785</v>
      </c>
      <c r="D1877" s="341" t="s">
        <v>32</v>
      </c>
      <c r="E1877" s="341" t="s">
        <v>5911</v>
      </c>
      <c r="F1877" s="344" t="n">
        <v>5508.97</v>
      </c>
    </row>
    <row r="1878" customFormat="false" ht="15" hidden="false" customHeight="false" outlineLevel="0" collapsed="false">
      <c r="A1878" s="341" t="n">
        <v>102741</v>
      </c>
      <c r="B1878" s="342" t="str">
        <f aca="false">A1878&amp;"U"</f>
        <v>102741U</v>
      </c>
      <c r="C1878" s="341" t="s">
        <v>7786</v>
      </c>
      <c r="D1878" s="341" t="s">
        <v>32</v>
      </c>
      <c r="E1878" s="341" t="s">
        <v>5911</v>
      </c>
      <c r="F1878" s="344" t="n">
        <v>7737.18</v>
      </c>
    </row>
    <row r="1879" customFormat="false" ht="15" hidden="false" customHeight="false" outlineLevel="0" collapsed="false">
      <c r="A1879" s="341" t="n">
        <v>102742</v>
      </c>
      <c r="B1879" s="342" t="str">
        <f aca="false">A1879&amp;"U"</f>
        <v>102742U</v>
      </c>
      <c r="C1879" s="341" t="s">
        <v>7787</v>
      </c>
      <c r="D1879" s="341" t="s">
        <v>32</v>
      </c>
      <c r="E1879" s="341" t="s">
        <v>5911</v>
      </c>
      <c r="F1879" s="344" t="n">
        <v>13405.27</v>
      </c>
    </row>
    <row r="1880" customFormat="false" ht="15" hidden="false" customHeight="false" outlineLevel="0" collapsed="false">
      <c r="A1880" s="341" t="n">
        <v>102743</v>
      </c>
      <c r="B1880" s="342" t="str">
        <f aca="false">A1880&amp;"U"</f>
        <v>102743U</v>
      </c>
      <c r="C1880" s="341" t="s">
        <v>7788</v>
      </c>
      <c r="D1880" s="341" t="s">
        <v>32</v>
      </c>
      <c r="E1880" s="341" t="s">
        <v>5911</v>
      </c>
      <c r="F1880" s="344" t="n">
        <v>4449.63</v>
      </c>
    </row>
    <row r="1881" customFormat="false" ht="15" hidden="false" customHeight="false" outlineLevel="0" collapsed="false">
      <c r="A1881" s="341" t="n">
        <v>102744</v>
      </c>
      <c r="B1881" s="342" t="str">
        <f aca="false">A1881&amp;"U"</f>
        <v>102744U</v>
      </c>
      <c r="C1881" s="341" t="s">
        <v>7789</v>
      </c>
      <c r="D1881" s="341" t="s">
        <v>32</v>
      </c>
      <c r="E1881" s="341" t="s">
        <v>5911</v>
      </c>
      <c r="F1881" s="344" t="n">
        <v>6671.24</v>
      </c>
    </row>
    <row r="1882" customFormat="false" ht="15" hidden="false" customHeight="false" outlineLevel="0" collapsed="false">
      <c r="A1882" s="341" t="n">
        <v>102745</v>
      </c>
      <c r="B1882" s="342" t="str">
        <f aca="false">A1882&amp;"U"</f>
        <v>102745U</v>
      </c>
      <c r="C1882" s="341" t="s">
        <v>7790</v>
      </c>
      <c r="D1882" s="341" t="s">
        <v>32</v>
      </c>
      <c r="E1882" s="341" t="s">
        <v>5911</v>
      </c>
      <c r="F1882" s="344" t="n">
        <v>9383.08</v>
      </c>
    </row>
    <row r="1883" customFormat="false" ht="15" hidden="false" customHeight="false" outlineLevel="0" collapsed="false">
      <c r="A1883" s="341" t="n">
        <v>102746</v>
      </c>
      <c r="B1883" s="342" t="str">
        <f aca="false">A1883&amp;"U"</f>
        <v>102746U</v>
      </c>
      <c r="C1883" s="341" t="s">
        <v>7791</v>
      </c>
      <c r="D1883" s="341" t="s">
        <v>32</v>
      </c>
      <c r="E1883" s="341" t="s">
        <v>5911</v>
      </c>
      <c r="F1883" s="344" t="n">
        <v>16277.08</v>
      </c>
    </row>
    <row r="1884" customFormat="false" ht="15" hidden="false" customHeight="false" outlineLevel="0" collapsed="false">
      <c r="A1884" s="341" t="n">
        <v>102747</v>
      </c>
      <c r="B1884" s="342" t="str">
        <f aca="false">A1884&amp;"U"</f>
        <v>102747U</v>
      </c>
      <c r="C1884" s="341" t="s">
        <v>7792</v>
      </c>
      <c r="D1884" s="341" t="s">
        <v>32</v>
      </c>
      <c r="E1884" s="341" t="s">
        <v>5911</v>
      </c>
      <c r="F1884" s="344" t="n">
        <v>8283.84</v>
      </c>
    </row>
    <row r="1885" customFormat="false" ht="15" hidden="false" customHeight="false" outlineLevel="0" collapsed="false">
      <c r="A1885" s="341" t="n">
        <v>102748</v>
      </c>
      <c r="B1885" s="342" t="str">
        <f aca="false">A1885&amp;"U"</f>
        <v>102748U</v>
      </c>
      <c r="C1885" s="341" t="s">
        <v>7793</v>
      </c>
      <c r="D1885" s="341" t="s">
        <v>32</v>
      </c>
      <c r="E1885" s="341" t="s">
        <v>5911</v>
      </c>
      <c r="F1885" s="344" t="n">
        <v>11600.46</v>
      </c>
    </row>
    <row r="1886" customFormat="false" ht="15" hidden="false" customHeight="false" outlineLevel="0" collapsed="false">
      <c r="A1886" s="341" t="n">
        <v>102749</v>
      </c>
      <c r="B1886" s="342" t="str">
        <f aca="false">A1886&amp;"U"</f>
        <v>102749U</v>
      </c>
      <c r="C1886" s="341" t="s">
        <v>7794</v>
      </c>
      <c r="D1886" s="341" t="s">
        <v>32</v>
      </c>
      <c r="E1886" s="341" t="s">
        <v>5911</v>
      </c>
      <c r="F1886" s="344" t="n">
        <v>19929.41</v>
      </c>
    </row>
    <row r="1887" customFormat="false" ht="15" hidden="false" customHeight="false" outlineLevel="0" collapsed="false">
      <c r="A1887" s="341" t="n">
        <v>102750</v>
      </c>
      <c r="B1887" s="342" t="str">
        <f aca="false">A1887&amp;"U"</f>
        <v>102750U</v>
      </c>
      <c r="C1887" s="341" t="s">
        <v>7795</v>
      </c>
      <c r="D1887" s="341" t="s">
        <v>32</v>
      </c>
      <c r="E1887" s="341" t="s">
        <v>5911</v>
      </c>
      <c r="F1887" s="344" t="n">
        <v>2672.99</v>
      </c>
    </row>
    <row r="1888" customFormat="false" ht="15" hidden="false" customHeight="false" outlineLevel="0" collapsed="false">
      <c r="A1888" s="341" t="n">
        <v>102751</v>
      </c>
      <c r="B1888" s="342" t="str">
        <f aca="false">A1888&amp;"U"</f>
        <v>102751U</v>
      </c>
      <c r="C1888" s="341" t="s">
        <v>7796</v>
      </c>
      <c r="D1888" s="341" t="s">
        <v>32</v>
      </c>
      <c r="E1888" s="341" t="s">
        <v>5911</v>
      </c>
      <c r="F1888" s="344" t="n">
        <v>4652.01</v>
      </c>
    </row>
    <row r="1889" customFormat="false" ht="15" hidden="false" customHeight="false" outlineLevel="0" collapsed="false">
      <c r="A1889" s="341" t="n">
        <v>102752</v>
      </c>
      <c r="B1889" s="342" t="str">
        <f aca="false">A1889&amp;"U"</f>
        <v>102752U</v>
      </c>
      <c r="C1889" s="341" t="s">
        <v>7797</v>
      </c>
      <c r="D1889" s="341" t="s">
        <v>32</v>
      </c>
      <c r="E1889" s="341" t="s">
        <v>5911</v>
      </c>
      <c r="F1889" s="344" t="n">
        <v>7420.64</v>
      </c>
    </row>
    <row r="1890" customFormat="false" ht="15" hidden="false" customHeight="false" outlineLevel="0" collapsed="false">
      <c r="A1890" s="341" t="n">
        <v>102753</v>
      </c>
      <c r="B1890" s="342" t="str">
        <f aca="false">A1890&amp;"U"</f>
        <v>102753U</v>
      </c>
      <c r="C1890" s="341" t="s">
        <v>7798</v>
      </c>
      <c r="D1890" s="341" t="s">
        <v>32</v>
      </c>
      <c r="E1890" s="341" t="s">
        <v>5911</v>
      </c>
      <c r="F1890" s="344" t="n">
        <v>10997.02</v>
      </c>
    </row>
    <row r="1891" customFormat="false" ht="15" hidden="false" customHeight="false" outlineLevel="0" collapsed="false">
      <c r="A1891" s="341" t="n">
        <v>102754</v>
      </c>
      <c r="B1891" s="342" t="str">
        <f aca="false">A1891&amp;"U"</f>
        <v>102754U</v>
      </c>
      <c r="C1891" s="341" t="s">
        <v>7799</v>
      </c>
      <c r="D1891" s="341" t="s">
        <v>32</v>
      </c>
      <c r="E1891" s="341" t="s">
        <v>5911</v>
      </c>
      <c r="F1891" s="344" t="n">
        <v>20919.11</v>
      </c>
    </row>
    <row r="1892" customFormat="false" ht="15" hidden="false" customHeight="false" outlineLevel="0" collapsed="false">
      <c r="A1892" s="341" t="n">
        <v>102755</v>
      </c>
      <c r="B1892" s="342" t="str">
        <f aca="false">A1892&amp;"U"</f>
        <v>102755U</v>
      </c>
      <c r="C1892" s="341" t="s">
        <v>7800</v>
      </c>
      <c r="D1892" s="341" t="s">
        <v>32</v>
      </c>
      <c r="E1892" s="341" t="s">
        <v>5911</v>
      </c>
      <c r="F1892" s="344" t="n">
        <v>10374.47</v>
      </c>
    </row>
    <row r="1893" customFormat="false" ht="15" hidden="false" customHeight="false" outlineLevel="0" collapsed="false">
      <c r="A1893" s="341" t="n">
        <v>102756</v>
      </c>
      <c r="B1893" s="342" t="str">
        <f aca="false">A1893&amp;"U"</f>
        <v>102756U</v>
      </c>
      <c r="C1893" s="341" t="s">
        <v>7801</v>
      </c>
      <c r="D1893" s="341" t="s">
        <v>32</v>
      </c>
      <c r="E1893" s="341" t="s">
        <v>5911</v>
      </c>
      <c r="F1893" s="344" t="n">
        <v>15424.09</v>
      </c>
    </row>
    <row r="1894" customFormat="false" ht="15" hidden="false" customHeight="false" outlineLevel="0" collapsed="false">
      <c r="A1894" s="341" t="n">
        <v>102757</v>
      </c>
      <c r="B1894" s="342" t="str">
        <f aca="false">A1894&amp;"U"</f>
        <v>102757U</v>
      </c>
      <c r="C1894" s="341" t="s">
        <v>7802</v>
      </c>
      <c r="D1894" s="341" t="s">
        <v>32</v>
      </c>
      <c r="E1894" s="341" t="s">
        <v>5911</v>
      </c>
      <c r="F1894" s="344" t="n">
        <v>28711.24</v>
      </c>
    </row>
    <row r="1895" customFormat="false" ht="15" hidden="false" customHeight="false" outlineLevel="0" collapsed="false">
      <c r="A1895" s="341" t="n">
        <v>102758</v>
      </c>
      <c r="B1895" s="342" t="str">
        <f aca="false">A1895&amp;"U"</f>
        <v>102758U</v>
      </c>
      <c r="C1895" s="341" t="s">
        <v>7803</v>
      </c>
      <c r="D1895" s="341" t="s">
        <v>32</v>
      </c>
      <c r="E1895" s="341" t="s">
        <v>5911</v>
      </c>
      <c r="F1895" s="344" t="n">
        <v>13341.25</v>
      </c>
    </row>
    <row r="1896" customFormat="false" ht="15" hidden="false" customHeight="false" outlineLevel="0" collapsed="false">
      <c r="A1896" s="341" t="n">
        <v>102759</v>
      </c>
      <c r="B1896" s="342" t="str">
        <f aca="false">A1896&amp;"U"</f>
        <v>102759U</v>
      </c>
      <c r="C1896" s="341" t="s">
        <v>7804</v>
      </c>
      <c r="D1896" s="341" t="s">
        <v>32</v>
      </c>
      <c r="E1896" s="341" t="s">
        <v>5911</v>
      </c>
      <c r="F1896" s="344" t="n">
        <v>19870.81</v>
      </c>
    </row>
    <row r="1897" customFormat="false" ht="15" hidden="false" customHeight="false" outlineLevel="0" collapsed="false">
      <c r="A1897" s="341" t="n">
        <v>102760</v>
      </c>
      <c r="B1897" s="342" t="str">
        <f aca="false">A1897&amp;"U"</f>
        <v>102760U</v>
      </c>
      <c r="C1897" s="341" t="s">
        <v>7805</v>
      </c>
      <c r="D1897" s="341" t="s">
        <v>32</v>
      </c>
      <c r="E1897" s="341" t="s">
        <v>5911</v>
      </c>
      <c r="F1897" s="344" t="n">
        <v>36647.6</v>
      </c>
    </row>
    <row r="1898" customFormat="false" ht="15" hidden="false" customHeight="false" outlineLevel="0" collapsed="false">
      <c r="A1898" s="341" t="n">
        <v>102761</v>
      </c>
      <c r="B1898" s="342" t="str">
        <f aca="false">A1898&amp;"U"</f>
        <v>102761U</v>
      </c>
      <c r="C1898" s="341" t="s">
        <v>7806</v>
      </c>
      <c r="D1898" s="341" t="s">
        <v>32</v>
      </c>
      <c r="E1898" s="341" t="s">
        <v>5911</v>
      </c>
      <c r="F1898" s="344" t="n">
        <v>12723.26</v>
      </c>
    </row>
    <row r="1899" customFormat="false" ht="15" hidden="false" customHeight="false" outlineLevel="0" collapsed="false">
      <c r="A1899" s="341" t="n">
        <v>102762</v>
      </c>
      <c r="B1899" s="342" t="str">
        <f aca="false">A1899&amp;"U"</f>
        <v>102762U</v>
      </c>
      <c r="C1899" s="341" t="s">
        <v>7807</v>
      </c>
      <c r="D1899" s="341" t="s">
        <v>32</v>
      </c>
      <c r="E1899" s="341" t="s">
        <v>5911</v>
      </c>
      <c r="F1899" s="344" t="n">
        <v>19699.42</v>
      </c>
    </row>
    <row r="1900" customFormat="false" ht="15" hidden="false" customHeight="false" outlineLevel="0" collapsed="false">
      <c r="A1900" s="341" t="n">
        <v>102763</v>
      </c>
      <c r="B1900" s="342" t="str">
        <f aca="false">A1900&amp;"U"</f>
        <v>102763U</v>
      </c>
      <c r="C1900" s="341" t="s">
        <v>7808</v>
      </c>
      <c r="D1900" s="341" t="s">
        <v>32</v>
      </c>
      <c r="E1900" s="341" t="s">
        <v>5911</v>
      </c>
      <c r="F1900" s="344" t="n">
        <v>27344.8</v>
      </c>
    </row>
    <row r="1901" customFormat="false" ht="15" hidden="false" customHeight="false" outlineLevel="0" collapsed="false">
      <c r="A1901" s="341" t="n">
        <v>102764</v>
      </c>
      <c r="B1901" s="342" t="str">
        <f aca="false">A1901&amp;"U"</f>
        <v>102764U</v>
      </c>
      <c r="C1901" s="341" t="s">
        <v>7809</v>
      </c>
      <c r="D1901" s="341" t="s">
        <v>32</v>
      </c>
      <c r="E1901" s="341" t="s">
        <v>5911</v>
      </c>
      <c r="F1901" s="344" t="n">
        <v>38626.27</v>
      </c>
    </row>
    <row r="1902" customFormat="false" ht="15" hidden="false" customHeight="false" outlineLevel="0" collapsed="false">
      <c r="A1902" s="341" t="n">
        <v>102765</v>
      </c>
      <c r="B1902" s="342" t="str">
        <f aca="false">A1902&amp;"U"</f>
        <v>102765U</v>
      </c>
      <c r="C1902" s="341" t="s">
        <v>7810</v>
      </c>
      <c r="D1902" s="341" t="s">
        <v>32</v>
      </c>
      <c r="E1902" s="341" t="s">
        <v>5911</v>
      </c>
      <c r="F1902" s="344" t="n">
        <v>15877.11</v>
      </c>
    </row>
    <row r="1903" customFormat="false" ht="15" hidden="false" customHeight="false" outlineLevel="0" collapsed="false">
      <c r="A1903" s="341" t="n">
        <v>102766</v>
      </c>
      <c r="B1903" s="342" t="str">
        <f aca="false">A1903&amp;"U"</f>
        <v>102766U</v>
      </c>
      <c r="C1903" s="341" t="s">
        <v>7811</v>
      </c>
      <c r="D1903" s="341" t="s">
        <v>32</v>
      </c>
      <c r="E1903" s="341" t="s">
        <v>5911</v>
      </c>
      <c r="F1903" s="344" t="n">
        <v>23959.22</v>
      </c>
    </row>
    <row r="1904" customFormat="false" ht="15" hidden="false" customHeight="false" outlineLevel="0" collapsed="false">
      <c r="A1904" s="341" t="n">
        <v>102767</v>
      </c>
      <c r="B1904" s="342" t="str">
        <f aca="false">A1904&amp;"U"</f>
        <v>102767U</v>
      </c>
      <c r="C1904" s="341" t="s">
        <v>7812</v>
      </c>
      <c r="D1904" s="341" t="s">
        <v>32</v>
      </c>
      <c r="E1904" s="341" t="s">
        <v>5911</v>
      </c>
      <c r="F1904" s="344" t="n">
        <v>33419</v>
      </c>
    </row>
    <row r="1905" customFormat="false" ht="15" hidden="false" customHeight="false" outlineLevel="0" collapsed="false">
      <c r="A1905" s="341" t="n">
        <v>102768</v>
      </c>
      <c r="B1905" s="342" t="str">
        <f aca="false">A1905&amp;"U"</f>
        <v>102768U</v>
      </c>
      <c r="C1905" s="341" t="s">
        <v>7813</v>
      </c>
      <c r="D1905" s="341" t="s">
        <v>32</v>
      </c>
      <c r="E1905" s="341" t="s">
        <v>5911</v>
      </c>
      <c r="F1905" s="344" t="n">
        <v>46755.22</v>
      </c>
    </row>
    <row r="1906" customFormat="false" ht="15" hidden="false" customHeight="false" outlineLevel="0" collapsed="false">
      <c r="A1906" s="341" t="n">
        <v>102769</v>
      </c>
      <c r="B1906" s="342" t="str">
        <f aca="false">A1906&amp;"U"</f>
        <v>102769U</v>
      </c>
      <c r="C1906" s="341" t="s">
        <v>7814</v>
      </c>
      <c r="D1906" s="341" t="s">
        <v>32</v>
      </c>
      <c r="E1906" s="341" t="s">
        <v>5911</v>
      </c>
      <c r="F1906" s="344" t="n">
        <v>18411.19</v>
      </c>
    </row>
    <row r="1907" customFormat="false" ht="15" hidden="false" customHeight="false" outlineLevel="0" collapsed="false">
      <c r="A1907" s="341" t="n">
        <v>102770</v>
      </c>
      <c r="B1907" s="342" t="str">
        <f aca="false">A1907&amp;"U"</f>
        <v>102770U</v>
      </c>
      <c r="C1907" s="341" t="s">
        <v>7815</v>
      </c>
      <c r="D1907" s="341" t="s">
        <v>32</v>
      </c>
      <c r="E1907" s="341" t="s">
        <v>5911</v>
      </c>
      <c r="F1907" s="344" t="n">
        <v>28267.41</v>
      </c>
    </row>
    <row r="1908" customFormat="false" ht="15" hidden="false" customHeight="false" outlineLevel="0" collapsed="false">
      <c r="A1908" s="341" t="n">
        <v>102771</v>
      </c>
      <c r="B1908" s="342" t="str">
        <f aca="false">A1908&amp;"U"</f>
        <v>102771U</v>
      </c>
      <c r="C1908" s="341" t="s">
        <v>7816</v>
      </c>
      <c r="D1908" s="341" t="s">
        <v>32</v>
      </c>
      <c r="E1908" s="341" t="s">
        <v>5911</v>
      </c>
      <c r="F1908" s="344" t="n">
        <v>39411.09</v>
      </c>
    </row>
    <row r="1909" customFormat="false" ht="15" hidden="false" customHeight="false" outlineLevel="0" collapsed="false">
      <c r="A1909" s="341" t="n">
        <v>102772</v>
      </c>
      <c r="B1909" s="342" t="str">
        <f aca="false">A1909&amp;"U"</f>
        <v>102772U</v>
      </c>
      <c r="C1909" s="341" t="s">
        <v>7817</v>
      </c>
      <c r="D1909" s="341" t="s">
        <v>32</v>
      </c>
      <c r="E1909" s="341" t="s">
        <v>5911</v>
      </c>
      <c r="F1909" s="344" t="n">
        <v>55428.06</v>
      </c>
    </row>
    <row r="1910" customFormat="false" ht="15" hidden="false" customHeight="false" outlineLevel="0" collapsed="false">
      <c r="A1910" s="341" t="n">
        <v>102773</v>
      </c>
      <c r="B1910" s="342" t="str">
        <f aca="false">A1910&amp;"U"</f>
        <v>102773U</v>
      </c>
      <c r="C1910" s="341" t="s">
        <v>7818</v>
      </c>
      <c r="D1910" s="341" t="s">
        <v>32</v>
      </c>
      <c r="E1910" s="341" t="s">
        <v>5911</v>
      </c>
      <c r="F1910" s="344" t="n">
        <v>7770.58</v>
      </c>
    </row>
    <row r="1911" customFormat="false" ht="15" hidden="false" customHeight="false" outlineLevel="0" collapsed="false">
      <c r="A1911" s="341" t="n">
        <v>102774</v>
      </c>
      <c r="B1911" s="342" t="str">
        <f aca="false">A1911&amp;"U"</f>
        <v>102774U</v>
      </c>
      <c r="C1911" s="341" t="s">
        <v>7819</v>
      </c>
      <c r="D1911" s="341" t="s">
        <v>32</v>
      </c>
      <c r="E1911" s="341" t="s">
        <v>5911</v>
      </c>
      <c r="F1911" s="344" t="n">
        <v>7770.58</v>
      </c>
    </row>
    <row r="1912" customFormat="false" ht="15" hidden="false" customHeight="false" outlineLevel="0" collapsed="false">
      <c r="A1912" s="341" t="n">
        <v>102775</v>
      </c>
      <c r="B1912" s="342" t="str">
        <f aca="false">A1912&amp;"U"</f>
        <v>102775U</v>
      </c>
      <c r="C1912" s="341" t="s">
        <v>7820</v>
      </c>
      <c r="D1912" s="341" t="s">
        <v>32</v>
      </c>
      <c r="E1912" s="341" t="s">
        <v>5911</v>
      </c>
      <c r="F1912" s="344" t="n">
        <v>11623.54</v>
      </c>
    </row>
    <row r="1913" customFormat="false" ht="15" hidden="false" customHeight="false" outlineLevel="0" collapsed="false">
      <c r="A1913" s="341" t="n">
        <v>102776</v>
      </c>
      <c r="B1913" s="342" t="str">
        <f aca="false">A1913&amp;"U"</f>
        <v>102776U</v>
      </c>
      <c r="C1913" s="341" t="s">
        <v>7821</v>
      </c>
      <c r="D1913" s="341" t="s">
        <v>32</v>
      </c>
      <c r="E1913" s="341" t="s">
        <v>5911</v>
      </c>
      <c r="F1913" s="344" t="n">
        <v>11623.54</v>
      </c>
    </row>
    <row r="1914" customFormat="false" ht="15" hidden="false" customHeight="false" outlineLevel="0" collapsed="false">
      <c r="A1914" s="341" t="n">
        <v>102777</v>
      </c>
      <c r="B1914" s="342" t="str">
        <f aca="false">A1914&amp;"U"</f>
        <v>102777U</v>
      </c>
      <c r="C1914" s="341" t="s">
        <v>7822</v>
      </c>
      <c r="D1914" s="341" t="s">
        <v>32</v>
      </c>
      <c r="E1914" s="341" t="s">
        <v>5911</v>
      </c>
      <c r="F1914" s="344" t="n">
        <v>17608.56</v>
      </c>
    </row>
    <row r="1915" customFormat="false" ht="15" hidden="false" customHeight="false" outlineLevel="0" collapsed="false">
      <c r="A1915" s="341" t="n">
        <v>102778</v>
      </c>
      <c r="B1915" s="342" t="str">
        <f aca="false">A1915&amp;"U"</f>
        <v>102778U</v>
      </c>
      <c r="C1915" s="341" t="s">
        <v>7823</v>
      </c>
      <c r="D1915" s="341" t="s">
        <v>32</v>
      </c>
      <c r="E1915" s="341" t="s">
        <v>5911</v>
      </c>
      <c r="F1915" s="344" t="n">
        <v>26363.87</v>
      </c>
    </row>
    <row r="1916" customFormat="false" ht="15" hidden="false" customHeight="false" outlineLevel="0" collapsed="false">
      <c r="A1916" s="341" t="n">
        <v>102779</v>
      </c>
      <c r="B1916" s="342" t="str">
        <f aca="false">A1916&amp;"U"</f>
        <v>102779U</v>
      </c>
      <c r="C1916" s="341" t="s">
        <v>7824</v>
      </c>
      <c r="D1916" s="341" t="s">
        <v>32</v>
      </c>
      <c r="E1916" s="341" t="s">
        <v>5911</v>
      </c>
      <c r="F1916" s="344" t="n">
        <v>7770.58</v>
      </c>
    </row>
    <row r="1917" customFormat="false" ht="15" hidden="false" customHeight="false" outlineLevel="0" collapsed="false">
      <c r="A1917" s="341" t="n">
        <v>102780</v>
      </c>
      <c r="B1917" s="342" t="str">
        <f aca="false">A1917&amp;"U"</f>
        <v>102780U</v>
      </c>
      <c r="C1917" s="341" t="s">
        <v>7825</v>
      </c>
      <c r="D1917" s="341" t="s">
        <v>32</v>
      </c>
      <c r="E1917" s="341" t="s">
        <v>5911</v>
      </c>
      <c r="F1917" s="344" t="n">
        <v>8939.4</v>
      </c>
    </row>
    <row r="1918" customFormat="false" ht="15" hidden="false" customHeight="false" outlineLevel="0" collapsed="false">
      <c r="A1918" s="341" t="n">
        <v>102781</v>
      </c>
      <c r="B1918" s="342" t="str">
        <f aca="false">A1918&amp;"U"</f>
        <v>102781U</v>
      </c>
      <c r="C1918" s="341" t="s">
        <v>7826</v>
      </c>
      <c r="D1918" s="341" t="s">
        <v>32</v>
      </c>
      <c r="E1918" s="341" t="s">
        <v>5911</v>
      </c>
      <c r="F1918" s="344" t="n">
        <v>13273.98</v>
      </c>
    </row>
    <row r="1919" customFormat="false" ht="15" hidden="false" customHeight="false" outlineLevel="0" collapsed="false">
      <c r="A1919" s="341" t="n">
        <v>102782</v>
      </c>
      <c r="B1919" s="342" t="str">
        <f aca="false">A1919&amp;"U"</f>
        <v>102782U</v>
      </c>
      <c r="C1919" s="341" t="s">
        <v>7827</v>
      </c>
      <c r="D1919" s="341" t="s">
        <v>32</v>
      </c>
      <c r="E1919" s="341" t="s">
        <v>5911</v>
      </c>
      <c r="F1919" s="344" t="n">
        <v>14792.22</v>
      </c>
    </row>
    <row r="1920" customFormat="false" ht="15" hidden="false" customHeight="false" outlineLevel="0" collapsed="false">
      <c r="A1920" s="341" t="n">
        <v>102783</v>
      </c>
      <c r="B1920" s="342" t="str">
        <f aca="false">A1920&amp;"U"</f>
        <v>102783U</v>
      </c>
      <c r="C1920" s="341" t="s">
        <v>7828</v>
      </c>
      <c r="D1920" s="341" t="s">
        <v>32</v>
      </c>
      <c r="E1920" s="341" t="s">
        <v>5911</v>
      </c>
      <c r="F1920" s="344" t="n">
        <v>19608.42</v>
      </c>
    </row>
    <row r="1921" customFormat="false" ht="15" hidden="false" customHeight="false" outlineLevel="0" collapsed="false">
      <c r="A1921" s="341" t="n">
        <v>102784</v>
      </c>
      <c r="B1921" s="342" t="str">
        <f aca="false">A1921&amp;"U"</f>
        <v>102784U</v>
      </c>
      <c r="C1921" s="341" t="s">
        <v>7829</v>
      </c>
      <c r="D1921" s="341" t="s">
        <v>32</v>
      </c>
      <c r="E1921" s="341" t="s">
        <v>5911</v>
      </c>
      <c r="F1921" s="344" t="n">
        <v>30741.52</v>
      </c>
    </row>
    <row r="1922" customFormat="false" ht="15" hidden="false" customHeight="false" outlineLevel="0" collapsed="false">
      <c r="A1922" s="341" t="n">
        <v>102785</v>
      </c>
      <c r="B1922" s="342" t="str">
        <f aca="false">A1922&amp;"U"</f>
        <v>102785U</v>
      </c>
      <c r="C1922" s="341" t="s">
        <v>7830</v>
      </c>
      <c r="D1922" s="341" t="s">
        <v>32</v>
      </c>
      <c r="E1922" s="341" t="s">
        <v>5911</v>
      </c>
      <c r="F1922" s="344" t="n">
        <v>8939.4</v>
      </c>
    </row>
    <row r="1923" customFormat="false" ht="15" hidden="false" customHeight="false" outlineLevel="0" collapsed="false">
      <c r="A1923" s="341" t="n">
        <v>102786</v>
      </c>
      <c r="B1923" s="342" t="str">
        <f aca="false">A1923&amp;"U"</f>
        <v>102786U</v>
      </c>
      <c r="C1923" s="341" t="s">
        <v>7831</v>
      </c>
      <c r="D1923" s="341" t="s">
        <v>32</v>
      </c>
      <c r="E1923" s="341" t="s">
        <v>5911</v>
      </c>
      <c r="F1923" s="344" t="n">
        <v>9976.02</v>
      </c>
    </row>
    <row r="1924" customFormat="false" ht="15" hidden="false" customHeight="false" outlineLevel="0" collapsed="false">
      <c r="A1924" s="341" t="n">
        <v>102787</v>
      </c>
      <c r="B1924" s="342" t="str">
        <f aca="false">A1924&amp;"U"</f>
        <v>102787U</v>
      </c>
      <c r="C1924" s="341" t="s">
        <v>7832</v>
      </c>
      <c r="D1924" s="341" t="s">
        <v>32</v>
      </c>
      <c r="E1924" s="341" t="s">
        <v>5911</v>
      </c>
      <c r="F1924" s="344" t="n">
        <v>14792.22</v>
      </c>
    </row>
    <row r="1925" customFormat="false" ht="15" hidden="false" customHeight="false" outlineLevel="0" collapsed="false">
      <c r="A1925" s="341" t="n">
        <v>102788</v>
      </c>
      <c r="B1925" s="342" t="str">
        <f aca="false">A1925&amp;"U"</f>
        <v>102788U</v>
      </c>
      <c r="C1925" s="341" t="s">
        <v>7833</v>
      </c>
      <c r="D1925" s="341" t="s">
        <v>32</v>
      </c>
      <c r="E1925" s="341" t="s">
        <v>5911</v>
      </c>
      <c r="F1925" s="344" t="n">
        <v>16285.67</v>
      </c>
    </row>
    <row r="1926" customFormat="false" ht="15" hidden="false" customHeight="false" outlineLevel="0" collapsed="false">
      <c r="A1926" s="341" t="n">
        <v>102789</v>
      </c>
      <c r="B1926" s="342" t="str">
        <f aca="false">A1926&amp;"U"</f>
        <v>102789U</v>
      </c>
      <c r="C1926" s="341" t="s">
        <v>7834</v>
      </c>
      <c r="D1926" s="341" t="s">
        <v>32</v>
      </c>
      <c r="E1926" s="341" t="s">
        <v>5911</v>
      </c>
      <c r="F1926" s="344" t="n">
        <v>21459.55</v>
      </c>
    </row>
    <row r="1927" customFormat="false" ht="15" hidden="false" customHeight="false" outlineLevel="0" collapsed="false">
      <c r="A1927" s="341" t="n">
        <v>102790</v>
      </c>
      <c r="B1927" s="342" t="str">
        <f aca="false">A1927&amp;"U"</f>
        <v>102790U</v>
      </c>
      <c r="C1927" s="341" t="s">
        <v>7835</v>
      </c>
      <c r="D1927" s="341" t="s">
        <v>32</v>
      </c>
      <c r="E1927" s="341" t="s">
        <v>5911</v>
      </c>
      <c r="F1927" s="344" t="n">
        <v>35532.3</v>
      </c>
    </row>
    <row r="1928" customFormat="false" ht="15" hidden="false" customHeight="false" outlineLevel="0" collapsed="false">
      <c r="A1928" s="341" t="n">
        <v>102791</v>
      </c>
      <c r="B1928" s="342" t="str">
        <f aca="false">A1928&amp;"U"</f>
        <v>102791U</v>
      </c>
      <c r="C1928" s="341" t="s">
        <v>7836</v>
      </c>
      <c r="D1928" s="341" t="s">
        <v>32</v>
      </c>
      <c r="E1928" s="341" t="s">
        <v>5911</v>
      </c>
      <c r="F1928" s="344" t="n">
        <v>28465.02</v>
      </c>
    </row>
    <row r="1929" customFormat="false" ht="15" hidden="false" customHeight="false" outlineLevel="0" collapsed="false">
      <c r="A1929" s="341" t="n">
        <v>102792</v>
      </c>
      <c r="B1929" s="342" t="str">
        <f aca="false">A1929&amp;"U"</f>
        <v>102792U</v>
      </c>
      <c r="C1929" s="341" t="s">
        <v>7837</v>
      </c>
      <c r="D1929" s="341" t="s">
        <v>32</v>
      </c>
      <c r="E1929" s="341" t="s">
        <v>5911</v>
      </c>
      <c r="F1929" s="344" t="n">
        <v>46380.53</v>
      </c>
    </row>
    <row r="1930" customFormat="false" ht="15" hidden="false" customHeight="false" outlineLevel="0" collapsed="false">
      <c r="A1930" s="341" t="n">
        <v>102793</v>
      </c>
      <c r="B1930" s="342" t="str">
        <f aca="false">A1930&amp;"U"</f>
        <v>102793U</v>
      </c>
      <c r="C1930" s="341" t="s">
        <v>7838</v>
      </c>
      <c r="D1930" s="341" t="s">
        <v>32</v>
      </c>
      <c r="E1930" s="341" t="s">
        <v>5911</v>
      </c>
      <c r="F1930" s="344" t="n">
        <v>62532.84</v>
      </c>
    </row>
    <row r="1931" customFormat="false" ht="15" hidden="false" customHeight="false" outlineLevel="0" collapsed="false">
      <c r="A1931" s="341" t="n">
        <v>102794</v>
      </c>
      <c r="B1931" s="342" t="str">
        <f aca="false">A1931&amp;"U"</f>
        <v>102794U</v>
      </c>
      <c r="C1931" s="341" t="s">
        <v>7839</v>
      </c>
      <c r="D1931" s="341" t="s">
        <v>32</v>
      </c>
      <c r="E1931" s="341" t="s">
        <v>5911</v>
      </c>
      <c r="F1931" s="344" t="n">
        <v>89709.57</v>
      </c>
    </row>
    <row r="1932" customFormat="false" ht="15" hidden="false" customHeight="false" outlineLevel="0" collapsed="false">
      <c r="A1932" s="341" t="n">
        <v>102795</v>
      </c>
      <c r="B1932" s="342" t="str">
        <f aca="false">A1932&amp;"U"</f>
        <v>102795U</v>
      </c>
      <c r="C1932" s="341" t="s">
        <v>7840</v>
      </c>
      <c r="D1932" s="341" t="s">
        <v>32</v>
      </c>
      <c r="E1932" s="341" t="s">
        <v>5911</v>
      </c>
      <c r="F1932" s="344" t="n">
        <v>30349.55</v>
      </c>
    </row>
    <row r="1933" customFormat="false" ht="15" hidden="false" customHeight="false" outlineLevel="0" collapsed="false">
      <c r="A1933" s="341" t="n">
        <v>102796</v>
      </c>
      <c r="B1933" s="342" t="str">
        <f aca="false">A1933&amp;"U"</f>
        <v>102796U</v>
      </c>
      <c r="C1933" s="341" t="s">
        <v>7841</v>
      </c>
      <c r="D1933" s="341" t="s">
        <v>32</v>
      </c>
      <c r="E1933" s="341" t="s">
        <v>5911</v>
      </c>
      <c r="F1933" s="344" t="n">
        <v>49046.7</v>
      </c>
    </row>
    <row r="1934" customFormat="false" ht="15" hidden="false" customHeight="false" outlineLevel="0" collapsed="false">
      <c r="A1934" s="341" t="n">
        <v>102797</v>
      </c>
      <c r="B1934" s="342" t="str">
        <f aca="false">A1934&amp;"U"</f>
        <v>102797U</v>
      </c>
      <c r="C1934" s="341" t="s">
        <v>7842</v>
      </c>
      <c r="D1934" s="341" t="s">
        <v>32</v>
      </c>
      <c r="E1934" s="341" t="s">
        <v>5911</v>
      </c>
      <c r="F1934" s="344" t="n">
        <v>69557.93</v>
      </c>
    </row>
    <row r="1935" customFormat="false" ht="15" hidden="false" customHeight="false" outlineLevel="0" collapsed="false">
      <c r="A1935" s="341" t="n">
        <v>102798</v>
      </c>
      <c r="B1935" s="342" t="str">
        <f aca="false">A1935&amp;"U"</f>
        <v>102798U</v>
      </c>
      <c r="C1935" s="341" t="s">
        <v>7843</v>
      </c>
      <c r="D1935" s="341" t="s">
        <v>32</v>
      </c>
      <c r="E1935" s="341" t="s">
        <v>5911</v>
      </c>
      <c r="F1935" s="344" t="n">
        <v>85222.78</v>
      </c>
    </row>
    <row r="1936" customFormat="false" ht="15" hidden="false" customHeight="false" outlineLevel="0" collapsed="false">
      <c r="A1936" s="341" t="n">
        <v>102799</v>
      </c>
      <c r="B1936" s="342" t="str">
        <f aca="false">A1936&amp;"U"</f>
        <v>102799U</v>
      </c>
      <c r="C1936" s="341" t="s">
        <v>7844</v>
      </c>
      <c r="D1936" s="341" t="s">
        <v>32</v>
      </c>
      <c r="E1936" s="341" t="s">
        <v>5911</v>
      </c>
      <c r="F1936" s="344" t="n">
        <v>30991.71</v>
      </c>
    </row>
    <row r="1937" customFormat="false" ht="15" hidden="false" customHeight="false" outlineLevel="0" collapsed="false">
      <c r="A1937" s="341" t="n">
        <v>102800</v>
      </c>
      <c r="B1937" s="342" t="str">
        <f aca="false">A1937&amp;"U"</f>
        <v>102800U</v>
      </c>
      <c r="C1937" s="341" t="s">
        <v>7845</v>
      </c>
      <c r="D1937" s="341" t="s">
        <v>32</v>
      </c>
      <c r="E1937" s="341" t="s">
        <v>5911</v>
      </c>
      <c r="F1937" s="344" t="n">
        <v>53816.42</v>
      </c>
    </row>
    <row r="1938" customFormat="false" ht="15" hidden="false" customHeight="false" outlineLevel="0" collapsed="false">
      <c r="A1938" s="341" t="n">
        <v>102801</v>
      </c>
      <c r="B1938" s="342" t="str">
        <f aca="false">A1938&amp;"U"</f>
        <v>102801U</v>
      </c>
      <c r="C1938" s="341" t="s">
        <v>7846</v>
      </c>
      <c r="D1938" s="341" t="s">
        <v>32</v>
      </c>
      <c r="E1938" s="341" t="s">
        <v>5911</v>
      </c>
      <c r="F1938" s="344" t="n">
        <v>75397.32</v>
      </c>
    </row>
    <row r="1939" customFormat="false" ht="15" hidden="false" customHeight="false" outlineLevel="0" collapsed="false">
      <c r="A1939" s="341" t="n">
        <v>102802</v>
      </c>
      <c r="B1939" s="342" t="str">
        <f aca="false">A1939&amp;"U"</f>
        <v>102802U</v>
      </c>
      <c r="C1939" s="341" t="s">
        <v>7847</v>
      </c>
      <c r="D1939" s="341" t="s">
        <v>32</v>
      </c>
      <c r="E1939" s="341" t="s">
        <v>5911</v>
      </c>
      <c r="F1939" s="344" t="n">
        <v>90460.69</v>
      </c>
    </row>
    <row r="1940" customFormat="false" ht="15" hidden="false" customHeight="false" outlineLevel="0" collapsed="false">
      <c r="A1940" s="341" t="n">
        <v>101570</v>
      </c>
      <c r="B1940" s="342" t="str">
        <f aca="false">A1940&amp;"U"</f>
        <v>101570U</v>
      </c>
      <c r="C1940" s="341" t="s">
        <v>7848</v>
      </c>
      <c r="D1940" s="341" t="s">
        <v>68</v>
      </c>
      <c r="E1940" s="341" t="s">
        <v>5964</v>
      </c>
      <c r="F1940" s="343" t="n">
        <v>22.45</v>
      </c>
    </row>
    <row r="1941" customFormat="false" ht="15" hidden="false" customHeight="false" outlineLevel="0" collapsed="false">
      <c r="A1941" s="341" t="n">
        <v>101571</v>
      </c>
      <c r="B1941" s="342" t="str">
        <f aca="false">A1941&amp;"U"</f>
        <v>101571U</v>
      </c>
      <c r="C1941" s="341" t="s">
        <v>7849</v>
      </c>
      <c r="D1941" s="341" t="s">
        <v>68</v>
      </c>
      <c r="E1941" s="341" t="s">
        <v>5964</v>
      </c>
      <c r="F1941" s="343" t="n">
        <v>30.38</v>
      </c>
    </row>
    <row r="1942" customFormat="false" ht="15" hidden="false" customHeight="false" outlineLevel="0" collapsed="false">
      <c r="A1942" s="341" t="n">
        <v>101572</v>
      </c>
      <c r="B1942" s="342" t="str">
        <f aca="false">A1942&amp;"U"</f>
        <v>101572U</v>
      </c>
      <c r="C1942" s="341" t="s">
        <v>7850</v>
      </c>
      <c r="D1942" s="341" t="s">
        <v>68</v>
      </c>
      <c r="E1942" s="341" t="s">
        <v>5964</v>
      </c>
      <c r="F1942" s="343" t="n">
        <v>17.66</v>
      </c>
    </row>
    <row r="1943" customFormat="false" ht="15" hidden="false" customHeight="false" outlineLevel="0" collapsed="false">
      <c r="A1943" s="341" t="n">
        <v>101573</v>
      </c>
      <c r="B1943" s="342" t="str">
        <f aca="false">A1943&amp;"U"</f>
        <v>101573U</v>
      </c>
      <c r="C1943" s="341" t="s">
        <v>7851</v>
      </c>
      <c r="D1943" s="341" t="s">
        <v>68</v>
      </c>
      <c r="E1943" s="341" t="s">
        <v>5964</v>
      </c>
      <c r="F1943" s="343" t="n">
        <v>25.61</v>
      </c>
    </row>
    <row r="1944" customFormat="false" ht="15" hidden="false" customHeight="false" outlineLevel="0" collapsed="false">
      <c r="A1944" s="341" t="n">
        <v>101574</v>
      </c>
      <c r="B1944" s="342" t="str">
        <f aca="false">A1944&amp;"U"</f>
        <v>101574U</v>
      </c>
      <c r="C1944" s="341" t="s">
        <v>7852</v>
      </c>
      <c r="D1944" s="341" t="s">
        <v>68</v>
      </c>
      <c r="E1944" s="341" t="s">
        <v>5964</v>
      </c>
      <c r="F1944" s="343" t="n">
        <v>13.64</v>
      </c>
    </row>
    <row r="1945" customFormat="false" ht="15" hidden="false" customHeight="false" outlineLevel="0" collapsed="false">
      <c r="A1945" s="341" t="n">
        <v>101575</v>
      </c>
      <c r="B1945" s="342" t="str">
        <f aca="false">A1945&amp;"U"</f>
        <v>101575U</v>
      </c>
      <c r="C1945" s="341" t="s">
        <v>7853</v>
      </c>
      <c r="D1945" s="341" t="s">
        <v>68</v>
      </c>
      <c r="E1945" s="341" t="s">
        <v>5964</v>
      </c>
      <c r="F1945" s="343" t="n">
        <v>21.75</v>
      </c>
    </row>
    <row r="1946" customFormat="false" ht="15" hidden="false" customHeight="false" outlineLevel="0" collapsed="false">
      <c r="A1946" s="341" t="n">
        <v>101576</v>
      </c>
      <c r="B1946" s="342" t="str">
        <f aca="false">A1946&amp;"U"</f>
        <v>101576U</v>
      </c>
      <c r="C1946" s="341" t="s">
        <v>7854</v>
      </c>
      <c r="D1946" s="341" t="s">
        <v>68</v>
      </c>
      <c r="E1946" s="341" t="s">
        <v>5964</v>
      </c>
      <c r="F1946" s="343" t="n">
        <v>40.61</v>
      </c>
    </row>
    <row r="1947" customFormat="false" ht="15" hidden="false" customHeight="false" outlineLevel="0" collapsed="false">
      <c r="A1947" s="341" t="n">
        <v>101577</v>
      </c>
      <c r="B1947" s="342" t="str">
        <f aca="false">A1947&amp;"U"</f>
        <v>101577U</v>
      </c>
      <c r="C1947" s="341" t="s">
        <v>7855</v>
      </c>
      <c r="D1947" s="341" t="s">
        <v>68</v>
      </c>
      <c r="E1947" s="341" t="s">
        <v>5964</v>
      </c>
      <c r="F1947" s="343" t="n">
        <v>50.76</v>
      </c>
    </row>
    <row r="1948" customFormat="false" ht="15" hidden="false" customHeight="false" outlineLevel="0" collapsed="false">
      <c r="A1948" s="341" t="n">
        <v>101578</v>
      </c>
      <c r="B1948" s="342" t="str">
        <f aca="false">A1948&amp;"U"</f>
        <v>101578U</v>
      </c>
      <c r="C1948" s="341" t="s">
        <v>7856</v>
      </c>
      <c r="D1948" s="341" t="s">
        <v>68</v>
      </c>
      <c r="E1948" s="341" t="s">
        <v>5964</v>
      </c>
      <c r="F1948" s="343" t="n">
        <v>33.68</v>
      </c>
    </row>
    <row r="1949" customFormat="false" ht="15" hidden="false" customHeight="false" outlineLevel="0" collapsed="false">
      <c r="A1949" s="341" t="n">
        <v>101579</v>
      </c>
      <c r="B1949" s="342" t="str">
        <f aca="false">A1949&amp;"U"</f>
        <v>101579U</v>
      </c>
      <c r="C1949" s="341" t="s">
        <v>7857</v>
      </c>
      <c r="D1949" s="341" t="s">
        <v>68</v>
      </c>
      <c r="E1949" s="341" t="s">
        <v>5964</v>
      </c>
      <c r="F1949" s="343" t="n">
        <v>43.83</v>
      </c>
    </row>
    <row r="1950" customFormat="false" ht="15" hidden="false" customHeight="false" outlineLevel="0" collapsed="false">
      <c r="A1950" s="341" t="n">
        <v>101580</v>
      </c>
      <c r="B1950" s="342" t="str">
        <f aca="false">A1950&amp;"U"</f>
        <v>101580U</v>
      </c>
      <c r="C1950" s="341" t="s">
        <v>7858</v>
      </c>
      <c r="D1950" s="341" t="s">
        <v>68</v>
      </c>
      <c r="E1950" s="341" t="s">
        <v>5964</v>
      </c>
      <c r="F1950" s="343" t="n">
        <v>30.05</v>
      </c>
    </row>
    <row r="1951" customFormat="false" ht="15" hidden="false" customHeight="false" outlineLevel="0" collapsed="false">
      <c r="A1951" s="341" t="n">
        <v>101581</v>
      </c>
      <c r="B1951" s="342" t="str">
        <f aca="false">A1951&amp;"U"</f>
        <v>101581U</v>
      </c>
      <c r="C1951" s="341" t="s">
        <v>7859</v>
      </c>
      <c r="D1951" s="341" t="s">
        <v>68</v>
      </c>
      <c r="E1951" s="341" t="s">
        <v>5964</v>
      </c>
      <c r="F1951" s="343" t="n">
        <v>40.38</v>
      </c>
    </row>
    <row r="1952" customFormat="false" ht="15" hidden="false" customHeight="false" outlineLevel="0" collapsed="false">
      <c r="A1952" s="341" t="n">
        <v>101582</v>
      </c>
      <c r="B1952" s="342" t="str">
        <f aca="false">A1952&amp;"U"</f>
        <v>101582U</v>
      </c>
      <c r="C1952" s="341" t="s">
        <v>7860</v>
      </c>
      <c r="D1952" s="341" t="s">
        <v>68</v>
      </c>
      <c r="E1952" s="341" t="s">
        <v>5964</v>
      </c>
      <c r="F1952" s="343" t="n">
        <v>66.76</v>
      </c>
    </row>
    <row r="1953" customFormat="false" ht="15" hidden="false" customHeight="false" outlineLevel="0" collapsed="false">
      <c r="A1953" s="341" t="n">
        <v>101583</v>
      </c>
      <c r="B1953" s="342" t="str">
        <f aca="false">A1953&amp;"U"</f>
        <v>101583U</v>
      </c>
      <c r="C1953" s="341" t="s">
        <v>7861</v>
      </c>
      <c r="D1953" s="341" t="s">
        <v>68</v>
      </c>
      <c r="E1953" s="341" t="s">
        <v>5964</v>
      </c>
      <c r="F1953" s="343" t="n">
        <v>82.55</v>
      </c>
    </row>
    <row r="1954" customFormat="false" ht="15" hidden="false" customHeight="false" outlineLevel="0" collapsed="false">
      <c r="A1954" s="341" t="n">
        <v>101584</v>
      </c>
      <c r="B1954" s="342" t="str">
        <f aca="false">A1954&amp;"U"</f>
        <v>101584U</v>
      </c>
      <c r="C1954" s="341" t="s">
        <v>7862</v>
      </c>
      <c r="D1954" s="341" t="s">
        <v>68</v>
      </c>
      <c r="E1954" s="341" t="s">
        <v>5964</v>
      </c>
      <c r="F1954" s="343" t="n">
        <v>55.04</v>
      </c>
    </row>
    <row r="1955" customFormat="false" ht="15" hidden="false" customHeight="false" outlineLevel="0" collapsed="false">
      <c r="A1955" s="341" t="n">
        <v>101585</v>
      </c>
      <c r="B1955" s="342" t="str">
        <f aca="false">A1955&amp;"U"</f>
        <v>101585U</v>
      </c>
      <c r="C1955" s="341" t="s">
        <v>7863</v>
      </c>
      <c r="D1955" s="341" t="s">
        <v>68</v>
      </c>
      <c r="E1955" s="341" t="s">
        <v>5964</v>
      </c>
      <c r="F1955" s="343" t="n">
        <v>70.83</v>
      </c>
    </row>
    <row r="1956" customFormat="false" ht="15" hidden="false" customHeight="false" outlineLevel="0" collapsed="false">
      <c r="A1956" s="341" t="n">
        <v>101586</v>
      </c>
      <c r="B1956" s="342" t="str">
        <f aca="false">A1956&amp;"U"</f>
        <v>101586U</v>
      </c>
      <c r="C1956" s="341" t="s">
        <v>7864</v>
      </c>
      <c r="D1956" s="341" t="s">
        <v>68</v>
      </c>
      <c r="E1956" s="341" t="s">
        <v>5964</v>
      </c>
      <c r="F1956" s="343" t="n">
        <v>47.92</v>
      </c>
    </row>
    <row r="1957" customFormat="false" ht="15" hidden="false" customHeight="false" outlineLevel="0" collapsed="false">
      <c r="A1957" s="341" t="n">
        <v>101587</v>
      </c>
      <c r="B1957" s="342" t="str">
        <f aca="false">A1957&amp;"U"</f>
        <v>101587U</v>
      </c>
      <c r="C1957" s="341" t="s">
        <v>7865</v>
      </c>
      <c r="D1957" s="341" t="s">
        <v>68</v>
      </c>
      <c r="E1957" s="341" t="s">
        <v>5964</v>
      </c>
      <c r="F1957" s="343" t="n">
        <v>63.88</v>
      </c>
    </row>
    <row r="1958" customFormat="false" ht="15" hidden="false" customHeight="false" outlineLevel="0" collapsed="false">
      <c r="A1958" s="341" t="n">
        <v>101588</v>
      </c>
      <c r="B1958" s="342" t="str">
        <f aca="false">A1958&amp;"U"</f>
        <v>101588U</v>
      </c>
      <c r="C1958" s="341" t="s">
        <v>7866</v>
      </c>
      <c r="D1958" s="341" t="s">
        <v>68</v>
      </c>
      <c r="E1958" s="341" t="s">
        <v>5911</v>
      </c>
      <c r="F1958" s="343" t="n">
        <v>85.88</v>
      </c>
    </row>
    <row r="1959" customFormat="false" ht="15" hidden="false" customHeight="false" outlineLevel="0" collapsed="false">
      <c r="A1959" s="341" t="n">
        <v>101589</v>
      </c>
      <c r="B1959" s="342" t="str">
        <f aca="false">A1959&amp;"U"</f>
        <v>101589U</v>
      </c>
      <c r="C1959" s="341" t="s">
        <v>7867</v>
      </c>
      <c r="D1959" s="341" t="s">
        <v>68</v>
      </c>
      <c r="E1959" s="341" t="s">
        <v>5911</v>
      </c>
      <c r="F1959" s="343" t="n">
        <v>124.99</v>
      </c>
    </row>
    <row r="1960" customFormat="false" ht="15" hidden="false" customHeight="false" outlineLevel="0" collapsed="false">
      <c r="A1960" s="341" t="n">
        <v>101590</v>
      </c>
      <c r="B1960" s="342" t="str">
        <f aca="false">A1960&amp;"U"</f>
        <v>101590U</v>
      </c>
      <c r="C1960" s="341" t="s">
        <v>7868</v>
      </c>
      <c r="D1960" s="341" t="s">
        <v>68</v>
      </c>
      <c r="E1960" s="341" t="s">
        <v>5911</v>
      </c>
      <c r="F1960" s="343" t="n">
        <v>65.13</v>
      </c>
    </row>
    <row r="1961" customFormat="false" ht="15" hidden="false" customHeight="false" outlineLevel="0" collapsed="false">
      <c r="A1961" s="341" t="n">
        <v>101591</v>
      </c>
      <c r="B1961" s="342" t="str">
        <f aca="false">A1961&amp;"U"</f>
        <v>101591U</v>
      </c>
      <c r="C1961" s="341" t="s">
        <v>7869</v>
      </c>
      <c r="D1961" s="341" t="s">
        <v>68</v>
      </c>
      <c r="E1961" s="341" t="s">
        <v>5911</v>
      </c>
      <c r="F1961" s="343" t="n">
        <v>104.24</v>
      </c>
    </row>
    <row r="1962" customFormat="false" ht="15" hidden="false" customHeight="false" outlineLevel="0" collapsed="false">
      <c r="A1962" s="341" t="n">
        <v>101592</v>
      </c>
      <c r="B1962" s="342" t="str">
        <f aca="false">A1962&amp;"U"</f>
        <v>101592U</v>
      </c>
      <c r="C1962" s="341" t="s">
        <v>7870</v>
      </c>
      <c r="D1962" s="341" t="s">
        <v>68</v>
      </c>
      <c r="E1962" s="341" t="s">
        <v>5911</v>
      </c>
      <c r="F1962" s="343" t="n">
        <v>46.04</v>
      </c>
    </row>
    <row r="1963" customFormat="false" ht="15" hidden="false" customHeight="false" outlineLevel="0" collapsed="false">
      <c r="A1963" s="341" t="n">
        <v>101593</v>
      </c>
      <c r="B1963" s="342" t="str">
        <f aca="false">A1963&amp;"U"</f>
        <v>101593U</v>
      </c>
      <c r="C1963" s="341" t="s">
        <v>7871</v>
      </c>
      <c r="D1963" s="341" t="s">
        <v>68</v>
      </c>
      <c r="E1963" s="341" t="s">
        <v>5911</v>
      </c>
      <c r="F1963" s="343" t="n">
        <v>85.29</v>
      </c>
    </row>
    <row r="1964" customFormat="false" ht="15" hidden="false" customHeight="false" outlineLevel="0" collapsed="false">
      <c r="A1964" s="341" t="n">
        <v>101600</v>
      </c>
      <c r="B1964" s="342" t="str">
        <f aca="false">A1964&amp;"U"</f>
        <v>101600U</v>
      </c>
      <c r="C1964" s="341" t="s">
        <v>7872</v>
      </c>
      <c r="D1964" s="341" t="s">
        <v>68</v>
      </c>
      <c r="E1964" s="341" t="s">
        <v>5911</v>
      </c>
      <c r="F1964" s="343" t="n">
        <v>16.01</v>
      </c>
    </row>
    <row r="1965" customFormat="false" ht="15" hidden="false" customHeight="false" outlineLevel="0" collapsed="false">
      <c r="A1965" s="341" t="n">
        <v>101601</v>
      </c>
      <c r="B1965" s="342" t="str">
        <f aca="false">A1965&amp;"U"</f>
        <v>101601U</v>
      </c>
      <c r="C1965" s="341" t="s">
        <v>7873</v>
      </c>
      <c r="D1965" s="341" t="s">
        <v>68</v>
      </c>
      <c r="E1965" s="341" t="s">
        <v>5911</v>
      </c>
      <c r="F1965" s="343" t="n">
        <v>23.7</v>
      </c>
    </row>
    <row r="1966" customFormat="false" ht="15" hidden="false" customHeight="false" outlineLevel="0" collapsed="false">
      <c r="A1966" s="341" t="n">
        <v>101602</v>
      </c>
      <c r="B1966" s="342" t="str">
        <f aca="false">A1966&amp;"U"</f>
        <v>101602U</v>
      </c>
      <c r="C1966" s="341" t="s">
        <v>7874</v>
      </c>
      <c r="D1966" s="341" t="s">
        <v>68</v>
      </c>
      <c r="E1966" s="341" t="s">
        <v>5911</v>
      </c>
      <c r="F1966" s="343" t="n">
        <v>11.87</v>
      </c>
    </row>
    <row r="1967" customFormat="false" ht="15" hidden="false" customHeight="false" outlineLevel="0" collapsed="false">
      <c r="A1967" s="341" t="n">
        <v>101603</v>
      </c>
      <c r="B1967" s="342" t="str">
        <f aca="false">A1967&amp;"U"</f>
        <v>101603U</v>
      </c>
      <c r="C1967" s="341" t="s">
        <v>7875</v>
      </c>
      <c r="D1967" s="341" t="s">
        <v>68</v>
      </c>
      <c r="E1967" s="341" t="s">
        <v>5911</v>
      </c>
      <c r="F1967" s="343" t="n">
        <v>19.56</v>
      </c>
    </row>
    <row r="1968" customFormat="false" ht="15" hidden="false" customHeight="false" outlineLevel="0" collapsed="false">
      <c r="A1968" s="341" t="n">
        <v>101604</v>
      </c>
      <c r="B1968" s="342" t="str">
        <f aca="false">A1968&amp;"U"</f>
        <v>101604U</v>
      </c>
      <c r="C1968" s="341" t="s">
        <v>7876</v>
      </c>
      <c r="D1968" s="341" t="s">
        <v>68</v>
      </c>
      <c r="E1968" s="341" t="s">
        <v>5911</v>
      </c>
      <c r="F1968" s="343" t="n">
        <v>7.77</v>
      </c>
    </row>
    <row r="1969" customFormat="false" ht="15" hidden="false" customHeight="false" outlineLevel="0" collapsed="false">
      <c r="A1969" s="341" t="n">
        <v>101605</v>
      </c>
      <c r="B1969" s="342" t="str">
        <f aca="false">A1969&amp;"U"</f>
        <v>101605U</v>
      </c>
      <c r="C1969" s="341" t="s">
        <v>7877</v>
      </c>
      <c r="D1969" s="341" t="s">
        <v>68</v>
      </c>
      <c r="E1969" s="341" t="s">
        <v>5911</v>
      </c>
      <c r="F1969" s="343" t="n">
        <v>15.46</v>
      </c>
    </row>
    <row r="1970" customFormat="false" ht="15" hidden="false" customHeight="false" outlineLevel="0" collapsed="false">
      <c r="A1970" s="341" t="n">
        <v>90788</v>
      </c>
      <c r="B1970" s="342" t="str">
        <f aca="false">A1970&amp;"U"</f>
        <v>90788U</v>
      </c>
      <c r="C1970" s="341" t="s">
        <v>7878</v>
      </c>
      <c r="D1970" s="341" t="s">
        <v>32</v>
      </c>
      <c r="E1970" s="341" t="s">
        <v>5964</v>
      </c>
      <c r="F1970" s="343" t="n">
        <v>679.07</v>
      </c>
    </row>
    <row r="1971" customFormat="false" ht="15" hidden="false" customHeight="false" outlineLevel="0" collapsed="false">
      <c r="A1971" s="341" t="n">
        <v>90789</v>
      </c>
      <c r="B1971" s="342" t="str">
        <f aca="false">A1971&amp;"U"</f>
        <v>90789U</v>
      </c>
      <c r="C1971" s="341" t="s">
        <v>7879</v>
      </c>
      <c r="D1971" s="341" t="s">
        <v>32</v>
      </c>
      <c r="E1971" s="341" t="s">
        <v>5964</v>
      </c>
      <c r="F1971" s="343" t="n">
        <v>680.71</v>
      </c>
    </row>
    <row r="1972" customFormat="false" ht="15" hidden="false" customHeight="false" outlineLevel="0" collapsed="false">
      <c r="A1972" s="341" t="n">
        <v>90790</v>
      </c>
      <c r="B1972" s="342" t="str">
        <f aca="false">A1972&amp;"U"</f>
        <v>90790U</v>
      </c>
      <c r="C1972" s="341" t="s">
        <v>7880</v>
      </c>
      <c r="D1972" s="341" t="s">
        <v>32</v>
      </c>
      <c r="E1972" s="341" t="s">
        <v>5964</v>
      </c>
      <c r="F1972" s="343" t="n">
        <v>702.13</v>
      </c>
    </row>
    <row r="1973" customFormat="false" ht="15" hidden="false" customHeight="false" outlineLevel="0" collapsed="false">
      <c r="A1973" s="341" t="n">
        <v>90791</v>
      </c>
      <c r="B1973" s="342" t="str">
        <f aca="false">A1973&amp;"U"</f>
        <v>90791U</v>
      </c>
      <c r="C1973" s="341" t="s">
        <v>7881</v>
      </c>
      <c r="D1973" s="341" t="s">
        <v>32</v>
      </c>
      <c r="E1973" s="341" t="s">
        <v>5964</v>
      </c>
      <c r="F1973" s="343" t="n">
        <v>822.81</v>
      </c>
    </row>
    <row r="1974" customFormat="false" ht="15" hidden="false" customHeight="false" outlineLevel="0" collapsed="false">
      <c r="A1974" s="341" t="n">
        <v>90793</v>
      </c>
      <c r="B1974" s="342" t="str">
        <f aca="false">A1974&amp;"U"</f>
        <v>90793U</v>
      </c>
      <c r="C1974" s="341" t="s">
        <v>7882</v>
      </c>
      <c r="D1974" s="341" t="s">
        <v>32</v>
      </c>
      <c r="E1974" s="341" t="s">
        <v>5964</v>
      </c>
      <c r="F1974" s="343" t="n">
        <v>877.53</v>
      </c>
    </row>
    <row r="1975" customFormat="false" ht="15" hidden="false" customHeight="false" outlineLevel="0" collapsed="false">
      <c r="A1975" s="341" t="n">
        <v>90794</v>
      </c>
      <c r="B1975" s="342" t="str">
        <f aca="false">A1975&amp;"U"</f>
        <v>90794U</v>
      </c>
      <c r="C1975" s="341" t="s">
        <v>7883</v>
      </c>
      <c r="D1975" s="341" t="s">
        <v>32</v>
      </c>
      <c r="E1975" s="341" t="s">
        <v>5964</v>
      </c>
      <c r="F1975" s="343" t="n">
        <v>593.94</v>
      </c>
    </row>
    <row r="1976" customFormat="false" ht="15" hidden="false" customHeight="false" outlineLevel="0" collapsed="false">
      <c r="A1976" s="341" t="n">
        <v>90795</v>
      </c>
      <c r="B1976" s="342" t="str">
        <f aca="false">A1976&amp;"U"</f>
        <v>90795U</v>
      </c>
      <c r="C1976" s="341" t="s">
        <v>7884</v>
      </c>
      <c r="D1976" s="341" t="s">
        <v>32</v>
      </c>
      <c r="E1976" s="341" t="s">
        <v>5964</v>
      </c>
      <c r="F1976" s="343" t="n">
        <v>600.92</v>
      </c>
    </row>
    <row r="1977" customFormat="false" ht="15" hidden="false" customHeight="false" outlineLevel="0" collapsed="false">
      <c r="A1977" s="341" t="n">
        <v>90796</v>
      </c>
      <c r="B1977" s="342" t="str">
        <f aca="false">A1977&amp;"U"</f>
        <v>90796U</v>
      </c>
      <c r="C1977" s="341" t="s">
        <v>7885</v>
      </c>
      <c r="D1977" s="341" t="s">
        <v>32</v>
      </c>
      <c r="E1977" s="341" t="s">
        <v>5964</v>
      </c>
      <c r="F1977" s="343" t="n">
        <v>607.9</v>
      </c>
    </row>
    <row r="1978" customFormat="false" ht="15" hidden="false" customHeight="false" outlineLevel="0" collapsed="false">
      <c r="A1978" s="341" t="n">
        <v>90797</v>
      </c>
      <c r="B1978" s="342" t="str">
        <f aca="false">A1978&amp;"U"</f>
        <v>90797U</v>
      </c>
      <c r="C1978" s="341" t="s">
        <v>7886</v>
      </c>
      <c r="D1978" s="341" t="s">
        <v>32</v>
      </c>
      <c r="E1978" s="341" t="s">
        <v>5964</v>
      </c>
      <c r="F1978" s="343" t="n">
        <v>614.89</v>
      </c>
    </row>
    <row r="1979" customFormat="false" ht="15" hidden="false" customHeight="false" outlineLevel="0" collapsed="false">
      <c r="A1979" s="341" t="n">
        <v>90798</v>
      </c>
      <c r="B1979" s="342" t="str">
        <f aca="false">A1979&amp;"U"</f>
        <v>90798U</v>
      </c>
      <c r="C1979" s="341" t="s">
        <v>7887</v>
      </c>
      <c r="D1979" s="341" t="s">
        <v>32</v>
      </c>
      <c r="E1979" s="341" t="s">
        <v>5964</v>
      </c>
      <c r="F1979" s="343" t="n">
        <v>884.62</v>
      </c>
    </row>
    <row r="1980" customFormat="false" ht="15" hidden="false" customHeight="false" outlineLevel="0" collapsed="false">
      <c r="A1980" s="341" t="n">
        <v>90799</v>
      </c>
      <c r="B1980" s="342" t="str">
        <f aca="false">A1980&amp;"U"</f>
        <v>90799U</v>
      </c>
      <c r="C1980" s="341" t="s">
        <v>7888</v>
      </c>
      <c r="D1980" s="341" t="s">
        <v>32</v>
      </c>
      <c r="E1980" s="341" t="s">
        <v>5964</v>
      </c>
      <c r="F1980" s="343" t="n">
        <v>913.7</v>
      </c>
    </row>
    <row r="1981" customFormat="false" ht="15" hidden="false" customHeight="false" outlineLevel="0" collapsed="false">
      <c r="A1981" s="341" t="n">
        <v>90801</v>
      </c>
      <c r="B1981" s="342" t="str">
        <f aca="false">A1981&amp;"U"</f>
        <v>90801U</v>
      </c>
      <c r="C1981" s="341" t="s">
        <v>7889</v>
      </c>
      <c r="D1981" s="341" t="s">
        <v>32</v>
      </c>
      <c r="E1981" s="341" t="s">
        <v>5964</v>
      </c>
      <c r="F1981" s="343" t="n">
        <v>273.98</v>
      </c>
    </row>
    <row r="1982" customFormat="false" ht="15" hidden="false" customHeight="false" outlineLevel="0" collapsed="false">
      <c r="A1982" s="341" t="n">
        <v>90806</v>
      </c>
      <c r="B1982" s="342" t="str">
        <f aca="false">A1982&amp;"U"</f>
        <v>90806U</v>
      </c>
      <c r="C1982" s="341" t="s">
        <v>7890</v>
      </c>
      <c r="D1982" s="341" t="s">
        <v>32</v>
      </c>
      <c r="E1982" s="341" t="s">
        <v>5964</v>
      </c>
      <c r="F1982" s="343" t="n">
        <v>362.32</v>
      </c>
    </row>
    <row r="1983" customFormat="false" ht="15" hidden="false" customHeight="false" outlineLevel="0" collapsed="false">
      <c r="A1983" s="341" t="n">
        <v>90820</v>
      </c>
      <c r="B1983" s="342" t="str">
        <f aca="false">A1983&amp;"U"</f>
        <v>90820U</v>
      </c>
      <c r="C1983" s="341" t="s">
        <v>7891</v>
      </c>
      <c r="D1983" s="341" t="s">
        <v>32</v>
      </c>
      <c r="E1983" s="341" t="s">
        <v>5964</v>
      </c>
      <c r="F1983" s="343" t="n">
        <v>301.05</v>
      </c>
    </row>
    <row r="1984" customFormat="false" ht="15" hidden="false" customHeight="false" outlineLevel="0" collapsed="false">
      <c r="A1984" s="341" t="n">
        <v>90821</v>
      </c>
      <c r="B1984" s="342" t="str">
        <f aca="false">A1984&amp;"U"</f>
        <v>90821U</v>
      </c>
      <c r="C1984" s="341" t="s">
        <v>7892</v>
      </c>
      <c r="D1984" s="341" t="s">
        <v>32</v>
      </c>
      <c r="E1984" s="341" t="s">
        <v>5964</v>
      </c>
      <c r="F1984" s="343" t="n">
        <v>307.05</v>
      </c>
    </row>
    <row r="1985" customFormat="false" ht="15" hidden="false" customHeight="false" outlineLevel="0" collapsed="false">
      <c r="A1985" s="341" t="n">
        <v>90822</v>
      </c>
      <c r="B1985" s="342" t="str">
        <f aca="false">A1985&amp;"U"</f>
        <v>90822U</v>
      </c>
      <c r="C1985" s="341" t="s">
        <v>7893</v>
      </c>
      <c r="D1985" s="341" t="s">
        <v>32</v>
      </c>
      <c r="E1985" s="341" t="s">
        <v>5964</v>
      </c>
      <c r="F1985" s="343" t="n">
        <v>326.96</v>
      </c>
    </row>
    <row r="1986" customFormat="false" ht="15" hidden="false" customHeight="false" outlineLevel="0" collapsed="false">
      <c r="A1986" s="341" t="n">
        <v>90823</v>
      </c>
      <c r="B1986" s="342" t="str">
        <f aca="false">A1986&amp;"U"</f>
        <v>90823U</v>
      </c>
      <c r="C1986" s="341" t="s">
        <v>7894</v>
      </c>
      <c r="D1986" s="341" t="s">
        <v>32</v>
      </c>
      <c r="E1986" s="341" t="s">
        <v>5964</v>
      </c>
      <c r="F1986" s="343" t="n">
        <v>392.68</v>
      </c>
    </row>
    <row r="1987" customFormat="false" ht="15" hidden="false" customHeight="false" outlineLevel="0" collapsed="false">
      <c r="A1987" s="341" t="n">
        <v>90824</v>
      </c>
      <c r="B1987" s="342" t="str">
        <f aca="false">A1987&amp;"U"</f>
        <v>90824U</v>
      </c>
      <c r="C1987" s="341" t="s">
        <v>7895</v>
      </c>
      <c r="D1987" s="341" t="s">
        <v>32</v>
      </c>
      <c r="E1987" s="341" t="s">
        <v>5964</v>
      </c>
      <c r="F1987" s="343" t="n">
        <v>545.11</v>
      </c>
    </row>
    <row r="1988" customFormat="false" ht="15" hidden="false" customHeight="false" outlineLevel="0" collapsed="false">
      <c r="A1988" s="341" t="n">
        <v>90825</v>
      </c>
      <c r="B1988" s="342" t="str">
        <f aca="false">A1988&amp;"U"</f>
        <v>90825U</v>
      </c>
      <c r="C1988" s="341" t="s">
        <v>7896</v>
      </c>
      <c r="D1988" s="341" t="s">
        <v>32</v>
      </c>
      <c r="E1988" s="341" t="s">
        <v>5964</v>
      </c>
      <c r="F1988" s="343" t="n">
        <v>602.79</v>
      </c>
    </row>
    <row r="1989" customFormat="false" ht="15" hidden="false" customHeight="false" outlineLevel="0" collapsed="false">
      <c r="A1989" s="341" t="n">
        <v>90830</v>
      </c>
      <c r="B1989" s="342" t="str">
        <f aca="false">A1989&amp;"U"</f>
        <v>90830U</v>
      </c>
      <c r="C1989" s="341" t="s">
        <v>7897</v>
      </c>
      <c r="D1989" s="341" t="s">
        <v>32</v>
      </c>
      <c r="E1989" s="341" t="s">
        <v>5964</v>
      </c>
      <c r="F1989" s="343" t="n">
        <v>211.11</v>
      </c>
    </row>
    <row r="1990" customFormat="false" ht="15" hidden="false" customHeight="false" outlineLevel="0" collapsed="false">
      <c r="A1990" s="341" t="n">
        <v>90831</v>
      </c>
      <c r="B1990" s="342" t="str">
        <f aca="false">A1990&amp;"U"</f>
        <v>90831U</v>
      </c>
      <c r="C1990" s="341" t="s">
        <v>7898</v>
      </c>
      <c r="D1990" s="341" t="s">
        <v>32</v>
      </c>
      <c r="E1990" s="341" t="s">
        <v>5964</v>
      </c>
      <c r="F1990" s="343" t="n">
        <v>186.5</v>
      </c>
    </row>
    <row r="1991" customFormat="false" ht="15" hidden="false" customHeight="false" outlineLevel="0" collapsed="false">
      <c r="A1991" s="341" t="n">
        <v>90841</v>
      </c>
      <c r="B1991" s="342" t="str">
        <f aca="false">A1991&amp;"U"</f>
        <v>90841U</v>
      </c>
      <c r="C1991" s="341" t="s">
        <v>7899</v>
      </c>
      <c r="D1991" s="341" t="s">
        <v>32</v>
      </c>
      <c r="E1991" s="341" t="s">
        <v>5964</v>
      </c>
      <c r="F1991" s="343" t="n">
        <v>946.25</v>
      </c>
    </row>
    <row r="1992" customFormat="false" ht="15" hidden="false" customHeight="false" outlineLevel="0" collapsed="false">
      <c r="A1992" s="341" t="n">
        <v>90842</v>
      </c>
      <c r="B1992" s="342" t="str">
        <f aca="false">A1992&amp;"U"</f>
        <v>90842U</v>
      </c>
      <c r="C1992" s="341" t="s">
        <v>7900</v>
      </c>
      <c r="D1992" s="341" t="s">
        <v>32</v>
      </c>
      <c r="E1992" s="341" t="s">
        <v>5964</v>
      </c>
      <c r="F1992" s="343" t="n">
        <v>954.26</v>
      </c>
    </row>
    <row r="1993" customFormat="false" ht="15" hidden="false" customHeight="false" outlineLevel="0" collapsed="false">
      <c r="A1993" s="341" t="n">
        <v>90843</v>
      </c>
      <c r="B1993" s="342" t="str">
        <f aca="false">A1993&amp;"U"</f>
        <v>90843U</v>
      </c>
      <c r="C1993" s="341" t="s">
        <v>7901</v>
      </c>
      <c r="D1993" s="341" t="s">
        <v>32</v>
      </c>
      <c r="E1993" s="341" t="s">
        <v>5964</v>
      </c>
      <c r="F1993" s="344" t="n">
        <v>1000.79</v>
      </c>
    </row>
    <row r="1994" customFormat="false" ht="15" hidden="false" customHeight="false" outlineLevel="0" collapsed="false">
      <c r="A1994" s="341" t="n">
        <v>90844</v>
      </c>
      <c r="B1994" s="342" t="str">
        <f aca="false">A1994&amp;"U"</f>
        <v>90844U</v>
      </c>
      <c r="C1994" s="341" t="s">
        <v>7902</v>
      </c>
      <c r="D1994" s="341" t="s">
        <v>32</v>
      </c>
      <c r="E1994" s="341" t="s">
        <v>5964</v>
      </c>
      <c r="F1994" s="344" t="n">
        <v>1068.51</v>
      </c>
    </row>
    <row r="1995" customFormat="false" ht="15" hidden="false" customHeight="false" outlineLevel="0" collapsed="false">
      <c r="A1995" s="341" t="n">
        <v>90845</v>
      </c>
      <c r="B1995" s="342" t="str">
        <f aca="false">A1995&amp;"U"</f>
        <v>90845U</v>
      </c>
      <c r="C1995" s="341" t="s">
        <v>7903</v>
      </c>
      <c r="D1995" s="341" t="s">
        <v>32</v>
      </c>
      <c r="E1995" s="341" t="s">
        <v>5964</v>
      </c>
      <c r="F1995" s="344" t="n">
        <v>1218.94</v>
      </c>
    </row>
    <row r="1996" customFormat="false" ht="15" hidden="false" customHeight="false" outlineLevel="0" collapsed="false">
      <c r="A1996" s="341" t="n">
        <v>90846</v>
      </c>
      <c r="B1996" s="342" t="str">
        <f aca="false">A1996&amp;"U"</f>
        <v>90846U</v>
      </c>
      <c r="C1996" s="341" t="s">
        <v>7904</v>
      </c>
      <c r="D1996" s="341" t="s">
        <v>32</v>
      </c>
      <c r="E1996" s="341" t="s">
        <v>5964</v>
      </c>
      <c r="F1996" s="344" t="n">
        <v>1278.62</v>
      </c>
    </row>
    <row r="1997" customFormat="false" ht="15" hidden="false" customHeight="false" outlineLevel="0" collapsed="false">
      <c r="A1997" s="341" t="n">
        <v>90847</v>
      </c>
      <c r="B1997" s="342" t="str">
        <f aca="false">A1997&amp;"U"</f>
        <v>90847U</v>
      </c>
      <c r="C1997" s="341" t="s">
        <v>7905</v>
      </c>
      <c r="D1997" s="341" t="s">
        <v>32</v>
      </c>
      <c r="E1997" s="341" t="s">
        <v>5964</v>
      </c>
      <c r="F1997" s="343" t="n">
        <v>759.75</v>
      </c>
    </row>
    <row r="1998" customFormat="false" ht="15" hidden="false" customHeight="false" outlineLevel="0" collapsed="false">
      <c r="A1998" s="341" t="n">
        <v>90848</v>
      </c>
      <c r="B1998" s="342" t="str">
        <f aca="false">A1998&amp;"U"</f>
        <v>90848U</v>
      </c>
      <c r="C1998" s="341" t="s">
        <v>7906</v>
      </c>
      <c r="D1998" s="341" t="s">
        <v>32</v>
      </c>
      <c r="E1998" s="341" t="s">
        <v>5964</v>
      </c>
      <c r="F1998" s="343" t="n">
        <v>767.76</v>
      </c>
    </row>
    <row r="1999" customFormat="false" ht="15" hidden="false" customHeight="false" outlineLevel="0" collapsed="false">
      <c r="A1999" s="341" t="n">
        <v>90849</v>
      </c>
      <c r="B1999" s="342" t="str">
        <f aca="false">A1999&amp;"U"</f>
        <v>90849U</v>
      </c>
      <c r="C1999" s="341" t="s">
        <v>7907</v>
      </c>
      <c r="D1999" s="341" t="s">
        <v>32</v>
      </c>
      <c r="E1999" s="341" t="s">
        <v>5964</v>
      </c>
      <c r="F1999" s="343" t="n">
        <v>789.68</v>
      </c>
    </row>
    <row r="2000" customFormat="false" ht="15" hidden="false" customHeight="false" outlineLevel="0" collapsed="false">
      <c r="A2000" s="341" t="n">
        <v>90850</v>
      </c>
      <c r="B2000" s="342" t="str">
        <f aca="false">A2000&amp;"U"</f>
        <v>90850U</v>
      </c>
      <c r="C2000" s="341" t="s">
        <v>7908</v>
      </c>
      <c r="D2000" s="341" t="s">
        <v>32</v>
      </c>
      <c r="E2000" s="341" t="s">
        <v>5964</v>
      </c>
      <c r="F2000" s="343" t="n">
        <v>857.4</v>
      </c>
    </row>
    <row r="2001" customFormat="false" ht="15" hidden="false" customHeight="false" outlineLevel="0" collapsed="false">
      <c r="A2001" s="341" t="n">
        <v>90851</v>
      </c>
      <c r="B2001" s="342" t="str">
        <f aca="false">A2001&amp;"U"</f>
        <v>90851U</v>
      </c>
      <c r="C2001" s="341" t="s">
        <v>7909</v>
      </c>
      <c r="D2001" s="341" t="s">
        <v>32</v>
      </c>
      <c r="E2001" s="341" t="s">
        <v>5964</v>
      </c>
      <c r="F2001" s="344" t="n">
        <v>1007.83</v>
      </c>
    </row>
    <row r="2002" customFormat="false" ht="15" hidden="false" customHeight="false" outlineLevel="0" collapsed="false">
      <c r="A2002" s="341" t="n">
        <v>90852</v>
      </c>
      <c r="B2002" s="342" t="str">
        <f aca="false">A2002&amp;"U"</f>
        <v>90852U</v>
      </c>
      <c r="C2002" s="341" t="s">
        <v>7910</v>
      </c>
      <c r="D2002" s="341" t="s">
        <v>32</v>
      </c>
      <c r="E2002" s="341" t="s">
        <v>5964</v>
      </c>
      <c r="F2002" s="344" t="n">
        <v>1067.51</v>
      </c>
    </row>
    <row r="2003" customFormat="false" ht="15" hidden="false" customHeight="false" outlineLevel="0" collapsed="false">
      <c r="A2003" s="341" t="n">
        <v>91009</v>
      </c>
      <c r="B2003" s="342" t="str">
        <f aca="false">A2003&amp;"U"</f>
        <v>91009U</v>
      </c>
      <c r="C2003" s="341" t="s">
        <v>7911</v>
      </c>
      <c r="D2003" s="341" t="s">
        <v>32</v>
      </c>
      <c r="E2003" s="341" t="s">
        <v>5964</v>
      </c>
      <c r="F2003" s="343" t="n">
        <v>310.22</v>
      </c>
    </row>
    <row r="2004" customFormat="false" ht="15" hidden="false" customHeight="false" outlineLevel="0" collapsed="false">
      <c r="A2004" s="341" t="n">
        <v>91010</v>
      </c>
      <c r="B2004" s="342" t="str">
        <f aca="false">A2004&amp;"U"</f>
        <v>91010U</v>
      </c>
      <c r="C2004" s="341" t="s">
        <v>7912</v>
      </c>
      <c r="D2004" s="341" t="s">
        <v>32</v>
      </c>
      <c r="E2004" s="341" t="s">
        <v>5964</v>
      </c>
      <c r="F2004" s="343" t="n">
        <v>316.65</v>
      </c>
    </row>
    <row r="2005" customFormat="false" ht="15" hidden="false" customHeight="false" outlineLevel="0" collapsed="false">
      <c r="A2005" s="341" t="n">
        <v>91011</v>
      </c>
      <c r="B2005" s="342" t="str">
        <f aca="false">A2005&amp;"U"</f>
        <v>91011U</v>
      </c>
      <c r="C2005" s="341" t="s">
        <v>7913</v>
      </c>
      <c r="D2005" s="341" t="s">
        <v>32</v>
      </c>
      <c r="E2005" s="341" t="s">
        <v>5964</v>
      </c>
      <c r="F2005" s="343" t="n">
        <v>364.18</v>
      </c>
    </row>
    <row r="2006" customFormat="false" ht="15" hidden="false" customHeight="false" outlineLevel="0" collapsed="false">
      <c r="A2006" s="341" t="n">
        <v>91012</v>
      </c>
      <c r="B2006" s="342" t="str">
        <f aca="false">A2006&amp;"U"</f>
        <v>91012U</v>
      </c>
      <c r="C2006" s="341" t="s">
        <v>7914</v>
      </c>
      <c r="D2006" s="341" t="s">
        <v>32</v>
      </c>
      <c r="E2006" s="341" t="s">
        <v>5964</v>
      </c>
      <c r="F2006" s="343" t="n">
        <v>400.8</v>
      </c>
    </row>
    <row r="2007" customFormat="false" ht="15" hidden="false" customHeight="false" outlineLevel="0" collapsed="false">
      <c r="A2007" s="341" t="n">
        <v>91013</v>
      </c>
      <c r="B2007" s="342" t="str">
        <f aca="false">A2007&amp;"U"</f>
        <v>91013U</v>
      </c>
      <c r="C2007" s="341" t="s">
        <v>7915</v>
      </c>
      <c r="D2007" s="341" t="s">
        <v>32</v>
      </c>
      <c r="E2007" s="341" t="s">
        <v>5964</v>
      </c>
      <c r="F2007" s="343" t="n">
        <v>768.92</v>
      </c>
    </row>
    <row r="2008" customFormat="false" ht="15" hidden="false" customHeight="false" outlineLevel="0" collapsed="false">
      <c r="A2008" s="341" t="n">
        <v>91014</v>
      </c>
      <c r="B2008" s="342" t="str">
        <f aca="false">A2008&amp;"U"</f>
        <v>91014U</v>
      </c>
      <c r="C2008" s="341" t="s">
        <v>7916</v>
      </c>
      <c r="D2008" s="341" t="s">
        <v>32</v>
      </c>
      <c r="E2008" s="341" t="s">
        <v>5964</v>
      </c>
      <c r="F2008" s="343" t="n">
        <v>777.36</v>
      </c>
    </row>
    <row r="2009" customFormat="false" ht="15" hidden="false" customHeight="false" outlineLevel="0" collapsed="false">
      <c r="A2009" s="341" t="n">
        <v>91015</v>
      </c>
      <c r="B2009" s="342" t="str">
        <f aca="false">A2009&amp;"U"</f>
        <v>91015U</v>
      </c>
      <c r="C2009" s="341" t="s">
        <v>7917</v>
      </c>
      <c r="D2009" s="341" t="s">
        <v>32</v>
      </c>
      <c r="E2009" s="341" t="s">
        <v>5964</v>
      </c>
      <c r="F2009" s="343" t="n">
        <v>826.9</v>
      </c>
    </row>
    <row r="2010" customFormat="false" ht="15" hidden="false" customHeight="false" outlineLevel="0" collapsed="false">
      <c r="A2010" s="341" t="n">
        <v>91016</v>
      </c>
      <c r="B2010" s="342" t="str">
        <f aca="false">A2010&amp;"U"</f>
        <v>91016U</v>
      </c>
      <c r="C2010" s="341" t="s">
        <v>7918</v>
      </c>
      <c r="D2010" s="341" t="s">
        <v>32</v>
      </c>
      <c r="E2010" s="341" t="s">
        <v>5964</v>
      </c>
      <c r="F2010" s="343" t="n">
        <v>865.52</v>
      </c>
    </row>
    <row r="2011" customFormat="false" ht="15" hidden="false" customHeight="false" outlineLevel="0" collapsed="false">
      <c r="A2011" s="341" t="n">
        <v>91287</v>
      </c>
      <c r="B2011" s="342" t="str">
        <f aca="false">A2011&amp;"U"</f>
        <v>91287U</v>
      </c>
      <c r="C2011" s="341" t="s">
        <v>7919</v>
      </c>
      <c r="D2011" s="341" t="s">
        <v>32</v>
      </c>
      <c r="E2011" s="341" t="s">
        <v>5964</v>
      </c>
      <c r="F2011" s="343" t="n">
        <v>205.79</v>
      </c>
    </row>
    <row r="2012" customFormat="false" ht="15" hidden="false" customHeight="false" outlineLevel="0" collapsed="false">
      <c r="A2012" s="341" t="n">
        <v>91292</v>
      </c>
      <c r="B2012" s="342" t="str">
        <f aca="false">A2012&amp;"U"</f>
        <v>91292U</v>
      </c>
      <c r="C2012" s="341" t="s">
        <v>7920</v>
      </c>
      <c r="D2012" s="341" t="s">
        <v>32</v>
      </c>
      <c r="E2012" s="341" t="s">
        <v>5964</v>
      </c>
      <c r="F2012" s="343" t="n">
        <v>294.13</v>
      </c>
    </row>
    <row r="2013" customFormat="false" ht="15" hidden="false" customHeight="false" outlineLevel="0" collapsed="false">
      <c r="A2013" s="341" t="n">
        <v>91295</v>
      </c>
      <c r="B2013" s="342" t="str">
        <f aca="false">A2013&amp;"U"</f>
        <v>91295U</v>
      </c>
      <c r="C2013" s="341" t="s">
        <v>7921</v>
      </c>
      <c r="D2013" s="341" t="s">
        <v>32</v>
      </c>
      <c r="E2013" s="341" t="s">
        <v>5964</v>
      </c>
      <c r="F2013" s="343" t="n">
        <v>318.15</v>
      </c>
    </row>
    <row r="2014" customFormat="false" ht="15" hidden="false" customHeight="false" outlineLevel="0" collapsed="false">
      <c r="A2014" s="341" t="n">
        <v>91296</v>
      </c>
      <c r="B2014" s="342" t="str">
        <f aca="false">A2014&amp;"U"</f>
        <v>91296U</v>
      </c>
      <c r="C2014" s="341" t="s">
        <v>7922</v>
      </c>
      <c r="D2014" s="341" t="s">
        <v>32</v>
      </c>
      <c r="E2014" s="341" t="s">
        <v>5964</v>
      </c>
      <c r="F2014" s="343" t="n">
        <v>338.83</v>
      </c>
    </row>
    <row r="2015" customFormat="false" ht="15" hidden="false" customHeight="false" outlineLevel="0" collapsed="false">
      <c r="A2015" s="341" t="n">
        <v>91297</v>
      </c>
      <c r="B2015" s="342" t="str">
        <f aca="false">A2015&amp;"U"</f>
        <v>91297U</v>
      </c>
      <c r="C2015" s="341" t="s">
        <v>7923</v>
      </c>
      <c r="D2015" s="341" t="s">
        <v>32</v>
      </c>
      <c r="E2015" s="341" t="s">
        <v>5964</v>
      </c>
      <c r="F2015" s="343" t="n">
        <v>369.47</v>
      </c>
    </row>
    <row r="2016" customFormat="false" ht="15" hidden="false" customHeight="false" outlineLevel="0" collapsed="false">
      <c r="A2016" s="341" t="n">
        <v>91298</v>
      </c>
      <c r="B2016" s="342" t="str">
        <f aca="false">A2016&amp;"U"</f>
        <v>91298U</v>
      </c>
      <c r="C2016" s="341" t="s">
        <v>7924</v>
      </c>
      <c r="D2016" s="341" t="s">
        <v>32</v>
      </c>
      <c r="E2016" s="341" t="s">
        <v>5911</v>
      </c>
      <c r="F2016" s="343" t="n">
        <v>906.99</v>
      </c>
    </row>
    <row r="2017" customFormat="false" ht="15" hidden="false" customHeight="false" outlineLevel="0" collapsed="false">
      <c r="A2017" s="341" t="n">
        <v>91299</v>
      </c>
      <c r="B2017" s="342" t="str">
        <f aca="false">A2017&amp;"U"</f>
        <v>91299U</v>
      </c>
      <c r="C2017" s="341" t="s">
        <v>7925</v>
      </c>
      <c r="D2017" s="341" t="s">
        <v>32</v>
      </c>
      <c r="E2017" s="341" t="s">
        <v>5911</v>
      </c>
      <c r="F2017" s="344" t="n">
        <v>1261.94</v>
      </c>
    </row>
    <row r="2018" customFormat="false" ht="15" hidden="false" customHeight="false" outlineLevel="0" collapsed="false">
      <c r="A2018" s="341" t="n">
        <v>91304</v>
      </c>
      <c r="B2018" s="342" t="str">
        <f aca="false">A2018&amp;"U"</f>
        <v>91304U</v>
      </c>
      <c r="C2018" s="341" t="s">
        <v>7926</v>
      </c>
      <c r="D2018" s="341" t="s">
        <v>32</v>
      </c>
      <c r="E2018" s="341" t="s">
        <v>5964</v>
      </c>
      <c r="F2018" s="343" t="n">
        <v>123.59</v>
      </c>
    </row>
    <row r="2019" customFormat="false" ht="15" hidden="false" customHeight="false" outlineLevel="0" collapsed="false">
      <c r="A2019" s="341" t="n">
        <v>91305</v>
      </c>
      <c r="B2019" s="342" t="str">
        <f aca="false">A2019&amp;"U"</f>
        <v>91305U</v>
      </c>
      <c r="C2019" s="341" t="s">
        <v>7927</v>
      </c>
      <c r="D2019" s="341" t="s">
        <v>32</v>
      </c>
      <c r="E2019" s="341" t="s">
        <v>5964</v>
      </c>
      <c r="F2019" s="343" t="n">
        <v>126.29</v>
      </c>
    </row>
    <row r="2020" customFormat="false" ht="15" hidden="false" customHeight="false" outlineLevel="0" collapsed="false">
      <c r="A2020" s="341" t="n">
        <v>91306</v>
      </c>
      <c r="B2020" s="342" t="str">
        <f aca="false">A2020&amp;"U"</f>
        <v>91306U</v>
      </c>
      <c r="C2020" s="341" t="s">
        <v>7928</v>
      </c>
      <c r="D2020" s="341" t="s">
        <v>32</v>
      </c>
      <c r="E2020" s="341" t="s">
        <v>5964</v>
      </c>
      <c r="F2020" s="343" t="n">
        <v>186.5</v>
      </c>
    </row>
    <row r="2021" customFormat="false" ht="15" hidden="false" customHeight="false" outlineLevel="0" collapsed="false">
      <c r="A2021" s="341" t="n">
        <v>91307</v>
      </c>
      <c r="B2021" s="342" t="str">
        <f aca="false">A2021&amp;"U"</f>
        <v>91307U</v>
      </c>
      <c r="C2021" s="341" t="s">
        <v>7929</v>
      </c>
      <c r="D2021" s="341" t="s">
        <v>32</v>
      </c>
      <c r="E2021" s="341" t="s">
        <v>5964</v>
      </c>
      <c r="F2021" s="343" t="n">
        <v>105.98</v>
      </c>
    </row>
    <row r="2022" customFormat="false" ht="15" hidden="false" customHeight="false" outlineLevel="0" collapsed="false">
      <c r="A2022" s="341" t="n">
        <v>91312</v>
      </c>
      <c r="B2022" s="342" t="str">
        <f aca="false">A2022&amp;"U"</f>
        <v>91312U</v>
      </c>
      <c r="C2022" s="341" t="s">
        <v>7930</v>
      </c>
      <c r="D2022" s="341" t="s">
        <v>32</v>
      </c>
      <c r="E2022" s="341" t="s">
        <v>5964</v>
      </c>
      <c r="F2022" s="343" t="n">
        <v>788.38</v>
      </c>
    </row>
    <row r="2023" customFormat="false" ht="15" hidden="false" customHeight="false" outlineLevel="0" collapsed="false">
      <c r="A2023" s="341" t="n">
        <v>91313</v>
      </c>
      <c r="B2023" s="342" t="str">
        <f aca="false">A2023&amp;"U"</f>
        <v>91313U</v>
      </c>
      <c r="C2023" s="341" t="s">
        <v>7931</v>
      </c>
      <c r="D2023" s="341" t="s">
        <v>32</v>
      </c>
      <c r="E2023" s="341" t="s">
        <v>5964</v>
      </c>
      <c r="F2023" s="343" t="n">
        <v>775.46</v>
      </c>
    </row>
    <row r="2024" customFormat="false" ht="15" hidden="false" customHeight="false" outlineLevel="0" collapsed="false">
      <c r="A2024" s="341" t="n">
        <v>91314</v>
      </c>
      <c r="B2024" s="342" t="str">
        <f aca="false">A2024&amp;"U"</f>
        <v>91314U</v>
      </c>
      <c r="C2024" s="341" t="s">
        <v>7932</v>
      </c>
      <c r="D2024" s="341" t="s">
        <v>32</v>
      </c>
      <c r="E2024" s="341" t="s">
        <v>5964</v>
      </c>
      <c r="F2024" s="343" t="n">
        <v>814.38</v>
      </c>
    </row>
    <row r="2025" customFormat="false" ht="15" hidden="false" customHeight="false" outlineLevel="0" collapsed="false">
      <c r="A2025" s="341" t="n">
        <v>91315</v>
      </c>
      <c r="B2025" s="342" t="str">
        <f aca="false">A2025&amp;"U"</f>
        <v>91315U</v>
      </c>
      <c r="C2025" s="341" t="s">
        <v>7933</v>
      </c>
      <c r="D2025" s="341" t="s">
        <v>32</v>
      </c>
      <c r="E2025" s="341" t="s">
        <v>5964</v>
      </c>
      <c r="F2025" s="343" t="n">
        <v>881.49</v>
      </c>
    </row>
    <row r="2026" customFormat="false" ht="15" hidden="false" customHeight="false" outlineLevel="0" collapsed="false">
      <c r="A2026" s="341" t="n">
        <v>91316</v>
      </c>
      <c r="B2026" s="342" t="str">
        <f aca="false">A2026&amp;"U"</f>
        <v>91316U</v>
      </c>
      <c r="C2026" s="341" t="s">
        <v>7934</v>
      </c>
      <c r="D2026" s="341" t="s">
        <v>32</v>
      </c>
      <c r="E2026" s="341" t="s">
        <v>5964</v>
      </c>
      <c r="F2026" s="344" t="n">
        <v>1032.53</v>
      </c>
    </row>
    <row r="2027" customFormat="false" ht="15" hidden="false" customHeight="false" outlineLevel="0" collapsed="false">
      <c r="A2027" s="341" t="n">
        <v>91317</v>
      </c>
      <c r="B2027" s="342" t="str">
        <f aca="false">A2027&amp;"U"</f>
        <v>91317U</v>
      </c>
      <c r="C2027" s="341" t="s">
        <v>7935</v>
      </c>
      <c r="D2027" s="341" t="s">
        <v>32</v>
      </c>
      <c r="E2027" s="341" t="s">
        <v>5964</v>
      </c>
      <c r="F2027" s="344" t="n">
        <v>1091.6</v>
      </c>
    </row>
    <row r="2028" customFormat="false" ht="15" hidden="false" customHeight="false" outlineLevel="0" collapsed="false">
      <c r="A2028" s="341" t="n">
        <v>91318</v>
      </c>
      <c r="B2028" s="342" t="str">
        <f aca="false">A2028&amp;"U"</f>
        <v>91318U</v>
      </c>
      <c r="C2028" s="341" t="s">
        <v>7936</v>
      </c>
      <c r="D2028" s="341" t="s">
        <v>32</v>
      </c>
      <c r="E2028" s="341" t="s">
        <v>5964</v>
      </c>
      <c r="F2028" s="343" t="n">
        <v>662.09</v>
      </c>
    </row>
    <row r="2029" customFormat="false" ht="15" hidden="false" customHeight="false" outlineLevel="0" collapsed="false">
      <c r="A2029" s="341" t="n">
        <v>91319</v>
      </c>
      <c r="B2029" s="342" t="str">
        <f aca="false">A2029&amp;"U"</f>
        <v>91319U</v>
      </c>
      <c r="C2029" s="341" t="s">
        <v>7937</v>
      </c>
      <c r="D2029" s="341" t="s">
        <v>32</v>
      </c>
      <c r="E2029" s="341" t="s">
        <v>5964</v>
      </c>
      <c r="F2029" s="343" t="n">
        <v>669.48</v>
      </c>
    </row>
    <row r="2030" customFormat="false" ht="15" hidden="false" customHeight="false" outlineLevel="0" collapsed="false">
      <c r="A2030" s="341" t="n">
        <v>91320</v>
      </c>
      <c r="B2030" s="342" t="str">
        <f aca="false">A2030&amp;"U"</f>
        <v>91320U</v>
      </c>
      <c r="C2030" s="341" t="s">
        <v>7938</v>
      </c>
      <c r="D2030" s="341" t="s">
        <v>32</v>
      </c>
      <c r="E2030" s="341" t="s">
        <v>5964</v>
      </c>
      <c r="F2030" s="343" t="n">
        <v>690.79</v>
      </c>
    </row>
    <row r="2031" customFormat="false" ht="15" hidden="false" customHeight="false" outlineLevel="0" collapsed="false">
      <c r="A2031" s="341" t="n">
        <v>91321</v>
      </c>
      <c r="B2031" s="342" t="str">
        <f aca="false">A2031&amp;"U"</f>
        <v>91321U</v>
      </c>
      <c r="C2031" s="341" t="s">
        <v>7939</v>
      </c>
      <c r="D2031" s="341" t="s">
        <v>32</v>
      </c>
      <c r="E2031" s="341" t="s">
        <v>5964</v>
      </c>
      <c r="F2031" s="343" t="n">
        <v>757.9</v>
      </c>
    </row>
    <row r="2032" customFormat="false" ht="15" hidden="false" customHeight="false" outlineLevel="0" collapsed="false">
      <c r="A2032" s="341" t="n">
        <v>91322</v>
      </c>
      <c r="B2032" s="342" t="str">
        <f aca="false">A2032&amp;"U"</f>
        <v>91322U</v>
      </c>
      <c r="C2032" s="341" t="s">
        <v>7940</v>
      </c>
      <c r="D2032" s="341" t="s">
        <v>32</v>
      </c>
      <c r="E2032" s="341" t="s">
        <v>5964</v>
      </c>
      <c r="F2032" s="343" t="n">
        <v>908.94</v>
      </c>
    </row>
    <row r="2033" customFormat="false" ht="15" hidden="false" customHeight="false" outlineLevel="0" collapsed="false">
      <c r="A2033" s="341" t="n">
        <v>91323</v>
      </c>
      <c r="B2033" s="342" t="str">
        <f aca="false">A2033&amp;"U"</f>
        <v>91323U</v>
      </c>
      <c r="C2033" s="341" t="s">
        <v>7941</v>
      </c>
      <c r="D2033" s="341" t="s">
        <v>32</v>
      </c>
      <c r="E2033" s="341" t="s">
        <v>5964</v>
      </c>
      <c r="F2033" s="343" t="n">
        <v>968.01</v>
      </c>
    </row>
    <row r="2034" customFormat="false" ht="15" hidden="false" customHeight="false" outlineLevel="0" collapsed="false">
      <c r="A2034" s="341" t="n">
        <v>91324</v>
      </c>
      <c r="B2034" s="342" t="str">
        <f aca="false">A2034&amp;"U"</f>
        <v>91324U</v>
      </c>
      <c r="C2034" s="341" t="s">
        <v>7942</v>
      </c>
      <c r="D2034" s="341" t="s">
        <v>32</v>
      </c>
      <c r="E2034" s="341" t="s">
        <v>5964</v>
      </c>
      <c r="F2034" s="343" t="n">
        <v>671.26</v>
      </c>
    </row>
    <row r="2035" customFormat="false" ht="15" hidden="false" customHeight="false" outlineLevel="0" collapsed="false">
      <c r="A2035" s="341" t="n">
        <v>91325</v>
      </c>
      <c r="B2035" s="342" t="str">
        <f aca="false">A2035&amp;"U"</f>
        <v>91325U</v>
      </c>
      <c r="C2035" s="341" t="s">
        <v>7943</v>
      </c>
      <c r="D2035" s="341" t="s">
        <v>32</v>
      </c>
      <c r="E2035" s="341" t="s">
        <v>5964</v>
      </c>
      <c r="F2035" s="343" t="n">
        <v>679.08</v>
      </c>
    </row>
    <row r="2036" customFormat="false" ht="15" hidden="false" customHeight="false" outlineLevel="0" collapsed="false">
      <c r="A2036" s="341" t="n">
        <v>91326</v>
      </c>
      <c r="B2036" s="342" t="str">
        <f aca="false">A2036&amp;"U"</f>
        <v>91326U</v>
      </c>
      <c r="C2036" s="341" t="s">
        <v>7944</v>
      </c>
      <c r="D2036" s="341" t="s">
        <v>32</v>
      </c>
      <c r="E2036" s="341" t="s">
        <v>5964</v>
      </c>
      <c r="F2036" s="343" t="n">
        <v>728.01</v>
      </c>
    </row>
    <row r="2037" customFormat="false" ht="15" hidden="false" customHeight="false" outlineLevel="0" collapsed="false">
      <c r="A2037" s="341" t="n">
        <v>91327</v>
      </c>
      <c r="B2037" s="342" t="str">
        <f aca="false">A2037&amp;"U"</f>
        <v>91327U</v>
      </c>
      <c r="C2037" s="341" t="s">
        <v>7945</v>
      </c>
      <c r="D2037" s="341" t="s">
        <v>32</v>
      </c>
      <c r="E2037" s="341" t="s">
        <v>5964</v>
      </c>
      <c r="F2037" s="343" t="n">
        <v>766.02</v>
      </c>
    </row>
    <row r="2038" customFormat="false" ht="15" hidden="false" customHeight="false" outlineLevel="0" collapsed="false">
      <c r="A2038" s="341" t="n">
        <v>91328</v>
      </c>
      <c r="B2038" s="342" t="str">
        <f aca="false">A2038&amp;"U"</f>
        <v>91328U</v>
      </c>
      <c r="C2038" s="341" t="s">
        <v>7946</v>
      </c>
      <c r="D2038" s="341" t="s">
        <v>32</v>
      </c>
      <c r="E2038" s="341" t="s">
        <v>5964</v>
      </c>
      <c r="F2038" s="343" t="n">
        <v>776.85</v>
      </c>
    </row>
    <row r="2039" customFormat="false" ht="15" hidden="false" customHeight="false" outlineLevel="0" collapsed="false">
      <c r="A2039" s="341" t="n">
        <v>91329</v>
      </c>
      <c r="B2039" s="342" t="str">
        <f aca="false">A2039&amp;"U"</f>
        <v>91329U</v>
      </c>
      <c r="C2039" s="341" t="s">
        <v>7947</v>
      </c>
      <c r="D2039" s="341" t="s">
        <v>32</v>
      </c>
      <c r="E2039" s="341" t="s">
        <v>5964</v>
      </c>
      <c r="F2039" s="343" t="n">
        <v>679.19</v>
      </c>
    </row>
    <row r="2040" customFormat="false" ht="15" hidden="false" customHeight="false" outlineLevel="0" collapsed="false">
      <c r="A2040" s="341" t="n">
        <v>91330</v>
      </c>
      <c r="B2040" s="342" t="str">
        <f aca="false">A2040&amp;"U"</f>
        <v>91330U</v>
      </c>
      <c r="C2040" s="341" t="s">
        <v>7948</v>
      </c>
      <c r="D2040" s="341" t="s">
        <v>32</v>
      </c>
      <c r="E2040" s="341" t="s">
        <v>5964</v>
      </c>
      <c r="F2040" s="343" t="n">
        <v>799.54</v>
      </c>
    </row>
    <row r="2041" customFormat="false" ht="15" hidden="false" customHeight="false" outlineLevel="0" collapsed="false">
      <c r="A2041" s="341" t="n">
        <v>91331</v>
      </c>
      <c r="B2041" s="342" t="str">
        <f aca="false">A2041&amp;"U"</f>
        <v>91331U</v>
      </c>
      <c r="C2041" s="341" t="s">
        <v>7949</v>
      </c>
      <c r="D2041" s="341" t="s">
        <v>32</v>
      </c>
      <c r="E2041" s="341" t="s">
        <v>5964</v>
      </c>
      <c r="F2041" s="343" t="n">
        <v>701.26</v>
      </c>
    </row>
    <row r="2042" customFormat="false" ht="15" hidden="false" customHeight="false" outlineLevel="0" collapsed="false">
      <c r="A2042" s="341" t="n">
        <v>91332</v>
      </c>
      <c r="B2042" s="342" t="str">
        <f aca="false">A2042&amp;"U"</f>
        <v>91332U</v>
      </c>
      <c r="C2042" s="341" t="s">
        <v>7950</v>
      </c>
      <c r="D2042" s="341" t="s">
        <v>32</v>
      </c>
      <c r="E2042" s="341" t="s">
        <v>5964</v>
      </c>
      <c r="F2042" s="343" t="n">
        <v>832.19</v>
      </c>
    </row>
    <row r="2043" customFormat="false" ht="15" hidden="false" customHeight="false" outlineLevel="0" collapsed="false">
      <c r="A2043" s="341" t="n">
        <v>91333</v>
      </c>
      <c r="B2043" s="342" t="str">
        <f aca="false">A2043&amp;"U"</f>
        <v>91333U</v>
      </c>
      <c r="C2043" s="341" t="s">
        <v>7951</v>
      </c>
      <c r="D2043" s="341" t="s">
        <v>32</v>
      </c>
      <c r="E2043" s="341" t="s">
        <v>5964</v>
      </c>
      <c r="F2043" s="343" t="n">
        <v>733.3</v>
      </c>
    </row>
    <row r="2044" customFormat="false" ht="15" hidden="false" customHeight="false" outlineLevel="0" collapsed="false">
      <c r="A2044" s="341" t="n">
        <v>91334</v>
      </c>
      <c r="B2044" s="342" t="str">
        <f aca="false">A2044&amp;"U"</f>
        <v>91334U</v>
      </c>
      <c r="C2044" s="341" t="s">
        <v>7952</v>
      </c>
      <c r="D2044" s="341" t="s">
        <v>32</v>
      </c>
      <c r="E2044" s="341" t="s">
        <v>5911</v>
      </c>
      <c r="F2044" s="344" t="n">
        <v>1369.71</v>
      </c>
    </row>
    <row r="2045" customFormat="false" ht="15" hidden="false" customHeight="false" outlineLevel="0" collapsed="false">
      <c r="A2045" s="341" t="n">
        <v>91335</v>
      </c>
      <c r="B2045" s="342" t="str">
        <f aca="false">A2045&amp;"U"</f>
        <v>91335U</v>
      </c>
      <c r="C2045" s="341" t="s">
        <v>7953</v>
      </c>
      <c r="D2045" s="341" t="s">
        <v>32</v>
      </c>
      <c r="E2045" s="341" t="s">
        <v>5911</v>
      </c>
      <c r="F2045" s="344" t="n">
        <v>1270.82</v>
      </c>
    </row>
    <row r="2046" customFormat="false" ht="15" hidden="false" customHeight="false" outlineLevel="0" collapsed="false">
      <c r="A2046" s="341" t="n">
        <v>91336</v>
      </c>
      <c r="B2046" s="342" t="str">
        <f aca="false">A2046&amp;"U"</f>
        <v>91336U</v>
      </c>
      <c r="C2046" s="341" t="s">
        <v>7954</v>
      </c>
      <c r="D2046" s="341" t="s">
        <v>32</v>
      </c>
      <c r="E2046" s="341" t="s">
        <v>5911</v>
      </c>
      <c r="F2046" s="344" t="n">
        <v>1724.66</v>
      </c>
    </row>
    <row r="2047" customFormat="false" ht="15" hidden="false" customHeight="false" outlineLevel="0" collapsed="false">
      <c r="A2047" s="341" t="n">
        <v>91337</v>
      </c>
      <c r="B2047" s="342" t="str">
        <f aca="false">A2047&amp;"U"</f>
        <v>91337U</v>
      </c>
      <c r="C2047" s="341" t="s">
        <v>7955</v>
      </c>
      <c r="D2047" s="341" t="s">
        <v>32</v>
      </c>
      <c r="E2047" s="341" t="s">
        <v>5911</v>
      </c>
      <c r="F2047" s="344" t="n">
        <v>1625.77</v>
      </c>
    </row>
    <row r="2048" customFormat="false" ht="15" hidden="false" customHeight="false" outlineLevel="0" collapsed="false">
      <c r="A2048" s="341" t="n">
        <v>100659</v>
      </c>
      <c r="B2048" s="342" t="str">
        <f aca="false">A2048&amp;"U"</f>
        <v>100659U</v>
      </c>
      <c r="C2048" s="341" t="s">
        <v>7956</v>
      </c>
      <c r="D2048" s="341" t="s">
        <v>152</v>
      </c>
      <c r="E2048" s="341" t="s">
        <v>5964</v>
      </c>
      <c r="F2048" s="343" t="n">
        <v>10.04</v>
      </c>
    </row>
    <row r="2049" customFormat="false" ht="15" hidden="false" customHeight="false" outlineLevel="0" collapsed="false">
      <c r="A2049" s="341" t="n">
        <v>100660</v>
      </c>
      <c r="B2049" s="342" t="str">
        <f aca="false">A2049&amp;"U"</f>
        <v>100660U</v>
      </c>
      <c r="C2049" s="341" t="s">
        <v>7957</v>
      </c>
      <c r="D2049" s="341" t="s">
        <v>152</v>
      </c>
      <c r="E2049" s="341" t="s">
        <v>5964</v>
      </c>
      <c r="F2049" s="343" t="n">
        <v>6.97</v>
      </c>
    </row>
    <row r="2050" customFormat="false" ht="15" hidden="false" customHeight="false" outlineLevel="0" collapsed="false">
      <c r="A2050" s="341" t="n">
        <v>100675</v>
      </c>
      <c r="B2050" s="342" t="str">
        <f aca="false">A2050&amp;"U"</f>
        <v>100675U</v>
      </c>
      <c r="C2050" s="341" t="s">
        <v>7958</v>
      </c>
      <c r="D2050" s="341" t="s">
        <v>32</v>
      </c>
      <c r="E2050" s="341" t="s">
        <v>5964</v>
      </c>
      <c r="F2050" s="343" t="n">
        <v>782.46</v>
      </c>
    </row>
    <row r="2051" customFormat="false" ht="15" hidden="false" customHeight="false" outlineLevel="0" collapsed="false">
      <c r="A2051" s="341" t="n">
        <v>100676</v>
      </c>
      <c r="B2051" s="342" t="str">
        <f aca="false">A2051&amp;"U"</f>
        <v>100676U</v>
      </c>
      <c r="C2051" s="341" t="s">
        <v>7959</v>
      </c>
      <c r="D2051" s="341" t="s">
        <v>32</v>
      </c>
      <c r="E2051" s="341" t="s">
        <v>5964</v>
      </c>
      <c r="F2051" s="343" t="n">
        <v>171.94</v>
      </c>
    </row>
    <row r="2052" customFormat="false" ht="15" hidden="false" customHeight="false" outlineLevel="0" collapsed="false">
      <c r="A2052" s="341" t="n">
        <v>100678</v>
      </c>
      <c r="B2052" s="342" t="str">
        <f aca="false">A2052&amp;"U"</f>
        <v>100678U</v>
      </c>
      <c r="C2052" s="341" t="s">
        <v>145</v>
      </c>
      <c r="D2052" s="341" t="s">
        <v>32</v>
      </c>
      <c r="E2052" s="341" t="s">
        <v>5964</v>
      </c>
      <c r="F2052" s="343" t="n">
        <v>955.42</v>
      </c>
    </row>
    <row r="2053" customFormat="false" ht="15" hidden="false" customHeight="false" outlineLevel="0" collapsed="false">
      <c r="A2053" s="341" t="n">
        <v>100679</v>
      </c>
      <c r="B2053" s="342" t="str">
        <f aca="false">A2053&amp;"U"</f>
        <v>100679U</v>
      </c>
      <c r="C2053" s="341" t="s">
        <v>7960</v>
      </c>
      <c r="D2053" s="341" t="s">
        <v>32</v>
      </c>
      <c r="E2053" s="341" t="s">
        <v>5964</v>
      </c>
      <c r="F2053" s="343" t="n">
        <v>797.55</v>
      </c>
    </row>
    <row r="2054" customFormat="false" ht="15" hidden="false" customHeight="false" outlineLevel="0" collapsed="false">
      <c r="A2054" s="341" t="n">
        <v>100680</v>
      </c>
      <c r="B2054" s="342" t="str">
        <f aca="false">A2054&amp;"U"</f>
        <v>100680U</v>
      </c>
      <c r="C2054" s="341" t="s">
        <v>7961</v>
      </c>
      <c r="D2054" s="341" t="s">
        <v>32</v>
      </c>
      <c r="E2054" s="341" t="s">
        <v>5964</v>
      </c>
      <c r="F2054" s="343" t="n">
        <v>963.86</v>
      </c>
    </row>
    <row r="2055" customFormat="false" ht="15" hidden="false" customHeight="false" outlineLevel="0" collapsed="false">
      <c r="A2055" s="341" t="n">
        <v>100681</v>
      </c>
      <c r="B2055" s="342" t="str">
        <f aca="false">A2055&amp;"U"</f>
        <v>100681U</v>
      </c>
      <c r="C2055" s="341" t="s">
        <v>7962</v>
      </c>
      <c r="D2055" s="341" t="s">
        <v>32</v>
      </c>
      <c r="E2055" s="341" t="s">
        <v>5964</v>
      </c>
      <c r="F2055" s="343" t="n">
        <v>986.04</v>
      </c>
    </row>
    <row r="2056" customFormat="false" ht="15" hidden="false" customHeight="false" outlineLevel="0" collapsed="false">
      <c r="A2056" s="341" t="n">
        <v>100682</v>
      </c>
      <c r="B2056" s="342" t="str">
        <f aca="false">A2056&amp;"U"</f>
        <v>100682U</v>
      </c>
      <c r="C2056" s="341" t="s">
        <v>7963</v>
      </c>
      <c r="D2056" s="341" t="s">
        <v>32</v>
      </c>
      <c r="E2056" s="341" t="s">
        <v>5964</v>
      </c>
      <c r="F2056" s="343" t="n">
        <v>807.24</v>
      </c>
    </row>
    <row r="2057" customFormat="false" ht="15" hidden="false" customHeight="false" outlineLevel="0" collapsed="false">
      <c r="A2057" s="341" t="n">
        <v>100683</v>
      </c>
      <c r="B2057" s="342" t="str">
        <f aca="false">A2057&amp;"U"</f>
        <v>100683U</v>
      </c>
      <c r="C2057" s="341" t="s">
        <v>148</v>
      </c>
      <c r="D2057" s="341" t="s">
        <v>32</v>
      </c>
      <c r="E2057" s="341" t="s">
        <v>5964</v>
      </c>
      <c r="F2057" s="344" t="n">
        <v>1038.01</v>
      </c>
    </row>
    <row r="2058" customFormat="false" ht="15" hidden="false" customHeight="false" outlineLevel="0" collapsed="false">
      <c r="A2058" s="341" t="n">
        <v>100684</v>
      </c>
      <c r="B2058" s="342" t="str">
        <f aca="false">A2058&amp;"U"</f>
        <v>100684U</v>
      </c>
      <c r="C2058" s="341" t="s">
        <v>7964</v>
      </c>
      <c r="D2058" s="341" t="s">
        <v>32</v>
      </c>
      <c r="E2058" s="341" t="s">
        <v>5964</v>
      </c>
      <c r="F2058" s="343" t="n">
        <v>851.6</v>
      </c>
    </row>
    <row r="2059" customFormat="false" ht="15" hidden="false" customHeight="false" outlineLevel="0" collapsed="false">
      <c r="A2059" s="341" t="n">
        <v>100685</v>
      </c>
      <c r="B2059" s="342" t="str">
        <f aca="false">A2059&amp;"U"</f>
        <v>100685U</v>
      </c>
      <c r="C2059" s="341" t="s">
        <v>7965</v>
      </c>
      <c r="D2059" s="341" t="s">
        <v>32</v>
      </c>
      <c r="E2059" s="341" t="s">
        <v>5964</v>
      </c>
      <c r="F2059" s="344" t="n">
        <v>1076.63</v>
      </c>
    </row>
    <row r="2060" customFormat="false" ht="15" hidden="false" customHeight="false" outlineLevel="0" collapsed="false">
      <c r="A2060" s="341" t="n">
        <v>100686</v>
      </c>
      <c r="B2060" s="342" t="str">
        <f aca="false">A2060&amp;"U"</f>
        <v>100686U</v>
      </c>
      <c r="C2060" s="341" t="s">
        <v>7966</v>
      </c>
      <c r="D2060" s="341" t="s">
        <v>32</v>
      </c>
      <c r="E2060" s="341" t="s">
        <v>5964</v>
      </c>
      <c r="F2060" s="343" t="n">
        <v>889.61</v>
      </c>
    </row>
    <row r="2061" customFormat="false" ht="15" hidden="false" customHeight="false" outlineLevel="0" collapsed="false">
      <c r="A2061" s="341" t="n">
        <v>100687</v>
      </c>
      <c r="B2061" s="342" t="str">
        <f aca="false">A2061&amp;"U"</f>
        <v>100687U</v>
      </c>
      <c r="C2061" s="341" t="s">
        <v>7967</v>
      </c>
      <c r="D2061" s="341" t="s">
        <v>32</v>
      </c>
      <c r="E2061" s="341" t="s">
        <v>5964</v>
      </c>
      <c r="F2061" s="343" t="n">
        <v>963.35</v>
      </c>
    </row>
    <row r="2062" customFormat="false" ht="15" hidden="false" customHeight="false" outlineLevel="0" collapsed="false">
      <c r="A2062" s="341" t="n">
        <v>100688</v>
      </c>
      <c r="B2062" s="342" t="str">
        <f aca="false">A2062&amp;"U"</f>
        <v>100688U</v>
      </c>
      <c r="C2062" s="341" t="s">
        <v>7968</v>
      </c>
      <c r="D2062" s="341" t="s">
        <v>32</v>
      </c>
      <c r="E2062" s="341" t="s">
        <v>5964</v>
      </c>
      <c r="F2062" s="343" t="n">
        <v>805.48</v>
      </c>
    </row>
    <row r="2063" customFormat="false" ht="15" hidden="false" customHeight="false" outlineLevel="0" collapsed="false">
      <c r="A2063" s="341" t="n">
        <v>100689</v>
      </c>
      <c r="B2063" s="342" t="str">
        <f aca="false">A2063&amp;"U"</f>
        <v>100689U</v>
      </c>
      <c r="C2063" s="341" t="s">
        <v>7969</v>
      </c>
      <c r="D2063" s="341" t="s">
        <v>32</v>
      </c>
      <c r="E2063" s="341" t="s">
        <v>5964</v>
      </c>
      <c r="F2063" s="344" t="n">
        <v>1043.3</v>
      </c>
    </row>
    <row r="2064" customFormat="false" ht="15" hidden="false" customHeight="false" outlineLevel="0" collapsed="false">
      <c r="A2064" s="341" t="n">
        <v>100690</v>
      </c>
      <c r="B2064" s="342" t="str">
        <f aca="false">A2064&amp;"U"</f>
        <v>100690U</v>
      </c>
      <c r="C2064" s="341" t="s">
        <v>7970</v>
      </c>
      <c r="D2064" s="341" t="s">
        <v>32</v>
      </c>
      <c r="E2064" s="341" t="s">
        <v>5964</v>
      </c>
      <c r="F2064" s="343" t="n">
        <v>856.89</v>
      </c>
    </row>
    <row r="2065" customFormat="false" ht="15" hidden="false" customHeight="false" outlineLevel="0" collapsed="false">
      <c r="A2065" s="341" t="n">
        <v>100691</v>
      </c>
      <c r="B2065" s="342" t="str">
        <f aca="false">A2065&amp;"U"</f>
        <v>100691U</v>
      </c>
      <c r="C2065" s="341" t="s">
        <v>7971</v>
      </c>
      <c r="D2065" s="341" t="s">
        <v>32</v>
      </c>
      <c r="E2065" s="341" t="s">
        <v>5911</v>
      </c>
      <c r="F2065" s="344" t="n">
        <v>1580.82</v>
      </c>
    </row>
    <row r="2066" customFormat="false" ht="15" hidden="false" customHeight="false" outlineLevel="0" collapsed="false">
      <c r="A2066" s="341" t="n">
        <v>100692</v>
      </c>
      <c r="B2066" s="342" t="str">
        <f aca="false">A2066&amp;"U"</f>
        <v>100692U</v>
      </c>
      <c r="C2066" s="341" t="s">
        <v>7972</v>
      </c>
      <c r="D2066" s="341" t="s">
        <v>32</v>
      </c>
      <c r="E2066" s="341" t="s">
        <v>5911</v>
      </c>
      <c r="F2066" s="344" t="n">
        <v>1394.41</v>
      </c>
    </row>
    <row r="2067" customFormat="false" ht="15" hidden="false" customHeight="false" outlineLevel="0" collapsed="false">
      <c r="A2067" s="341" t="n">
        <v>100693</v>
      </c>
      <c r="B2067" s="342" t="str">
        <f aca="false">A2067&amp;"U"</f>
        <v>100693U</v>
      </c>
      <c r="C2067" s="341" t="s">
        <v>7973</v>
      </c>
      <c r="D2067" s="341" t="s">
        <v>32</v>
      </c>
      <c r="E2067" s="341" t="s">
        <v>5911</v>
      </c>
      <c r="F2067" s="344" t="n">
        <v>1935.77</v>
      </c>
    </row>
    <row r="2068" customFormat="false" ht="15" hidden="false" customHeight="false" outlineLevel="0" collapsed="false">
      <c r="A2068" s="341" t="n">
        <v>100694</v>
      </c>
      <c r="B2068" s="342" t="str">
        <f aca="false">A2068&amp;"U"</f>
        <v>100694U</v>
      </c>
      <c r="C2068" s="341" t="s">
        <v>7974</v>
      </c>
      <c r="D2068" s="341" t="s">
        <v>32</v>
      </c>
      <c r="E2068" s="341" t="s">
        <v>5911</v>
      </c>
      <c r="F2068" s="344" t="n">
        <v>1749.36</v>
      </c>
    </row>
    <row r="2069" customFormat="false" ht="15" hidden="false" customHeight="false" outlineLevel="0" collapsed="false">
      <c r="A2069" s="341" t="n">
        <v>100695</v>
      </c>
      <c r="B2069" s="342" t="str">
        <f aca="false">A2069&amp;"U"</f>
        <v>100695U</v>
      </c>
      <c r="C2069" s="341" t="s">
        <v>7975</v>
      </c>
      <c r="D2069" s="341" t="s">
        <v>32</v>
      </c>
      <c r="E2069" s="341" t="s">
        <v>5964</v>
      </c>
      <c r="F2069" s="343" t="n">
        <v>56.21</v>
      </c>
    </row>
    <row r="2070" customFormat="false" ht="15" hidden="false" customHeight="false" outlineLevel="0" collapsed="false">
      <c r="A2070" s="341" t="n">
        <v>100696</v>
      </c>
      <c r="B2070" s="342" t="str">
        <f aca="false">A2070&amp;"U"</f>
        <v>100696U</v>
      </c>
      <c r="C2070" s="341" t="s">
        <v>7976</v>
      </c>
      <c r="D2070" s="341" t="s">
        <v>32</v>
      </c>
      <c r="E2070" s="341" t="s">
        <v>5964</v>
      </c>
      <c r="F2070" s="343" t="n">
        <v>62.41</v>
      </c>
    </row>
    <row r="2071" customFormat="false" ht="15" hidden="false" customHeight="false" outlineLevel="0" collapsed="false">
      <c r="A2071" s="341" t="n">
        <v>100697</v>
      </c>
      <c r="B2071" s="342" t="str">
        <f aca="false">A2071&amp;"U"</f>
        <v>100697U</v>
      </c>
      <c r="C2071" s="341" t="s">
        <v>7977</v>
      </c>
      <c r="D2071" s="341" t="s">
        <v>32</v>
      </c>
      <c r="E2071" s="341" t="s">
        <v>5964</v>
      </c>
      <c r="F2071" s="343" t="n">
        <v>68.66</v>
      </c>
    </row>
    <row r="2072" customFormat="false" ht="15" hidden="false" customHeight="false" outlineLevel="0" collapsed="false">
      <c r="A2072" s="341" t="n">
        <v>100698</v>
      </c>
      <c r="B2072" s="342" t="str">
        <f aca="false">A2072&amp;"U"</f>
        <v>100698U</v>
      </c>
      <c r="C2072" s="341" t="s">
        <v>7978</v>
      </c>
      <c r="D2072" s="341" t="s">
        <v>32</v>
      </c>
      <c r="E2072" s="341" t="s">
        <v>5964</v>
      </c>
      <c r="F2072" s="343" t="n">
        <v>74.89</v>
      </c>
    </row>
    <row r="2073" customFormat="false" ht="15" hidden="false" customHeight="false" outlineLevel="0" collapsed="false">
      <c r="A2073" s="341" t="n">
        <v>100699</v>
      </c>
      <c r="B2073" s="342" t="str">
        <f aca="false">A2073&amp;"U"</f>
        <v>100699U</v>
      </c>
      <c r="C2073" s="341" t="s">
        <v>7979</v>
      </c>
      <c r="D2073" s="341" t="s">
        <v>32</v>
      </c>
      <c r="E2073" s="341" t="s">
        <v>5964</v>
      </c>
      <c r="F2073" s="343" t="n">
        <v>89.07</v>
      </c>
    </row>
    <row r="2074" customFormat="false" ht="15" hidden="false" customHeight="false" outlineLevel="0" collapsed="false">
      <c r="A2074" s="341" t="n">
        <v>100700</v>
      </c>
      <c r="B2074" s="342" t="str">
        <f aca="false">A2074&amp;"U"</f>
        <v>100700U</v>
      </c>
      <c r="C2074" s="341" t="s">
        <v>7980</v>
      </c>
      <c r="D2074" s="341" t="s">
        <v>32</v>
      </c>
      <c r="E2074" s="341" t="s">
        <v>5964</v>
      </c>
      <c r="F2074" s="343" t="n">
        <v>742.49</v>
      </c>
    </row>
    <row r="2075" customFormat="false" ht="15" hidden="false" customHeight="false" outlineLevel="0" collapsed="false">
      <c r="A2075" s="341" t="n">
        <v>100712</v>
      </c>
      <c r="B2075" s="342" t="str">
        <f aca="false">A2075&amp;"U"</f>
        <v>100712U</v>
      </c>
      <c r="C2075" s="341" t="s">
        <v>7981</v>
      </c>
      <c r="D2075" s="341" t="s">
        <v>32</v>
      </c>
      <c r="E2075" s="341" t="s">
        <v>5964</v>
      </c>
      <c r="F2075" s="343" t="n">
        <v>785.06</v>
      </c>
    </row>
    <row r="2076" customFormat="false" ht="15" hidden="false" customHeight="false" outlineLevel="0" collapsed="false">
      <c r="A2076" s="341" t="n">
        <v>100665</v>
      </c>
      <c r="B2076" s="342" t="str">
        <f aca="false">A2076&amp;"U"</f>
        <v>100665U</v>
      </c>
      <c r="C2076" s="341" t="s">
        <v>7982</v>
      </c>
      <c r="D2076" s="341" t="s">
        <v>68</v>
      </c>
      <c r="E2076" s="341" t="s">
        <v>5911</v>
      </c>
      <c r="F2076" s="344" t="n">
        <v>1189.59</v>
      </c>
    </row>
    <row r="2077" customFormat="false" ht="15" hidden="false" customHeight="false" outlineLevel="0" collapsed="false">
      <c r="A2077" s="341" t="n">
        <v>100666</v>
      </c>
      <c r="B2077" s="342" t="str">
        <f aca="false">A2077&amp;"U"</f>
        <v>100666U</v>
      </c>
      <c r="C2077" s="341" t="s">
        <v>7983</v>
      </c>
      <c r="D2077" s="341" t="s">
        <v>68</v>
      </c>
      <c r="E2077" s="341" t="s">
        <v>5911</v>
      </c>
      <c r="F2077" s="343" t="n">
        <v>934.36</v>
      </c>
    </row>
    <row r="2078" customFormat="false" ht="15" hidden="false" customHeight="false" outlineLevel="0" collapsed="false">
      <c r="A2078" s="341" t="n">
        <v>100667</v>
      </c>
      <c r="B2078" s="342" t="str">
        <f aca="false">A2078&amp;"U"</f>
        <v>100667U</v>
      </c>
      <c r="C2078" s="341" t="s">
        <v>7984</v>
      </c>
      <c r="D2078" s="341" t="s">
        <v>68</v>
      </c>
      <c r="E2078" s="341" t="s">
        <v>5911</v>
      </c>
      <c r="F2078" s="344" t="n">
        <v>1550.41</v>
      </c>
    </row>
    <row r="2079" customFormat="false" ht="15" hidden="false" customHeight="false" outlineLevel="0" collapsed="false">
      <c r="A2079" s="341" t="n">
        <v>100668</v>
      </c>
      <c r="B2079" s="342" t="str">
        <f aca="false">A2079&amp;"U"</f>
        <v>100668U</v>
      </c>
      <c r="C2079" s="341" t="s">
        <v>7985</v>
      </c>
      <c r="D2079" s="341" t="s">
        <v>68</v>
      </c>
      <c r="E2079" s="341" t="s">
        <v>5911</v>
      </c>
      <c r="F2079" s="344" t="n">
        <v>1825.71</v>
      </c>
    </row>
    <row r="2080" customFormat="false" ht="15" hidden="false" customHeight="false" outlineLevel="0" collapsed="false">
      <c r="A2080" s="341" t="n">
        <v>100669</v>
      </c>
      <c r="B2080" s="342" t="str">
        <f aca="false">A2080&amp;"U"</f>
        <v>100669U</v>
      </c>
      <c r="C2080" s="341" t="s">
        <v>7986</v>
      </c>
      <c r="D2080" s="341" t="s">
        <v>68</v>
      </c>
      <c r="E2080" s="341" t="s">
        <v>5911</v>
      </c>
      <c r="F2080" s="344" t="n">
        <v>1097.7</v>
      </c>
    </row>
    <row r="2081" customFormat="false" ht="15" hidden="false" customHeight="false" outlineLevel="0" collapsed="false">
      <c r="A2081" s="341" t="n">
        <v>100670</v>
      </c>
      <c r="B2081" s="342" t="str">
        <f aca="false">A2081&amp;"U"</f>
        <v>100670U</v>
      </c>
      <c r="C2081" s="341" t="s">
        <v>7987</v>
      </c>
      <c r="D2081" s="341" t="s">
        <v>68</v>
      </c>
      <c r="E2081" s="341" t="s">
        <v>5911</v>
      </c>
      <c r="F2081" s="344" t="n">
        <v>1488.9</v>
      </c>
    </row>
    <row r="2082" customFormat="false" ht="15" hidden="false" customHeight="false" outlineLevel="0" collapsed="false">
      <c r="A2082" s="341" t="n">
        <v>100671</v>
      </c>
      <c r="B2082" s="342" t="str">
        <f aca="false">A2082&amp;"U"</f>
        <v>100671U</v>
      </c>
      <c r="C2082" s="341" t="s">
        <v>7988</v>
      </c>
      <c r="D2082" s="341" t="s">
        <v>68</v>
      </c>
      <c r="E2082" s="341" t="s">
        <v>5911</v>
      </c>
      <c r="F2082" s="344" t="n">
        <v>1855.67</v>
      </c>
    </row>
    <row r="2083" customFormat="false" ht="15" hidden="false" customHeight="false" outlineLevel="0" collapsed="false">
      <c r="A2083" s="341" t="n">
        <v>100672</v>
      </c>
      <c r="B2083" s="342" t="str">
        <f aca="false">A2083&amp;"U"</f>
        <v>100672U</v>
      </c>
      <c r="C2083" s="341" t="s">
        <v>7989</v>
      </c>
      <c r="D2083" s="341" t="s">
        <v>68</v>
      </c>
      <c r="E2083" s="341" t="s">
        <v>5911</v>
      </c>
      <c r="F2083" s="344" t="n">
        <v>1186.49</v>
      </c>
    </row>
    <row r="2084" customFormat="false" ht="15" hidden="false" customHeight="false" outlineLevel="0" collapsed="false">
      <c r="A2084" s="341" t="n">
        <v>100701</v>
      </c>
      <c r="B2084" s="342" t="str">
        <f aca="false">A2084&amp;"U"</f>
        <v>100701U</v>
      </c>
      <c r="C2084" s="341" t="s">
        <v>7990</v>
      </c>
      <c r="D2084" s="341" t="s">
        <v>68</v>
      </c>
      <c r="E2084" s="341" t="s">
        <v>5964</v>
      </c>
      <c r="F2084" s="343" t="n">
        <v>494.62</v>
      </c>
    </row>
    <row r="2085" customFormat="false" ht="15" hidden="false" customHeight="false" outlineLevel="0" collapsed="false">
      <c r="A2085" s="341" t="n">
        <v>94559</v>
      </c>
      <c r="B2085" s="342" t="str">
        <f aca="false">A2085&amp;"U"</f>
        <v>94559U</v>
      </c>
      <c r="C2085" s="341" t="s">
        <v>7991</v>
      </c>
      <c r="D2085" s="341" t="s">
        <v>68</v>
      </c>
      <c r="E2085" s="341" t="s">
        <v>5911</v>
      </c>
      <c r="F2085" s="343" t="n">
        <v>652.03</v>
      </c>
    </row>
    <row r="2086" customFormat="false" ht="15" hidden="false" customHeight="false" outlineLevel="0" collapsed="false">
      <c r="A2086" s="341" t="n">
        <v>94562</v>
      </c>
      <c r="B2086" s="342" t="str">
        <f aca="false">A2086&amp;"U"</f>
        <v>94562U</v>
      </c>
      <c r="C2086" s="341" t="s">
        <v>7992</v>
      </c>
      <c r="D2086" s="341" t="s">
        <v>68</v>
      </c>
      <c r="E2086" s="341" t="s">
        <v>5911</v>
      </c>
      <c r="F2086" s="343" t="n">
        <v>605.35</v>
      </c>
    </row>
    <row r="2087" customFormat="false" ht="15" hidden="false" customHeight="false" outlineLevel="0" collapsed="false">
      <c r="A2087" s="341" t="n">
        <v>94587</v>
      </c>
      <c r="B2087" s="342" t="str">
        <f aca="false">A2087&amp;"U"</f>
        <v>94587U</v>
      </c>
      <c r="C2087" s="341" t="s">
        <v>7993</v>
      </c>
      <c r="D2087" s="341" t="s">
        <v>152</v>
      </c>
      <c r="E2087" s="341" t="s">
        <v>5911</v>
      </c>
      <c r="F2087" s="343" t="n">
        <v>58.32</v>
      </c>
    </row>
    <row r="2088" customFormat="false" ht="15" hidden="false" customHeight="false" outlineLevel="0" collapsed="false">
      <c r="A2088" s="341" t="n">
        <v>94588</v>
      </c>
      <c r="B2088" s="342" t="str">
        <f aca="false">A2088&amp;"U"</f>
        <v>94588U</v>
      </c>
      <c r="C2088" s="341" t="s">
        <v>7994</v>
      </c>
      <c r="D2088" s="341" t="s">
        <v>152</v>
      </c>
      <c r="E2088" s="341" t="s">
        <v>5911</v>
      </c>
      <c r="F2088" s="343" t="n">
        <v>51.14</v>
      </c>
    </row>
    <row r="2089" customFormat="false" ht="15" hidden="false" customHeight="false" outlineLevel="0" collapsed="false">
      <c r="A2089" s="341" t="n">
        <v>99837</v>
      </c>
      <c r="B2089" s="342" t="str">
        <f aca="false">A2089&amp;"U"</f>
        <v>99837U</v>
      </c>
      <c r="C2089" s="341" t="s">
        <v>7995</v>
      </c>
      <c r="D2089" s="341" t="s">
        <v>152</v>
      </c>
      <c r="E2089" s="341" t="s">
        <v>5911</v>
      </c>
      <c r="F2089" s="343" t="n">
        <v>554.56</v>
      </c>
    </row>
    <row r="2090" customFormat="false" ht="15" hidden="false" customHeight="false" outlineLevel="0" collapsed="false">
      <c r="A2090" s="341" t="n">
        <v>99839</v>
      </c>
      <c r="B2090" s="342" t="str">
        <f aca="false">A2090&amp;"U"</f>
        <v>99839U</v>
      </c>
      <c r="C2090" s="341" t="s">
        <v>7996</v>
      </c>
      <c r="D2090" s="341" t="s">
        <v>152</v>
      </c>
      <c r="E2090" s="341" t="s">
        <v>5911</v>
      </c>
      <c r="F2090" s="343" t="n">
        <v>447.62</v>
      </c>
    </row>
    <row r="2091" customFormat="false" ht="15" hidden="false" customHeight="false" outlineLevel="0" collapsed="false">
      <c r="A2091" s="341" t="n">
        <v>99841</v>
      </c>
      <c r="B2091" s="342" t="str">
        <f aca="false">A2091&amp;"U"</f>
        <v>99841U</v>
      </c>
      <c r="C2091" s="341" t="s">
        <v>7997</v>
      </c>
      <c r="D2091" s="341" t="s">
        <v>152</v>
      </c>
      <c r="E2091" s="341" t="s">
        <v>5911</v>
      </c>
      <c r="F2091" s="343" t="n">
        <v>941.19</v>
      </c>
    </row>
    <row r="2092" customFormat="false" ht="15" hidden="false" customHeight="false" outlineLevel="0" collapsed="false">
      <c r="A2092" s="341" t="n">
        <v>99855</v>
      </c>
      <c r="B2092" s="342" t="str">
        <f aca="false">A2092&amp;"U"</f>
        <v>99855U</v>
      </c>
      <c r="C2092" s="341" t="s">
        <v>7998</v>
      </c>
      <c r="D2092" s="341" t="s">
        <v>152</v>
      </c>
      <c r="E2092" s="341" t="s">
        <v>5911</v>
      </c>
      <c r="F2092" s="343" t="n">
        <v>105.17</v>
      </c>
    </row>
    <row r="2093" customFormat="false" ht="15" hidden="false" customHeight="false" outlineLevel="0" collapsed="false">
      <c r="A2093" s="341" t="n">
        <v>99857</v>
      </c>
      <c r="B2093" s="342" t="str">
        <f aca="false">A2093&amp;"U"</f>
        <v>99857U</v>
      </c>
      <c r="C2093" s="341" t="s">
        <v>7999</v>
      </c>
      <c r="D2093" s="341" t="s">
        <v>152</v>
      </c>
      <c r="E2093" s="341" t="s">
        <v>5911</v>
      </c>
      <c r="F2093" s="343" t="n">
        <v>85.22</v>
      </c>
    </row>
    <row r="2094" customFormat="false" ht="15" hidden="false" customHeight="false" outlineLevel="0" collapsed="false">
      <c r="A2094" s="341" t="n">
        <v>99861</v>
      </c>
      <c r="B2094" s="342" t="str">
        <f aca="false">A2094&amp;"U"</f>
        <v>99861U</v>
      </c>
      <c r="C2094" s="341" t="s">
        <v>8000</v>
      </c>
      <c r="D2094" s="341" t="s">
        <v>68</v>
      </c>
      <c r="E2094" s="341" t="s">
        <v>5911</v>
      </c>
      <c r="F2094" s="343" t="n">
        <v>544.26</v>
      </c>
    </row>
    <row r="2095" customFormat="false" ht="15" hidden="false" customHeight="false" outlineLevel="0" collapsed="false">
      <c r="A2095" s="341" t="n">
        <v>99862</v>
      </c>
      <c r="B2095" s="342" t="str">
        <f aca="false">A2095&amp;"U"</f>
        <v>99862U</v>
      </c>
      <c r="C2095" s="341" t="s">
        <v>8001</v>
      </c>
      <c r="D2095" s="341" t="s">
        <v>68</v>
      </c>
      <c r="E2095" s="341" t="s">
        <v>5911</v>
      </c>
      <c r="F2095" s="343" t="n">
        <v>533.35</v>
      </c>
    </row>
    <row r="2096" customFormat="false" ht="15" hidden="false" customHeight="false" outlineLevel="0" collapsed="false">
      <c r="A2096" s="341" t="n">
        <v>90838</v>
      </c>
      <c r="B2096" s="342" t="str">
        <f aca="false">A2096&amp;"U"</f>
        <v>90838U</v>
      </c>
      <c r="C2096" s="341" t="s">
        <v>420</v>
      </c>
      <c r="D2096" s="341" t="s">
        <v>32</v>
      </c>
      <c r="E2096" s="341" t="s">
        <v>5964</v>
      </c>
      <c r="F2096" s="344" t="n">
        <v>1261.16</v>
      </c>
    </row>
    <row r="2097" customFormat="false" ht="15" hidden="false" customHeight="false" outlineLevel="0" collapsed="false">
      <c r="A2097" s="341" t="n">
        <v>91338</v>
      </c>
      <c r="B2097" s="342" t="str">
        <f aca="false">A2097&amp;"U"</f>
        <v>91338U</v>
      </c>
      <c r="C2097" s="341" t="s">
        <v>8002</v>
      </c>
      <c r="D2097" s="341" t="s">
        <v>68</v>
      </c>
      <c r="E2097" s="341" t="s">
        <v>5911</v>
      </c>
      <c r="F2097" s="343" t="n">
        <v>818.09</v>
      </c>
    </row>
    <row r="2098" customFormat="false" ht="15" hidden="false" customHeight="false" outlineLevel="0" collapsed="false">
      <c r="A2098" s="341" t="n">
        <v>91341</v>
      </c>
      <c r="B2098" s="342" t="str">
        <f aca="false">A2098&amp;"U"</f>
        <v>91341U</v>
      </c>
      <c r="C2098" s="341" t="s">
        <v>8003</v>
      </c>
      <c r="D2098" s="341" t="s">
        <v>68</v>
      </c>
      <c r="E2098" s="341" t="s">
        <v>5911</v>
      </c>
      <c r="F2098" s="343" t="n">
        <v>636.86</v>
      </c>
    </row>
    <row r="2099" customFormat="false" ht="15" hidden="false" customHeight="false" outlineLevel="0" collapsed="false">
      <c r="A2099" s="341" t="n">
        <v>94805</v>
      </c>
      <c r="B2099" s="342" t="str">
        <f aca="false">A2099&amp;"U"</f>
        <v>94805U</v>
      </c>
      <c r="C2099" s="341" t="s">
        <v>8004</v>
      </c>
      <c r="D2099" s="341" t="s">
        <v>32</v>
      </c>
      <c r="E2099" s="341" t="s">
        <v>5911</v>
      </c>
      <c r="F2099" s="343" t="n">
        <v>815</v>
      </c>
    </row>
    <row r="2100" customFormat="false" ht="15" hidden="false" customHeight="false" outlineLevel="0" collapsed="false">
      <c r="A2100" s="341" t="n">
        <v>94806</v>
      </c>
      <c r="B2100" s="342" t="str">
        <f aca="false">A2100&amp;"U"</f>
        <v>94806U</v>
      </c>
      <c r="C2100" s="341" t="s">
        <v>8005</v>
      </c>
      <c r="D2100" s="341" t="s">
        <v>32</v>
      </c>
      <c r="E2100" s="341" t="s">
        <v>5964</v>
      </c>
      <c r="F2100" s="343" t="n">
        <v>594.94</v>
      </c>
    </row>
    <row r="2101" customFormat="false" ht="15" hidden="false" customHeight="false" outlineLevel="0" collapsed="false">
      <c r="A2101" s="341" t="n">
        <v>94807</v>
      </c>
      <c r="B2101" s="342" t="str">
        <f aca="false">A2101&amp;"U"</f>
        <v>94807U</v>
      </c>
      <c r="C2101" s="341" t="s">
        <v>8006</v>
      </c>
      <c r="D2101" s="341" t="s">
        <v>32</v>
      </c>
      <c r="E2101" s="341" t="s">
        <v>5964</v>
      </c>
      <c r="F2101" s="343" t="n">
        <v>544.52</v>
      </c>
    </row>
    <row r="2102" customFormat="false" ht="15" hidden="false" customHeight="false" outlineLevel="0" collapsed="false">
      <c r="A2102" s="341" t="n">
        <v>100702</v>
      </c>
      <c r="B2102" s="342" t="str">
        <f aca="false">A2102&amp;"U"</f>
        <v>100702U</v>
      </c>
      <c r="C2102" s="341" t="s">
        <v>8007</v>
      </c>
      <c r="D2102" s="341" t="s">
        <v>68</v>
      </c>
      <c r="E2102" s="341" t="s">
        <v>5911</v>
      </c>
      <c r="F2102" s="343" t="n">
        <v>452.18</v>
      </c>
    </row>
    <row r="2103" customFormat="false" ht="15" hidden="false" customHeight="false" outlineLevel="0" collapsed="false">
      <c r="A2103" s="341" t="n">
        <v>102188</v>
      </c>
      <c r="B2103" s="342" t="str">
        <f aca="false">A2103&amp;"U"</f>
        <v>102188U</v>
      </c>
      <c r="C2103" s="341" t="s">
        <v>8008</v>
      </c>
      <c r="D2103" s="341" t="s">
        <v>32</v>
      </c>
      <c r="E2103" s="341" t="s">
        <v>5964</v>
      </c>
      <c r="F2103" s="344" t="n">
        <v>1186.39</v>
      </c>
    </row>
    <row r="2104" customFormat="false" ht="15" hidden="false" customHeight="false" outlineLevel="0" collapsed="false">
      <c r="A2104" s="341" t="n">
        <v>102189</v>
      </c>
      <c r="B2104" s="342" t="str">
        <f aca="false">A2104&amp;"U"</f>
        <v>102189U</v>
      </c>
      <c r="C2104" s="341" t="s">
        <v>8009</v>
      </c>
      <c r="D2104" s="341" t="s">
        <v>32</v>
      </c>
      <c r="E2104" s="341" t="s">
        <v>5964</v>
      </c>
      <c r="F2104" s="343" t="n">
        <v>289.85</v>
      </c>
    </row>
    <row r="2105" customFormat="false" ht="15" hidden="false" customHeight="false" outlineLevel="0" collapsed="false">
      <c r="A2105" s="341" t="n">
        <v>100703</v>
      </c>
      <c r="B2105" s="342" t="str">
        <f aca="false">A2105&amp;"U"</f>
        <v>100703U</v>
      </c>
      <c r="C2105" s="341" t="s">
        <v>8010</v>
      </c>
      <c r="D2105" s="341" t="s">
        <v>32</v>
      </c>
      <c r="E2105" s="341" t="s">
        <v>5964</v>
      </c>
      <c r="F2105" s="343" t="n">
        <v>32.91</v>
      </c>
    </row>
    <row r="2106" customFormat="false" ht="15" hidden="false" customHeight="false" outlineLevel="0" collapsed="false">
      <c r="A2106" s="341" t="n">
        <v>100704</v>
      </c>
      <c r="B2106" s="342" t="str">
        <f aca="false">A2106&amp;"U"</f>
        <v>100704U</v>
      </c>
      <c r="C2106" s="341" t="s">
        <v>8011</v>
      </c>
      <c r="D2106" s="341" t="s">
        <v>32</v>
      </c>
      <c r="E2106" s="341" t="s">
        <v>5964</v>
      </c>
      <c r="F2106" s="343" t="n">
        <v>70.51</v>
      </c>
    </row>
    <row r="2107" customFormat="false" ht="15" hidden="false" customHeight="false" outlineLevel="0" collapsed="false">
      <c r="A2107" s="341" t="n">
        <v>100705</v>
      </c>
      <c r="B2107" s="342" t="str">
        <f aca="false">A2107&amp;"U"</f>
        <v>100705U</v>
      </c>
      <c r="C2107" s="341" t="s">
        <v>8012</v>
      </c>
      <c r="D2107" s="341" t="s">
        <v>32</v>
      </c>
      <c r="E2107" s="341" t="s">
        <v>5964</v>
      </c>
      <c r="F2107" s="343" t="n">
        <v>79.92</v>
      </c>
    </row>
    <row r="2108" customFormat="false" ht="15" hidden="false" customHeight="false" outlineLevel="0" collapsed="false">
      <c r="A2108" s="341" t="n">
        <v>100706</v>
      </c>
      <c r="B2108" s="342" t="str">
        <f aca="false">A2108&amp;"U"</f>
        <v>100706U</v>
      </c>
      <c r="C2108" s="341" t="s">
        <v>8013</v>
      </c>
      <c r="D2108" s="341" t="s">
        <v>32</v>
      </c>
      <c r="E2108" s="341" t="s">
        <v>5964</v>
      </c>
      <c r="F2108" s="343" t="n">
        <v>69.7</v>
      </c>
    </row>
    <row r="2109" customFormat="false" ht="15" hidden="false" customHeight="false" outlineLevel="0" collapsed="false">
      <c r="A2109" s="341" t="n">
        <v>100707</v>
      </c>
      <c r="B2109" s="342" t="str">
        <f aca="false">A2109&amp;"U"</f>
        <v>100707U</v>
      </c>
      <c r="C2109" s="341" t="s">
        <v>8014</v>
      </c>
      <c r="D2109" s="341" t="s">
        <v>32</v>
      </c>
      <c r="E2109" s="341" t="s">
        <v>5964</v>
      </c>
      <c r="F2109" s="343" t="n">
        <v>149.14</v>
      </c>
    </row>
    <row r="2110" customFormat="false" ht="15" hidden="false" customHeight="false" outlineLevel="0" collapsed="false">
      <c r="A2110" s="341" t="n">
        <v>100708</v>
      </c>
      <c r="B2110" s="342" t="str">
        <f aca="false">A2110&amp;"U"</f>
        <v>100708U</v>
      </c>
      <c r="C2110" s="341" t="s">
        <v>8015</v>
      </c>
      <c r="D2110" s="341" t="s">
        <v>32</v>
      </c>
      <c r="E2110" s="341" t="s">
        <v>5964</v>
      </c>
      <c r="F2110" s="343" t="n">
        <v>187.44</v>
      </c>
    </row>
    <row r="2111" customFormat="false" ht="15" hidden="false" customHeight="false" outlineLevel="0" collapsed="false">
      <c r="A2111" s="341" t="n">
        <v>100709</v>
      </c>
      <c r="B2111" s="342" t="str">
        <f aca="false">A2111&amp;"U"</f>
        <v>100709U</v>
      </c>
      <c r="C2111" s="341" t="s">
        <v>8016</v>
      </c>
      <c r="D2111" s="341" t="s">
        <v>32</v>
      </c>
      <c r="E2111" s="341" t="s">
        <v>5964</v>
      </c>
      <c r="F2111" s="343" t="n">
        <v>47.96</v>
      </c>
    </row>
    <row r="2112" customFormat="false" ht="15" hidden="false" customHeight="false" outlineLevel="0" collapsed="false">
      <c r="A2112" s="341" t="n">
        <v>100710</v>
      </c>
      <c r="B2112" s="342" t="str">
        <f aca="false">A2112&amp;"U"</f>
        <v>100710U</v>
      </c>
      <c r="C2112" s="341" t="s">
        <v>8017</v>
      </c>
      <c r="D2112" s="341" t="s">
        <v>32</v>
      </c>
      <c r="E2112" s="341" t="s">
        <v>5964</v>
      </c>
      <c r="F2112" s="343" t="n">
        <v>130.41</v>
      </c>
    </row>
    <row r="2113" customFormat="false" ht="15" hidden="false" customHeight="false" outlineLevel="0" collapsed="false">
      <c r="A2113" s="341" t="n">
        <v>102151</v>
      </c>
      <c r="B2113" s="342" t="str">
        <f aca="false">A2113&amp;"U"</f>
        <v>102151U</v>
      </c>
      <c r="C2113" s="341" t="s">
        <v>8018</v>
      </c>
      <c r="D2113" s="341" t="s">
        <v>68</v>
      </c>
      <c r="E2113" s="341" t="s">
        <v>5964</v>
      </c>
      <c r="F2113" s="343" t="n">
        <v>149.08</v>
      </c>
    </row>
    <row r="2114" customFormat="false" ht="15" hidden="false" customHeight="false" outlineLevel="0" collapsed="false">
      <c r="A2114" s="341" t="n">
        <v>102152</v>
      </c>
      <c r="B2114" s="342" t="str">
        <f aca="false">A2114&amp;"U"</f>
        <v>102152U</v>
      </c>
      <c r="C2114" s="341" t="s">
        <v>8019</v>
      </c>
      <c r="D2114" s="341" t="s">
        <v>68</v>
      </c>
      <c r="E2114" s="341" t="s">
        <v>5964</v>
      </c>
      <c r="F2114" s="343" t="n">
        <v>164.58</v>
      </c>
    </row>
    <row r="2115" customFormat="false" ht="15" hidden="false" customHeight="false" outlineLevel="0" collapsed="false">
      <c r="A2115" s="341" t="n">
        <v>102153</v>
      </c>
      <c r="B2115" s="342" t="str">
        <f aca="false">A2115&amp;"U"</f>
        <v>102153U</v>
      </c>
      <c r="C2115" s="341" t="s">
        <v>8020</v>
      </c>
      <c r="D2115" s="341" t="s">
        <v>68</v>
      </c>
      <c r="E2115" s="341" t="s">
        <v>5964</v>
      </c>
      <c r="F2115" s="343" t="n">
        <v>205.91</v>
      </c>
    </row>
    <row r="2116" customFormat="false" ht="15" hidden="false" customHeight="false" outlineLevel="0" collapsed="false">
      <c r="A2116" s="341" t="n">
        <v>102154</v>
      </c>
      <c r="B2116" s="342" t="str">
        <f aca="false">A2116&amp;"U"</f>
        <v>102154U</v>
      </c>
      <c r="C2116" s="341" t="s">
        <v>8021</v>
      </c>
      <c r="D2116" s="341" t="s">
        <v>68</v>
      </c>
      <c r="E2116" s="341" t="s">
        <v>5964</v>
      </c>
      <c r="F2116" s="343" t="n">
        <v>177.32</v>
      </c>
    </row>
    <row r="2117" customFormat="false" ht="15" hidden="false" customHeight="false" outlineLevel="0" collapsed="false">
      <c r="A2117" s="341" t="n">
        <v>102155</v>
      </c>
      <c r="B2117" s="342" t="str">
        <f aca="false">A2117&amp;"U"</f>
        <v>102155U</v>
      </c>
      <c r="C2117" s="341" t="s">
        <v>8022</v>
      </c>
      <c r="D2117" s="341" t="s">
        <v>68</v>
      </c>
      <c r="E2117" s="341" t="s">
        <v>5964</v>
      </c>
      <c r="F2117" s="343" t="n">
        <v>211.13</v>
      </c>
    </row>
    <row r="2118" customFormat="false" ht="15" hidden="false" customHeight="false" outlineLevel="0" collapsed="false">
      <c r="A2118" s="341" t="n">
        <v>102156</v>
      </c>
      <c r="B2118" s="342" t="str">
        <f aca="false">A2118&amp;"U"</f>
        <v>102156U</v>
      </c>
      <c r="C2118" s="341" t="s">
        <v>8023</v>
      </c>
      <c r="D2118" s="341" t="s">
        <v>68</v>
      </c>
      <c r="E2118" s="341" t="s">
        <v>5964</v>
      </c>
      <c r="F2118" s="343" t="n">
        <v>200.71</v>
      </c>
    </row>
    <row r="2119" customFormat="false" ht="15" hidden="false" customHeight="false" outlineLevel="0" collapsed="false">
      <c r="A2119" s="341" t="n">
        <v>102157</v>
      </c>
      <c r="B2119" s="342" t="str">
        <f aca="false">A2119&amp;"U"</f>
        <v>102157U</v>
      </c>
      <c r="C2119" s="341" t="s">
        <v>8024</v>
      </c>
      <c r="D2119" s="341" t="s">
        <v>68</v>
      </c>
      <c r="E2119" s="341" t="s">
        <v>5964</v>
      </c>
      <c r="F2119" s="343" t="n">
        <v>273.05</v>
      </c>
    </row>
    <row r="2120" customFormat="false" ht="15" hidden="false" customHeight="false" outlineLevel="0" collapsed="false">
      <c r="A2120" s="341" t="n">
        <v>102158</v>
      </c>
      <c r="B2120" s="342" t="str">
        <f aca="false">A2120&amp;"U"</f>
        <v>102158U</v>
      </c>
      <c r="C2120" s="341" t="s">
        <v>8025</v>
      </c>
      <c r="D2120" s="341" t="s">
        <v>68</v>
      </c>
      <c r="E2120" s="341" t="s">
        <v>5964</v>
      </c>
      <c r="F2120" s="343" t="n">
        <v>274.87</v>
      </c>
    </row>
    <row r="2121" customFormat="false" ht="15" hidden="false" customHeight="false" outlineLevel="0" collapsed="false">
      <c r="A2121" s="341" t="n">
        <v>102159</v>
      </c>
      <c r="B2121" s="342" t="str">
        <f aca="false">A2121&amp;"U"</f>
        <v>102159U</v>
      </c>
      <c r="C2121" s="341" t="s">
        <v>8026</v>
      </c>
      <c r="D2121" s="341" t="s">
        <v>68</v>
      </c>
      <c r="E2121" s="341" t="s">
        <v>5964</v>
      </c>
      <c r="F2121" s="343" t="n">
        <v>326.27</v>
      </c>
    </row>
    <row r="2122" customFormat="false" ht="15" hidden="false" customHeight="false" outlineLevel="0" collapsed="false">
      <c r="A2122" s="341" t="n">
        <v>102160</v>
      </c>
      <c r="B2122" s="342" t="str">
        <f aca="false">A2122&amp;"U"</f>
        <v>102160U</v>
      </c>
      <c r="C2122" s="341" t="s">
        <v>8027</v>
      </c>
      <c r="D2122" s="341" t="s">
        <v>68</v>
      </c>
      <c r="E2122" s="341" t="s">
        <v>5964</v>
      </c>
      <c r="F2122" s="343" t="n">
        <v>143.91</v>
      </c>
    </row>
    <row r="2123" customFormat="false" ht="15" hidden="false" customHeight="false" outlineLevel="0" collapsed="false">
      <c r="A2123" s="341" t="n">
        <v>102161</v>
      </c>
      <c r="B2123" s="342" t="str">
        <f aca="false">A2123&amp;"U"</f>
        <v>102161U</v>
      </c>
      <c r="C2123" s="341" t="s">
        <v>8028</v>
      </c>
      <c r="D2123" s="341" t="s">
        <v>68</v>
      </c>
      <c r="E2123" s="341" t="s">
        <v>5911</v>
      </c>
      <c r="F2123" s="343" t="n">
        <v>251.78</v>
      </c>
    </row>
    <row r="2124" customFormat="false" ht="15" hidden="false" customHeight="false" outlineLevel="0" collapsed="false">
      <c r="A2124" s="341" t="n">
        <v>102162</v>
      </c>
      <c r="B2124" s="342" t="str">
        <f aca="false">A2124&amp;"U"</f>
        <v>102162U</v>
      </c>
      <c r="C2124" s="341" t="s">
        <v>8029</v>
      </c>
      <c r="D2124" s="341" t="s">
        <v>68</v>
      </c>
      <c r="E2124" s="341" t="s">
        <v>5911</v>
      </c>
      <c r="F2124" s="343" t="n">
        <v>267.28</v>
      </c>
    </row>
    <row r="2125" customFormat="false" ht="15" hidden="false" customHeight="false" outlineLevel="0" collapsed="false">
      <c r="A2125" s="341" t="n">
        <v>102163</v>
      </c>
      <c r="B2125" s="342" t="str">
        <f aca="false">A2125&amp;"U"</f>
        <v>102163U</v>
      </c>
      <c r="C2125" s="341" t="s">
        <v>8030</v>
      </c>
      <c r="D2125" s="341" t="s">
        <v>68</v>
      </c>
      <c r="E2125" s="341" t="s">
        <v>5911</v>
      </c>
      <c r="F2125" s="343" t="n">
        <v>308.61</v>
      </c>
    </row>
    <row r="2126" customFormat="false" ht="15" hidden="false" customHeight="false" outlineLevel="0" collapsed="false">
      <c r="A2126" s="341" t="n">
        <v>102164</v>
      </c>
      <c r="B2126" s="342" t="str">
        <f aca="false">A2126&amp;"U"</f>
        <v>102164U</v>
      </c>
      <c r="C2126" s="341" t="s">
        <v>8031</v>
      </c>
      <c r="D2126" s="341" t="s">
        <v>68</v>
      </c>
      <c r="E2126" s="341" t="s">
        <v>5911</v>
      </c>
      <c r="F2126" s="343" t="n">
        <v>261.12</v>
      </c>
    </row>
    <row r="2127" customFormat="false" ht="15" hidden="false" customHeight="false" outlineLevel="0" collapsed="false">
      <c r="A2127" s="341" t="n">
        <v>102165</v>
      </c>
      <c r="B2127" s="342" t="str">
        <f aca="false">A2127&amp;"U"</f>
        <v>102165U</v>
      </c>
      <c r="C2127" s="341" t="s">
        <v>8032</v>
      </c>
      <c r="D2127" s="341" t="s">
        <v>68</v>
      </c>
      <c r="E2127" s="341" t="s">
        <v>5911</v>
      </c>
      <c r="F2127" s="343" t="n">
        <v>294.93</v>
      </c>
    </row>
    <row r="2128" customFormat="false" ht="15" hidden="false" customHeight="false" outlineLevel="0" collapsed="false">
      <c r="A2128" s="341" t="n">
        <v>102166</v>
      </c>
      <c r="B2128" s="342" t="str">
        <f aca="false">A2128&amp;"U"</f>
        <v>102166U</v>
      </c>
      <c r="C2128" s="341" t="s">
        <v>8033</v>
      </c>
      <c r="D2128" s="341" t="s">
        <v>68</v>
      </c>
      <c r="E2128" s="341" t="s">
        <v>5911</v>
      </c>
      <c r="F2128" s="343" t="n">
        <v>265.61</v>
      </c>
    </row>
    <row r="2129" customFormat="false" ht="15" hidden="false" customHeight="false" outlineLevel="0" collapsed="false">
      <c r="A2129" s="341" t="n">
        <v>102167</v>
      </c>
      <c r="B2129" s="342" t="str">
        <f aca="false">A2129&amp;"U"</f>
        <v>102167U</v>
      </c>
      <c r="C2129" s="341" t="s">
        <v>8034</v>
      </c>
      <c r="D2129" s="341" t="s">
        <v>68</v>
      </c>
      <c r="E2129" s="341" t="s">
        <v>5911</v>
      </c>
      <c r="F2129" s="343" t="n">
        <v>337.95</v>
      </c>
    </row>
    <row r="2130" customFormat="false" ht="15" hidden="false" customHeight="false" outlineLevel="0" collapsed="false">
      <c r="A2130" s="341" t="n">
        <v>102168</v>
      </c>
      <c r="B2130" s="342" t="str">
        <f aca="false">A2130&amp;"U"</f>
        <v>102168U</v>
      </c>
      <c r="C2130" s="341" t="s">
        <v>8035</v>
      </c>
      <c r="D2130" s="341" t="s">
        <v>68</v>
      </c>
      <c r="E2130" s="341" t="s">
        <v>5911</v>
      </c>
      <c r="F2130" s="343" t="n">
        <v>322.96</v>
      </c>
    </row>
    <row r="2131" customFormat="false" ht="15" hidden="false" customHeight="false" outlineLevel="0" collapsed="false">
      <c r="A2131" s="341" t="n">
        <v>102169</v>
      </c>
      <c r="B2131" s="342" t="str">
        <f aca="false">A2131&amp;"U"</f>
        <v>102169U</v>
      </c>
      <c r="C2131" s="341" t="s">
        <v>8036</v>
      </c>
      <c r="D2131" s="341" t="s">
        <v>68</v>
      </c>
      <c r="E2131" s="341" t="s">
        <v>5911</v>
      </c>
      <c r="F2131" s="343" t="n">
        <v>368.15</v>
      </c>
    </row>
    <row r="2132" customFormat="false" ht="15" hidden="false" customHeight="false" outlineLevel="0" collapsed="false">
      <c r="A2132" s="341" t="n">
        <v>102170</v>
      </c>
      <c r="B2132" s="342" t="str">
        <f aca="false">A2132&amp;"U"</f>
        <v>102170U</v>
      </c>
      <c r="C2132" s="341" t="s">
        <v>8037</v>
      </c>
      <c r="D2132" s="341" t="s">
        <v>68</v>
      </c>
      <c r="E2132" s="341" t="s">
        <v>5911</v>
      </c>
      <c r="F2132" s="343" t="n">
        <v>246.61</v>
      </c>
    </row>
    <row r="2133" customFormat="false" ht="15" hidden="false" customHeight="false" outlineLevel="0" collapsed="false">
      <c r="A2133" s="341" t="n">
        <v>102171</v>
      </c>
      <c r="B2133" s="342" t="str">
        <f aca="false">A2133&amp;"U"</f>
        <v>102171U</v>
      </c>
      <c r="C2133" s="341" t="s">
        <v>8038</v>
      </c>
      <c r="D2133" s="341" t="s">
        <v>68</v>
      </c>
      <c r="E2133" s="341" t="s">
        <v>5911</v>
      </c>
      <c r="F2133" s="343" t="n">
        <v>426.46</v>
      </c>
    </row>
    <row r="2134" customFormat="false" ht="15" hidden="false" customHeight="false" outlineLevel="0" collapsed="false">
      <c r="A2134" s="341" t="n">
        <v>102172</v>
      </c>
      <c r="B2134" s="342" t="str">
        <f aca="false">A2134&amp;"U"</f>
        <v>102172U</v>
      </c>
      <c r="C2134" s="341" t="s">
        <v>8039</v>
      </c>
      <c r="D2134" s="341" t="s">
        <v>68</v>
      </c>
      <c r="E2134" s="341" t="s">
        <v>5911</v>
      </c>
      <c r="F2134" s="343" t="n">
        <v>410.28</v>
      </c>
    </row>
    <row r="2135" customFormat="false" ht="15" hidden="false" customHeight="false" outlineLevel="0" collapsed="false">
      <c r="A2135" s="341" t="n">
        <v>102176</v>
      </c>
      <c r="B2135" s="342" t="str">
        <f aca="false">A2135&amp;"U"</f>
        <v>102176U</v>
      </c>
      <c r="C2135" s="341" t="s">
        <v>8040</v>
      </c>
      <c r="D2135" s="341" t="s">
        <v>68</v>
      </c>
      <c r="E2135" s="341" t="s">
        <v>5911</v>
      </c>
      <c r="F2135" s="343" t="n">
        <v>750.9</v>
      </c>
    </row>
    <row r="2136" customFormat="false" ht="15" hidden="false" customHeight="false" outlineLevel="0" collapsed="false">
      <c r="A2136" s="341" t="n">
        <v>102177</v>
      </c>
      <c r="B2136" s="342" t="str">
        <f aca="false">A2136&amp;"U"</f>
        <v>102177U</v>
      </c>
      <c r="C2136" s="341" t="s">
        <v>8041</v>
      </c>
      <c r="D2136" s="341" t="s">
        <v>68</v>
      </c>
      <c r="E2136" s="341" t="s">
        <v>5911</v>
      </c>
      <c r="F2136" s="344" t="n">
        <v>1482.92</v>
      </c>
    </row>
    <row r="2137" customFormat="false" ht="15" hidden="false" customHeight="false" outlineLevel="0" collapsed="false">
      <c r="A2137" s="341" t="n">
        <v>102178</v>
      </c>
      <c r="B2137" s="342" t="str">
        <f aca="false">A2137&amp;"U"</f>
        <v>102178U</v>
      </c>
      <c r="C2137" s="341" t="s">
        <v>8042</v>
      </c>
      <c r="D2137" s="341" t="s">
        <v>68</v>
      </c>
      <c r="E2137" s="341" t="s">
        <v>5911</v>
      </c>
      <c r="F2137" s="344" t="n">
        <v>1696.65</v>
      </c>
    </row>
    <row r="2138" customFormat="false" ht="15" hidden="false" customHeight="false" outlineLevel="0" collapsed="false">
      <c r="A2138" s="341" t="n">
        <v>102179</v>
      </c>
      <c r="B2138" s="342" t="str">
        <f aca="false">A2138&amp;"U"</f>
        <v>102179U</v>
      </c>
      <c r="C2138" s="341" t="s">
        <v>8043</v>
      </c>
      <c r="D2138" s="341" t="s">
        <v>68</v>
      </c>
      <c r="E2138" s="341" t="s">
        <v>5911</v>
      </c>
      <c r="F2138" s="343" t="n">
        <v>274.52</v>
      </c>
    </row>
    <row r="2139" customFormat="false" ht="15" hidden="false" customHeight="false" outlineLevel="0" collapsed="false">
      <c r="A2139" s="341" t="n">
        <v>102180</v>
      </c>
      <c r="B2139" s="342" t="str">
        <f aca="false">A2139&amp;"U"</f>
        <v>102180U</v>
      </c>
      <c r="C2139" s="341" t="s">
        <v>8044</v>
      </c>
      <c r="D2139" s="341" t="s">
        <v>68</v>
      </c>
      <c r="E2139" s="341" t="s">
        <v>5911</v>
      </c>
      <c r="F2139" s="343" t="n">
        <v>312.01</v>
      </c>
    </row>
    <row r="2140" customFormat="false" ht="15" hidden="false" customHeight="false" outlineLevel="0" collapsed="false">
      <c r="A2140" s="341" t="n">
        <v>102181</v>
      </c>
      <c r="B2140" s="342" t="str">
        <f aca="false">A2140&amp;"U"</f>
        <v>102181U</v>
      </c>
      <c r="C2140" s="341" t="s">
        <v>8045</v>
      </c>
      <c r="D2140" s="341" t="s">
        <v>68</v>
      </c>
      <c r="E2140" s="341" t="s">
        <v>5911</v>
      </c>
      <c r="F2140" s="343" t="n">
        <v>363.63</v>
      </c>
    </row>
    <row r="2141" customFormat="false" ht="15" hidden="false" customHeight="false" outlineLevel="0" collapsed="false">
      <c r="A2141" s="341" t="n">
        <v>102182</v>
      </c>
      <c r="B2141" s="342" t="str">
        <f aca="false">A2141&amp;"U"</f>
        <v>102182U</v>
      </c>
      <c r="C2141" s="341" t="s">
        <v>8046</v>
      </c>
      <c r="D2141" s="341" t="s">
        <v>32</v>
      </c>
      <c r="E2141" s="341" t="s">
        <v>5964</v>
      </c>
      <c r="F2141" s="343" t="n">
        <v>824.4</v>
      </c>
    </row>
    <row r="2142" customFormat="false" ht="15" hidden="false" customHeight="false" outlineLevel="0" collapsed="false">
      <c r="A2142" s="341" t="n">
        <v>102183</v>
      </c>
      <c r="B2142" s="342" t="str">
        <f aca="false">A2142&amp;"U"</f>
        <v>102183U</v>
      </c>
      <c r="C2142" s="341" t="s">
        <v>8047</v>
      </c>
      <c r="D2142" s="341" t="s">
        <v>32</v>
      </c>
      <c r="E2142" s="341" t="s">
        <v>5964</v>
      </c>
      <c r="F2142" s="344" t="n">
        <v>1659.59</v>
      </c>
    </row>
    <row r="2143" customFormat="false" ht="15" hidden="false" customHeight="false" outlineLevel="0" collapsed="false">
      <c r="A2143" s="341" t="n">
        <v>102184</v>
      </c>
      <c r="B2143" s="342" t="str">
        <f aca="false">A2143&amp;"U"</f>
        <v>102184U</v>
      </c>
      <c r="C2143" s="341" t="s">
        <v>8048</v>
      </c>
      <c r="D2143" s="341" t="s">
        <v>32</v>
      </c>
      <c r="E2143" s="341" t="s">
        <v>5964</v>
      </c>
      <c r="F2143" s="344" t="n">
        <v>1990.69</v>
      </c>
    </row>
    <row r="2144" customFormat="false" ht="15" hidden="false" customHeight="false" outlineLevel="0" collapsed="false">
      <c r="A2144" s="341" t="n">
        <v>102185</v>
      </c>
      <c r="B2144" s="342" t="str">
        <f aca="false">A2144&amp;"U"</f>
        <v>102185U</v>
      </c>
      <c r="C2144" s="341" t="s">
        <v>8049</v>
      </c>
      <c r="D2144" s="341" t="s">
        <v>32</v>
      </c>
      <c r="E2144" s="341" t="s">
        <v>5964</v>
      </c>
      <c r="F2144" s="344" t="n">
        <v>3991.89</v>
      </c>
    </row>
    <row r="2145" customFormat="false" ht="15" hidden="false" customHeight="false" outlineLevel="0" collapsed="false">
      <c r="A2145" s="341" t="n">
        <v>102190</v>
      </c>
      <c r="B2145" s="342" t="str">
        <f aca="false">A2145&amp;"U"</f>
        <v>102190U</v>
      </c>
      <c r="C2145" s="341" t="s">
        <v>8050</v>
      </c>
      <c r="D2145" s="341" t="s">
        <v>68</v>
      </c>
      <c r="E2145" s="341" t="s">
        <v>5964</v>
      </c>
      <c r="F2145" s="343" t="n">
        <v>16.61</v>
      </c>
    </row>
    <row r="2146" customFormat="false" ht="15" hidden="false" customHeight="false" outlineLevel="0" collapsed="false">
      <c r="A2146" s="341" t="n">
        <v>102191</v>
      </c>
      <c r="B2146" s="342" t="str">
        <f aca="false">A2146&amp;"U"</f>
        <v>102191U</v>
      </c>
      <c r="C2146" s="341" t="s">
        <v>8051</v>
      </c>
      <c r="D2146" s="341" t="s">
        <v>68</v>
      </c>
      <c r="E2146" s="341" t="s">
        <v>5964</v>
      </c>
      <c r="F2146" s="343" t="n">
        <v>20.18</v>
      </c>
    </row>
    <row r="2147" customFormat="false" ht="15" hidden="false" customHeight="false" outlineLevel="0" collapsed="false">
      <c r="A2147" s="341" t="n">
        <v>102192</v>
      </c>
      <c r="B2147" s="342" t="str">
        <f aca="false">A2147&amp;"U"</f>
        <v>102192U</v>
      </c>
      <c r="C2147" s="341" t="s">
        <v>8052</v>
      </c>
      <c r="D2147" s="341" t="s">
        <v>68</v>
      </c>
      <c r="E2147" s="341" t="s">
        <v>5964</v>
      </c>
      <c r="F2147" s="343" t="n">
        <v>14.41</v>
      </c>
    </row>
    <row r="2148" customFormat="false" ht="15" hidden="false" customHeight="false" outlineLevel="0" collapsed="false">
      <c r="A2148" s="341" t="n">
        <v>94569</v>
      </c>
      <c r="B2148" s="342" t="str">
        <f aca="false">A2148&amp;"U"</f>
        <v>94569U</v>
      </c>
      <c r="C2148" s="341" t="s">
        <v>142</v>
      </c>
      <c r="D2148" s="341" t="s">
        <v>68</v>
      </c>
      <c r="E2148" s="341" t="s">
        <v>5911</v>
      </c>
      <c r="F2148" s="343" t="n">
        <v>642.76</v>
      </c>
    </row>
    <row r="2149" customFormat="false" ht="15" hidden="false" customHeight="false" outlineLevel="0" collapsed="false">
      <c r="A2149" s="341" t="n">
        <v>94570</v>
      </c>
      <c r="B2149" s="342" t="str">
        <f aca="false">A2149&amp;"U"</f>
        <v>94570U</v>
      </c>
      <c r="C2149" s="341" t="s">
        <v>8053</v>
      </c>
      <c r="D2149" s="341" t="s">
        <v>68</v>
      </c>
      <c r="E2149" s="341" t="s">
        <v>5911</v>
      </c>
      <c r="F2149" s="343" t="n">
        <v>332.64</v>
      </c>
    </row>
    <row r="2150" customFormat="false" ht="15" hidden="false" customHeight="false" outlineLevel="0" collapsed="false">
      <c r="A2150" s="341" t="n">
        <v>94572</v>
      </c>
      <c r="B2150" s="342" t="str">
        <f aca="false">A2150&amp;"U"</f>
        <v>94572U</v>
      </c>
      <c r="C2150" s="341" t="s">
        <v>8054</v>
      </c>
      <c r="D2150" s="341" t="s">
        <v>68</v>
      </c>
      <c r="E2150" s="341" t="s">
        <v>5911</v>
      </c>
      <c r="F2150" s="343" t="n">
        <v>473.54</v>
      </c>
    </row>
    <row r="2151" customFormat="false" ht="15" hidden="false" customHeight="false" outlineLevel="0" collapsed="false">
      <c r="A2151" s="341" t="n">
        <v>94573</v>
      </c>
      <c r="B2151" s="342" t="str">
        <f aca="false">A2151&amp;"U"</f>
        <v>94573U</v>
      </c>
      <c r="C2151" s="341" t="s">
        <v>8055</v>
      </c>
      <c r="D2151" s="341" t="s">
        <v>68</v>
      </c>
      <c r="E2151" s="341" t="s">
        <v>5911</v>
      </c>
      <c r="F2151" s="343" t="n">
        <v>385.38</v>
      </c>
    </row>
    <row r="2152" customFormat="false" ht="15" hidden="false" customHeight="false" outlineLevel="0" collapsed="false">
      <c r="A2152" s="341" t="n">
        <v>94580</v>
      </c>
      <c r="B2152" s="342" t="str">
        <f aca="false">A2152&amp;"U"</f>
        <v>94580U</v>
      </c>
      <c r="C2152" s="341" t="s">
        <v>8056</v>
      </c>
      <c r="D2152" s="341" t="s">
        <v>68</v>
      </c>
      <c r="E2152" s="341" t="s">
        <v>5911</v>
      </c>
      <c r="F2152" s="343" t="n">
        <v>528.01</v>
      </c>
    </row>
    <row r="2153" customFormat="false" ht="15" hidden="false" customHeight="false" outlineLevel="0" collapsed="false">
      <c r="A2153" s="341" t="n">
        <v>94589</v>
      </c>
      <c r="B2153" s="342" t="str">
        <f aca="false">A2153&amp;"U"</f>
        <v>94589U</v>
      </c>
      <c r="C2153" s="341" t="s">
        <v>8057</v>
      </c>
      <c r="D2153" s="341" t="s">
        <v>152</v>
      </c>
      <c r="E2153" s="341" t="s">
        <v>5911</v>
      </c>
      <c r="F2153" s="343" t="n">
        <v>20.5</v>
      </c>
    </row>
    <row r="2154" customFormat="false" ht="15" hidden="false" customHeight="false" outlineLevel="0" collapsed="false">
      <c r="A2154" s="341" t="n">
        <v>94590</v>
      </c>
      <c r="B2154" s="342" t="str">
        <f aca="false">A2154&amp;"U"</f>
        <v>94590U</v>
      </c>
      <c r="C2154" s="341" t="s">
        <v>8058</v>
      </c>
      <c r="D2154" s="341" t="s">
        <v>152</v>
      </c>
      <c r="E2154" s="341" t="s">
        <v>5911</v>
      </c>
      <c r="F2154" s="343" t="n">
        <v>17.46</v>
      </c>
    </row>
    <row r="2155" customFormat="false" ht="15" hidden="false" customHeight="false" outlineLevel="0" collapsed="false">
      <c r="A2155" s="341" t="n">
        <v>100674</v>
      </c>
      <c r="B2155" s="342" t="str">
        <f aca="false">A2155&amp;"U"</f>
        <v>100674U</v>
      </c>
      <c r="C2155" s="341" t="s">
        <v>8059</v>
      </c>
      <c r="D2155" s="341" t="s">
        <v>68</v>
      </c>
      <c r="E2155" s="341" t="s">
        <v>5911</v>
      </c>
      <c r="F2155" s="343" t="n">
        <v>691.17</v>
      </c>
    </row>
    <row r="2156" customFormat="false" ht="15" hidden="false" customHeight="false" outlineLevel="0" collapsed="false">
      <c r="A2156" s="341" t="n">
        <v>101096</v>
      </c>
      <c r="B2156" s="342" t="str">
        <f aca="false">A2156&amp;"U"</f>
        <v>101096U</v>
      </c>
      <c r="C2156" s="341" t="s">
        <v>8060</v>
      </c>
      <c r="D2156" s="341" t="s">
        <v>102</v>
      </c>
      <c r="E2156" s="341" t="s">
        <v>5911</v>
      </c>
      <c r="F2156" s="344" t="n">
        <v>1166.45</v>
      </c>
    </row>
    <row r="2157" customFormat="false" ht="15" hidden="false" customHeight="false" outlineLevel="0" collapsed="false">
      <c r="A2157" s="341" t="n">
        <v>101097</v>
      </c>
      <c r="B2157" s="342" t="str">
        <f aca="false">A2157&amp;"U"</f>
        <v>101097U</v>
      </c>
      <c r="C2157" s="341" t="s">
        <v>8061</v>
      </c>
      <c r="D2157" s="341" t="s">
        <v>102</v>
      </c>
      <c r="E2157" s="341" t="s">
        <v>5911</v>
      </c>
      <c r="F2157" s="344" t="n">
        <v>1109.46</v>
      </c>
    </row>
    <row r="2158" customFormat="false" ht="15" hidden="false" customHeight="false" outlineLevel="0" collapsed="false">
      <c r="A2158" s="341" t="n">
        <v>101098</v>
      </c>
      <c r="B2158" s="342" t="str">
        <f aca="false">A2158&amp;"U"</f>
        <v>101098U</v>
      </c>
      <c r="C2158" s="341" t="s">
        <v>8062</v>
      </c>
      <c r="D2158" s="341" t="s">
        <v>102</v>
      </c>
      <c r="E2158" s="341" t="s">
        <v>5911</v>
      </c>
      <c r="F2158" s="344" t="n">
        <v>1036.81</v>
      </c>
    </row>
    <row r="2159" customFormat="false" ht="15" hidden="false" customHeight="false" outlineLevel="0" collapsed="false">
      <c r="A2159" s="341" t="n">
        <v>101099</v>
      </c>
      <c r="B2159" s="342" t="str">
        <f aca="false">A2159&amp;"U"</f>
        <v>101099U</v>
      </c>
      <c r="C2159" s="341" t="s">
        <v>8063</v>
      </c>
      <c r="D2159" s="341" t="s">
        <v>102</v>
      </c>
      <c r="E2159" s="341" t="s">
        <v>5911</v>
      </c>
      <c r="F2159" s="343" t="n">
        <v>955.65</v>
      </c>
    </row>
    <row r="2160" customFormat="false" ht="15" hidden="false" customHeight="false" outlineLevel="0" collapsed="false">
      <c r="A2160" s="341" t="n">
        <v>101100</v>
      </c>
      <c r="B2160" s="342" t="str">
        <f aca="false">A2160&amp;"U"</f>
        <v>101100U</v>
      </c>
      <c r="C2160" s="341" t="s">
        <v>8064</v>
      </c>
      <c r="D2160" s="341" t="s">
        <v>102</v>
      </c>
      <c r="E2160" s="341" t="s">
        <v>5911</v>
      </c>
      <c r="F2160" s="343" t="n">
        <v>914.54</v>
      </c>
    </row>
    <row r="2161" customFormat="false" ht="15" hidden="false" customHeight="false" outlineLevel="0" collapsed="false">
      <c r="A2161" s="341" t="n">
        <v>101101</v>
      </c>
      <c r="B2161" s="342" t="str">
        <f aca="false">A2161&amp;"U"</f>
        <v>101101U</v>
      </c>
      <c r="C2161" s="341" t="s">
        <v>8065</v>
      </c>
      <c r="D2161" s="341" t="s">
        <v>102</v>
      </c>
      <c r="E2161" s="341" t="s">
        <v>5911</v>
      </c>
      <c r="F2161" s="343" t="n">
        <v>893</v>
      </c>
    </row>
    <row r="2162" customFormat="false" ht="15" hidden="false" customHeight="false" outlineLevel="0" collapsed="false">
      <c r="A2162" s="341" t="n">
        <v>101102</v>
      </c>
      <c r="B2162" s="342" t="str">
        <f aca="false">A2162&amp;"U"</f>
        <v>101102U</v>
      </c>
      <c r="C2162" s="341" t="s">
        <v>8066</v>
      </c>
      <c r="D2162" s="341" t="s">
        <v>102</v>
      </c>
      <c r="E2162" s="341" t="s">
        <v>5911</v>
      </c>
      <c r="F2162" s="343" t="n">
        <v>869.43</v>
      </c>
    </row>
    <row r="2163" customFormat="false" ht="15" hidden="false" customHeight="false" outlineLevel="0" collapsed="false">
      <c r="A2163" s="341" t="n">
        <v>101103</v>
      </c>
      <c r="B2163" s="342" t="str">
        <f aca="false">A2163&amp;"U"</f>
        <v>101103U</v>
      </c>
      <c r="C2163" s="341" t="s">
        <v>8067</v>
      </c>
      <c r="D2163" s="341" t="s">
        <v>102</v>
      </c>
      <c r="E2163" s="341" t="s">
        <v>5911</v>
      </c>
      <c r="F2163" s="343" t="n">
        <v>820.13</v>
      </c>
    </row>
    <row r="2164" customFormat="false" ht="15" hidden="false" customHeight="false" outlineLevel="0" collapsed="false">
      <c r="A2164" s="341" t="n">
        <v>101104</v>
      </c>
      <c r="B2164" s="342" t="str">
        <f aca="false">A2164&amp;"U"</f>
        <v>101104U</v>
      </c>
      <c r="C2164" s="341" t="s">
        <v>8068</v>
      </c>
      <c r="D2164" s="341" t="s">
        <v>102</v>
      </c>
      <c r="E2164" s="341" t="s">
        <v>5911</v>
      </c>
      <c r="F2164" s="344" t="n">
        <v>1277.79</v>
      </c>
    </row>
    <row r="2165" customFormat="false" ht="15" hidden="false" customHeight="false" outlineLevel="0" collapsed="false">
      <c r="A2165" s="341" t="n">
        <v>101105</v>
      </c>
      <c r="B2165" s="342" t="str">
        <f aca="false">A2165&amp;"U"</f>
        <v>101105U</v>
      </c>
      <c r="C2165" s="341" t="s">
        <v>8069</v>
      </c>
      <c r="D2165" s="341" t="s">
        <v>102</v>
      </c>
      <c r="E2165" s="341" t="s">
        <v>5911</v>
      </c>
      <c r="F2165" s="344" t="n">
        <v>1219.09</v>
      </c>
    </row>
    <row r="2166" customFormat="false" ht="15" hidden="false" customHeight="false" outlineLevel="0" collapsed="false">
      <c r="A2166" s="341" t="n">
        <v>101106</v>
      </c>
      <c r="B2166" s="342" t="str">
        <f aca="false">A2166&amp;"U"</f>
        <v>101106U</v>
      </c>
      <c r="C2166" s="341" t="s">
        <v>8070</v>
      </c>
      <c r="D2166" s="341" t="s">
        <v>102</v>
      </c>
      <c r="E2166" s="341" t="s">
        <v>5911</v>
      </c>
      <c r="F2166" s="344" t="n">
        <v>1144.33</v>
      </c>
    </row>
    <row r="2167" customFormat="false" ht="15" hidden="false" customHeight="false" outlineLevel="0" collapsed="false">
      <c r="A2167" s="341" t="n">
        <v>101107</v>
      </c>
      <c r="B2167" s="342" t="str">
        <f aca="false">A2167&amp;"U"</f>
        <v>101107U</v>
      </c>
      <c r="C2167" s="341" t="s">
        <v>8071</v>
      </c>
      <c r="D2167" s="341" t="s">
        <v>102</v>
      </c>
      <c r="E2167" s="341" t="s">
        <v>5911</v>
      </c>
      <c r="F2167" s="344" t="n">
        <v>1059.86</v>
      </c>
    </row>
    <row r="2168" customFormat="false" ht="15" hidden="false" customHeight="false" outlineLevel="0" collapsed="false">
      <c r="A2168" s="341" t="n">
        <v>101108</v>
      </c>
      <c r="B2168" s="342" t="str">
        <f aca="false">A2168&amp;"U"</f>
        <v>101108U</v>
      </c>
      <c r="C2168" s="341" t="s">
        <v>8072</v>
      </c>
      <c r="D2168" s="341" t="s">
        <v>102</v>
      </c>
      <c r="E2168" s="341" t="s">
        <v>5911</v>
      </c>
      <c r="F2168" s="344" t="n">
        <v>1021.1</v>
      </c>
    </row>
    <row r="2169" customFormat="false" ht="15" hidden="false" customHeight="false" outlineLevel="0" collapsed="false">
      <c r="A2169" s="341" t="n">
        <v>101109</v>
      </c>
      <c r="B2169" s="342" t="str">
        <f aca="false">A2169&amp;"U"</f>
        <v>101109U</v>
      </c>
      <c r="C2169" s="341" t="s">
        <v>8073</v>
      </c>
      <c r="D2169" s="341" t="s">
        <v>102</v>
      </c>
      <c r="E2169" s="341" t="s">
        <v>5911</v>
      </c>
      <c r="F2169" s="343" t="n">
        <v>998.09</v>
      </c>
    </row>
    <row r="2170" customFormat="false" ht="15" hidden="false" customHeight="false" outlineLevel="0" collapsed="false">
      <c r="A2170" s="341" t="n">
        <v>101110</v>
      </c>
      <c r="B2170" s="342" t="str">
        <f aca="false">A2170&amp;"U"</f>
        <v>101110U</v>
      </c>
      <c r="C2170" s="341" t="s">
        <v>8074</v>
      </c>
      <c r="D2170" s="341" t="s">
        <v>102</v>
      </c>
      <c r="E2170" s="341" t="s">
        <v>5911</v>
      </c>
      <c r="F2170" s="343" t="n">
        <v>972.96</v>
      </c>
    </row>
    <row r="2171" customFormat="false" ht="15" hidden="false" customHeight="false" outlineLevel="0" collapsed="false">
      <c r="A2171" s="341" t="n">
        <v>101111</v>
      </c>
      <c r="B2171" s="342" t="str">
        <f aca="false">A2171&amp;"U"</f>
        <v>101111U</v>
      </c>
      <c r="C2171" s="341" t="s">
        <v>8075</v>
      </c>
      <c r="D2171" s="341" t="s">
        <v>102</v>
      </c>
      <c r="E2171" s="341" t="s">
        <v>5911</v>
      </c>
      <c r="F2171" s="343" t="n">
        <v>920.89</v>
      </c>
    </row>
    <row r="2172" customFormat="false" ht="15" hidden="false" customHeight="false" outlineLevel="0" collapsed="false">
      <c r="A2172" s="341" t="n">
        <v>101112</v>
      </c>
      <c r="B2172" s="342" t="str">
        <f aca="false">A2172&amp;"U"</f>
        <v>101112U</v>
      </c>
      <c r="C2172" s="341" t="s">
        <v>8076</v>
      </c>
      <c r="D2172" s="341" t="s">
        <v>102</v>
      </c>
      <c r="E2172" s="341" t="s">
        <v>5911</v>
      </c>
      <c r="F2172" s="343" t="n">
        <v>862.02</v>
      </c>
    </row>
    <row r="2173" customFormat="false" ht="15" hidden="false" customHeight="false" outlineLevel="0" collapsed="false">
      <c r="A2173" s="341" t="n">
        <v>101113</v>
      </c>
      <c r="B2173" s="342" t="str">
        <f aca="false">A2173&amp;"U"</f>
        <v>101113U</v>
      </c>
      <c r="C2173" s="341" t="s">
        <v>8077</v>
      </c>
      <c r="D2173" s="341" t="s">
        <v>102</v>
      </c>
      <c r="E2173" s="341" t="s">
        <v>5911</v>
      </c>
      <c r="F2173" s="343" t="n">
        <v>979.26</v>
      </c>
    </row>
    <row r="2174" customFormat="false" ht="15" hidden="false" customHeight="false" outlineLevel="0" collapsed="false">
      <c r="A2174" s="341" t="n">
        <v>95601</v>
      </c>
      <c r="B2174" s="342" t="str">
        <f aca="false">A2174&amp;"U"</f>
        <v>95601U</v>
      </c>
      <c r="C2174" s="341" t="s">
        <v>8078</v>
      </c>
      <c r="D2174" s="341" t="s">
        <v>32</v>
      </c>
      <c r="E2174" s="341" t="s">
        <v>5911</v>
      </c>
      <c r="F2174" s="343" t="n">
        <v>14.64</v>
      </c>
    </row>
    <row r="2175" customFormat="false" ht="15" hidden="false" customHeight="false" outlineLevel="0" collapsed="false">
      <c r="A2175" s="341" t="n">
        <v>95602</v>
      </c>
      <c r="B2175" s="342" t="str">
        <f aca="false">A2175&amp;"U"</f>
        <v>95602U</v>
      </c>
      <c r="C2175" s="341" t="s">
        <v>8079</v>
      </c>
      <c r="D2175" s="341" t="s">
        <v>32</v>
      </c>
      <c r="E2175" s="341" t="s">
        <v>5911</v>
      </c>
      <c r="F2175" s="343" t="n">
        <v>23.42</v>
      </c>
    </row>
    <row r="2176" customFormat="false" ht="15" hidden="false" customHeight="false" outlineLevel="0" collapsed="false">
      <c r="A2176" s="341" t="n">
        <v>95603</v>
      </c>
      <c r="B2176" s="342" t="str">
        <f aca="false">A2176&amp;"U"</f>
        <v>95603U</v>
      </c>
      <c r="C2176" s="341" t="s">
        <v>8080</v>
      </c>
      <c r="D2176" s="341" t="s">
        <v>32</v>
      </c>
      <c r="E2176" s="341" t="s">
        <v>5911</v>
      </c>
      <c r="F2176" s="343" t="n">
        <v>39.98</v>
      </c>
    </row>
    <row r="2177" customFormat="false" ht="15" hidden="false" customHeight="false" outlineLevel="0" collapsed="false">
      <c r="A2177" s="341" t="n">
        <v>95604</v>
      </c>
      <c r="B2177" s="342" t="str">
        <f aca="false">A2177&amp;"U"</f>
        <v>95604U</v>
      </c>
      <c r="C2177" s="341" t="s">
        <v>8081</v>
      </c>
      <c r="D2177" s="341" t="s">
        <v>32</v>
      </c>
      <c r="E2177" s="341" t="s">
        <v>5911</v>
      </c>
      <c r="F2177" s="343" t="n">
        <v>62.04</v>
      </c>
    </row>
    <row r="2178" customFormat="false" ht="15" hidden="false" customHeight="false" outlineLevel="0" collapsed="false">
      <c r="A2178" s="341" t="n">
        <v>95605</v>
      </c>
      <c r="B2178" s="342" t="str">
        <f aca="false">A2178&amp;"U"</f>
        <v>95605U</v>
      </c>
      <c r="C2178" s="341" t="s">
        <v>8082</v>
      </c>
      <c r="D2178" s="341" t="s">
        <v>32</v>
      </c>
      <c r="E2178" s="341" t="s">
        <v>5911</v>
      </c>
      <c r="F2178" s="343" t="n">
        <v>113.91</v>
      </c>
    </row>
    <row r="2179" customFormat="false" ht="15" hidden="false" customHeight="false" outlineLevel="0" collapsed="false">
      <c r="A2179" s="341" t="n">
        <v>95607</v>
      </c>
      <c r="B2179" s="342" t="str">
        <f aca="false">A2179&amp;"U"</f>
        <v>95607U</v>
      </c>
      <c r="C2179" s="341" t="s">
        <v>8083</v>
      </c>
      <c r="D2179" s="341" t="s">
        <v>32</v>
      </c>
      <c r="E2179" s="341" t="s">
        <v>5964</v>
      </c>
      <c r="F2179" s="343" t="n">
        <v>18.17</v>
      </c>
    </row>
    <row r="2180" customFormat="false" ht="15" hidden="false" customHeight="false" outlineLevel="0" collapsed="false">
      <c r="A2180" s="341" t="n">
        <v>95608</v>
      </c>
      <c r="B2180" s="342" t="str">
        <f aca="false">A2180&amp;"U"</f>
        <v>95608U</v>
      </c>
      <c r="C2180" s="341" t="s">
        <v>8084</v>
      </c>
      <c r="D2180" s="341" t="s">
        <v>32</v>
      </c>
      <c r="E2180" s="341" t="s">
        <v>5964</v>
      </c>
      <c r="F2180" s="343" t="n">
        <v>26.35</v>
      </c>
    </row>
    <row r="2181" customFormat="false" ht="15" hidden="false" customHeight="false" outlineLevel="0" collapsed="false">
      <c r="A2181" s="341" t="n">
        <v>95609</v>
      </c>
      <c r="B2181" s="342" t="str">
        <f aca="false">A2181&amp;"U"</f>
        <v>95609U</v>
      </c>
      <c r="C2181" s="341" t="s">
        <v>8085</v>
      </c>
      <c r="D2181" s="341" t="s">
        <v>32</v>
      </c>
      <c r="E2181" s="341" t="s">
        <v>5964</v>
      </c>
      <c r="F2181" s="343" t="n">
        <v>33.42</v>
      </c>
    </row>
    <row r="2182" customFormat="false" ht="15" hidden="false" customHeight="false" outlineLevel="0" collapsed="false">
      <c r="A2182" s="341" t="n">
        <v>100651</v>
      </c>
      <c r="B2182" s="342" t="str">
        <f aca="false">A2182&amp;"U"</f>
        <v>100651U</v>
      </c>
      <c r="C2182" s="341" t="s">
        <v>8086</v>
      </c>
      <c r="D2182" s="341" t="s">
        <v>152</v>
      </c>
      <c r="E2182" s="341" t="s">
        <v>5911</v>
      </c>
      <c r="F2182" s="343" t="n">
        <v>143.71</v>
      </c>
    </row>
    <row r="2183" customFormat="false" ht="15" hidden="false" customHeight="false" outlineLevel="0" collapsed="false">
      <c r="A2183" s="341" t="n">
        <v>100652</v>
      </c>
      <c r="B2183" s="342" t="str">
        <f aca="false">A2183&amp;"U"</f>
        <v>100652U</v>
      </c>
      <c r="C2183" s="341" t="s">
        <v>8087</v>
      </c>
      <c r="D2183" s="341" t="s">
        <v>152</v>
      </c>
      <c r="E2183" s="341" t="s">
        <v>5911</v>
      </c>
      <c r="F2183" s="343" t="n">
        <v>282.58</v>
      </c>
    </row>
    <row r="2184" customFormat="false" ht="15" hidden="false" customHeight="false" outlineLevel="0" collapsed="false">
      <c r="A2184" s="341" t="n">
        <v>100653</v>
      </c>
      <c r="B2184" s="342" t="str">
        <f aca="false">A2184&amp;"U"</f>
        <v>100653U</v>
      </c>
      <c r="C2184" s="341" t="s">
        <v>8088</v>
      </c>
      <c r="D2184" s="341" t="s">
        <v>152</v>
      </c>
      <c r="E2184" s="341" t="s">
        <v>5911</v>
      </c>
      <c r="F2184" s="343" t="n">
        <v>475.54</v>
      </c>
    </row>
    <row r="2185" customFormat="false" ht="15" hidden="false" customHeight="false" outlineLevel="0" collapsed="false">
      <c r="A2185" s="341" t="n">
        <v>100654</v>
      </c>
      <c r="B2185" s="342" t="str">
        <f aca="false">A2185&amp;"U"</f>
        <v>100654U</v>
      </c>
      <c r="C2185" s="341" t="s">
        <v>8089</v>
      </c>
      <c r="D2185" s="341" t="s">
        <v>152</v>
      </c>
      <c r="E2185" s="341" t="s">
        <v>5911</v>
      </c>
      <c r="F2185" s="343" t="n">
        <v>631.58</v>
      </c>
    </row>
    <row r="2186" customFormat="false" ht="15" hidden="false" customHeight="false" outlineLevel="0" collapsed="false">
      <c r="A2186" s="341" t="n">
        <v>100655</v>
      </c>
      <c r="B2186" s="342" t="str">
        <f aca="false">A2186&amp;"U"</f>
        <v>100655U</v>
      </c>
      <c r="C2186" s="341" t="s">
        <v>8090</v>
      </c>
      <c r="D2186" s="341" t="s">
        <v>152</v>
      </c>
      <c r="E2186" s="341" t="s">
        <v>5911</v>
      </c>
      <c r="F2186" s="343" t="n">
        <v>739.96</v>
      </c>
    </row>
    <row r="2187" customFormat="false" ht="15" hidden="false" customHeight="false" outlineLevel="0" collapsed="false">
      <c r="A2187" s="341" t="n">
        <v>100656</v>
      </c>
      <c r="B2187" s="342" t="str">
        <f aca="false">A2187&amp;"U"</f>
        <v>100656U</v>
      </c>
      <c r="C2187" s="341" t="s">
        <v>8091</v>
      </c>
      <c r="D2187" s="341" t="s">
        <v>152</v>
      </c>
      <c r="E2187" s="341" t="s">
        <v>5911</v>
      </c>
      <c r="F2187" s="343" t="n">
        <v>117</v>
      </c>
    </row>
    <row r="2188" customFormat="false" ht="15" hidden="false" customHeight="false" outlineLevel="0" collapsed="false">
      <c r="A2188" s="341" t="n">
        <v>100657</v>
      </c>
      <c r="B2188" s="342" t="str">
        <f aca="false">A2188&amp;"U"</f>
        <v>100657U</v>
      </c>
      <c r="C2188" s="341" t="s">
        <v>8092</v>
      </c>
      <c r="D2188" s="341" t="s">
        <v>152</v>
      </c>
      <c r="E2188" s="341" t="s">
        <v>5911</v>
      </c>
      <c r="F2188" s="343" t="n">
        <v>151.27</v>
      </c>
    </row>
    <row r="2189" customFormat="false" ht="15" hidden="false" customHeight="false" outlineLevel="0" collapsed="false">
      <c r="A2189" s="341" t="n">
        <v>100658</v>
      </c>
      <c r="B2189" s="342" t="str">
        <f aca="false">A2189&amp;"U"</f>
        <v>100658U</v>
      </c>
      <c r="C2189" s="341" t="s">
        <v>8093</v>
      </c>
      <c r="D2189" s="341" t="s">
        <v>152</v>
      </c>
      <c r="E2189" s="341" t="s">
        <v>5911</v>
      </c>
      <c r="F2189" s="343" t="n">
        <v>350.41</v>
      </c>
    </row>
    <row r="2190" customFormat="false" ht="15" hidden="false" customHeight="false" outlineLevel="0" collapsed="false">
      <c r="A2190" s="341" t="n">
        <v>100889</v>
      </c>
      <c r="B2190" s="342" t="str">
        <f aca="false">A2190&amp;"U"</f>
        <v>100889U</v>
      </c>
      <c r="C2190" s="341" t="s">
        <v>8094</v>
      </c>
      <c r="D2190" s="341" t="s">
        <v>506</v>
      </c>
      <c r="E2190" s="341" t="s">
        <v>5911</v>
      </c>
      <c r="F2190" s="343" t="n">
        <v>11.94</v>
      </c>
    </row>
    <row r="2191" customFormat="false" ht="15" hidden="false" customHeight="false" outlineLevel="0" collapsed="false">
      <c r="A2191" s="341" t="n">
        <v>100890</v>
      </c>
      <c r="B2191" s="342" t="str">
        <f aca="false">A2191&amp;"U"</f>
        <v>100890U</v>
      </c>
      <c r="C2191" s="341" t="s">
        <v>8095</v>
      </c>
      <c r="D2191" s="341" t="s">
        <v>506</v>
      </c>
      <c r="E2191" s="341" t="s">
        <v>5911</v>
      </c>
      <c r="F2191" s="343" t="n">
        <v>11.78</v>
      </c>
    </row>
    <row r="2192" customFormat="false" ht="15" hidden="false" customHeight="false" outlineLevel="0" collapsed="false">
      <c r="A2192" s="341" t="n">
        <v>100892</v>
      </c>
      <c r="B2192" s="342" t="str">
        <f aca="false">A2192&amp;"U"</f>
        <v>100892U</v>
      </c>
      <c r="C2192" s="341" t="s">
        <v>8096</v>
      </c>
      <c r="D2192" s="341" t="s">
        <v>506</v>
      </c>
      <c r="E2192" s="341" t="s">
        <v>5911</v>
      </c>
      <c r="F2192" s="343" t="n">
        <v>11.46</v>
      </c>
    </row>
    <row r="2193" customFormat="false" ht="15" hidden="false" customHeight="false" outlineLevel="0" collapsed="false">
      <c r="A2193" s="341" t="n">
        <v>100893</v>
      </c>
      <c r="B2193" s="342" t="str">
        <f aca="false">A2193&amp;"U"</f>
        <v>100893U</v>
      </c>
      <c r="C2193" s="341" t="s">
        <v>8097</v>
      </c>
      <c r="D2193" s="341" t="s">
        <v>506</v>
      </c>
      <c r="E2193" s="341" t="s">
        <v>5911</v>
      </c>
      <c r="F2193" s="343" t="n">
        <v>11.29</v>
      </c>
    </row>
    <row r="2194" customFormat="false" ht="15" hidden="false" customHeight="false" outlineLevel="0" collapsed="false">
      <c r="A2194" s="341" t="n">
        <v>100894</v>
      </c>
      <c r="B2194" s="342" t="str">
        <f aca="false">A2194&amp;"U"</f>
        <v>100894U</v>
      </c>
      <c r="C2194" s="341" t="s">
        <v>8098</v>
      </c>
      <c r="D2194" s="341" t="s">
        <v>506</v>
      </c>
      <c r="E2194" s="341" t="s">
        <v>5911</v>
      </c>
      <c r="F2194" s="343" t="n">
        <v>11.16</v>
      </c>
    </row>
    <row r="2195" customFormat="false" ht="15" hidden="false" customHeight="false" outlineLevel="0" collapsed="false">
      <c r="A2195" s="341" t="n">
        <v>100896</v>
      </c>
      <c r="B2195" s="342" t="str">
        <f aca="false">A2195&amp;"U"</f>
        <v>100896U</v>
      </c>
      <c r="C2195" s="341" t="s">
        <v>8099</v>
      </c>
      <c r="D2195" s="341" t="s">
        <v>152</v>
      </c>
      <c r="E2195" s="341" t="s">
        <v>5911</v>
      </c>
      <c r="F2195" s="343" t="n">
        <v>64.39</v>
      </c>
    </row>
    <row r="2196" customFormat="false" ht="15" hidden="false" customHeight="false" outlineLevel="0" collapsed="false">
      <c r="A2196" s="341" t="n">
        <v>100897</v>
      </c>
      <c r="B2196" s="342" t="str">
        <f aca="false">A2196&amp;"U"</f>
        <v>100897U</v>
      </c>
      <c r="C2196" s="341" t="s">
        <v>8100</v>
      </c>
      <c r="D2196" s="341" t="s">
        <v>152</v>
      </c>
      <c r="E2196" s="341" t="s">
        <v>5911</v>
      </c>
      <c r="F2196" s="343" t="n">
        <v>128.96</v>
      </c>
    </row>
    <row r="2197" customFormat="false" ht="15" hidden="false" customHeight="false" outlineLevel="0" collapsed="false">
      <c r="A2197" s="341" t="n">
        <v>100898</v>
      </c>
      <c r="B2197" s="342" t="str">
        <f aca="false">A2197&amp;"U"</f>
        <v>100898U</v>
      </c>
      <c r="C2197" s="341" t="s">
        <v>8101</v>
      </c>
      <c r="D2197" s="341" t="s">
        <v>152</v>
      </c>
      <c r="E2197" s="341" t="s">
        <v>5911</v>
      </c>
      <c r="F2197" s="343" t="n">
        <v>253.02</v>
      </c>
    </row>
    <row r="2198" customFormat="false" ht="15" hidden="false" customHeight="false" outlineLevel="0" collapsed="false">
      <c r="A2198" s="341" t="n">
        <v>100899</v>
      </c>
      <c r="B2198" s="342" t="str">
        <f aca="false">A2198&amp;"U"</f>
        <v>100899U</v>
      </c>
      <c r="C2198" s="341" t="s">
        <v>8102</v>
      </c>
      <c r="D2198" s="341" t="s">
        <v>152</v>
      </c>
      <c r="E2198" s="341" t="s">
        <v>5911</v>
      </c>
      <c r="F2198" s="343" t="n">
        <v>85.06</v>
      </c>
    </row>
    <row r="2199" customFormat="false" ht="15" hidden="false" customHeight="false" outlineLevel="0" collapsed="false">
      <c r="A2199" s="341" t="n">
        <v>100900</v>
      </c>
      <c r="B2199" s="342" t="str">
        <f aca="false">A2199&amp;"U"</f>
        <v>100900U</v>
      </c>
      <c r="C2199" s="341" t="s">
        <v>8103</v>
      </c>
      <c r="D2199" s="341" t="s">
        <v>152</v>
      </c>
      <c r="E2199" s="341" t="s">
        <v>5911</v>
      </c>
      <c r="F2199" s="343" t="n">
        <v>291.32</v>
      </c>
    </row>
    <row r="2200" customFormat="false" ht="15" hidden="false" customHeight="false" outlineLevel="0" collapsed="false">
      <c r="A2200" s="341" t="n">
        <v>101173</v>
      </c>
      <c r="B2200" s="342" t="str">
        <f aca="false">A2200&amp;"U"</f>
        <v>101173U</v>
      </c>
      <c r="C2200" s="341" t="s">
        <v>8104</v>
      </c>
      <c r="D2200" s="341" t="s">
        <v>152</v>
      </c>
      <c r="E2200" s="341" t="s">
        <v>5964</v>
      </c>
      <c r="F2200" s="343" t="n">
        <v>56.73</v>
      </c>
    </row>
    <row r="2201" customFormat="false" ht="15" hidden="false" customHeight="false" outlineLevel="0" collapsed="false">
      <c r="A2201" s="341" t="n">
        <v>101174</v>
      </c>
      <c r="B2201" s="342" t="str">
        <f aca="false">A2201&amp;"U"</f>
        <v>101174U</v>
      </c>
      <c r="C2201" s="341" t="s">
        <v>8105</v>
      </c>
      <c r="D2201" s="341" t="s">
        <v>152</v>
      </c>
      <c r="E2201" s="341" t="s">
        <v>5964</v>
      </c>
      <c r="F2201" s="343" t="n">
        <v>79.86</v>
      </c>
    </row>
    <row r="2202" customFormat="false" ht="15" hidden="false" customHeight="false" outlineLevel="0" collapsed="false">
      <c r="A2202" s="341" t="n">
        <v>101175</v>
      </c>
      <c r="B2202" s="342" t="str">
        <f aca="false">A2202&amp;"U"</f>
        <v>101175U</v>
      </c>
      <c r="C2202" s="341" t="s">
        <v>8106</v>
      </c>
      <c r="D2202" s="341" t="s">
        <v>152</v>
      </c>
      <c r="E2202" s="341" t="s">
        <v>5964</v>
      </c>
      <c r="F2202" s="343" t="n">
        <v>109.22</v>
      </c>
    </row>
    <row r="2203" customFormat="false" ht="15" hidden="false" customHeight="false" outlineLevel="0" collapsed="false">
      <c r="A2203" s="341" t="n">
        <v>101176</v>
      </c>
      <c r="B2203" s="342" t="str">
        <f aca="false">A2203&amp;"U"</f>
        <v>101176U</v>
      </c>
      <c r="C2203" s="341" t="s">
        <v>8107</v>
      </c>
      <c r="D2203" s="341" t="s">
        <v>152</v>
      </c>
      <c r="E2203" s="341" t="s">
        <v>5911</v>
      </c>
      <c r="F2203" s="343" t="n">
        <v>135.36</v>
      </c>
    </row>
    <row r="2204" customFormat="false" ht="15" hidden="false" customHeight="false" outlineLevel="0" collapsed="false">
      <c r="A2204" s="341" t="n">
        <v>102521</v>
      </c>
      <c r="B2204" s="342" t="str">
        <f aca="false">A2204&amp;"U"</f>
        <v>102521U</v>
      </c>
      <c r="C2204" s="341" t="s">
        <v>8108</v>
      </c>
      <c r="D2204" s="341" t="s">
        <v>32</v>
      </c>
      <c r="E2204" s="341" t="s">
        <v>5911</v>
      </c>
      <c r="F2204" s="343" t="n">
        <v>93.98</v>
      </c>
    </row>
    <row r="2205" customFormat="false" ht="15" hidden="false" customHeight="false" outlineLevel="0" collapsed="false">
      <c r="A2205" s="341" t="n">
        <v>102522</v>
      </c>
      <c r="B2205" s="342" t="str">
        <f aca="false">A2205&amp;"U"</f>
        <v>102522U</v>
      </c>
      <c r="C2205" s="341" t="s">
        <v>8109</v>
      </c>
      <c r="D2205" s="341" t="s">
        <v>32</v>
      </c>
      <c r="E2205" s="341" t="s">
        <v>5911</v>
      </c>
      <c r="F2205" s="343" t="n">
        <v>137.85</v>
      </c>
    </row>
    <row r="2206" customFormat="false" ht="15" hidden="false" customHeight="false" outlineLevel="0" collapsed="false">
      <c r="A2206" s="341" t="n">
        <v>102523</v>
      </c>
      <c r="B2206" s="342" t="str">
        <f aca="false">A2206&amp;"U"</f>
        <v>102523U</v>
      </c>
      <c r="C2206" s="341" t="s">
        <v>8110</v>
      </c>
      <c r="D2206" s="341" t="s">
        <v>32</v>
      </c>
      <c r="E2206" s="341" t="s">
        <v>5911</v>
      </c>
      <c r="F2206" s="343" t="n">
        <v>181.75</v>
      </c>
    </row>
    <row r="2207" customFormat="false" ht="15" hidden="false" customHeight="false" outlineLevel="0" collapsed="false">
      <c r="A2207" s="341" t="n">
        <v>95240</v>
      </c>
      <c r="B2207" s="342" t="str">
        <f aca="false">A2207&amp;"U"</f>
        <v>95240U</v>
      </c>
      <c r="C2207" s="341" t="s">
        <v>8111</v>
      </c>
      <c r="D2207" s="341" t="s">
        <v>68</v>
      </c>
      <c r="E2207" s="341" t="s">
        <v>5964</v>
      </c>
      <c r="F2207" s="343" t="n">
        <v>18.69</v>
      </c>
    </row>
    <row r="2208" customFormat="false" ht="15" hidden="false" customHeight="false" outlineLevel="0" collapsed="false">
      <c r="A2208" s="341" t="n">
        <v>95241</v>
      </c>
      <c r="B2208" s="342" t="str">
        <f aca="false">A2208&amp;"U"</f>
        <v>95241U</v>
      </c>
      <c r="C2208" s="341" t="s">
        <v>8112</v>
      </c>
      <c r="D2208" s="341" t="s">
        <v>68</v>
      </c>
      <c r="E2208" s="341" t="s">
        <v>5964</v>
      </c>
      <c r="F2208" s="343" t="n">
        <v>31.15</v>
      </c>
    </row>
    <row r="2209" customFormat="false" ht="15" hidden="false" customHeight="false" outlineLevel="0" collapsed="false">
      <c r="A2209" s="341" t="n">
        <v>96616</v>
      </c>
      <c r="B2209" s="342" t="str">
        <f aca="false">A2209&amp;"U"</f>
        <v>96616U</v>
      </c>
      <c r="C2209" s="341" t="s">
        <v>8113</v>
      </c>
      <c r="D2209" s="341" t="s">
        <v>102</v>
      </c>
      <c r="E2209" s="341" t="s">
        <v>5964</v>
      </c>
      <c r="F2209" s="343" t="n">
        <v>647.64</v>
      </c>
    </row>
    <row r="2210" customFormat="false" ht="15" hidden="false" customHeight="false" outlineLevel="0" collapsed="false">
      <c r="A2210" s="341" t="n">
        <v>96617</v>
      </c>
      <c r="B2210" s="342" t="str">
        <f aca="false">A2210&amp;"U"</f>
        <v>96617U</v>
      </c>
      <c r="C2210" s="341" t="s">
        <v>8114</v>
      </c>
      <c r="D2210" s="341" t="s">
        <v>68</v>
      </c>
      <c r="E2210" s="341" t="s">
        <v>5964</v>
      </c>
      <c r="F2210" s="343" t="n">
        <v>19.41</v>
      </c>
    </row>
    <row r="2211" customFormat="false" ht="15" hidden="false" customHeight="false" outlineLevel="0" collapsed="false">
      <c r="A2211" s="341" t="n">
        <v>96619</v>
      </c>
      <c r="B2211" s="342" t="str">
        <f aca="false">A2211&amp;"U"</f>
        <v>96619U</v>
      </c>
      <c r="C2211" s="341" t="s">
        <v>8115</v>
      </c>
      <c r="D2211" s="341" t="s">
        <v>68</v>
      </c>
      <c r="E2211" s="341" t="s">
        <v>5964</v>
      </c>
      <c r="F2211" s="343" t="n">
        <v>32.37</v>
      </c>
    </row>
    <row r="2212" customFormat="false" ht="15" hidden="false" customHeight="false" outlineLevel="0" collapsed="false">
      <c r="A2212" s="341" t="n">
        <v>96620</v>
      </c>
      <c r="B2212" s="342" t="str">
        <f aca="false">A2212&amp;"U"</f>
        <v>96620U</v>
      </c>
      <c r="C2212" s="341" t="s">
        <v>8116</v>
      </c>
      <c r="D2212" s="341" t="s">
        <v>102</v>
      </c>
      <c r="E2212" s="341" t="s">
        <v>5964</v>
      </c>
      <c r="F2212" s="343" t="n">
        <v>623.41</v>
      </c>
    </row>
    <row r="2213" customFormat="false" ht="15" hidden="false" customHeight="false" outlineLevel="0" collapsed="false">
      <c r="A2213" s="341" t="n">
        <v>96621</v>
      </c>
      <c r="B2213" s="342" t="str">
        <f aca="false">A2213&amp;"U"</f>
        <v>96621U</v>
      </c>
      <c r="C2213" s="341" t="s">
        <v>8117</v>
      </c>
      <c r="D2213" s="341" t="s">
        <v>102</v>
      </c>
      <c r="E2213" s="341" t="s">
        <v>5911</v>
      </c>
      <c r="F2213" s="343" t="n">
        <v>228.97</v>
      </c>
    </row>
    <row r="2214" customFormat="false" ht="15" hidden="false" customHeight="false" outlineLevel="0" collapsed="false">
      <c r="A2214" s="341" t="n">
        <v>96622</v>
      </c>
      <c r="B2214" s="342" t="str">
        <f aca="false">A2214&amp;"U"</f>
        <v>96622U</v>
      </c>
      <c r="C2214" s="341" t="s">
        <v>8118</v>
      </c>
      <c r="D2214" s="341" t="s">
        <v>102</v>
      </c>
      <c r="E2214" s="341" t="s">
        <v>5911</v>
      </c>
      <c r="F2214" s="343" t="n">
        <v>157.83</v>
      </c>
    </row>
    <row r="2215" customFormat="false" ht="15" hidden="false" customHeight="false" outlineLevel="0" collapsed="false">
      <c r="A2215" s="341" t="n">
        <v>96623</v>
      </c>
      <c r="B2215" s="342" t="str">
        <f aca="false">A2215&amp;"U"</f>
        <v>96623U</v>
      </c>
      <c r="C2215" s="341" t="s">
        <v>8119</v>
      </c>
      <c r="D2215" s="341" t="s">
        <v>102</v>
      </c>
      <c r="E2215" s="341" t="s">
        <v>5911</v>
      </c>
      <c r="F2215" s="343" t="n">
        <v>212.38</v>
      </c>
    </row>
    <row r="2216" customFormat="false" ht="15" hidden="false" customHeight="false" outlineLevel="0" collapsed="false">
      <c r="A2216" s="341" t="n">
        <v>96624</v>
      </c>
      <c r="B2216" s="342" t="str">
        <f aca="false">A2216&amp;"U"</f>
        <v>96624U</v>
      </c>
      <c r="C2216" s="341" t="s">
        <v>8120</v>
      </c>
      <c r="D2216" s="341" t="s">
        <v>102</v>
      </c>
      <c r="E2216" s="341" t="s">
        <v>5911</v>
      </c>
      <c r="F2216" s="343" t="n">
        <v>151.98</v>
      </c>
    </row>
    <row r="2217" customFormat="false" ht="15" hidden="false" customHeight="false" outlineLevel="0" collapsed="false">
      <c r="A2217" s="341" t="n">
        <v>97082</v>
      </c>
      <c r="B2217" s="342" t="str">
        <f aca="false">A2217&amp;"U"</f>
        <v>97082U</v>
      </c>
      <c r="C2217" s="341" t="s">
        <v>8121</v>
      </c>
      <c r="D2217" s="341" t="s">
        <v>102</v>
      </c>
      <c r="E2217" s="341" t="s">
        <v>6393</v>
      </c>
      <c r="F2217" s="343" t="n">
        <v>53.63</v>
      </c>
    </row>
    <row r="2218" customFormat="false" ht="15" hidden="false" customHeight="false" outlineLevel="0" collapsed="false">
      <c r="A2218" s="341" t="n">
        <v>97083</v>
      </c>
      <c r="B2218" s="342" t="str">
        <f aca="false">A2218&amp;"U"</f>
        <v>97083U</v>
      </c>
      <c r="C2218" s="341" t="s">
        <v>8122</v>
      </c>
      <c r="D2218" s="341" t="s">
        <v>68</v>
      </c>
      <c r="E2218" s="341" t="s">
        <v>5911</v>
      </c>
      <c r="F2218" s="343" t="n">
        <v>3.01</v>
      </c>
    </row>
    <row r="2219" customFormat="false" ht="15" hidden="false" customHeight="false" outlineLevel="0" collapsed="false">
      <c r="A2219" s="341" t="n">
        <v>97084</v>
      </c>
      <c r="B2219" s="342" t="str">
        <f aca="false">A2219&amp;"U"</f>
        <v>97084U</v>
      </c>
      <c r="C2219" s="341" t="s">
        <v>8123</v>
      </c>
      <c r="D2219" s="341" t="s">
        <v>68</v>
      </c>
      <c r="E2219" s="341" t="s">
        <v>5911</v>
      </c>
      <c r="F2219" s="343" t="n">
        <v>0.62</v>
      </c>
    </row>
    <row r="2220" customFormat="false" ht="15" hidden="false" customHeight="false" outlineLevel="0" collapsed="false">
      <c r="A2220" s="341" t="n">
        <v>97086</v>
      </c>
      <c r="B2220" s="342" t="str">
        <f aca="false">A2220&amp;"U"</f>
        <v>97086U</v>
      </c>
      <c r="C2220" s="341" t="s">
        <v>8124</v>
      </c>
      <c r="D2220" s="341" t="s">
        <v>68</v>
      </c>
      <c r="E2220" s="341" t="s">
        <v>5964</v>
      </c>
      <c r="F2220" s="343" t="n">
        <v>121.97</v>
      </c>
    </row>
    <row r="2221" customFormat="false" ht="15" hidden="false" customHeight="false" outlineLevel="0" collapsed="false">
      <c r="A2221" s="341" t="n">
        <v>97087</v>
      </c>
      <c r="B2221" s="342" t="str">
        <f aca="false">A2221&amp;"U"</f>
        <v>97087U</v>
      </c>
      <c r="C2221" s="341" t="s">
        <v>8125</v>
      </c>
      <c r="D2221" s="341" t="s">
        <v>68</v>
      </c>
      <c r="E2221" s="341" t="s">
        <v>5964</v>
      </c>
      <c r="F2221" s="343" t="n">
        <v>1.81</v>
      </c>
    </row>
    <row r="2222" customFormat="false" ht="15" hidden="false" customHeight="false" outlineLevel="0" collapsed="false">
      <c r="A2222" s="341" t="n">
        <v>97088</v>
      </c>
      <c r="B2222" s="342" t="str">
        <f aca="false">A2222&amp;"U"</f>
        <v>97088U</v>
      </c>
      <c r="C2222" s="341" t="s">
        <v>8126</v>
      </c>
      <c r="D2222" s="341" t="s">
        <v>506</v>
      </c>
      <c r="E2222" s="341" t="s">
        <v>5964</v>
      </c>
      <c r="F2222" s="343" t="n">
        <v>13.59</v>
      </c>
    </row>
    <row r="2223" customFormat="false" ht="15" hidden="false" customHeight="false" outlineLevel="0" collapsed="false">
      <c r="A2223" s="341" t="n">
        <v>97089</v>
      </c>
      <c r="B2223" s="342" t="str">
        <f aca="false">A2223&amp;"U"</f>
        <v>97089U</v>
      </c>
      <c r="C2223" s="341" t="s">
        <v>8127</v>
      </c>
      <c r="D2223" s="341" t="s">
        <v>506</v>
      </c>
      <c r="E2223" s="341" t="s">
        <v>5964</v>
      </c>
      <c r="F2223" s="343" t="n">
        <v>12.4</v>
      </c>
    </row>
    <row r="2224" customFormat="false" ht="15" hidden="false" customHeight="false" outlineLevel="0" collapsed="false">
      <c r="A2224" s="341" t="n">
        <v>97090</v>
      </c>
      <c r="B2224" s="342" t="str">
        <f aca="false">A2224&amp;"U"</f>
        <v>97090U</v>
      </c>
      <c r="C2224" s="341" t="s">
        <v>8128</v>
      </c>
      <c r="D2224" s="341" t="s">
        <v>506</v>
      </c>
      <c r="E2224" s="341" t="s">
        <v>5964</v>
      </c>
      <c r="F2224" s="343" t="n">
        <v>12.14</v>
      </c>
    </row>
    <row r="2225" customFormat="false" ht="15" hidden="false" customHeight="false" outlineLevel="0" collapsed="false">
      <c r="A2225" s="341" t="n">
        <v>97091</v>
      </c>
      <c r="B2225" s="342" t="str">
        <f aca="false">A2225&amp;"U"</f>
        <v>97091U</v>
      </c>
      <c r="C2225" s="341" t="s">
        <v>8129</v>
      </c>
      <c r="D2225" s="341" t="s">
        <v>506</v>
      </c>
      <c r="E2225" s="341" t="s">
        <v>5964</v>
      </c>
      <c r="F2225" s="343" t="n">
        <v>11.73</v>
      </c>
    </row>
    <row r="2226" customFormat="false" ht="15" hidden="false" customHeight="false" outlineLevel="0" collapsed="false">
      <c r="A2226" s="341" t="n">
        <v>97092</v>
      </c>
      <c r="B2226" s="342" t="str">
        <f aca="false">A2226&amp;"U"</f>
        <v>97092U</v>
      </c>
      <c r="C2226" s="341" t="s">
        <v>8130</v>
      </c>
      <c r="D2226" s="341" t="s">
        <v>506</v>
      </c>
      <c r="E2226" s="341" t="s">
        <v>5964</v>
      </c>
      <c r="F2226" s="343" t="n">
        <v>11.33</v>
      </c>
    </row>
    <row r="2227" customFormat="false" ht="15" hidden="false" customHeight="false" outlineLevel="0" collapsed="false">
      <c r="A2227" s="341" t="n">
        <v>97093</v>
      </c>
      <c r="B2227" s="342" t="str">
        <f aca="false">A2227&amp;"U"</f>
        <v>97093U</v>
      </c>
      <c r="C2227" s="341" t="s">
        <v>8131</v>
      </c>
      <c r="D2227" s="341" t="s">
        <v>506</v>
      </c>
      <c r="E2227" s="341" t="s">
        <v>5964</v>
      </c>
      <c r="F2227" s="343" t="n">
        <v>10.6</v>
      </c>
    </row>
    <row r="2228" customFormat="false" ht="15" hidden="false" customHeight="false" outlineLevel="0" collapsed="false">
      <c r="A2228" s="341" t="n">
        <v>97096</v>
      </c>
      <c r="B2228" s="342" t="str">
        <f aca="false">A2228&amp;"U"</f>
        <v>97096U</v>
      </c>
      <c r="C2228" s="341" t="s">
        <v>8132</v>
      </c>
      <c r="D2228" s="341" t="s">
        <v>102</v>
      </c>
      <c r="E2228" s="341" t="s">
        <v>5911</v>
      </c>
      <c r="F2228" s="343" t="n">
        <v>706.07</v>
      </c>
    </row>
    <row r="2229" customFormat="false" ht="15" hidden="false" customHeight="false" outlineLevel="0" collapsed="false">
      <c r="A2229" s="341" t="n">
        <v>97097</v>
      </c>
      <c r="B2229" s="342" t="str">
        <f aca="false">A2229&amp;"U"</f>
        <v>97097U</v>
      </c>
      <c r="C2229" s="341" t="s">
        <v>8133</v>
      </c>
      <c r="D2229" s="341" t="s">
        <v>68</v>
      </c>
      <c r="E2229" s="341" t="s">
        <v>5911</v>
      </c>
      <c r="F2229" s="343" t="n">
        <v>38.2</v>
      </c>
    </row>
    <row r="2230" customFormat="false" ht="15" hidden="false" customHeight="false" outlineLevel="0" collapsed="false">
      <c r="A2230" s="341" t="n">
        <v>97101</v>
      </c>
      <c r="B2230" s="342" t="str">
        <f aca="false">A2230&amp;"U"</f>
        <v>97101U</v>
      </c>
      <c r="C2230" s="341" t="s">
        <v>8134</v>
      </c>
      <c r="D2230" s="341" t="s">
        <v>68</v>
      </c>
      <c r="E2230" s="341" t="s">
        <v>5911</v>
      </c>
      <c r="F2230" s="343" t="n">
        <v>172.01</v>
      </c>
    </row>
    <row r="2231" customFormat="false" ht="15" hidden="false" customHeight="false" outlineLevel="0" collapsed="false">
      <c r="A2231" s="341" t="n">
        <v>97102</v>
      </c>
      <c r="B2231" s="342" t="str">
        <f aca="false">A2231&amp;"U"</f>
        <v>97102U</v>
      </c>
      <c r="C2231" s="341" t="s">
        <v>8135</v>
      </c>
      <c r="D2231" s="341" t="s">
        <v>68</v>
      </c>
      <c r="E2231" s="341" t="s">
        <v>5911</v>
      </c>
      <c r="F2231" s="343" t="n">
        <v>218.53</v>
      </c>
    </row>
    <row r="2232" customFormat="false" ht="15" hidden="false" customHeight="false" outlineLevel="0" collapsed="false">
      <c r="A2232" s="341" t="n">
        <v>97103</v>
      </c>
      <c r="B2232" s="342" t="str">
        <f aca="false">A2232&amp;"U"</f>
        <v>97103U</v>
      </c>
      <c r="C2232" s="341" t="s">
        <v>8136</v>
      </c>
      <c r="D2232" s="341" t="s">
        <v>68</v>
      </c>
      <c r="E2232" s="341" t="s">
        <v>5911</v>
      </c>
      <c r="F2232" s="343" t="n">
        <v>261.97</v>
      </c>
    </row>
    <row r="2233" customFormat="false" ht="15" hidden="false" customHeight="false" outlineLevel="0" collapsed="false">
      <c r="A2233" s="341" t="n">
        <v>100322</v>
      </c>
      <c r="B2233" s="342" t="str">
        <f aca="false">A2233&amp;"U"</f>
        <v>100322U</v>
      </c>
      <c r="C2233" s="341" t="s">
        <v>8137</v>
      </c>
      <c r="D2233" s="341" t="s">
        <v>102</v>
      </c>
      <c r="E2233" s="341" t="s">
        <v>5911</v>
      </c>
      <c r="F2233" s="343" t="n">
        <v>144.84</v>
      </c>
    </row>
    <row r="2234" customFormat="false" ht="15" hidden="false" customHeight="false" outlineLevel="0" collapsed="false">
      <c r="A2234" s="341" t="n">
        <v>100323</v>
      </c>
      <c r="B2234" s="342" t="str">
        <f aca="false">A2234&amp;"U"</f>
        <v>100323U</v>
      </c>
      <c r="C2234" s="341" t="s">
        <v>8138</v>
      </c>
      <c r="D2234" s="341" t="s">
        <v>102</v>
      </c>
      <c r="E2234" s="341" t="s">
        <v>5911</v>
      </c>
      <c r="F2234" s="343" t="n">
        <v>203.15</v>
      </c>
    </row>
    <row r="2235" customFormat="false" ht="15" hidden="false" customHeight="false" outlineLevel="0" collapsed="false">
      <c r="A2235" s="341" t="n">
        <v>100324</v>
      </c>
      <c r="B2235" s="342" t="str">
        <f aca="false">A2235&amp;"U"</f>
        <v>100324U</v>
      </c>
      <c r="C2235" s="341" t="s">
        <v>8139</v>
      </c>
      <c r="D2235" s="341" t="s">
        <v>102</v>
      </c>
      <c r="E2235" s="341" t="s">
        <v>5911</v>
      </c>
      <c r="F2235" s="343" t="n">
        <v>151.66</v>
      </c>
    </row>
    <row r="2236" customFormat="false" ht="15" hidden="false" customHeight="false" outlineLevel="0" collapsed="false">
      <c r="A2236" s="341" t="n">
        <v>103072</v>
      </c>
      <c r="B2236" s="342" t="str">
        <f aca="false">A2236&amp;"U"</f>
        <v>103072U</v>
      </c>
      <c r="C2236" s="341" t="s">
        <v>8140</v>
      </c>
      <c r="D2236" s="341" t="s">
        <v>68</v>
      </c>
      <c r="E2236" s="341" t="s">
        <v>5911</v>
      </c>
      <c r="F2236" s="343" t="n">
        <v>311.07</v>
      </c>
    </row>
    <row r="2237" customFormat="false" ht="15" hidden="false" customHeight="false" outlineLevel="0" collapsed="false">
      <c r="A2237" s="341" t="n">
        <v>103073</v>
      </c>
      <c r="B2237" s="342" t="str">
        <f aca="false">A2237&amp;"U"</f>
        <v>103073U</v>
      </c>
      <c r="C2237" s="341" t="s">
        <v>8141</v>
      </c>
      <c r="D2237" s="341" t="s">
        <v>68</v>
      </c>
      <c r="E2237" s="341" t="s">
        <v>5911</v>
      </c>
      <c r="F2237" s="343" t="n">
        <v>373.32</v>
      </c>
    </row>
    <row r="2238" customFormat="false" ht="15" hidden="false" customHeight="false" outlineLevel="0" collapsed="false">
      <c r="A2238" s="341" t="n">
        <v>103074</v>
      </c>
      <c r="B2238" s="342" t="str">
        <f aca="false">A2238&amp;"U"</f>
        <v>103074U</v>
      </c>
      <c r="C2238" s="341" t="s">
        <v>8142</v>
      </c>
      <c r="D2238" s="341" t="s">
        <v>68</v>
      </c>
      <c r="E2238" s="341" t="s">
        <v>5911</v>
      </c>
      <c r="F2238" s="343" t="n">
        <v>173.34</v>
      </c>
    </row>
    <row r="2239" customFormat="false" ht="15" hidden="false" customHeight="false" outlineLevel="0" collapsed="false">
      <c r="A2239" s="341" t="n">
        <v>103075</v>
      </c>
      <c r="B2239" s="342" t="str">
        <f aca="false">A2239&amp;"U"</f>
        <v>103075U</v>
      </c>
      <c r="C2239" s="341" t="s">
        <v>8143</v>
      </c>
      <c r="D2239" s="341" t="s">
        <v>68</v>
      </c>
      <c r="E2239" s="341" t="s">
        <v>5911</v>
      </c>
      <c r="F2239" s="343" t="n">
        <v>211.54</v>
      </c>
    </row>
    <row r="2240" customFormat="false" ht="15" hidden="false" customHeight="false" outlineLevel="0" collapsed="false">
      <c r="A2240" s="341" t="n">
        <v>103076</v>
      </c>
      <c r="B2240" s="342" t="str">
        <f aca="false">A2240&amp;"U"</f>
        <v>103076U</v>
      </c>
      <c r="C2240" s="341" t="s">
        <v>8144</v>
      </c>
      <c r="D2240" s="341" t="s">
        <v>68</v>
      </c>
      <c r="E2240" s="341" t="s">
        <v>5911</v>
      </c>
      <c r="F2240" s="343" t="n">
        <v>145</v>
      </c>
    </row>
    <row r="2241" customFormat="false" ht="15" hidden="false" customHeight="false" outlineLevel="0" collapsed="false">
      <c r="A2241" s="341" t="n">
        <v>103077</v>
      </c>
      <c r="B2241" s="342" t="str">
        <f aca="false">A2241&amp;"U"</f>
        <v>103077U</v>
      </c>
      <c r="C2241" s="341" t="s">
        <v>8145</v>
      </c>
      <c r="D2241" s="341" t="s">
        <v>68</v>
      </c>
      <c r="E2241" s="341" t="s">
        <v>5911</v>
      </c>
      <c r="F2241" s="343" t="n">
        <v>191.52</v>
      </c>
    </row>
    <row r="2242" customFormat="false" ht="15" hidden="false" customHeight="false" outlineLevel="0" collapsed="false">
      <c r="A2242" s="341" t="n">
        <v>103078</v>
      </c>
      <c r="B2242" s="342" t="str">
        <f aca="false">A2242&amp;"U"</f>
        <v>103078U</v>
      </c>
      <c r="C2242" s="341" t="s">
        <v>8146</v>
      </c>
      <c r="D2242" s="341" t="s">
        <v>68</v>
      </c>
      <c r="E2242" s="341" t="s">
        <v>5911</v>
      </c>
      <c r="F2242" s="343" t="n">
        <v>234.96</v>
      </c>
    </row>
    <row r="2243" customFormat="false" ht="15" hidden="false" customHeight="false" outlineLevel="0" collapsed="false">
      <c r="A2243" s="341" t="n">
        <v>103079</v>
      </c>
      <c r="B2243" s="342" t="str">
        <f aca="false">A2243&amp;"U"</f>
        <v>103079U</v>
      </c>
      <c r="C2243" s="341" t="s">
        <v>8147</v>
      </c>
      <c r="D2243" s="341" t="s">
        <v>68</v>
      </c>
      <c r="E2243" s="341" t="s">
        <v>5911</v>
      </c>
      <c r="F2243" s="343" t="n">
        <v>284.06</v>
      </c>
    </row>
    <row r="2244" customFormat="false" ht="15" hidden="false" customHeight="false" outlineLevel="0" collapsed="false">
      <c r="A2244" s="341" t="n">
        <v>103080</v>
      </c>
      <c r="B2244" s="342" t="str">
        <f aca="false">A2244&amp;"U"</f>
        <v>103080U</v>
      </c>
      <c r="C2244" s="341" t="s">
        <v>8148</v>
      </c>
      <c r="D2244" s="341" t="s">
        <v>68</v>
      </c>
      <c r="E2244" s="341" t="s">
        <v>5911</v>
      </c>
      <c r="F2244" s="343" t="n">
        <v>346.31</v>
      </c>
    </row>
    <row r="2245" customFormat="false" ht="15" hidden="false" customHeight="false" outlineLevel="0" collapsed="false">
      <c r="A2245" s="341" t="n">
        <v>92263</v>
      </c>
      <c r="B2245" s="342" t="str">
        <f aca="false">A2245&amp;"U"</f>
        <v>92263U</v>
      </c>
      <c r="C2245" s="341" t="s">
        <v>8149</v>
      </c>
      <c r="D2245" s="341" t="s">
        <v>68</v>
      </c>
      <c r="E2245" s="341" t="s">
        <v>5964</v>
      </c>
      <c r="F2245" s="343" t="n">
        <v>166.08</v>
      </c>
    </row>
    <row r="2246" customFormat="false" ht="15" hidden="false" customHeight="false" outlineLevel="0" collapsed="false">
      <c r="A2246" s="341" t="n">
        <v>92264</v>
      </c>
      <c r="B2246" s="342" t="str">
        <f aca="false">A2246&amp;"U"</f>
        <v>92264U</v>
      </c>
      <c r="C2246" s="341" t="s">
        <v>8150</v>
      </c>
      <c r="D2246" s="341" t="s">
        <v>68</v>
      </c>
      <c r="E2246" s="341" t="s">
        <v>5964</v>
      </c>
      <c r="F2246" s="343" t="n">
        <v>214.7</v>
      </c>
    </row>
    <row r="2247" customFormat="false" ht="15" hidden="false" customHeight="false" outlineLevel="0" collapsed="false">
      <c r="A2247" s="341" t="n">
        <v>92265</v>
      </c>
      <c r="B2247" s="342" t="str">
        <f aca="false">A2247&amp;"U"</f>
        <v>92265U</v>
      </c>
      <c r="C2247" s="341" t="s">
        <v>8151</v>
      </c>
      <c r="D2247" s="341" t="s">
        <v>68</v>
      </c>
      <c r="E2247" s="341" t="s">
        <v>5964</v>
      </c>
      <c r="F2247" s="343" t="n">
        <v>120</v>
      </c>
    </row>
    <row r="2248" customFormat="false" ht="15" hidden="false" customHeight="false" outlineLevel="0" collapsed="false">
      <c r="A2248" s="341" t="n">
        <v>92266</v>
      </c>
      <c r="B2248" s="342" t="str">
        <f aca="false">A2248&amp;"U"</f>
        <v>92266U</v>
      </c>
      <c r="C2248" s="341" t="s">
        <v>8152</v>
      </c>
      <c r="D2248" s="341" t="s">
        <v>68</v>
      </c>
      <c r="E2248" s="341" t="s">
        <v>5964</v>
      </c>
      <c r="F2248" s="343" t="n">
        <v>161.7</v>
      </c>
    </row>
    <row r="2249" customFormat="false" ht="15" hidden="false" customHeight="false" outlineLevel="0" collapsed="false">
      <c r="A2249" s="341" t="n">
        <v>92267</v>
      </c>
      <c r="B2249" s="342" t="str">
        <f aca="false">A2249&amp;"U"</f>
        <v>92267U</v>
      </c>
      <c r="C2249" s="341" t="s">
        <v>8153</v>
      </c>
      <c r="D2249" s="341" t="s">
        <v>68</v>
      </c>
      <c r="E2249" s="341" t="s">
        <v>5964</v>
      </c>
      <c r="F2249" s="343" t="n">
        <v>55.83</v>
      </c>
    </row>
    <row r="2250" customFormat="false" ht="15" hidden="false" customHeight="false" outlineLevel="0" collapsed="false">
      <c r="A2250" s="341" t="n">
        <v>92268</v>
      </c>
      <c r="B2250" s="342" t="str">
        <f aca="false">A2250&amp;"U"</f>
        <v>92268U</v>
      </c>
      <c r="C2250" s="341" t="s">
        <v>8154</v>
      </c>
      <c r="D2250" s="341" t="s">
        <v>68</v>
      </c>
      <c r="E2250" s="341" t="s">
        <v>5964</v>
      </c>
      <c r="F2250" s="343" t="n">
        <v>94.04</v>
      </c>
    </row>
    <row r="2251" customFormat="false" ht="15" hidden="false" customHeight="false" outlineLevel="0" collapsed="false">
      <c r="A2251" s="341" t="n">
        <v>92269</v>
      </c>
      <c r="B2251" s="342" t="str">
        <f aca="false">A2251&amp;"U"</f>
        <v>92269U</v>
      </c>
      <c r="C2251" s="341" t="s">
        <v>8155</v>
      </c>
      <c r="D2251" s="341" t="s">
        <v>68</v>
      </c>
      <c r="E2251" s="341" t="s">
        <v>5964</v>
      </c>
      <c r="F2251" s="343" t="n">
        <v>137.13</v>
      </c>
    </row>
    <row r="2252" customFormat="false" ht="15" hidden="false" customHeight="false" outlineLevel="0" collapsed="false">
      <c r="A2252" s="341" t="n">
        <v>92270</v>
      </c>
      <c r="B2252" s="342" t="str">
        <f aca="false">A2252&amp;"U"</f>
        <v>92270U</v>
      </c>
      <c r="C2252" s="341" t="s">
        <v>8156</v>
      </c>
      <c r="D2252" s="341" t="s">
        <v>68</v>
      </c>
      <c r="E2252" s="341" t="s">
        <v>5964</v>
      </c>
      <c r="F2252" s="343" t="n">
        <v>173.44</v>
      </c>
    </row>
    <row r="2253" customFormat="false" ht="15" hidden="false" customHeight="false" outlineLevel="0" collapsed="false">
      <c r="A2253" s="341" t="n">
        <v>92271</v>
      </c>
      <c r="B2253" s="342" t="str">
        <f aca="false">A2253&amp;"U"</f>
        <v>92271U</v>
      </c>
      <c r="C2253" s="341" t="s">
        <v>8157</v>
      </c>
      <c r="D2253" s="341" t="s">
        <v>68</v>
      </c>
      <c r="E2253" s="341" t="s">
        <v>5964</v>
      </c>
      <c r="F2253" s="343" t="n">
        <v>111.28</v>
      </c>
    </row>
    <row r="2254" customFormat="false" ht="15" hidden="false" customHeight="false" outlineLevel="0" collapsed="false">
      <c r="A2254" s="341" t="n">
        <v>92272</v>
      </c>
      <c r="B2254" s="342" t="str">
        <f aca="false">A2254&amp;"U"</f>
        <v>92272U</v>
      </c>
      <c r="C2254" s="341" t="s">
        <v>8158</v>
      </c>
      <c r="D2254" s="341" t="s">
        <v>152</v>
      </c>
      <c r="E2254" s="341" t="s">
        <v>5964</v>
      </c>
      <c r="F2254" s="343" t="n">
        <v>38.4</v>
      </c>
    </row>
    <row r="2255" customFormat="false" ht="15" hidden="false" customHeight="false" outlineLevel="0" collapsed="false">
      <c r="A2255" s="341" t="n">
        <v>92273</v>
      </c>
      <c r="B2255" s="342" t="str">
        <f aca="false">A2255&amp;"U"</f>
        <v>92273U</v>
      </c>
      <c r="C2255" s="341" t="s">
        <v>8159</v>
      </c>
      <c r="D2255" s="341" t="s">
        <v>152</v>
      </c>
      <c r="E2255" s="341" t="s">
        <v>5964</v>
      </c>
      <c r="F2255" s="343" t="n">
        <v>15.79</v>
      </c>
    </row>
    <row r="2256" customFormat="false" ht="15" hidden="false" customHeight="false" outlineLevel="0" collapsed="false">
      <c r="A2256" s="341" t="n">
        <v>92409</v>
      </c>
      <c r="B2256" s="342" t="str">
        <f aca="false">A2256&amp;"U"</f>
        <v>92409U</v>
      </c>
      <c r="C2256" s="341" t="s">
        <v>8160</v>
      </c>
      <c r="D2256" s="341" t="s">
        <v>68</v>
      </c>
      <c r="E2256" s="341" t="s">
        <v>5964</v>
      </c>
      <c r="F2256" s="343" t="n">
        <v>229.27</v>
      </c>
    </row>
    <row r="2257" customFormat="false" ht="15" hidden="false" customHeight="false" outlineLevel="0" collapsed="false">
      <c r="A2257" s="341" t="n">
        <v>92411</v>
      </c>
      <c r="B2257" s="342" t="str">
        <f aca="false">A2257&amp;"U"</f>
        <v>92411U</v>
      </c>
      <c r="C2257" s="341" t="s">
        <v>8161</v>
      </c>
      <c r="D2257" s="341" t="s">
        <v>68</v>
      </c>
      <c r="E2257" s="341" t="s">
        <v>5964</v>
      </c>
      <c r="F2257" s="343" t="n">
        <v>151.67</v>
      </c>
    </row>
    <row r="2258" customFormat="false" ht="15" hidden="false" customHeight="false" outlineLevel="0" collapsed="false">
      <c r="A2258" s="341" t="n">
        <v>92413</v>
      </c>
      <c r="B2258" s="342" t="str">
        <f aca="false">A2258&amp;"U"</f>
        <v>92413U</v>
      </c>
      <c r="C2258" s="341" t="s">
        <v>8162</v>
      </c>
      <c r="D2258" s="341" t="s">
        <v>68</v>
      </c>
      <c r="E2258" s="341" t="s">
        <v>5964</v>
      </c>
      <c r="F2258" s="343" t="n">
        <v>98.65</v>
      </c>
    </row>
    <row r="2259" customFormat="false" ht="15" hidden="false" customHeight="false" outlineLevel="0" collapsed="false">
      <c r="A2259" s="341" t="n">
        <v>92415</v>
      </c>
      <c r="B2259" s="342" t="str">
        <f aca="false">A2259&amp;"U"</f>
        <v>92415U</v>
      </c>
      <c r="C2259" s="341" t="s">
        <v>8163</v>
      </c>
      <c r="D2259" s="341" t="s">
        <v>68</v>
      </c>
      <c r="E2259" s="341" t="s">
        <v>5964</v>
      </c>
      <c r="F2259" s="343" t="n">
        <v>135.99</v>
      </c>
    </row>
    <row r="2260" customFormat="false" ht="15" hidden="false" customHeight="false" outlineLevel="0" collapsed="false">
      <c r="A2260" s="341" t="n">
        <v>92417</v>
      </c>
      <c r="B2260" s="342" t="str">
        <f aca="false">A2260&amp;"U"</f>
        <v>92417U</v>
      </c>
      <c r="C2260" s="341" t="s">
        <v>8164</v>
      </c>
      <c r="D2260" s="341" t="s">
        <v>68</v>
      </c>
      <c r="E2260" s="341" t="s">
        <v>5964</v>
      </c>
      <c r="F2260" s="343" t="n">
        <v>157.31</v>
      </c>
    </row>
    <row r="2261" customFormat="false" ht="15" hidden="false" customHeight="false" outlineLevel="0" collapsed="false">
      <c r="A2261" s="341" t="n">
        <v>92419</v>
      </c>
      <c r="B2261" s="342" t="str">
        <f aca="false">A2261&amp;"U"</f>
        <v>92419U</v>
      </c>
      <c r="C2261" s="341" t="s">
        <v>8165</v>
      </c>
      <c r="D2261" s="341" t="s">
        <v>68</v>
      </c>
      <c r="E2261" s="341" t="s">
        <v>5964</v>
      </c>
      <c r="F2261" s="343" t="n">
        <v>84.9</v>
      </c>
    </row>
    <row r="2262" customFormat="false" ht="15" hidden="false" customHeight="false" outlineLevel="0" collapsed="false">
      <c r="A2262" s="341" t="n">
        <v>92421</v>
      </c>
      <c r="B2262" s="342" t="str">
        <f aca="false">A2262&amp;"U"</f>
        <v>92421U</v>
      </c>
      <c r="C2262" s="341" t="s">
        <v>8166</v>
      </c>
      <c r="D2262" s="341" t="s">
        <v>68</v>
      </c>
      <c r="E2262" s="341" t="s">
        <v>5964</v>
      </c>
      <c r="F2262" s="343" t="n">
        <v>101.24</v>
      </c>
    </row>
    <row r="2263" customFormat="false" ht="15" hidden="false" customHeight="false" outlineLevel="0" collapsed="false">
      <c r="A2263" s="341" t="n">
        <v>92423</v>
      </c>
      <c r="B2263" s="342" t="str">
        <f aca="false">A2263&amp;"U"</f>
        <v>92423U</v>
      </c>
      <c r="C2263" s="341" t="s">
        <v>8167</v>
      </c>
      <c r="D2263" s="341" t="s">
        <v>68</v>
      </c>
      <c r="E2263" s="341" t="s">
        <v>5964</v>
      </c>
      <c r="F2263" s="343" t="n">
        <v>69.1</v>
      </c>
    </row>
    <row r="2264" customFormat="false" ht="15" hidden="false" customHeight="false" outlineLevel="0" collapsed="false">
      <c r="A2264" s="341" t="n">
        <v>92425</v>
      </c>
      <c r="B2264" s="342" t="str">
        <f aca="false">A2264&amp;"U"</f>
        <v>92425U</v>
      </c>
      <c r="C2264" s="341" t="s">
        <v>8168</v>
      </c>
      <c r="D2264" s="341" t="s">
        <v>68</v>
      </c>
      <c r="E2264" s="341" t="s">
        <v>5964</v>
      </c>
      <c r="F2264" s="343" t="n">
        <v>83.31</v>
      </c>
    </row>
    <row r="2265" customFormat="false" ht="15" hidden="false" customHeight="false" outlineLevel="0" collapsed="false">
      <c r="A2265" s="341" t="n">
        <v>92427</v>
      </c>
      <c r="B2265" s="342" t="str">
        <f aca="false">A2265&amp;"U"</f>
        <v>92427U</v>
      </c>
      <c r="C2265" s="341" t="s">
        <v>8169</v>
      </c>
      <c r="D2265" s="341" t="s">
        <v>68</v>
      </c>
      <c r="E2265" s="341" t="s">
        <v>5964</v>
      </c>
      <c r="F2265" s="343" t="n">
        <v>61.11</v>
      </c>
    </row>
    <row r="2266" customFormat="false" ht="15" hidden="false" customHeight="false" outlineLevel="0" collapsed="false">
      <c r="A2266" s="341" t="n">
        <v>92429</v>
      </c>
      <c r="B2266" s="342" t="str">
        <f aca="false">A2266&amp;"U"</f>
        <v>92429U</v>
      </c>
      <c r="C2266" s="341" t="s">
        <v>8170</v>
      </c>
      <c r="D2266" s="341" t="s">
        <v>68</v>
      </c>
      <c r="E2266" s="341" t="s">
        <v>5964</v>
      </c>
      <c r="F2266" s="343" t="n">
        <v>74.28</v>
      </c>
    </row>
    <row r="2267" customFormat="false" ht="15" hidden="false" customHeight="false" outlineLevel="0" collapsed="false">
      <c r="A2267" s="341" t="n">
        <v>92431</v>
      </c>
      <c r="B2267" s="342" t="str">
        <f aca="false">A2267&amp;"U"</f>
        <v>92431U</v>
      </c>
      <c r="C2267" s="341" t="s">
        <v>8171</v>
      </c>
      <c r="D2267" s="341" t="s">
        <v>68</v>
      </c>
      <c r="E2267" s="341" t="s">
        <v>5964</v>
      </c>
      <c r="F2267" s="343" t="n">
        <v>57.71</v>
      </c>
    </row>
    <row r="2268" customFormat="false" ht="15" hidden="false" customHeight="false" outlineLevel="0" collapsed="false">
      <c r="A2268" s="341" t="n">
        <v>92433</v>
      </c>
      <c r="B2268" s="342" t="str">
        <f aca="false">A2268&amp;"U"</f>
        <v>92433U</v>
      </c>
      <c r="C2268" s="341" t="s">
        <v>8172</v>
      </c>
      <c r="D2268" s="341" t="s">
        <v>68</v>
      </c>
      <c r="E2268" s="341" t="s">
        <v>5964</v>
      </c>
      <c r="F2268" s="343" t="n">
        <v>70.21</v>
      </c>
    </row>
    <row r="2269" customFormat="false" ht="15" hidden="false" customHeight="false" outlineLevel="0" collapsed="false">
      <c r="A2269" s="341" t="n">
        <v>92435</v>
      </c>
      <c r="B2269" s="342" t="str">
        <f aca="false">A2269&amp;"U"</f>
        <v>92435U</v>
      </c>
      <c r="C2269" s="341" t="s">
        <v>8173</v>
      </c>
      <c r="D2269" s="341" t="s">
        <v>68</v>
      </c>
      <c r="E2269" s="341" t="s">
        <v>5964</v>
      </c>
      <c r="F2269" s="343" t="n">
        <v>54.67</v>
      </c>
    </row>
    <row r="2270" customFormat="false" ht="15" hidden="false" customHeight="false" outlineLevel="0" collapsed="false">
      <c r="A2270" s="341" t="n">
        <v>92437</v>
      </c>
      <c r="B2270" s="342" t="str">
        <f aca="false">A2270&amp;"U"</f>
        <v>92437U</v>
      </c>
      <c r="C2270" s="341" t="s">
        <v>8174</v>
      </c>
      <c r="D2270" s="341" t="s">
        <v>68</v>
      </c>
      <c r="E2270" s="341" t="s">
        <v>5964</v>
      </c>
      <c r="F2270" s="343" t="n">
        <v>66.76</v>
      </c>
    </row>
    <row r="2271" customFormat="false" ht="15" hidden="false" customHeight="false" outlineLevel="0" collapsed="false">
      <c r="A2271" s="341" t="n">
        <v>92439</v>
      </c>
      <c r="B2271" s="342" t="str">
        <f aca="false">A2271&amp;"U"</f>
        <v>92439U</v>
      </c>
      <c r="C2271" s="341" t="s">
        <v>8175</v>
      </c>
      <c r="D2271" s="341" t="s">
        <v>68</v>
      </c>
      <c r="E2271" s="341" t="s">
        <v>5964</v>
      </c>
      <c r="F2271" s="343" t="n">
        <v>52.49</v>
      </c>
    </row>
    <row r="2272" customFormat="false" ht="15" hidden="false" customHeight="false" outlineLevel="0" collapsed="false">
      <c r="A2272" s="341" t="n">
        <v>92441</v>
      </c>
      <c r="B2272" s="342" t="str">
        <f aca="false">A2272&amp;"U"</f>
        <v>92441U</v>
      </c>
      <c r="C2272" s="341" t="s">
        <v>8176</v>
      </c>
      <c r="D2272" s="341" t="s">
        <v>68</v>
      </c>
      <c r="E2272" s="341" t="s">
        <v>5964</v>
      </c>
      <c r="F2272" s="343" t="n">
        <v>64.28</v>
      </c>
    </row>
    <row r="2273" customFormat="false" ht="15" hidden="false" customHeight="false" outlineLevel="0" collapsed="false">
      <c r="A2273" s="341" t="n">
        <v>92443</v>
      </c>
      <c r="B2273" s="342" t="str">
        <f aca="false">A2273&amp;"U"</f>
        <v>92443U</v>
      </c>
      <c r="C2273" s="341" t="s">
        <v>8177</v>
      </c>
      <c r="D2273" s="341" t="s">
        <v>68</v>
      </c>
      <c r="E2273" s="341" t="s">
        <v>5964</v>
      </c>
      <c r="F2273" s="343" t="n">
        <v>47.76</v>
      </c>
    </row>
    <row r="2274" customFormat="false" ht="15" hidden="false" customHeight="false" outlineLevel="0" collapsed="false">
      <c r="A2274" s="341" t="n">
        <v>92445</v>
      </c>
      <c r="B2274" s="342" t="str">
        <f aca="false">A2274&amp;"U"</f>
        <v>92445U</v>
      </c>
      <c r="C2274" s="341" t="s">
        <v>8178</v>
      </c>
      <c r="D2274" s="341" t="s">
        <v>68</v>
      </c>
      <c r="E2274" s="341" t="s">
        <v>5964</v>
      </c>
      <c r="F2274" s="343" t="n">
        <v>59.13</v>
      </c>
    </row>
    <row r="2275" customFormat="false" ht="15" hidden="false" customHeight="false" outlineLevel="0" collapsed="false">
      <c r="A2275" s="341" t="n">
        <v>92446</v>
      </c>
      <c r="B2275" s="342" t="str">
        <f aca="false">A2275&amp;"U"</f>
        <v>92446U</v>
      </c>
      <c r="C2275" s="341" t="s">
        <v>8179</v>
      </c>
      <c r="D2275" s="341" t="s">
        <v>68</v>
      </c>
      <c r="E2275" s="341" t="s">
        <v>5964</v>
      </c>
      <c r="F2275" s="343" t="n">
        <v>295.98</v>
      </c>
    </row>
    <row r="2276" customFormat="false" ht="15" hidden="false" customHeight="false" outlineLevel="0" collapsed="false">
      <c r="A2276" s="341" t="n">
        <v>92447</v>
      </c>
      <c r="B2276" s="342" t="str">
        <f aca="false">A2276&amp;"U"</f>
        <v>92447U</v>
      </c>
      <c r="C2276" s="341" t="s">
        <v>8180</v>
      </c>
      <c r="D2276" s="341" t="s">
        <v>68</v>
      </c>
      <c r="E2276" s="341" t="s">
        <v>5964</v>
      </c>
      <c r="F2276" s="343" t="n">
        <v>204.87</v>
      </c>
    </row>
    <row r="2277" customFormat="false" ht="15" hidden="false" customHeight="false" outlineLevel="0" collapsed="false">
      <c r="A2277" s="341" t="n">
        <v>92448</v>
      </c>
      <c r="B2277" s="342" t="str">
        <f aca="false">A2277&amp;"U"</f>
        <v>92448U</v>
      </c>
      <c r="C2277" s="341" t="s">
        <v>8181</v>
      </c>
      <c r="D2277" s="341" t="s">
        <v>68</v>
      </c>
      <c r="E2277" s="341" t="s">
        <v>5964</v>
      </c>
      <c r="F2277" s="343" t="n">
        <v>160.04</v>
      </c>
    </row>
    <row r="2278" customFormat="false" ht="15" hidden="false" customHeight="false" outlineLevel="0" collapsed="false">
      <c r="A2278" s="341" t="n">
        <v>92449</v>
      </c>
      <c r="B2278" s="342" t="str">
        <f aca="false">A2278&amp;"U"</f>
        <v>92449U</v>
      </c>
      <c r="C2278" s="341" t="s">
        <v>8182</v>
      </c>
      <c r="D2278" s="341" t="s">
        <v>68</v>
      </c>
      <c r="E2278" s="341" t="s">
        <v>5964</v>
      </c>
      <c r="F2278" s="343" t="n">
        <v>278.24</v>
      </c>
    </row>
    <row r="2279" customFormat="false" ht="15" hidden="false" customHeight="false" outlineLevel="0" collapsed="false">
      <c r="A2279" s="341" t="n">
        <v>92450</v>
      </c>
      <c r="B2279" s="342" t="str">
        <f aca="false">A2279&amp;"U"</f>
        <v>92450U</v>
      </c>
      <c r="C2279" s="341" t="s">
        <v>8183</v>
      </c>
      <c r="D2279" s="341" t="s">
        <v>68</v>
      </c>
      <c r="E2279" s="341" t="s">
        <v>5964</v>
      </c>
      <c r="F2279" s="343" t="n">
        <v>287.68</v>
      </c>
    </row>
    <row r="2280" customFormat="false" ht="15" hidden="false" customHeight="false" outlineLevel="0" collapsed="false">
      <c r="A2280" s="341" t="n">
        <v>92451</v>
      </c>
      <c r="B2280" s="342" t="str">
        <f aca="false">A2280&amp;"U"</f>
        <v>92451U</v>
      </c>
      <c r="C2280" s="341" t="s">
        <v>8184</v>
      </c>
      <c r="D2280" s="341" t="s">
        <v>68</v>
      </c>
      <c r="E2280" s="341" t="s">
        <v>5964</v>
      </c>
      <c r="F2280" s="343" t="n">
        <v>188.34</v>
      </c>
    </row>
    <row r="2281" customFormat="false" ht="15" hidden="false" customHeight="false" outlineLevel="0" collapsed="false">
      <c r="A2281" s="341" t="n">
        <v>92452</v>
      </c>
      <c r="B2281" s="342" t="str">
        <f aca="false">A2281&amp;"U"</f>
        <v>92452U</v>
      </c>
      <c r="C2281" s="341" t="s">
        <v>8185</v>
      </c>
      <c r="D2281" s="341" t="s">
        <v>68</v>
      </c>
      <c r="E2281" s="341" t="s">
        <v>5964</v>
      </c>
      <c r="F2281" s="343" t="n">
        <v>173.9</v>
      </c>
    </row>
    <row r="2282" customFormat="false" ht="15" hidden="false" customHeight="false" outlineLevel="0" collapsed="false">
      <c r="A2282" s="341" t="n">
        <v>92453</v>
      </c>
      <c r="B2282" s="342" t="str">
        <f aca="false">A2282&amp;"U"</f>
        <v>92453U</v>
      </c>
      <c r="C2282" s="341" t="s">
        <v>8186</v>
      </c>
      <c r="D2282" s="341" t="s">
        <v>68</v>
      </c>
      <c r="E2282" s="341" t="s">
        <v>5964</v>
      </c>
      <c r="F2282" s="343" t="n">
        <v>238.22</v>
      </c>
    </row>
    <row r="2283" customFormat="false" ht="15" hidden="false" customHeight="false" outlineLevel="0" collapsed="false">
      <c r="A2283" s="341" t="n">
        <v>92454</v>
      </c>
      <c r="B2283" s="342" t="str">
        <f aca="false">A2283&amp;"U"</f>
        <v>92454U</v>
      </c>
      <c r="C2283" s="341" t="s">
        <v>8187</v>
      </c>
      <c r="D2283" s="341" t="s">
        <v>68</v>
      </c>
      <c r="E2283" s="341" t="s">
        <v>5964</v>
      </c>
      <c r="F2283" s="343" t="n">
        <v>257.04</v>
      </c>
    </row>
    <row r="2284" customFormat="false" ht="15" hidden="false" customHeight="false" outlineLevel="0" collapsed="false">
      <c r="A2284" s="341" t="n">
        <v>92455</v>
      </c>
      <c r="B2284" s="342" t="str">
        <f aca="false">A2284&amp;"U"</f>
        <v>92455U</v>
      </c>
      <c r="C2284" s="341" t="s">
        <v>8188</v>
      </c>
      <c r="D2284" s="341" t="s">
        <v>68</v>
      </c>
      <c r="E2284" s="341" t="s">
        <v>5964</v>
      </c>
      <c r="F2284" s="343" t="n">
        <v>154.2</v>
      </c>
    </row>
    <row r="2285" customFormat="false" ht="15" hidden="false" customHeight="false" outlineLevel="0" collapsed="false">
      <c r="A2285" s="341" t="n">
        <v>92456</v>
      </c>
      <c r="B2285" s="342" t="str">
        <f aca="false">A2285&amp;"U"</f>
        <v>92456U</v>
      </c>
      <c r="C2285" s="341" t="s">
        <v>8189</v>
      </c>
      <c r="D2285" s="341" t="s">
        <v>68</v>
      </c>
      <c r="E2285" s="341" t="s">
        <v>5964</v>
      </c>
      <c r="F2285" s="343" t="n">
        <v>142.68</v>
      </c>
    </row>
    <row r="2286" customFormat="false" ht="15" hidden="false" customHeight="false" outlineLevel="0" collapsed="false">
      <c r="A2286" s="341" t="n">
        <v>92457</v>
      </c>
      <c r="B2286" s="342" t="str">
        <f aca="false">A2286&amp;"U"</f>
        <v>92457U</v>
      </c>
      <c r="C2286" s="341" t="s">
        <v>8190</v>
      </c>
      <c r="D2286" s="341" t="s">
        <v>68</v>
      </c>
      <c r="E2286" s="341" t="s">
        <v>5964</v>
      </c>
      <c r="F2286" s="343" t="n">
        <v>207.1</v>
      </c>
    </row>
    <row r="2287" customFormat="false" ht="15" hidden="false" customHeight="false" outlineLevel="0" collapsed="false">
      <c r="A2287" s="341" t="n">
        <v>92458</v>
      </c>
      <c r="B2287" s="342" t="str">
        <f aca="false">A2287&amp;"U"</f>
        <v>92458U</v>
      </c>
      <c r="C2287" s="341" t="s">
        <v>8191</v>
      </c>
      <c r="D2287" s="341" t="s">
        <v>68</v>
      </c>
      <c r="E2287" s="341" t="s">
        <v>5964</v>
      </c>
      <c r="F2287" s="343" t="n">
        <v>238.15</v>
      </c>
    </row>
    <row r="2288" customFormat="false" ht="15" hidden="false" customHeight="false" outlineLevel="0" collapsed="false">
      <c r="A2288" s="341" t="n">
        <v>92459</v>
      </c>
      <c r="B2288" s="342" t="str">
        <f aca="false">A2288&amp;"U"</f>
        <v>92459U</v>
      </c>
      <c r="C2288" s="341" t="s">
        <v>8192</v>
      </c>
      <c r="D2288" s="341" t="s">
        <v>68</v>
      </c>
      <c r="E2288" s="341" t="s">
        <v>5964</v>
      </c>
      <c r="F2288" s="343" t="n">
        <v>131.03</v>
      </c>
    </row>
    <row r="2289" customFormat="false" ht="15" hidden="false" customHeight="false" outlineLevel="0" collapsed="false">
      <c r="A2289" s="341" t="n">
        <v>92460</v>
      </c>
      <c r="B2289" s="342" t="str">
        <f aca="false">A2289&amp;"U"</f>
        <v>92460U</v>
      </c>
      <c r="C2289" s="341" t="s">
        <v>8193</v>
      </c>
      <c r="D2289" s="341" t="s">
        <v>68</v>
      </c>
      <c r="E2289" s="341" t="s">
        <v>5964</v>
      </c>
      <c r="F2289" s="343" t="n">
        <v>119</v>
      </c>
    </row>
    <row r="2290" customFormat="false" ht="15" hidden="false" customHeight="false" outlineLevel="0" collapsed="false">
      <c r="A2290" s="341" t="n">
        <v>92461</v>
      </c>
      <c r="B2290" s="342" t="str">
        <f aca="false">A2290&amp;"U"</f>
        <v>92461U</v>
      </c>
      <c r="C2290" s="341" t="s">
        <v>8194</v>
      </c>
      <c r="D2290" s="341" t="s">
        <v>68</v>
      </c>
      <c r="E2290" s="341" t="s">
        <v>5964</v>
      </c>
      <c r="F2290" s="343" t="n">
        <v>191.36</v>
      </c>
    </row>
    <row r="2291" customFormat="false" ht="15" hidden="false" customHeight="false" outlineLevel="0" collapsed="false">
      <c r="A2291" s="341" t="n">
        <v>92462</v>
      </c>
      <c r="B2291" s="342" t="str">
        <f aca="false">A2291&amp;"U"</f>
        <v>92462U</v>
      </c>
      <c r="C2291" s="341" t="s">
        <v>8195</v>
      </c>
      <c r="D2291" s="341" t="s">
        <v>68</v>
      </c>
      <c r="E2291" s="341" t="s">
        <v>5964</v>
      </c>
      <c r="F2291" s="343" t="n">
        <v>226.35</v>
      </c>
    </row>
    <row r="2292" customFormat="false" ht="15" hidden="false" customHeight="false" outlineLevel="0" collapsed="false">
      <c r="A2292" s="341" t="n">
        <v>92463</v>
      </c>
      <c r="B2292" s="342" t="str">
        <f aca="false">A2292&amp;"U"</f>
        <v>92463U</v>
      </c>
      <c r="C2292" s="341" t="s">
        <v>8196</v>
      </c>
      <c r="D2292" s="341" t="s">
        <v>68</v>
      </c>
      <c r="E2292" s="341" t="s">
        <v>5964</v>
      </c>
      <c r="F2292" s="343" t="n">
        <v>118.92</v>
      </c>
    </row>
    <row r="2293" customFormat="false" ht="15" hidden="false" customHeight="false" outlineLevel="0" collapsed="false">
      <c r="A2293" s="341" t="n">
        <v>92464</v>
      </c>
      <c r="B2293" s="342" t="str">
        <f aca="false">A2293&amp;"U"</f>
        <v>92464U</v>
      </c>
      <c r="C2293" s="341" t="s">
        <v>8197</v>
      </c>
      <c r="D2293" s="341" t="s">
        <v>68</v>
      </c>
      <c r="E2293" s="341" t="s">
        <v>5964</v>
      </c>
      <c r="F2293" s="343" t="n">
        <v>112.31</v>
      </c>
    </row>
    <row r="2294" customFormat="false" ht="15" hidden="false" customHeight="false" outlineLevel="0" collapsed="false">
      <c r="A2294" s="341" t="n">
        <v>92465</v>
      </c>
      <c r="B2294" s="342" t="str">
        <f aca="false">A2294&amp;"U"</f>
        <v>92465U</v>
      </c>
      <c r="C2294" s="341" t="s">
        <v>8198</v>
      </c>
      <c r="D2294" s="341" t="s">
        <v>68</v>
      </c>
      <c r="E2294" s="341" t="s">
        <v>5964</v>
      </c>
      <c r="F2294" s="343" t="n">
        <v>152.65</v>
      </c>
    </row>
    <row r="2295" customFormat="false" ht="15" hidden="false" customHeight="false" outlineLevel="0" collapsed="false">
      <c r="A2295" s="341" t="n">
        <v>92466</v>
      </c>
      <c r="B2295" s="342" t="str">
        <f aca="false">A2295&amp;"U"</f>
        <v>92466U</v>
      </c>
      <c r="C2295" s="341" t="s">
        <v>8199</v>
      </c>
      <c r="D2295" s="341" t="s">
        <v>68</v>
      </c>
      <c r="E2295" s="341" t="s">
        <v>5964</v>
      </c>
      <c r="F2295" s="343" t="n">
        <v>220.55</v>
      </c>
    </row>
    <row r="2296" customFormat="false" ht="15" hidden="false" customHeight="false" outlineLevel="0" collapsed="false">
      <c r="A2296" s="341" t="n">
        <v>92467</v>
      </c>
      <c r="B2296" s="342" t="str">
        <f aca="false">A2296&amp;"U"</f>
        <v>92467U</v>
      </c>
      <c r="C2296" s="341" t="s">
        <v>8200</v>
      </c>
      <c r="D2296" s="341" t="s">
        <v>68</v>
      </c>
      <c r="E2296" s="341" t="s">
        <v>5964</v>
      </c>
      <c r="F2296" s="343" t="n">
        <v>98.24</v>
      </c>
    </row>
    <row r="2297" customFormat="false" ht="15" hidden="false" customHeight="false" outlineLevel="0" collapsed="false">
      <c r="A2297" s="341" t="n">
        <v>92468</v>
      </c>
      <c r="B2297" s="342" t="str">
        <f aca="false">A2297&amp;"U"</f>
        <v>92468U</v>
      </c>
      <c r="C2297" s="341" t="s">
        <v>8201</v>
      </c>
      <c r="D2297" s="341" t="s">
        <v>68</v>
      </c>
      <c r="E2297" s="341" t="s">
        <v>5964</v>
      </c>
      <c r="F2297" s="343" t="n">
        <v>106.75</v>
      </c>
    </row>
    <row r="2298" customFormat="false" ht="15" hidden="false" customHeight="false" outlineLevel="0" collapsed="false">
      <c r="A2298" s="341" t="n">
        <v>92469</v>
      </c>
      <c r="B2298" s="342" t="str">
        <f aca="false">A2298&amp;"U"</f>
        <v>92469U</v>
      </c>
      <c r="C2298" s="341" t="s">
        <v>8202</v>
      </c>
      <c r="D2298" s="341" t="s">
        <v>68</v>
      </c>
      <c r="E2298" s="341" t="s">
        <v>5964</v>
      </c>
      <c r="F2298" s="343" t="n">
        <v>138.97</v>
      </c>
    </row>
    <row r="2299" customFormat="false" ht="15" hidden="false" customHeight="false" outlineLevel="0" collapsed="false">
      <c r="A2299" s="341" t="n">
        <v>92470</v>
      </c>
      <c r="B2299" s="342" t="str">
        <f aca="false">A2299&amp;"U"</f>
        <v>92470U</v>
      </c>
      <c r="C2299" s="341" t="s">
        <v>8203</v>
      </c>
      <c r="D2299" s="341" t="s">
        <v>68</v>
      </c>
      <c r="E2299" s="341" t="s">
        <v>5964</v>
      </c>
      <c r="F2299" s="343" t="n">
        <v>213.98</v>
      </c>
    </row>
    <row r="2300" customFormat="false" ht="15" hidden="false" customHeight="false" outlineLevel="0" collapsed="false">
      <c r="A2300" s="341" t="n">
        <v>92471</v>
      </c>
      <c r="B2300" s="342" t="str">
        <f aca="false">A2300&amp;"U"</f>
        <v>92471U</v>
      </c>
      <c r="C2300" s="341" t="s">
        <v>8204</v>
      </c>
      <c r="D2300" s="341" t="s">
        <v>68</v>
      </c>
      <c r="E2300" s="341" t="s">
        <v>5964</v>
      </c>
      <c r="F2300" s="343" t="n">
        <v>89.57</v>
      </c>
    </row>
    <row r="2301" customFormat="false" ht="15" hidden="false" customHeight="false" outlineLevel="0" collapsed="false">
      <c r="A2301" s="341" t="n">
        <v>92472</v>
      </c>
      <c r="B2301" s="342" t="str">
        <f aca="false">A2301&amp;"U"</f>
        <v>92472U</v>
      </c>
      <c r="C2301" s="341" t="s">
        <v>8205</v>
      </c>
      <c r="D2301" s="341" t="s">
        <v>68</v>
      </c>
      <c r="E2301" s="341" t="s">
        <v>5964</v>
      </c>
      <c r="F2301" s="343" t="n">
        <v>100.92</v>
      </c>
    </row>
    <row r="2302" customFormat="false" ht="15" hidden="false" customHeight="false" outlineLevel="0" collapsed="false">
      <c r="A2302" s="341" t="n">
        <v>92473</v>
      </c>
      <c r="B2302" s="342" t="str">
        <f aca="false">A2302&amp;"U"</f>
        <v>92473U</v>
      </c>
      <c r="C2302" s="341" t="s">
        <v>8206</v>
      </c>
      <c r="D2302" s="341" t="s">
        <v>68</v>
      </c>
      <c r="E2302" s="341" t="s">
        <v>5964</v>
      </c>
      <c r="F2302" s="343" t="n">
        <v>127.95</v>
      </c>
    </row>
    <row r="2303" customFormat="false" ht="15" hidden="false" customHeight="false" outlineLevel="0" collapsed="false">
      <c r="A2303" s="341" t="n">
        <v>92474</v>
      </c>
      <c r="B2303" s="342" t="str">
        <f aca="false">A2303&amp;"U"</f>
        <v>92474U</v>
      </c>
      <c r="C2303" s="341" t="s">
        <v>8207</v>
      </c>
      <c r="D2303" s="341" t="s">
        <v>68</v>
      </c>
      <c r="E2303" s="341" t="s">
        <v>5964</v>
      </c>
      <c r="F2303" s="343" t="n">
        <v>208.36</v>
      </c>
    </row>
    <row r="2304" customFormat="false" ht="15" hidden="false" customHeight="false" outlineLevel="0" collapsed="false">
      <c r="A2304" s="341" t="n">
        <v>92475</v>
      </c>
      <c r="B2304" s="342" t="str">
        <f aca="false">A2304&amp;"U"</f>
        <v>92475U</v>
      </c>
      <c r="C2304" s="341" t="s">
        <v>8208</v>
      </c>
      <c r="D2304" s="341" t="s">
        <v>68</v>
      </c>
      <c r="E2304" s="341" t="s">
        <v>5964</v>
      </c>
      <c r="F2304" s="343" t="n">
        <v>82.56</v>
      </c>
    </row>
    <row r="2305" customFormat="false" ht="15" hidden="false" customHeight="false" outlineLevel="0" collapsed="false">
      <c r="A2305" s="341" t="n">
        <v>92476</v>
      </c>
      <c r="B2305" s="342" t="str">
        <f aca="false">A2305&amp;"U"</f>
        <v>92476U</v>
      </c>
      <c r="C2305" s="341" t="s">
        <v>8209</v>
      </c>
      <c r="D2305" s="341" t="s">
        <v>68</v>
      </c>
      <c r="E2305" s="341" t="s">
        <v>5964</v>
      </c>
      <c r="F2305" s="343" t="n">
        <v>96.01</v>
      </c>
    </row>
    <row r="2306" customFormat="false" ht="15" hidden="false" customHeight="false" outlineLevel="0" collapsed="false">
      <c r="A2306" s="341" t="n">
        <v>92477</v>
      </c>
      <c r="B2306" s="342" t="str">
        <f aca="false">A2306&amp;"U"</f>
        <v>92477U</v>
      </c>
      <c r="C2306" s="341" t="s">
        <v>8210</v>
      </c>
      <c r="D2306" s="341" t="s">
        <v>68</v>
      </c>
      <c r="E2306" s="341" t="s">
        <v>5964</v>
      </c>
      <c r="F2306" s="343" t="n">
        <v>104.28</v>
      </c>
    </row>
    <row r="2307" customFormat="false" ht="15" hidden="false" customHeight="false" outlineLevel="0" collapsed="false">
      <c r="A2307" s="341" t="n">
        <v>92478</v>
      </c>
      <c r="B2307" s="342" t="str">
        <f aca="false">A2307&amp;"U"</f>
        <v>92478U</v>
      </c>
      <c r="C2307" s="341" t="s">
        <v>8211</v>
      </c>
      <c r="D2307" s="341" t="s">
        <v>68</v>
      </c>
      <c r="E2307" s="341" t="s">
        <v>5964</v>
      </c>
      <c r="F2307" s="343" t="n">
        <v>197.2</v>
      </c>
    </row>
    <row r="2308" customFormat="false" ht="15" hidden="false" customHeight="false" outlineLevel="0" collapsed="false">
      <c r="A2308" s="341" t="n">
        <v>92479</v>
      </c>
      <c r="B2308" s="342" t="str">
        <f aca="false">A2308&amp;"U"</f>
        <v>92479U</v>
      </c>
      <c r="C2308" s="341" t="s">
        <v>8212</v>
      </c>
      <c r="D2308" s="341" t="s">
        <v>68</v>
      </c>
      <c r="E2308" s="341" t="s">
        <v>5964</v>
      </c>
      <c r="F2308" s="343" t="n">
        <v>67.5</v>
      </c>
    </row>
    <row r="2309" customFormat="false" ht="15" hidden="false" customHeight="false" outlineLevel="0" collapsed="false">
      <c r="A2309" s="341" t="n">
        <v>92480</v>
      </c>
      <c r="B2309" s="342" t="str">
        <f aca="false">A2309&amp;"U"</f>
        <v>92480U</v>
      </c>
      <c r="C2309" s="341" t="s">
        <v>8213</v>
      </c>
      <c r="D2309" s="341" t="s">
        <v>68</v>
      </c>
      <c r="E2309" s="341" t="s">
        <v>5964</v>
      </c>
      <c r="F2309" s="343" t="n">
        <v>86.12</v>
      </c>
    </row>
    <row r="2310" customFormat="false" ht="15" hidden="false" customHeight="false" outlineLevel="0" collapsed="false">
      <c r="A2310" s="341" t="n">
        <v>92482</v>
      </c>
      <c r="B2310" s="342" t="str">
        <f aca="false">A2310&amp;"U"</f>
        <v>92482U</v>
      </c>
      <c r="C2310" s="341" t="s">
        <v>8214</v>
      </c>
      <c r="D2310" s="341" t="s">
        <v>68</v>
      </c>
      <c r="E2310" s="341" t="s">
        <v>5964</v>
      </c>
      <c r="F2310" s="343" t="n">
        <v>329.03</v>
      </c>
    </row>
    <row r="2311" customFormat="false" ht="15" hidden="false" customHeight="false" outlineLevel="0" collapsed="false">
      <c r="A2311" s="341" t="n">
        <v>92484</v>
      </c>
      <c r="B2311" s="342" t="str">
        <f aca="false">A2311&amp;"U"</f>
        <v>92484U</v>
      </c>
      <c r="C2311" s="341" t="s">
        <v>8215</v>
      </c>
      <c r="D2311" s="341" t="s">
        <v>68</v>
      </c>
      <c r="E2311" s="341" t="s">
        <v>5964</v>
      </c>
      <c r="F2311" s="343" t="n">
        <v>225.62</v>
      </c>
    </row>
    <row r="2312" customFormat="false" ht="15" hidden="false" customHeight="false" outlineLevel="0" collapsed="false">
      <c r="A2312" s="341" t="n">
        <v>92486</v>
      </c>
      <c r="B2312" s="342" t="str">
        <f aca="false">A2312&amp;"U"</f>
        <v>92486U</v>
      </c>
      <c r="C2312" s="341" t="s">
        <v>8216</v>
      </c>
      <c r="D2312" s="341" t="s">
        <v>68</v>
      </c>
      <c r="E2312" s="341" t="s">
        <v>5964</v>
      </c>
      <c r="F2312" s="343" t="n">
        <v>160.03</v>
      </c>
    </row>
    <row r="2313" customFormat="false" ht="15" hidden="false" customHeight="false" outlineLevel="0" collapsed="false">
      <c r="A2313" s="341" t="n">
        <v>92488</v>
      </c>
      <c r="B2313" s="342" t="str">
        <f aca="false">A2313&amp;"U"</f>
        <v>92488U</v>
      </c>
      <c r="C2313" s="341" t="s">
        <v>8217</v>
      </c>
      <c r="D2313" s="341" t="s">
        <v>68</v>
      </c>
      <c r="E2313" s="341" t="s">
        <v>5911</v>
      </c>
      <c r="F2313" s="343" t="n">
        <v>98.6</v>
      </c>
    </row>
    <row r="2314" customFormat="false" ht="15" hidden="false" customHeight="false" outlineLevel="0" collapsed="false">
      <c r="A2314" s="341" t="n">
        <v>92490</v>
      </c>
      <c r="B2314" s="342" t="str">
        <f aca="false">A2314&amp;"U"</f>
        <v>92490U</v>
      </c>
      <c r="C2314" s="341" t="s">
        <v>8218</v>
      </c>
      <c r="D2314" s="341" t="s">
        <v>68</v>
      </c>
      <c r="E2314" s="341" t="s">
        <v>5911</v>
      </c>
      <c r="F2314" s="343" t="n">
        <v>65.91</v>
      </c>
    </row>
    <row r="2315" customFormat="false" ht="15" hidden="false" customHeight="false" outlineLevel="0" collapsed="false">
      <c r="A2315" s="341" t="n">
        <v>92492</v>
      </c>
      <c r="B2315" s="342" t="str">
        <f aca="false">A2315&amp;"U"</f>
        <v>92492U</v>
      </c>
      <c r="C2315" s="341" t="s">
        <v>8219</v>
      </c>
      <c r="D2315" s="341" t="s">
        <v>68</v>
      </c>
      <c r="E2315" s="341" t="s">
        <v>5911</v>
      </c>
      <c r="F2315" s="343" t="n">
        <v>93.15</v>
      </c>
    </row>
    <row r="2316" customFormat="false" ht="15" hidden="false" customHeight="false" outlineLevel="0" collapsed="false">
      <c r="A2316" s="341" t="n">
        <v>92494</v>
      </c>
      <c r="B2316" s="342" t="str">
        <f aca="false">A2316&amp;"U"</f>
        <v>92494U</v>
      </c>
      <c r="C2316" s="341" t="s">
        <v>8220</v>
      </c>
      <c r="D2316" s="341" t="s">
        <v>68</v>
      </c>
      <c r="E2316" s="341" t="s">
        <v>5911</v>
      </c>
      <c r="F2316" s="343" t="n">
        <v>61.47</v>
      </c>
    </row>
    <row r="2317" customFormat="false" ht="15" hidden="false" customHeight="false" outlineLevel="0" collapsed="false">
      <c r="A2317" s="341" t="n">
        <v>92496</v>
      </c>
      <c r="B2317" s="342" t="str">
        <f aca="false">A2317&amp;"U"</f>
        <v>92496U</v>
      </c>
      <c r="C2317" s="341" t="s">
        <v>8221</v>
      </c>
      <c r="D2317" s="341" t="s">
        <v>68</v>
      </c>
      <c r="E2317" s="341" t="s">
        <v>5911</v>
      </c>
      <c r="F2317" s="343" t="n">
        <v>88.63</v>
      </c>
    </row>
    <row r="2318" customFormat="false" ht="15" hidden="false" customHeight="false" outlineLevel="0" collapsed="false">
      <c r="A2318" s="341" t="n">
        <v>92498</v>
      </c>
      <c r="B2318" s="342" t="str">
        <f aca="false">A2318&amp;"U"</f>
        <v>92498U</v>
      </c>
      <c r="C2318" s="341" t="s">
        <v>8222</v>
      </c>
      <c r="D2318" s="341" t="s">
        <v>68</v>
      </c>
      <c r="E2318" s="341" t="s">
        <v>5911</v>
      </c>
      <c r="F2318" s="343" t="n">
        <v>57.83</v>
      </c>
    </row>
    <row r="2319" customFormat="false" ht="15" hidden="false" customHeight="false" outlineLevel="0" collapsed="false">
      <c r="A2319" s="341" t="n">
        <v>92500</v>
      </c>
      <c r="B2319" s="342" t="str">
        <f aca="false">A2319&amp;"U"</f>
        <v>92500U</v>
      </c>
      <c r="C2319" s="341" t="s">
        <v>8223</v>
      </c>
      <c r="D2319" s="341" t="s">
        <v>68</v>
      </c>
      <c r="E2319" s="341" t="s">
        <v>5911</v>
      </c>
      <c r="F2319" s="343" t="n">
        <v>85.07</v>
      </c>
    </row>
    <row r="2320" customFormat="false" ht="15" hidden="false" customHeight="false" outlineLevel="0" collapsed="false">
      <c r="A2320" s="341" t="n">
        <v>92502</v>
      </c>
      <c r="B2320" s="342" t="str">
        <f aca="false">A2320&amp;"U"</f>
        <v>92502U</v>
      </c>
      <c r="C2320" s="341" t="s">
        <v>8224</v>
      </c>
      <c r="D2320" s="341" t="s">
        <v>68</v>
      </c>
      <c r="E2320" s="341" t="s">
        <v>5911</v>
      </c>
      <c r="F2320" s="343" t="n">
        <v>55.11</v>
      </c>
    </row>
    <row r="2321" customFormat="false" ht="15" hidden="false" customHeight="false" outlineLevel="0" collapsed="false">
      <c r="A2321" s="341" t="n">
        <v>92504</v>
      </c>
      <c r="B2321" s="342" t="str">
        <f aca="false">A2321&amp;"U"</f>
        <v>92504U</v>
      </c>
      <c r="C2321" s="341" t="s">
        <v>8225</v>
      </c>
      <c r="D2321" s="341" t="s">
        <v>68</v>
      </c>
      <c r="E2321" s="341" t="s">
        <v>5911</v>
      </c>
      <c r="F2321" s="343" t="n">
        <v>78.55</v>
      </c>
    </row>
    <row r="2322" customFormat="false" ht="15" hidden="false" customHeight="false" outlineLevel="0" collapsed="false">
      <c r="A2322" s="341" t="n">
        <v>92506</v>
      </c>
      <c r="B2322" s="342" t="str">
        <f aca="false">A2322&amp;"U"</f>
        <v>92506U</v>
      </c>
      <c r="C2322" s="341" t="s">
        <v>8226</v>
      </c>
      <c r="D2322" s="341" t="s">
        <v>68</v>
      </c>
      <c r="E2322" s="341" t="s">
        <v>5911</v>
      </c>
      <c r="F2322" s="343" t="n">
        <v>50.05</v>
      </c>
    </row>
    <row r="2323" customFormat="false" ht="15" hidden="false" customHeight="false" outlineLevel="0" collapsed="false">
      <c r="A2323" s="341" t="n">
        <v>92508</v>
      </c>
      <c r="B2323" s="342" t="str">
        <f aca="false">A2323&amp;"U"</f>
        <v>92508U</v>
      </c>
      <c r="C2323" s="341" t="s">
        <v>8227</v>
      </c>
      <c r="D2323" s="341" t="s">
        <v>68</v>
      </c>
      <c r="E2323" s="341" t="s">
        <v>5911</v>
      </c>
      <c r="F2323" s="343" t="n">
        <v>99.36</v>
      </c>
    </row>
    <row r="2324" customFormat="false" ht="15" hidden="false" customHeight="false" outlineLevel="0" collapsed="false">
      <c r="A2324" s="341" t="n">
        <v>92510</v>
      </c>
      <c r="B2324" s="342" t="str">
        <f aca="false">A2324&amp;"U"</f>
        <v>92510U</v>
      </c>
      <c r="C2324" s="341" t="s">
        <v>8228</v>
      </c>
      <c r="D2324" s="341" t="s">
        <v>68</v>
      </c>
      <c r="E2324" s="341" t="s">
        <v>5911</v>
      </c>
      <c r="F2324" s="343" t="n">
        <v>64.91</v>
      </c>
    </row>
    <row r="2325" customFormat="false" ht="15" hidden="false" customHeight="false" outlineLevel="0" collapsed="false">
      <c r="A2325" s="341" t="n">
        <v>92512</v>
      </c>
      <c r="B2325" s="342" t="str">
        <f aca="false">A2325&amp;"U"</f>
        <v>92512U</v>
      </c>
      <c r="C2325" s="341" t="s">
        <v>8229</v>
      </c>
      <c r="D2325" s="341" t="s">
        <v>68</v>
      </c>
      <c r="E2325" s="341" t="s">
        <v>5911</v>
      </c>
      <c r="F2325" s="343" t="n">
        <v>83.56</v>
      </c>
    </row>
    <row r="2326" customFormat="false" ht="15" hidden="false" customHeight="false" outlineLevel="0" collapsed="false">
      <c r="A2326" s="341" t="n">
        <v>92514</v>
      </c>
      <c r="B2326" s="342" t="str">
        <f aca="false">A2326&amp;"U"</f>
        <v>92514U</v>
      </c>
      <c r="C2326" s="341" t="s">
        <v>8230</v>
      </c>
      <c r="D2326" s="341" t="s">
        <v>68</v>
      </c>
      <c r="E2326" s="341" t="s">
        <v>5911</v>
      </c>
      <c r="F2326" s="343" t="n">
        <v>50.21</v>
      </c>
    </row>
    <row r="2327" customFormat="false" ht="15" hidden="false" customHeight="false" outlineLevel="0" collapsed="false">
      <c r="A2327" s="341" t="n">
        <v>92515</v>
      </c>
      <c r="B2327" s="342" t="str">
        <f aca="false">A2327&amp;"U"</f>
        <v>92515U</v>
      </c>
      <c r="C2327" s="341" t="s">
        <v>8231</v>
      </c>
      <c r="D2327" s="341" t="s">
        <v>68</v>
      </c>
      <c r="E2327" s="341" t="s">
        <v>5911</v>
      </c>
      <c r="F2327" s="343" t="n">
        <v>75.77</v>
      </c>
    </row>
    <row r="2328" customFormat="false" ht="15" hidden="false" customHeight="false" outlineLevel="0" collapsed="false">
      <c r="A2328" s="341" t="n">
        <v>92518</v>
      </c>
      <c r="B2328" s="342" t="str">
        <f aca="false">A2328&amp;"U"</f>
        <v>92518U</v>
      </c>
      <c r="C2328" s="341" t="s">
        <v>8232</v>
      </c>
      <c r="D2328" s="341" t="s">
        <v>68</v>
      </c>
      <c r="E2328" s="341" t="s">
        <v>5911</v>
      </c>
      <c r="F2328" s="343" t="n">
        <v>43.45</v>
      </c>
    </row>
    <row r="2329" customFormat="false" ht="15" hidden="false" customHeight="false" outlineLevel="0" collapsed="false">
      <c r="A2329" s="341" t="n">
        <v>92520</v>
      </c>
      <c r="B2329" s="342" t="str">
        <f aca="false">A2329&amp;"U"</f>
        <v>92520U</v>
      </c>
      <c r="C2329" s="341" t="s">
        <v>8233</v>
      </c>
      <c r="D2329" s="341" t="s">
        <v>68</v>
      </c>
      <c r="E2329" s="341" t="s">
        <v>5911</v>
      </c>
      <c r="F2329" s="343" t="n">
        <v>70.73</v>
      </c>
    </row>
    <row r="2330" customFormat="false" ht="15" hidden="false" customHeight="false" outlineLevel="0" collapsed="false">
      <c r="A2330" s="341" t="n">
        <v>92522</v>
      </c>
      <c r="B2330" s="342" t="str">
        <f aca="false">A2330&amp;"U"</f>
        <v>92522U</v>
      </c>
      <c r="C2330" s="341" t="s">
        <v>8234</v>
      </c>
      <c r="D2330" s="341" t="s">
        <v>68</v>
      </c>
      <c r="E2330" s="341" t="s">
        <v>5911</v>
      </c>
      <c r="F2330" s="343" t="n">
        <v>39.35</v>
      </c>
    </row>
    <row r="2331" customFormat="false" ht="15" hidden="false" customHeight="false" outlineLevel="0" collapsed="false">
      <c r="A2331" s="341" t="n">
        <v>92524</v>
      </c>
      <c r="B2331" s="342" t="str">
        <f aca="false">A2331&amp;"U"</f>
        <v>92524U</v>
      </c>
      <c r="C2331" s="341" t="s">
        <v>8235</v>
      </c>
      <c r="D2331" s="341" t="s">
        <v>68</v>
      </c>
      <c r="E2331" s="341" t="s">
        <v>5911</v>
      </c>
      <c r="F2331" s="343" t="n">
        <v>70.51</v>
      </c>
    </row>
    <row r="2332" customFormat="false" ht="15" hidden="false" customHeight="false" outlineLevel="0" collapsed="false">
      <c r="A2332" s="341" t="n">
        <v>92526</v>
      </c>
      <c r="B2332" s="342" t="str">
        <f aca="false">A2332&amp;"U"</f>
        <v>92526U</v>
      </c>
      <c r="C2332" s="341" t="s">
        <v>8236</v>
      </c>
      <c r="D2332" s="341" t="s">
        <v>68</v>
      </c>
      <c r="E2332" s="341" t="s">
        <v>5911</v>
      </c>
      <c r="F2332" s="343" t="n">
        <v>40.02</v>
      </c>
    </row>
    <row r="2333" customFormat="false" ht="15" hidden="false" customHeight="false" outlineLevel="0" collapsed="false">
      <c r="A2333" s="341" t="n">
        <v>92528</v>
      </c>
      <c r="B2333" s="342" t="str">
        <f aca="false">A2333&amp;"U"</f>
        <v>92528U</v>
      </c>
      <c r="C2333" s="341" t="s">
        <v>8237</v>
      </c>
      <c r="D2333" s="341" t="s">
        <v>68</v>
      </c>
      <c r="E2333" s="341" t="s">
        <v>5911</v>
      </c>
      <c r="F2333" s="343" t="n">
        <v>67.26</v>
      </c>
    </row>
    <row r="2334" customFormat="false" ht="15" hidden="false" customHeight="false" outlineLevel="0" collapsed="false">
      <c r="A2334" s="341" t="n">
        <v>92530</v>
      </c>
      <c r="B2334" s="342" t="str">
        <f aca="false">A2334&amp;"U"</f>
        <v>92530U</v>
      </c>
      <c r="C2334" s="341" t="s">
        <v>8238</v>
      </c>
      <c r="D2334" s="341" t="s">
        <v>68</v>
      </c>
      <c r="E2334" s="341" t="s">
        <v>5911</v>
      </c>
      <c r="F2334" s="343" t="n">
        <v>37.6</v>
      </c>
    </row>
    <row r="2335" customFormat="false" ht="15" hidden="false" customHeight="false" outlineLevel="0" collapsed="false">
      <c r="A2335" s="341" t="n">
        <v>92532</v>
      </c>
      <c r="B2335" s="342" t="str">
        <f aca="false">A2335&amp;"U"</f>
        <v>92532U</v>
      </c>
      <c r="C2335" s="341" t="s">
        <v>8239</v>
      </c>
      <c r="D2335" s="341" t="s">
        <v>68</v>
      </c>
      <c r="E2335" s="341" t="s">
        <v>5911</v>
      </c>
      <c r="F2335" s="343" t="n">
        <v>64.47</v>
      </c>
    </row>
    <row r="2336" customFormat="false" ht="15" hidden="false" customHeight="false" outlineLevel="0" collapsed="false">
      <c r="A2336" s="341" t="n">
        <v>92534</v>
      </c>
      <c r="B2336" s="342" t="str">
        <f aca="false">A2336&amp;"U"</f>
        <v>92534U</v>
      </c>
      <c r="C2336" s="341" t="s">
        <v>8240</v>
      </c>
      <c r="D2336" s="341" t="s">
        <v>68</v>
      </c>
      <c r="E2336" s="341" t="s">
        <v>5911</v>
      </c>
      <c r="F2336" s="343" t="n">
        <v>35.54</v>
      </c>
    </row>
    <row r="2337" customFormat="false" ht="15" hidden="false" customHeight="false" outlineLevel="0" collapsed="false">
      <c r="A2337" s="341" t="n">
        <v>92536</v>
      </c>
      <c r="B2337" s="342" t="str">
        <f aca="false">A2337&amp;"U"</f>
        <v>92536U</v>
      </c>
      <c r="C2337" s="341" t="s">
        <v>8241</v>
      </c>
      <c r="D2337" s="341" t="s">
        <v>68</v>
      </c>
      <c r="E2337" s="341" t="s">
        <v>5911</v>
      </c>
      <c r="F2337" s="343" t="n">
        <v>59.05</v>
      </c>
    </row>
    <row r="2338" customFormat="false" ht="15" hidden="false" customHeight="false" outlineLevel="0" collapsed="false">
      <c r="A2338" s="341" t="n">
        <v>92538</v>
      </c>
      <c r="B2338" s="342" t="str">
        <f aca="false">A2338&amp;"U"</f>
        <v>92538U</v>
      </c>
      <c r="C2338" s="341" t="s">
        <v>8242</v>
      </c>
      <c r="D2338" s="341" t="s">
        <v>68</v>
      </c>
      <c r="E2338" s="341" t="s">
        <v>5911</v>
      </c>
      <c r="F2338" s="343" t="n">
        <v>31.43</v>
      </c>
    </row>
    <row r="2339" customFormat="false" ht="15" hidden="false" customHeight="false" outlineLevel="0" collapsed="false">
      <c r="A2339" s="341" t="n">
        <v>96252</v>
      </c>
      <c r="B2339" s="342" t="str">
        <f aca="false">A2339&amp;"U"</f>
        <v>96252U</v>
      </c>
      <c r="C2339" s="341" t="s">
        <v>8243</v>
      </c>
      <c r="D2339" s="341" t="s">
        <v>68</v>
      </c>
      <c r="E2339" s="341" t="s">
        <v>5964</v>
      </c>
      <c r="F2339" s="343" t="n">
        <v>252.27</v>
      </c>
    </row>
    <row r="2340" customFormat="false" ht="15" hidden="false" customHeight="false" outlineLevel="0" collapsed="false">
      <c r="A2340" s="341" t="n">
        <v>96257</v>
      </c>
      <c r="B2340" s="342" t="str">
        <f aca="false">A2340&amp;"U"</f>
        <v>96257U</v>
      </c>
      <c r="C2340" s="341" t="s">
        <v>8244</v>
      </c>
      <c r="D2340" s="341" t="s">
        <v>68</v>
      </c>
      <c r="E2340" s="341" t="s">
        <v>5964</v>
      </c>
      <c r="F2340" s="343" t="n">
        <v>202.05</v>
      </c>
    </row>
    <row r="2341" customFormat="false" ht="15" hidden="false" customHeight="false" outlineLevel="0" collapsed="false">
      <c r="A2341" s="341" t="n">
        <v>96258</v>
      </c>
      <c r="B2341" s="342" t="str">
        <f aca="false">A2341&amp;"U"</f>
        <v>96258U</v>
      </c>
      <c r="C2341" s="341" t="s">
        <v>8245</v>
      </c>
      <c r="D2341" s="341" t="s">
        <v>68</v>
      </c>
      <c r="E2341" s="341" t="s">
        <v>5964</v>
      </c>
      <c r="F2341" s="343" t="n">
        <v>189.76</v>
      </c>
    </row>
    <row r="2342" customFormat="false" ht="15" hidden="false" customHeight="false" outlineLevel="0" collapsed="false">
      <c r="A2342" s="341" t="n">
        <v>96259</v>
      </c>
      <c r="B2342" s="342" t="str">
        <f aca="false">A2342&amp;"U"</f>
        <v>96259U</v>
      </c>
      <c r="C2342" s="341" t="s">
        <v>8246</v>
      </c>
      <c r="D2342" s="341" t="s">
        <v>68</v>
      </c>
      <c r="E2342" s="341" t="s">
        <v>5964</v>
      </c>
      <c r="F2342" s="343" t="n">
        <v>223.85</v>
      </c>
    </row>
    <row r="2343" customFormat="false" ht="15" hidden="false" customHeight="false" outlineLevel="0" collapsed="false">
      <c r="A2343" s="341" t="n">
        <v>96529</v>
      </c>
      <c r="B2343" s="342" t="str">
        <f aca="false">A2343&amp;"U"</f>
        <v>96529U</v>
      </c>
      <c r="C2343" s="341" t="s">
        <v>8247</v>
      </c>
      <c r="D2343" s="341" t="s">
        <v>68</v>
      </c>
      <c r="E2343" s="341" t="s">
        <v>5964</v>
      </c>
      <c r="F2343" s="343" t="n">
        <v>344.37</v>
      </c>
    </row>
    <row r="2344" customFormat="false" ht="15" hidden="false" customHeight="false" outlineLevel="0" collapsed="false">
      <c r="A2344" s="341" t="n">
        <v>96530</v>
      </c>
      <c r="B2344" s="342" t="str">
        <f aca="false">A2344&amp;"U"</f>
        <v>96530U</v>
      </c>
      <c r="C2344" s="341" t="s">
        <v>8248</v>
      </c>
      <c r="D2344" s="341" t="s">
        <v>68</v>
      </c>
      <c r="E2344" s="341" t="s">
        <v>5964</v>
      </c>
      <c r="F2344" s="343" t="n">
        <v>190.76</v>
      </c>
    </row>
    <row r="2345" customFormat="false" ht="15" hidden="false" customHeight="false" outlineLevel="0" collapsed="false">
      <c r="A2345" s="341" t="n">
        <v>96531</v>
      </c>
      <c r="B2345" s="342" t="str">
        <f aca="false">A2345&amp;"U"</f>
        <v>96531U</v>
      </c>
      <c r="C2345" s="341" t="s">
        <v>8249</v>
      </c>
      <c r="D2345" s="341" t="s">
        <v>68</v>
      </c>
      <c r="E2345" s="341" t="s">
        <v>5964</v>
      </c>
      <c r="F2345" s="343" t="n">
        <v>130.27</v>
      </c>
    </row>
    <row r="2346" customFormat="false" ht="15" hidden="false" customHeight="false" outlineLevel="0" collapsed="false">
      <c r="A2346" s="341" t="n">
        <v>96532</v>
      </c>
      <c r="B2346" s="342" t="str">
        <f aca="false">A2346&amp;"U"</f>
        <v>96532U</v>
      </c>
      <c r="C2346" s="341" t="s">
        <v>8250</v>
      </c>
      <c r="D2346" s="341" t="s">
        <v>68</v>
      </c>
      <c r="E2346" s="341" t="s">
        <v>5964</v>
      </c>
      <c r="F2346" s="343" t="n">
        <v>214.87</v>
      </c>
    </row>
    <row r="2347" customFormat="false" ht="15" hidden="false" customHeight="false" outlineLevel="0" collapsed="false">
      <c r="A2347" s="341" t="n">
        <v>96533</v>
      </c>
      <c r="B2347" s="342" t="str">
        <f aca="false">A2347&amp;"U"</f>
        <v>96533U</v>
      </c>
      <c r="C2347" s="341" t="s">
        <v>8251</v>
      </c>
      <c r="D2347" s="341" t="s">
        <v>68</v>
      </c>
      <c r="E2347" s="341" t="s">
        <v>5964</v>
      </c>
      <c r="F2347" s="343" t="n">
        <v>115.83</v>
      </c>
    </row>
    <row r="2348" customFormat="false" ht="15" hidden="false" customHeight="false" outlineLevel="0" collapsed="false">
      <c r="A2348" s="341" t="n">
        <v>96534</v>
      </c>
      <c r="B2348" s="342" t="str">
        <f aca="false">A2348&amp;"U"</f>
        <v>96534U</v>
      </c>
      <c r="C2348" s="341" t="s">
        <v>8252</v>
      </c>
      <c r="D2348" s="341" t="s">
        <v>68</v>
      </c>
      <c r="E2348" s="341" t="s">
        <v>5964</v>
      </c>
      <c r="F2348" s="343" t="n">
        <v>88.74</v>
      </c>
    </row>
    <row r="2349" customFormat="false" ht="15" hidden="false" customHeight="false" outlineLevel="0" collapsed="false">
      <c r="A2349" s="341" t="n">
        <v>96535</v>
      </c>
      <c r="B2349" s="342" t="str">
        <f aca="false">A2349&amp;"U"</f>
        <v>96535U</v>
      </c>
      <c r="C2349" s="341" t="s">
        <v>8253</v>
      </c>
      <c r="D2349" s="341" t="s">
        <v>68</v>
      </c>
      <c r="E2349" s="341" t="s">
        <v>5964</v>
      </c>
      <c r="F2349" s="343" t="n">
        <v>147.42</v>
      </c>
    </row>
    <row r="2350" customFormat="false" ht="15" hidden="false" customHeight="false" outlineLevel="0" collapsed="false">
      <c r="A2350" s="341" t="n">
        <v>96536</v>
      </c>
      <c r="B2350" s="342" t="str">
        <f aca="false">A2350&amp;"U"</f>
        <v>96536U</v>
      </c>
      <c r="C2350" s="341" t="s">
        <v>8254</v>
      </c>
      <c r="D2350" s="341" t="s">
        <v>68</v>
      </c>
      <c r="E2350" s="341" t="s">
        <v>5964</v>
      </c>
      <c r="F2350" s="343" t="n">
        <v>76.84</v>
      </c>
    </row>
    <row r="2351" customFormat="false" ht="15" hidden="false" customHeight="false" outlineLevel="0" collapsed="false">
      <c r="A2351" s="341" t="n">
        <v>96537</v>
      </c>
      <c r="B2351" s="342" t="str">
        <f aca="false">A2351&amp;"U"</f>
        <v>96537U</v>
      </c>
      <c r="C2351" s="341" t="s">
        <v>8255</v>
      </c>
      <c r="D2351" s="341" t="s">
        <v>68</v>
      </c>
      <c r="E2351" s="341" t="s">
        <v>5964</v>
      </c>
      <c r="F2351" s="343" t="n">
        <v>192.44</v>
      </c>
    </row>
    <row r="2352" customFormat="false" ht="15" hidden="false" customHeight="false" outlineLevel="0" collapsed="false">
      <c r="A2352" s="341" t="n">
        <v>96538</v>
      </c>
      <c r="B2352" s="342" t="str">
        <f aca="false">A2352&amp;"U"</f>
        <v>96538U</v>
      </c>
      <c r="C2352" s="341" t="s">
        <v>8256</v>
      </c>
      <c r="D2352" s="341" t="s">
        <v>68</v>
      </c>
      <c r="E2352" s="341" t="s">
        <v>5964</v>
      </c>
      <c r="F2352" s="343" t="n">
        <v>267.75</v>
      </c>
    </row>
    <row r="2353" customFormat="false" ht="15" hidden="false" customHeight="false" outlineLevel="0" collapsed="false">
      <c r="A2353" s="341" t="n">
        <v>96539</v>
      </c>
      <c r="B2353" s="342" t="str">
        <f aca="false">A2353&amp;"U"</f>
        <v>96539U</v>
      </c>
      <c r="C2353" s="341" t="s">
        <v>8257</v>
      </c>
      <c r="D2353" s="341" t="s">
        <v>68</v>
      </c>
      <c r="E2353" s="341" t="s">
        <v>5964</v>
      </c>
      <c r="F2353" s="343" t="n">
        <v>123.36</v>
      </c>
    </row>
    <row r="2354" customFormat="false" ht="15" hidden="false" customHeight="false" outlineLevel="0" collapsed="false">
      <c r="A2354" s="341" t="n">
        <v>96540</v>
      </c>
      <c r="B2354" s="342" t="str">
        <f aca="false">A2354&amp;"U"</f>
        <v>96540U</v>
      </c>
      <c r="C2354" s="341" t="s">
        <v>8258</v>
      </c>
      <c r="D2354" s="341" t="s">
        <v>68</v>
      </c>
      <c r="E2354" s="341" t="s">
        <v>5964</v>
      </c>
      <c r="F2354" s="343" t="n">
        <v>131.29</v>
      </c>
    </row>
    <row r="2355" customFormat="false" ht="15" hidden="false" customHeight="false" outlineLevel="0" collapsed="false">
      <c r="A2355" s="341" t="n">
        <v>96541</v>
      </c>
      <c r="B2355" s="342" t="str">
        <f aca="false">A2355&amp;"U"</f>
        <v>96541U</v>
      </c>
      <c r="C2355" s="341" t="s">
        <v>8259</v>
      </c>
      <c r="D2355" s="341" t="s">
        <v>68</v>
      </c>
      <c r="E2355" s="341" t="s">
        <v>5964</v>
      </c>
      <c r="F2355" s="343" t="n">
        <v>186.11</v>
      </c>
    </row>
    <row r="2356" customFormat="false" ht="15" hidden="false" customHeight="false" outlineLevel="0" collapsed="false">
      <c r="A2356" s="341" t="n">
        <v>96542</v>
      </c>
      <c r="B2356" s="342" t="str">
        <f aca="false">A2356&amp;"U"</f>
        <v>96542U</v>
      </c>
      <c r="C2356" s="341" t="s">
        <v>8260</v>
      </c>
      <c r="D2356" s="341" t="s">
        <v>68</v>
      </c>
      <c r="E2356" s="341" t="s">
        <v>5964</v>
      </c>
      <c r="F2356" s="343" t="n">
        <v>90.26</v>
      </c>
    </row>
    <row r="2357" customFormat="false" ht="15" hidden="false" customHeight="false" outlineLevel="0" collapsed="false">
      <c r="A2357" s="341" t="n">
        <v>96543</v>
      </c>
      <c r="B2357" s="342" t="str">
        <f aca="false">A2357&amp;"U"</f>
        <v>96543U</v>
      </c>
      <c r="C2357" s="341" t="s">
        <v>8261</v>
      </c>
      <c r="D2357" s="341" t="s">
        <v>506</v>
      </c>
      <c r="E2357" s="341" t="s">
        <v>5911</v>
      </c>
      <c r="F2357" s="343" t="n">
        <v>16.53</v>
      </c>
    </row>
    <row r="2358" customFormat="false" ht="15" hidden="false" customHeight="false" outlineLevel="0" collapsed="false">
      <c r="A2358" s="341" t="n">
        <v>97747</v>
      </c>
      <c r="B2358" s="342" t="str">
        <f aca="false">A2358&amp;"U"</f>
        <v>97747U</v>
      </c>
      <c r="C2358" s="341" t="s">
        <v>8262</v>
      </c>
      <c r="D2358" s="341" t="s">
        <v>68</v>
      </c>
      <c r="E2358" s="341" t="s">
        <v>5964</v>
      </c>
      <c r="F2358" s="343" t="n">
        <v>208.73</v>
      </c>
    </row>
    <row r="2359" customFormat="false" ht="15" hidden="false" customHeight="false" outlineLevel="0" collapsed="false">
      <c r="A2359" s="341" t="n">
        <v>101791</v>
      </c>
      <c r="B2359" s="342" t="str">
        <f aca="false">A2359&amp;"U"</f>
        <v>101791U</v>
      </c>
      <c r="C2359" s="341" t="s">
        <v>8263</v>
      </c>
      <c r="D2359" s="341" t="s">
        <v>152</v>
      </c>
      <c r="E2359" s="341" t="s">
        <v>5964</v>
      </c>
      <c r="F2359" s="343" t="n">
        <v>28.07</v>
      </c>
    </row>
    <row r="2360" customFormat="false" ht="15" hidden="false" customHeight="false" outlineLevel="0" collapsed="false">
      <c r="A2360" s="341" t="n">
        <v>101792</v>
      </c>
      <c r="B2360" s="342" t="str">
        <f aca="false">A2360&amp;"U"</f>
        <v>101792U</v>
      </c>
      <c r="C2360" s="341" t="s">
        <v>8264</v>
      </c>
      <c r="D2360" s="341" t="s">
        <v>102</v>
      </c>
      <c r="E2360" s="341" t="s">
        <v>5964</v>
      </c>
      <c r="F2360" s="343" t="n">
        <v>16.65</v>
      </c>
    </row>
    <row r="2361" customFormat="false" ht="15" hidden="false" customHeight="false" outlineLevel="0" collapsed="false">
      <c r="A2361" s="341" t="n">
        <v>101793</v>
      </c>
      <c r="B2361" s="342" t="str">
        <f aca="false">A2361&amp;"U"</f>
        <v>101793U</v>
      </c>
      <c r="C2361" s="341" t="s">
        <v>8265</v>
      </c>
      <c r="D2361" s="341" t="s">
        <v>102</v>
      </c>
      <c r="E2361" s="341" t="s">
        <v>5964</v>
      </c>
      <c r="F2361" s="343" t="n">
        <v>25.91</v>
      </c>
    </row>
    <row r="2362" customFormat="false" ht="15" hidden="false" customHeight="false" outlineLevel="0" collapsed="false">
      <c r="A2362" s="341" t="n">
        <v>101969</v>
      </c>
      <c r="B2362" s="342" t="str">
        <f aca="false">A2362&amp;"U"</f>
        <v>101969U</v>
      </c>
      <c r="C2362" s="341" t="s">
        <v>8266</v>
      </c>
      <c r="D2362" s="341" t="s">
        <v>68</v>
      </c>
      <c r="E2362" s="341" t="s">
        <v>5964</v>
      </c>
      <c r="F2362" s="343" t="n">
        <v>198.46</v>
      </c>
    </row>
    <row r="2363" customFormat="false" ht="15" hidden="false" customHeight="false" outlineLevel="0" collapsed="false">
      <c r="A2363" s="341" t="n">
        <v>101971</v>
      </c>
      <c r="B2363" s="342" t="str">
        <f aca="false">A2363&amp;"U"</f>
        <v>101971U</v>
      </c>
      <c r="C2363" s="341" t="s">
        <v>8267</v>
      </c>
      <c r="D2363" s="341" t="s">
        <v>68</v>
      </c>
      <c r="E2363" s="341" t="s">
        <v>5964</v>
      </c>
      <c r="F2363" s="343" t="n">
        <v>154.86</v>
      </c>
    </row>
    <row r="2364" customFormat="false" ht="15" hidden="false" customHeight="false" outlineLevel="0" collapsed="false">
      <c r="A2364" s="341" t="n">
        <v>101973</v>
      </c>
      <c r="B2364" s="342" t="str">
        <f aca="false">A2364&amp;"U"</f>
        <v>101973U</v>
      </c>
      <c r="C2364" s="341" t="s">
        <v>8268</v>
      </c>
      <c r="D2364" s="341" t="s">
        <v>68</v>
      </c>
      <c r="E2364" s="341" t="s">
        <v>5964</v>
      </c>
      <c r="F2364" s="343" t="n">
        <v>213.62</v>
      </c>
    </row>
    <row r="2365" customFormat="false" ht="15" hidden="false" customHeight="false" outlineLevel="0" collapsed="false">
      <c r="A2365" s="341" t="n">
        <v>101974</v>
      </c>
      <c r="B2365" s="342" t="str">
        <f aca="false">A2365&amp;"U"</f>
        <v>101974U</v>
      </c>
      <c r="C2365" s="341" t="s">
        <v>8269</v>
      </c>
      <c r="D2365" s="341" t="s">
        <v>68</v>
      </c>
      <c r="E2365" s="341" t="s">
        <v>5964</v>
      </c>
      <c r="F2365" s="343" t="n">
        <v>478.45</v>
      </c>
    </row>
    <row r="2366" customFormat="false" ht="15" hidden="false" customHeight="false" outlineLevel="0" collapsed="false">
      <c r="A2366" s="341" t="n">
        <v>101975</v>
      </c>
      <c r="B2366" s="342" t="str">
        <f aca="false">A2366&amp;"U"</f>
        <v>101975U</v>
      </c>
      <c r="C2366" s="341" t="s">
        <v>8270</v>
      </c>
      <c r="D2366" s="341" t="s">
        <v>68</v>
      </c>
      <c r="E2366" s="341" t="s">
        <v>5964</v>
      </c>
      <c r="F2366" s="343" t="n">
        <v>408.01</v>
      </c>
    </row>
    <row r="2367" customFormat="false" ht="15" hidden="false" customHeight="false" outlineLevel="0" collapsed="false">
      <c r="A2367" s="341" t="n">
        <v>101977</v>
      </c>
      <c r="B2367" s="342" t="str">
        <f aca="false">A2367&amp;"U"</f>
        <v>101977U</v>
      </c>
      <c r="C2367" s="341" t="s">
        <v>8271</v>
      </c>
      <c r="D2367" s="341" t="s">
        <v>68</v>
      </c>
      <c r="E2367" s="341" t="s">
        <v>5964</v>
      </c>
      <c r="F2367" s="343" t="n">
        <v>299.98</v>
      </c>
    </row>
    <row r="2368" customFormat="false" ht="15" hidden="false" customHeight="false" outlineLevel="0" collapsed="false">
      <c r="A2368" s="341" t="n">
        <v>101980</v>
      </c>
      <c r="B2368" s="342" t="str">
        <f aca="false">A2368&amp;"U"</f>
        <v>101980U</v>
      </c>
      <c r="C2368" s="341" t="s">
        <v>8272</v>
      </c>
      <c r="D2368" s="341" t="s">
        <v>68</v>
      </c>
      <c r="E2368" s="341" t="s">
        <v>5964</v>
      </c>
      <c r="F2368" s="343" t="n">
        <v>278.77</v>
      </c>
    </row>
    <row r="2369" customFormat="false" ht="15" hidden="false" customHeight="false" outlineLevel="0" collapsed="false">
      <c r="A2369" s="341" t="n">
        <v>101981</v>
      </c>
      <c r="B2369" s="342" t="str">
        <f aca="false">A2369&amp;"U"</f>
        <v>101981U</v>
      </c>
      <c r="C2369" s="341" t="s">
        <v>8273</v>
      </c>
      <c r="D2369" s="341" t="s">
        <v>68</v>
      </c>
      <c r="E2369" s="341" t="s">
        <v>5964</v>
      </c>
      <c r="F2369" s="343" t="n">
        <v>240.3</v>
      </c>
    </row>
    <row r="2370" customFormat="false" ht="15" hidden="false" customHeight="false" outlineLevel="0" collapsed="false">
      <c r="A2370" s="341" t="n">
        <v>101982</v>
      </c>
      <c r="B2370" s="342" t="str">
        <f aca="false">A2370&amp;"U"</f>
        <v>101982U</v>
      </c>
      <c r="C2370" s="341" t="s">
        <v>8274</v>
      </c>
      <c r="D2370" s="341" t="s">
        <v>68</v>
      </c>
      <c r="E2370" s="341" t="s">
        <v>5964</v>
      </c>
      <c r="F2370" s="343" t="n">
        <v>213.38</v>
      </c>
    </row>
    <row r="2371" customFormat="false" ht="15" hidden="false" customHeight="false" outlineLevel="0" collapsed="false">
      <c r="A2371" s="341" t="n">
        <v>101983</v>
      </c>
      <c r="B2371" s="342" t="str">
        <f aca="false">A2371&amp;"U"</f>
        <v>101983U</v>
      </c>
      <c r="C2371" s="341" t="s">
        <v>8275</v>
      </c>
      <c r="D2371" s="341" t="s">
        <v>68</v>
      </c>
      <c r="E2371" s="341" t="s">
        <v>5964</v>
      </c>
      <c r="F2371" s="343" t="n">
        <v>196.42</v>
      </c>
    </row>
    <row r="2372" customFormat="false" ht="15" hidden="false" customHeight="false" outlineLevel="0" collapsed="false">
      <c r="A2372" s="341" t="n">
        <v>101985</v>
      </c>
      <c r="B2372" s="342" t="str">
        <f aca="false">A2372&amp;"U"</f>
        <v>101985U</v>
      </c>
      <c r="C2372" s="341" t="s">
        <v>8276</v>
      </c>
      <c r="D2372" s="341" t="s">
        <v>68</v>
      </c>
      <c r="E2372" s="341" t="s">
        <v>5964</v>
      </c>
      <c r="F2372" s="343" t="n">
        <v>205.37</v>
      </c>
    </row>
    <row r="2373" customFormat="false" ht="15" hidden="false" customHeight="false" outlineLevel="0" collapsed="false">
      <c r="A2373" s="341" t="n">
        <v>101986</v>
      </c>
      <c r="B2373" s="342" t="str">
        <f aca="false">A2373&amp;"U"</f>
        <v>101986U</v>
      </c>
      <c r="C2373" s="341" t="s">
        <v>8277</v>
      </c>
      <c r="D2373" s="341" t="s">
        <v>68</v>
      </c>
      <c r="E2373" s="341" t="s">
        <v>5964</v>
      </c>
      <c r="F2373" s="343" t="n">
        <v>149.95</v>
      </c>
    </row>
    <row r="2374" customFormat="false" ht="15" hidden="false" customHeight="false" outlineLevel="0" collapsed="false">
      <c r="A2374" s="341" t="n">
        <v>101987</v>
      </c>
      <c r="B2374" s="342" t="str">
        <f aca="false">A2374&amp;"U"</f>
        <v>101987U</v>
      </c>
      <c r="C2374" s="341" t="s">
        <v>8278</v>
      </c>
      <c r="D2374" s="341" t="s">
        <v>68</v>
      </c>
      <c r="E2374" s="341" t="s">
        <v>5964</v>
      </c>
      <c r="F2374" s="343" t="n">
        <v>250.71</v>
      </c>
    </row>
    <row r="2375" customFormat="false" ht="15" hidden="false" customHeight="false" outlineLevel="0" collapsed="false">
      <c r="A2375" s="341" t="n">
        <v>101988</v>
      </c>
      <c r="B2375" s="342" t="str">
        <f aca="false">A2375&amp;"U"</f>
        <v>101988U</v>
      </c>
      <c r="C2375" s="341" t="s">
        <v>8279</v>
      </c>
      <c r="D2375" s="341" t="s">
        <v>68</v>
      </c>
      <c r="E2375" s="341" t="s">
        <v>5964</v>
      </c>
      <c r="F2375" s="343" t="n">
        <v>205.59</v>
      </c>
    </row>
    <row r="2376" customFormat="false" ht="15" hidden="false" customHeight="false" outlineLevel="0" collapsed="false">
      <c r="A2376" s="341" t="n">
        <v>101989</v>
      </c>
      <c r="B2376" s="342" t="str">
        <f aca="false">A2376&amp;"U"</f>
        <v>101989U</v>
      </c>
      <c r="C2376" s="341" t="s">
        <v>8280</v>
      </c>
      <c r="D2376" s="341" t="s">
        <v>68</v>
      </c>
      <c r="E2376" s="341" t="s">
        <v>5964</v>
      </c>
      <c r="F2376" s="343" t="n">
        <v>162.54</v>
      </c>
    </row>
    <row r="2377" customFormat="false" ht="15" hidden="false" customHeight="false" outlineLevel="0" collapsed="false">
      <c r="A2377" s="341" t="n">
        <v>101990</v>
      </c>
      <c r="B2377" s="342" t="str">
        <f aca="false">A2377&amp;"U"</f>
        <v>101990U</v>
      </c>
      <c r="C2377" s="341" t="s">
        <v>8281</v>
      </c>
      <c r="D2377" s="341" t="s">
        <v>68</v>
      </c>
      <c r="E2377" s="341" t="s">
        <v>5964</v>
      </c>
      <c r="F2377" s="343" t="n">
        <v>229.78</v>
      </c>
    </row>
    <row r="2378" customFormat="false" ht="15" hidden="false" customHeight="false" outlineLevel="0" collapsed="false">
      <c r="A2378" s="341" t="n">
        <v>101991</v>
      </c>
      <c r="B2378" s="342" t="str">
        <f aca="false">A2378&amp;"U"</f>
        <v>101991U</v>
      </c>
      <c r="C2378" s="341" t="s">
        <v>8282</v>
      </c>
      <c r="D2378" s="341" t="s">
        <v>68</v>
      </c>
      <c r="E2378" s="341" t="s">
        <v>5964</v>
      </c>
      <c r="F2378" s="343" t="n">
        <v>205.08</v>
      </c>
    </row>
    <row r="2379" customFormat="false" ht="15" hidden="false" customHeight="false" outlineLevel="0" collapsed="false">
      <c r="A2379" s="341" t="n">
        <v>101992</v>
      </c>
      <c r="B2379" s="342" t="str">
        <f aca="false">A2379&amp;"U"</f>
        <v>101992U</v>
      </c>
      <c r="C2379" s="341" t="s">
        <v>8283</v>
      </c>
      <c r="D2379" s="341" t="s">
        <v>68</v>
      </c>
      <c r="E2379" s="341" t="s">
        <v>5964</v>
      </c>
      <c r="F2379" s="343" t="n">
        <v>152.09</v>
      </c>
    </row>
    <row r="2380" customFormat="false" ht="15" hidden="false" customHeight="false" outlineLevel="0" collapsed="false">
      <c r="A2380" s="341" t="n">
        <v>101993</v>
      </c>
      <c r="B2380" s="342" t="str">
        <f aca="false">A2380&amp;"U"</f>
        <v>101993U</v>
      </c>
      <c r="C2380" s="341" t="s">
        <v>8284</v>
      </c>
      <c r="D2380" s="341" t="s">
        <v>68</v>
      </c>
      <c r="E2380" s="341" t="s">
        <v>5964</v>
      </c>
      <c r="F2380" s="343" t="n">
        <v>294.34</v>
      </c>
    </row>
    <row r="2381" customFormat="false" ht="15" hidden="false" customHeight="false" outlineLevel="0" collapsed="false">
      <c r="A2381" s="341" t="n">
        <v>101994</v>
      </c>
      <c r="B2381" s="342" t="str">
        <f aca="false">A2381&amp;"U"</f>
        <v>101994U</v>
      </c>
      <c r="C2381" s="341" t="s">
        <v>8285</v>
      </c>
      <c r="D2381" s="341" t="s">
        <v>68</v>
      </c>
      <c r="E2381" s="341" t="s">
        <v>5964</v>
      </c>
      <c r="F2381" s="343" t="n">
        <v>218.63</v>
      </c>
    </row>
    <row r="2382" customFormat="false" ht="15" hidden="false" customHeight="false" outlineLevel="0" collapsed="false">
      <c r="A2382" s="341" t="n">
        <v>101995</v>
      </c>
      <c r="B2382" s="342" t="str">
        <f aca="false">A2382&amp;"U"</f>
        <v>101995U</v>
      </c>
      <c r="C2382" s="341" t="s">
        <v>8286</v>
      </c>
      <c r="D2382" s="341" t="s">
        <v>68</v>
      </c>
      <c r="E2382" s="341" t="s">
        <v>5964</v>
      </c>
      <c r="F2382" s="343" t="n">
        <v>170.31</v>
      </c>
    </row>
    <row r="2383" customFormat="false" ht="15" hidden="false" customHeight="false" outlineLevel="0" collapsed="false">
      <c r="A2383" s="341" t="n">
        <v>101996</v>
      </c>
      <c r="B2383" s="342" t="str">
        <f aca="false">A2383&amp;"U"</f>
        <v>101996U</v>
      </c>
      <c r="C2383" s="341" t="s">
        <v>8287</v>
      </c>
      <c r="D2383" s="341" t="s">
        <v>68</v>
      </c>
      <c r="E2383" s="341" t="s">
        <v>5964</v>
      </c>
      <c r="F2383" s="343" t="n">
        <v>247.15</v>
      </c>
    </row>
    <row r="2384" customFormat="false" ht="15" hidden="false" customHeight="false" outlineLevel="0" collapsed="false">
      <c r="A2384" s="341" t="n">
        <v>101997</v>
      </c>
      <c r="B2384" s="342" t="str">
        <f aca="false">A2384&amp;"U"</f>
        <v>101997U</v>
      </c>
      <c r="C2384" s="341" t="s">
        <v>8288</v>
      </c>
      <c r="D2384" s="341" t="s">
        <v>68</v>
      </c>
      <c r="E2384" s="341" t="s">
        <v>5964</v>
      </c>
      <c r="F2384" s="343" t="n">
        <v>204.68</v>
      </c>
    </row>
    <row r="2385" customFormat="false" ht="15" hidden="false" customHeight="false" outlineLevel="0" collapsed="false">
      <c r="A2385" s="341" t="n">
        <v>101998</v>
      </c>
      <c r="B2385" s="342" t="str">
        <f aca="false">A2385&amp;"U"</f>
        <v>101998U</v>
      </c>
      <c r="C2385" s="341" t="s">
        <v>8289</v>
      </c>
      <c r="D2385" s="341" t="s">
        <v>68</v>
      </c>
      <c r="E2385" s="341" t="s">
        <v>5964</v>
      </c>
      <c r="F2385" s="343" t="n">
        <v>150.49</v>
      </c>
    </row>
    <row r="2386" customFormat="false" ht="15" hidden="false" customHeight="false" outlineLevel="0" collapsed="false">
      <c r="A2386" s="341" t="n">
        <v>101999</v>
      </c>
      <c r="B2386" s="342" t="str">
        <f aca="false">A2386&amp;"U"</f>
        <v>101999U</v>
      </c>
      <c r="C2386" s="341" t="s">
        <v>8290</v>
      </c>
      <c r="D2386" s="341" t="s">
        <v>68</v>
      </c>
      <c r="E2386" s="341" t="s">
        <v>5964</v>
      </c>
      <c r="F2386" s="343" t="n">
        <v>315.45</v>
      </c>
    </row>
    <row r="2387" customFormat="false" ht="15" hidden="false" customHeight="false" outlineLevel="0" collapsed="false">
      <c r="A2387" s="341" t="n">
        <v>102000</v>
      </c>
      <c r="B2387" s="342" t="str">
        <f aca="false">A2387&amp;"U"</f>
        <v>102000U</v>
      </c>
      <c r="C2387" s="341" t="s">
        <v>8291</v>
      </c>
      <c r="D2387" s="341" t="s">
        <v>68</v>
      </c>
      <c r="E2387" s="341" t="s">
        <v>5964</v>
      </c>
      <c r="F2387" s="343" t="n">
        <v>488.4</v>
      </c>
    </row>
    <row r="2388" customFormat="false" ht="15" hidden="false" customHeight="false" outlineLevel="0" collapsed="false">
      <c r="A2388" s="341" t="n">
        <v>102001</v>
      </c>
      <c r="B2388" s="342" t="str">
        <f aca="false">A2388&amp;"U"</f>
        <v>102001U</v>
      </c>
      <c r="C2388" s="341" t="s">
        <v>8292</v>
      </c>
      <c r="D2388" s="341" t="s">
        <v>68</v>
      </c>
      <c r="E2388" s="341" t="s">
        <v>5964</v>
      </c>
      <c r="F2388" s="343" t="n">
        <v>421.83</v>
      </c>
    </row>
    <row r="2389" customFormat="false" ht="15" hidden="false" customHeight="false" outlineLevel="0" collapsed="false">
      <c r="A2389" s="341" t="n">
        <v>102002</v>
      </c>
      <c r="B2389" s="342" t="str">
        <f aca="false">A2389&amp;"U"</f>
        <v>102002U</v>
      </c>
      <c r="C2389" s="341" t="s">
        <v>8293</v>
      </c>
      <c r="D2389" s="341" t="s">
        <v>68</v>
      </c>
      <c r="E2389" s="341" t="s">
        <v>5964</v>
      </c>
      <c r="F2389" s="343" t="n">
        <v>290.18</v>
      </c>
    </row>
    <row r="2390" customFormat="false" ht="15" hidden="false" customHeight="false" outlineLevel="0" collapsed="false">
      <c r="A2390" s="341" t="n">
        <v>102003</v>
      </c>
      <c r="B2390" s="342" t="str">
        <f aca="false">A2390&amp;"U"</f>
        <v>102003U</v>
      </c>
      <c r="C2390" s="341" t="s">
        <v>8294</v>
      </c>
      <c r="D2390" s="341" t="s">
        <v>68</v>
      </c>
      <c r="E2390" s="341" t="s">
        <v>5964</v>
      </c>
      <c r="F2390" s="343" t="n">
        <v>268.31</v>
      </c>
    </row>
    <row r="2391" customFormat="false" ht="15" hidden="false" customHeight="false" outlineLevel="0" collapsed="false">
      <c r="A2391" s="341" t="n">
        <v>102004</v>
      </c>
      <c r="B2391" s="342" t="str">
        <f aca="false">A2391&amp;"U"</f>
        <v>102004U</v>
      </c>
      <c r="C2391" s="341" t="s">
        <v>8295</v>
      </c>
      <c r="D2391" s="341" t="s">
        <v>68</v>
      </c>
      <c r="E2391" s="341" t="s">
        <v>5964</v>
      </c>
      <c r="F2391" s="343" t="n">
        <v>236.24</v>
      </c>
    </row>
    <row r="2392" customFormat="false" ht="15" hidden="false" customHeight="false" outlineLevel="0" collapsed="false">
      <c r="A2392" s="341" t="n">
        <v>102005</v>
      </c>
      <c r="B2392" s="342" t="str">
        <f aca="false">A2392&amp;"U"</f>
        <v>102005U</v>
      </c>
      <c r="C2392" s="341" t="s">
        <v>8296</v>
      </c>
      <c r="D2392" s="341" t="s">
        <v>68</v>
      </c>
      <c r="E2392" s="341" t="s">
        <v>5964</v>
      </c>
      <c r="F2392" s="343" t="n">
        <v>208.56</v>
      </c>
    </row>
    <row r="2393" customFormat="false" ht="15" hidden="false" customHeight="false" outlineLevel="0" collapsed="false">
      <c r="A2393" s="341" t="n">
        <v>102006</v>
      </c>
      <c r="B2393" s="342" t="str">
        <f aca="false">A2393&amp;"U"</f>
        <v>102006U</v>
      </c>
      <c r="C2393" s="341" t="s">
        <v>8297</v>
      </c>
      <c r="D2393" s="341" t="s">
        <v>68</v>
      </c>
      <c r="E2393" s="341" t="s">
        <v>5964</v>
      </c>
      <c r="F2393" s="343" t="n">
        <v>191.11</v>
      </c>
    </row>
    <row r="2394" customFormat="false" ht="15" hidden="false" customHeight="false" outlineLevel="0" collapsed="false">
      <c r="A2394" s="341" t="n">
        <v>102007</v>
      </c>
      <c r="B2394" s="342" t="str">
        <f aca="false">A2394&amp;"U"</f>
        <v>102007U</v>
      </c>
      <c r="C2394" s="341" t="s">
        <v>8298</v>
      </c>
      <c r="D2394" s="341" t="s">
        <v>68</v>
      </c>
      <c r="E2394" s="341" t="s">
        <v>5964</v>
      </c>
      <c r="F2394" s="343" t="n">
        <v>472.3</v>
      </c>
    </row>
    <row r="2395" customFormat="false" ht="15" hidden="false" customHeight="false" outlineLevel="0" collapsed="false">
      <c r="A2395" s="341" t="n">
        <v>102008</v>
      </c>
      <c r="B2395" s="342" t="str">
        <f aca="false">A2395&amp;"U"</f>
        <v>102008U</v>
      </c>
      <c r="C2395" s="341" t="s">
        <v>8299</v>
      </c>
      <c r="D2395" s="341" t="s">
        <v>68</v>
      </c>
      <c r="E2395" s="341" t="s">
        <v>5964</v>
      </c>
      <c r="F2395" s="343" t="n">
        <v>395.44</v>
      </c>
    </row>
    <row r="2396" customFormat="false" ht="15" hidden="false" customHeight="false" outlineLevel="0" collapsed="false">
      <c r="A2396" s="341" t="n">
        <v>102009</v>
      </c>
      <c r="B2396" s="342" t="str">
        <f aca="false">A2396&amp;"U"</f>
        <v>102009U</v>
      </c>
      <c r="C2396" s="341" t="s">
        <v>8300</v>
      </c>
      <c r="D2396" s="341" t="s">
        <v>68</v>
      </c>
      <c r="E2396" s="341" t="s">
        <v>5964</v>
      </c>
      <c r="F2396" s="343" t="n">
        <v>301.33</v>
      </c>
    </row>
    <row r="2397" customFormat="false" ht="15" hidden="false" customHeight="false" outlineLevel="0" collapsed="false">
      <c r="A2397" s="341" t="n">
        <v>102010</v>
      </c>
      <c r="B2397" s="342" t="str">
        <f aca="false">A2397&amp;"U"</f>
        <v>102010U</v>
      </c>
      <c r="C2397" s="341" t="s">
        <v>8301</v>
      </c>
      <c r="D2397" s="341" t="s">
        <v>68</v>
      </c>
      <c r="E2397" s="341" t="s">
        <v>5964</v>
      </c>
      <c r="F2397" s="343" t="n">
        <v>277.28</v>
      </c>
    </row>
    <row r="2398" customFormat="false" ht="15" hidden="false" customHeight="false" outlineLevel="0" collapsed="false">
      <c r="A2398" s="341" t="n">
        <v>102011</v>
      </c>
      <c r="B2398" s="342" t="str">
        <f aca="false">A2398&amp;"U"</f>
        <v>102011U</v>
      </c>
      <c r="C2398" s="341" t="s">
        <v>8302</v>
      </c>
      <c r="D2398" s="341" t="s">
        <v>68</v>
      </c>
      <c r="E2398" s="341" t="s">
        <v>5964</v>
      </c>
      <c r="F2398" s="343" t="n">
        <v>236.66</v>
      </c>
    </row>
    <row r="2399" customFormat="false" ht="15" hidden="false" customHeight="false" outlineLevel="0" collapsed="false">
      <c r="A2399" s="341" t="n">
        <v>102012</v>
      </c>
      <c r="B2399" s="342" t="str">
        <f aca="false">A2399&amp;"U"</f>
        <v>102012U</v>
      </c>
      <c r="C2399" s="341" t="s">
        <v>8303</v>
      </c>
      <c r="D2399" s="341" t="s">
        <v>68</v>
      </c>
      <c r="E2399" s="341" t="s">
        <v>5964</v>
      </c>
      <c r="F2399" s="343" t="n">
        <v>208.96</v>
      </c>
    </row>
    <row r="2400" customFormat="false" ht="15" hidden="false" customHeight="false" outlineLevel="0" collapsed="false">
      <c r="A2400" s="341" t="n">
        <v>102013</v>
      </c>
      <c r="B2400" s="342" t="str">
        <f aca="false">A2400&amp;"U"</f>
        <v>102013U</v>
      </c>
      <c r="C2400" s="341" t="s">
        <v>8304</v>
      </c>
      <c r="D2400" s="341" t="s">
        <v>68</v>
      </c>
      <c r="E2400" s="341" t="s">
        <v>5964</v>
      </c>
      <c r="F2400" s="343" t="n">
        <v>193.55</v>
      </c>
    </row>
    <row r="2401" customFormat="false" ht="15" hidden="false" customHeight="false" outlineLevel="0" collapsed="false">
      <c r="A2401" s="341" t="n">
        <v>102014</v>
      </c>
      <c r="B2401" s="342" t="str">
        <f aca="false">A2401&amp;"U"</f>
        <v>102014U</v>
      </c>
      <c r="C2401" s="341" t="s">
        <v>8305</v>
      </c>
      <c r="D2401" s="341" t="s">
        <v>68</v>
      </c>
      <c r="E2401" s="341" t="s">
        <v>5964</v>
      </c>
      <c r="F2401" s="343" t="n">
        <v>532.01</v>
      </c>
    </row>
    <row r="2402" customFormat="false" ht="15" hidden="false" customHeight="false" outlineLevel="0" collapsed="false">
      <c r="A2402" s="341" t="n">
        <v>102015</v>
      </c>
      <c r="B2402" s="342" t="str">
        <f aca="false">A2402&amp;"U"</f>
        <v>102015U</v>
      </c>
      <c r="C2402" s="341" t="s">
        <v>8306</v>
      </c>
      <c r="D2402" s="341" t="s">
        <v>68</v>
      </c>
      <c r="E2402" s="341" t="s">
        <v>5964</v>
      </c>
      <c r="F2402" s="343" t="n">
        <v>446.6</v>
      </c>
    </row>
    <row r="2403" customFormat="false" ht="15" hidden="false" customHeight="false" outlineLevel="0" collapsed="false">
      <c r="A2403" s="341" t="n">
        <v>102016</v>
      </c>
      <c r="B2403" s="342" t="str">
        <f aca="false">A2403&amp;"U"</f>
        <v>102016U</v>
      </c>
      <c r="C2403" s="341" t="s">
        <v>8307</v>
      </c>
      <c r="D2403" s="341" t="s">
        <v>68</v>
      </c>
      <c r="E2403" s="341" t="s">
        <v>5964</v>
      </c>
      <c r="F2403" s="343" t="n">
        <v>287.9</v>
      </c>
    </row>
    <row r="2404" customFormat="false" ht="15" hidden="false" customHeight="false" outlineLevel="0" collapsed="false">
      <c r="A2404" s="341" t="n">
        <v>102017</v>
      </c>
      <c r="B2404" s="342" t="str">
        <f aca="false">A2404&amp;"U"</f>
        <v>102017U</v>
      </c>
      <c r="C2404" s="341" t="s">
        <v>8308</v>
      </c>
      <c r="D2404" s="341" t="s">
        <v>68</v>
      </c>
      <c r="E2404" s="341" t="s">
        <v>5964</v>
      </c>
      <c r="F2404" s="343" t="n">
        <v>263.91</v>
      </c>
    </row>
    <row r="2405" customFormat="false" ht="15" hidden="false" customHeight="false" outlineLevel="0" collapsed="false">
      <c r="A2405" s="341" t="n">
        <v>102036</v>
      </c>
      <c r="B2405" s="342" t="str">
        <f aca="false">A2405&amp;"U"</f>
        <v>102036U</v>
      </c>
      <c r="C2405" s="341" t="s">
        <v>8309</v>
      </c>
      <c r="D2405" s="341" t="s">
        <v>68</v>
      </c>
      <c r="E2405" s="341" t="s">
        <v>5964</v>
      </c>
      <c r="F2405" s="343" t="n">
        <v>230.12</v>
      </c>
    </row>
    <row r="2406" customFormat="false" ht="15" hidden="false" customHeight="false" outlineLevel="0" collapsed="false">
      <c r="A2406" s="341" t="n">
        <v>102037</v>
      </c>
      <c r="B2406" s="342" t="str">
        <f aca="false">A2406&amp;"U"</f>
        <v>102037U</v>
      </c>
      <c r="C2406" s="341" t="s">
        <v>8310</v>
      </c>
      <c r="D2406" s="341" t="s">
        <v>68</v>
      </c>
      <c r="E2406" s="341" t="s">
        <v>5964</v>
      </c>
      <c r="F2406" s="343" t="n">
        <v>202.47</v>
      </c>
    </row>
    <row r="2407" customFormat="false" ht="15" hidden="false" customHeight="false" outlineLevel="0" collapsed="false">
      <c r="A2407" s="341" t="n">
        <v>102038</v>
      </c>
      <c r="B2407" s="342" t="str">
        <f aca="false">A2407&amp;"U"</f>
        <v>102038U</v>
      </c>
      <c r="C2407" s="341" t="s">
        <v>8311</v>
      </c>
      <c r="D2407" s="341" t="s">
        <v>68</v>
      </c>
      <c r="E2407" s="341" t="s">
        <v>5964</v>
      </c>
      <c r="F2407" s="343" t="n">
        <v>187.1</v>
      </c>
    </row>
    <row r="2408" customFormat="false" ht="15" hidden="false" customHeight="false" outlineLevel="0" collapsed="false">
      <c r="A2408" s="341" t="n">
        <v>102039</v>
      </c>
      <c r="B2408" s="342" t="str">
        <f aca="false">A2408&amp;"U"</f>
        <v>102039U</v>
      </c>
      <c r="C2408" s="341" t="s">
        <v>8312</v>
      </c>
      <c r="D2408" s="341" t="s">
        <v>68</v>
      </c>
      <c r="E2408" s="341" t="s">
        <v>5964</v>
      </c>
      <c r="F2408" s="343" t="n">
        <v>495.23</v>
      </c>
    </row>
    <row r="2409" customFormat="false" ht="15" hidden="false" customHeight="false" outlineLevel="0" collapsed="false">
      <c r="A2409" s="341" t="n">
        <v>102040</v>
      </c>
      <c r="B2409" s="342" t="str">
        <f aca="false">A2409&amp;"U"</f>
        <v>102040U</v>
      </c>
      <c r="C2409" s="341" t="s">
        <v>8313</v>
      </c>
      <c r="D2409" s="341" t="s">
        <v>68</v>
      </c>
      <c r="E2409" s="341" t="s">
        <v>5964</v>
      </c>
      <c r="F2409" s="343" t="n">
        <v>413.4</v>
      </c>
    </row>
    <row r="2410" customFormat="false" ht="15" hidden="false" customHeight="false" outlineLevel="0" collapsed="false">
      <c r="A2410" s="341" t="n">
        <v>102041</v>
      </c>
      <c r="B2410" s="342" t="str">
        <f aca="false">A2410&amp;"U"</f>
        <v>102041U</v>
      </c>
      <c r="C2410" s="341" t="s">
        <v>8314</v>
      </c>
      <c r="D2410" s="341" t="s">
        <v>68</v>
      </c>
      <c r="E2410" s="341" t="s">
        <v>5964</v>
      </c>
      <c r="F2410" s="343" t="n">
        <v>302.58</v>
      </c>
    </row>
    <row r="2411" customFormat="false" ht="15" hidden="false" customHeight="false" outlineLevel="0" collapsed="false">
      <c r="A2411" s="341" t="n">
        <v>102042</v>
      </c>
      <c r="B2411" s="342" t="str">
        <f aca="false">A2411&amp;"U"</f>
        <v>102042U</v>
      </c>
      <c r="C2411" s="341" t="s">
        <v>8315</v>
      </c>
      <c r="D2411" s="341" t="s">
        <v>68</v>
      </c>
      <c r="E2411" s="341" t="s">
        <v>5964</v>
      </c>
      <c r="F2411" s="343" t="n">
        <v>275.59</v>
      </c>
    </row>
    <row r="2412" customFormat="false" ht="15" hidden="false" customHeight="false" outlineLevel="0" collapsed="false">
      <c r="A2412" s="341" t="n">
        <v>102043</v>
      </c>
      <c r="B2412" s="342" t="str">
        <f aca="false">A2412&amp;"U"</f>
        <v>102043U</v>
      </c>
      <c r="C2412" s="341" t="s">
        <v>8316</v>
      </c>
      <c r="D2412" s="341" t="s">
        <v>68</v>
      </c>
      <c r="E2412" s="341" t="s">
        <v>5964</v>
      </c>
      <c r="F2412" s="343" t="n">
        <v>235.98</v>
      </c>
    </row>
    <row r="2413" customFormat="false" ht="15" hidden="false" customHeight="false" outlineLevel="0" collapsed="false">
      <c r="A2413" s="341" t="n">
        <v>102044</v>
      </c>
      <c r="B2413" s="342" t="str">
        <f aca="false">A2413&amp;"U"</f>
        <v>102044U</v>
      </c>
      <c r="C2413" s="341" t="s">
        <v>8317</v>
      </c>
      <c r="D2413" s="341" t="s">
        <v>68</v>
      </c>
      <c r="E2413" s="341" t="s">
        <v>5964</v>
      </c>
      <c r="F2413" s="343" t="n">
        <v>209.03</v>
      </c>
    </row>
    <row r="2414" customFormat="false" ht="15" hidden="false" customHeight="false" outlineLevel="0" collapsed="false">
      <c r="A2414" s="341" t="n">
        <v>102045</v>
      </c>
      <c r="B2414" s="342" t="str">
        <f aca="false">A2414&amp;"U"</f>
        <v>102045U</v>
      </c>
      <c r="C2414" s="341" t="s">
        <v>8318</v>
      </c>
      <c r="D2414" s="341" t="s">
        <v>68</v>
      </c>
      <c r="E2414" s="341" t="s">
        <v>5964</v>
      </c>
      <c r="F2414" s="343" t="n">
        <v>192.84</v>
      </c>
    </row>
    <row r="2415" customFormat="false" ht="15" hidden="false" customHeight="false" outlineLevel="0" collapsed="false">
      <c r="A2415" s="341" t="n">
        <v>102046</v>
      </c>
      <c r="B2415" s="342" t="str">
        <f aca="false">A2415&amp;"U"</f>
        <v>102046U</v>
      </c>
      <c r="C2415" s="341" t="s">
        <v>8319</v>
      </c>
      <c r="D2415" s="341" t="s">
        <v>68</v>
      </c>
      <c r="E2415" s="341" t="s">
        <v>5964</v>
      </c>
      <c r="F2415" s="343" t="n">
        <v>542.41</v>
      </c>
    </row>
    <row r="2416" customFormat="false" ht="15" hidden="false" customHeight="false" outlineLevel="0" collapsed="false">
      <c r="A2416" s="341" t="n">
        <v>102047</v>
      </c>
      <c r="B2416" s="342" t="str">
        <f aca="false">A2416&amp;"U"</f>
        <v>102047U</v>
      </c>
      <c r="C2416" s="341" t="s">
        <v>8320</v>
      </c>
      <c r="D2416" s="341" t="s">
        <v>68</v>
      </c>
      <c r="E2416" s="341" t="s">
        <v>5964</v>
      </c>
      <c r="F2416" s="343" t="n">
        <v>463.65</v>
      </c>
    </row>
    <row r="2417" customFormat="false" ht="15" hidden="false" customHeight="false" outlineLevel="0" collapsed="false">
      <c r="A2417" s="341" t="n">
        <v>102048</v>
      </c>
      <c r="B2417" s="342" t="str">
        <f aca="false">A2417&amp;"U"</f>
        <v>102048U</v>
      </c>
      <c r="C2417" s="341" t="s">
        <v>8321</v>
      </c>
      <c r="D2417" s="341" t="s">
        <v>68</v>
      </c>
      <c r="E2417" s="341" t="s">
        <v>5964</v>
      </c>
      <c r="F2417" s="343" t="n">
        <v>280.33</v>
      </c>
    </row>
    <row r="2418" customFormat="false" ht="15" hidden="false" customHeight="false" outlineLevel="0" collapsed="false">
      <c r="A2418" s="341" t="n">
        <v>102049</v>
      </c>
      <c r="B2418" s="342" t="str">
        <f aca="false">A2418&amp;"U"</f>
        <v>102049U</v>
      </c>
      <c r="C2418" s="341" t="s">
        <v>8322</v>
      </c>
      <c r="D2418" s="341" t="s">
        <v>68</v>
      </c>
      <c r="E2418" s="341" t="s">
        <v>5964</v>
      </c>
      <c r="F2418" s="343" t="n">
        <v>252.72</v>
      </c>
    </row>
    <row r="2419" customFormat="false" ht="15" hidden="false" customHeight="false" outlineLevel="0" collapsed="false">
      <c r="A2419" s="341" t="n">
        <v>102050</v>
      </c>
      <c r="B2419" s="342" t="str">
        <f aca="false">A2419&amp;"U"</f>
        <v>102050U</v>
      </c>
      <c r="C2419" s="341" t="s">
        <v>8323</v>
      </c>
      <c r="D2419" s="341" t="s">
        <v>68</v>
      </c>
      <c r="E2419" s="341" t="s">
        <v>5964</v>
      </c>
      <c r="F2419" s="343" t="n">
        <v>221.13</v>
      </c>
    </row>
    <row r="2420" customFormat="false" ht="15" hidden="false" customHeight="false" outlineLevel="0" collapsed="false">
      <c r="A2420" s="341" t="n">
        <v>102051</v>
      </c>
      <c r="B2420" s="342" t="str">
        <f aca="false">A2420&amp;"U"</f>
        <v>102051U</v>
      </c>
      <c r="C2420" s="341" t="s">
        <v>8324</v>
      </c>
      <c r="D2420" s="341" t="s">
        <v>68</v>
      </c>
      <c r="E2420" s="341" t="s">
        <v>5964</v>
      </c>
      <c r="F2420" s="343" t="n">
        <v>193.52</v>
      </c>
    </row>
    <row r="2421" customFormat="false" ht="15" hidden="false" customHeight="false" outlineLevel="0" collapsed="false">
      <c r="A2421" s="341" t="n">
        <v>102052</v>
      </c>
      <c r="B2421" s="342" t="str">
        <f aca="false">A2421&amp;"U"</f>
        <v>102052U</v>
      </c>
      <c r="C2421" s="341" t="s">
        <v>8325</v>
      </c>
      <c r="D2421" s="341" t="s">
        <v>68</v>
      </c>
      <c r="E2421" s="341" t="s">
        <v>5964</v>
      </c>
      <c r="F2421" s="343" t="n">
        <v>178.17</v>
      </c>
    </row>
    <row r="2422" customFormat="false" ht="15" hidden="false" customHeight="false" outlineLevel="0" collapsed="false">
      <c r="A2422" s="341" t="n">
        <v>102059</v>
      </c>
      <c r="B2422" s="342" t="str">
        <f aca="false">A2422&amp;"U"</f>
        <v>102059U</v>
      </c>
      <c r="C2422" s="341" t="s">
        <v>8326</v>
      </c>
      <c r="D2422" s="341" t="s">
        <v>68</v>
      </c>
      <c r="E2422" s="341" t="s">
        <v>5964</v>
      </c>
      <c r="F2422" s="343" t="n">
        <v>461.47</v>
      </c>
    </row>
    <row r="2423" customFormat="false" ht="15" hidden="false" customHeight="false" outlineLevel="0" collapsed="false">
      <c r="A2423" s="341" t="n">
        <v>102060</v>
      </c>
      <c r="B2423" s="342" t="str">
        <f aca="false">A2423&amp;"U"</f>
        <v>102060U</v>
      </c>
      <c r="C2423" s="341" t="s">
        <v>8327</v>
      </c>
      <c r="D2423" s="341" t="s">
        <v>68</v>
      </c>
      <c r="E2423" s="341" t="s">
        <v>5964</v>
      </c>
      <c r="F2423" s="343" t="n">
        <v>388.59</v>
      </c>
    </row>
    <row r="2424" customFormat="false" ht="15" hidden="false" customHeight="false" outlineLevel="0" collapsed="false">
      <c r="A2424" s="341" t="n">
        <v>102061</v>
      </c>
      <c r="B2424" s="342" t="str">
        <f aca="false">A2424&amp;"U"</f>
        <v>102061U</v>
      </c>
      <c r="C2424" s="341" t="s">
        <v>8328</v>
      </c>
      <c r="D2424" s="341" t="s">
        <v>68</v>
      </c>
      <c r="E2424" s="341" t="s">
        <v>5964</v>
      </c>
      <c r="F2424" s="343" t="n">
        <v>281.58</v>
      </c>
    </row>
    <row r="2425" customFormat="false" ht="15" hidden="false" customHeight="false" outlineLevel="0" collapsed="false">
      <c r="A2425" s="341" t="n">
        <v>102062</v>
      </c>
      <c r="B2425" s="342" t="str">
        <f aca="false">A2425&amp;"U"</f>
        <v>102062U</v>
      </c>
      <c r="C2425" s="341" t="s">
        <v>8329</v>
      </c>
      <c r="D2425" s="341" t="s">
        <v>68</v>
      </c>
      <c r="E2425" s="341" t="s">
        <v>5964</v>
      </c>
      <c r="F2425" s="343" t="n">
        <v>262.47</v>
      </c>
    </row>
    <row r="2426" customFormat="false" ht="15" hidden="false" customHeight="false" outlineLevel="0" collapsed="false">
      <c r="A2426" s="341" t="n">
        <v>102063</v>
      </c>
      <c r="B2426" s="342" t="str">
        <f aca="false">A2426&amp;"U"</f>
        <v>102063U</v>
      </c>
      <c r="C2426" s="341" t="s">
        <v>8330</v>
      </c>
      <c r="D2426" s="341" t="s">
        <v>68</v>
      </c>
      <c r="E2426" s="341" t="s">
        <v>5964</v>
      </c>
      <c r="F2426" s="343" t="n">
        <v>224.08</v>
      </c>
    </row>
    <row r="2427" customFormat="false" ht="15" hidden="false" customHeight="false" outlineLevel="0" collapsed="false">
      <c r="A2427" s="341" t="n">
        <v>102064</v>
      </c>
      <c r="B2427" s="342" t="str">
        <f aca="false">A2427&amp;"U"</f>
        <v>102064U</v>
      </c>
      <c r="C2427" s="341" t="s">
        <v>8331</v>
      </c>
      <c r="D2427" s="341" t="s">
        <v>68</v>
      </c>
      <c r="E2427" s="341" t="s">
        <v>5964</v>
      </c>
      <c r="F2427" s="343" t="n">
        <v>196.76</v>
      </c>
    </row>
    <row r="2428" customFormat="false" ht="15" hidden="false" customHeight="false" outlineLevel="0" collapsed="false">
      <c r="A2428" s="341" t="n">
        <v>102065</v>
      </c>
      <c r="B2428" s="342" t="str">
        <f aca="false">A2428&amp;"U"</f>
        <v>102065U</v>
      </c>
      <c r="C2428" s="341" t="s">
        <v>8332</v>
      </c>
      <c r="D2428" s="341" t="s">
        <v>68</v>
      </c>
      <c r="E2428" s="341" t="s">
        <v>5964</v>
      </c>
      <c r="F2428" s="343" t="n">
        <v>181.63</v>
      </c>
    </row>
    <row r="2429" customFormat="false" ht="15" hidden="false" customHeight="false" outlineLevel="0" collapsed="false">
      <c r="A2429" s="341" t="n">
        <v>102066</v>
      </c>
      <c r="B2429" s="342" t="str">
        <f aca="false">A2429&amp;"U"</f>
        <v>102066U</v>
      </c>
      <c r="C2429" s="341" t="s">
        <v>8333</v>
      </c>
      <c r="D2429" s="341" t="s">
        <v>68</v>
      </c>
      <c r="E2429" s="341" t="s">
        <v>5964</v>
      </c>
      <c r="F2429" s="343" t="n">
        <v>482.39</v>
      </c>
    </row>
    <row r="2430" customFormat="false" ht="15" hidden="false" customHeight="false" outlineLevel="0" collapsed="false">
      <c r="A2430" s="341" t="n">
        <v>102067</v>
      </c>
      <c r="B2430" s="342" t="str">
        <f aca="false">A2430&amp;"U"</f>
        <v>102067U</v>
      </c>
      <c r="C2430" s="341" t="s">
        <v>8334</v>
      </c>
      <c r="D2430" s="341" t="s">
        <v>68</v>
      </c>
      <c r="E2430" s="341" t="s">
        <v>5964</v>
      </c>
      <c r="F2430" s="343" t="n">
        <v>414.26</v>
      </c>
    </row>
    <row r="2431" customFormat="false" ht="15" hidden="false" customHeight="false" outlineLevel="0" collapsed="false">
      <c r="A2431" s="341" t="n">
        <v>102068</v>
      </c>
      <c r="B2431" s="342" t="str">
        <f aca="false">A2431&amp;"U"</f>
        <v>102068U</v>
      </c>
      <c r="C2431" s="341" t="s">
        <v>8335</v>
      </c>
      <c r="D2431" s="341" t="s">
        <v>68</v>
      </c>
      <c r="E2431" s="341" t="s">
        <v>5964</v>
      </c>
      <c r="F2431" s="343" t="n">
        <v>258.62</v>
      </c>
    </row>
    <row r="2432" customFormat="false" ht="15" hidden="false" customHeight="false" outlineLevel="0" collapsed="false">
      <c r="A2432" s="341" t="n">
        <v>102069</v>
      </c>
      <c r="B2432" s="342" t="str">
        <f aca="false">A2432&amp;"U"</f>
        <v>102069U</v>
      </c>
      <c r="C2432" s="341" t="s">
        <v>8336</v>
      </c>
      <c r="D2432" s="341" t="s">
        <v>68</v>
      </c>
      <c r="E2432" s="341" t="s">
        <v>5964</v>
      </c>
      <c r="F2432" s="343" t="n">
        <v>239.6</v>
      </c>
    </row>
    <row r="2433" customFormat="false" ht="15" hidden="false" customHeight="false" outlineLevel="0" collapsed="false">
      <c r="A2433" s="341" t="n">
        <v>102070</v>
      </c>
      <c r="B2433" s="342" t="str">
        <f aca="false">A2433&amp;"U"</f>
        <v>102070U</v>
      </c>
      <c r="C2433" s="341" t="s">
        <v>8337</v>
      </c>
      <c r="D2433" s="341" t="s">
        <v>68</v>
      </c>
      <c r="E2433" s="341" t="s">
        <v>5964</v>
      </c>
      <c r="F2433" s="343" t="n">
        <v>209.55</v>
      </c>
    </row>
    <row r="2434" customFormat="false" ht="15" hidden="false" customHeight="false" outlineLevel="0" collapsed="false">
      <c r="A2434" s="341" t="n">
        <v>102071</v>
      </c>
      <c r="B2434" s="342" t="str">
        <f aca="false">A2434&amp;"U"</f>
        <v>102071U</v>
      </c>
      <c r="C2434" s="341" t="s">
        <v>8338</v>
      </c>
      <c r="D2434" s="341" t="s">
        <v>68</v>
      </c>
      <c r="E2434" s="341" t="s">
        <v>5964</v>
      </c>
      <c r="F2434" s="343" t="n">
        <v>183.87</v>
      </c>
    </row>
    <row r="2435" customFormat="false" ht="15" hidden="false" customHeight="false" outlineLevel="0" collapsed="false">
      <c r="A2435" s="341" t="n">
        <v>102072</v>
      </c>
      <c r="B2435" s="342" t="str">
        <f aca="false">A2435&amp;"U"</f>
        <v>102072U</v>
      </c>
      <c r="C2435" s="341" t="s">
        <v>8339</v>
      </c>
      <c r="D2435" s="341" t="s">
        <v>68</v>
      </c>
      <c r="E2435" s="341" t="s">
        <v>5964</v>
      </c>
      <c r="F2435" s="343" t="n">
        <v>175.22</v>
      </c>
    </row>
    <row r="2436" customFormat="false" ht="15" hidden="false" customHeight="false" outlineLevel="0" collapsed="false">
      <c r="A2436" s="341" t="n">
        <v>102073</v>
      </c>
      <c r="B2436" s="342" t="str">
        <f aca="false">A2436&amp;"U"</f>
        <v>102073U</v>
      </c>
      <c r="C2436" s="341" t="s">
        <v>8340</v>
      </c>
      <c r="D2436" s="341" t="s">
        <v>102</v>
      </c>
      <c r="E2436" s="341" t="s">
        <v>5911</v>
      </c>
      <c r="F2436" s="344" t="n">
        <v>3664.75</v>
      </c>
    </row>
    <row r="2437" customFormat="false" ht="15" hidden="false" customHeight="false" outlineLevel="0" collapsed="false">
      <c r="A2437" s="341" t="n">
        <v>102074</v>
      </c>
      <c r="B2437" s="342" t="str">
        <f aca="false">A2437&amp;"U"</f>
        <v>102074U</v>
      </c>
      <c r="C2437" s="341" t="s">
        <v>8341</v>
      </c>
      <c r="D2437" s="341" t="s">
        <v>102</v>
      </c>
      <c r="E2437" s="341" t="s">
        <v>5911</v>
      </c>
      <c r="F2437" s="344" t="n">
        <v>4328.79</v>
      </c>
    </row>
    <row r="2438" customFormat="false" ht="15" hidden="false" customHeight="false" outlineLevel="0" collapsed="false">
      <c r="A2438" s="341" t="n">
        <v>102075</v>
      </c>
      <c r="B2438" s="342" t="str">
        <f aca="false">A2438&amp;"U"</f>
        <v>102075U</v>
      </c>
      <c r="C2438" s="341" t="s">
        <v>8342</v>
      </c>
      <c r="D2438" s="341" t="s">
        <v>102</v>
      </c>
      <c r="E2438" s="341" t="s">
        <v>5911</v>
      </c>
      <c r="F2438" s="344" t="n">
        <v>4479.34</v>
      </c>
    </row>
    <row r="2439" customFormat="false" ht="15" hidden="false" customHeight="false" outlineLevel="0" collapsed="false">
      <c r="A2439" s="341" t="n">
        <v>102076</v>
      </c>
      <c r="B2439" s="342" t="str">
        <f aca="false">A2439&amp;"U"</f>
        <v>102076U</v>
      </c>
      <c r="C2439" s="341" t="s">
        <v>8343</v>
      </c>
      <c r="D2439" s="341" t="s">
        <v>102</v>
      </c>
      <c r="E2439" s="341" t="s">
        <v>5911</v>
      </c>
      <c r="F2439" s="344" t="n">
        <v>4611.33</v>
      </c>
    </row>
    <row r="2440" customFormat="false" ht="15" hidden="false" customHeight="false" outlineLevel="0" collapsed="false">
      <c r="A2440" s="341" t="n">
        <v>102077</v>
      </c>
      <c r="B2440" s="342" t="str">
        <f aca="false">A2440&amp;"U"</f>
        <v>102077U</v>
      </c>
      <c r="C2440" s="341" t="s">
        <v>8344</v>
      </c>
      <c r="D2440" s="341" t="s">
        <v>102</v>
      </c>
      <c r="E2440" s="341" t="s">
        <v>5911</v>
      </c>
      <c r="F2440" s="344" t="n">
        <v>4978.38</v>
      </c>
    </row>
    <row r="2441" customFormat="false" ht="15" hidden="false" customHeight="false" outlineLevel="0" collapsed="false">
      <c r="A2441" s="341" t="n">
        <v>102078</v>
      </c>
      <c r="B2441" s="342" t="str">
        <f aca="false">A2441&amp;"U"</f>
        <v>102078U</v>
      </c>
      <c r="C2441" s="341" t="s">
        <v>8345</v>
      </c>
      <c r="D2441" s="341" t="s">
        <v>102</v>
      </c>
      <c r="E2441" s="341" t="s">
        <v>5911</v>
      </c>
      <c r="F2441" s="344" t="n">
        <v>5114.07</v>
      </c>
    </row>
    <row r="2442" customFormat="false" ht="15" hidden="false" customHeight="false" outlineLevel="0" collapsed="false">
      <c r="A2442" s="341" t="n">
        <v>102079</v>
      </c>
      <c r="B2442" s="342" t="str">
        <f aca="false">A2442&amp;"U"</f>
        <v>102079U</v>
      </c>
      <c r="C2442" s="341" t="s">
        <v>8346</v>
      </c>
      <c r="D2442" s="341" t="s">
        <v>102</v>
      </c>
      <c r="E2442" s="341" t="s">
        <v>5911</v>
      </c>
      <c r="F2442" s="344" t="n">
        <v>4888.66</v>
      </c>
    </row>
    <row r="2443" customFormat="false" ht="15" hidden="false" customHeight="false" outlineLevel="0" collapsed="false">
      <c r="A2443" s="341" t="n">
        <v>102080</v>
      </c>
      <c r="B2443" s="342" t="str">
        <f aca="false">A2443&amp;"U"</f>
        <v>102080U</v>
      </c>
      <c r="C2443" s="341" t="s">
        <v>8347</v>
      </c>
      <c r="D2443" s="341" t="s">
        <v>102</v>
      </c>
      <c r="E2443" s="341" t="s">
        <v>5911</v>
      </c>
      <c r="F2443" s="344" t="n">
        <v>4290.46</v>
      </c>
    </row>
    <row r="2444" customFormat="false" ht="15" hidden="false" customHeight="false" outlineLevel="0" collapsed="false">
      <c r="A2444" s="341" t="n">
        <v>102086</v>
      </c>
      <c r="B2444" s="342" t="str">
        <f aca="false">A2444&amp;"U"</f>
        <v>102086U</v>
      </c>
      <c r="C2444" s="341" t="s">
        <v>8348</v>
      </c>
      <c r="D2444" s="341" t="s">
        <v>68</v>
      </c>
      <c r="E2444" s="341" t="s">
        <v>5964</v>
      </c>
      <c r="F2444" s="343" t="n">
        <v>209.53</v>
      </c>
    </row>
    <row r="2445" customFormat="false" ht="15" hidden="false" customHeight="false" outlineLevel="0" collapsed="false">
      <c r="A2445" s="341" t="n">
        <v>102087</v>
      </c>
      <c r="B2445" s="342" t="str">
        <f aca="false">A2445&amp;"U"</f>
        <v>102087U</v>
      </c>
      <c r="C2445" s="341" t="s">
        <v>8349</v>
      </c>
      <c r="D2445" s="341" t="s">
        <v>68</v>
      </c>
      <c r="E2445" s="341" t="s">
        <v>5964</v>
      </c>
      <c r="F2445" s="343" t="n">
        <v>164.33</v>
      </c>
    </row>
    <row r="2446" customFormat="false" ht="15" hidden="false" customHeight="false" outlineLevel="0" collapsed="false">
      <c r="A2446" s="341" t="n">
        <v>102088</v>
      </c>
      <c r="B2446" s="342" t="str">
        <f aca="false">A2446&amp;"U"</f>
        <v>102088U</v>
      </c>
      <c r="C2446" s="341" t="s">
        <v>8350</v>
      </c>
      <c r="D2446" s="341" t="s">
        <v>68</v>
      </c>
      <c r="E2446" s="341" t="s">
        <v>5964</v>
      </c>
      <c r="F2446" s="343" t="n">
        <v>229.98</v>
      </c>
    </row>
    <row r="2447" customFormat="false" ht="15" hidden="false" customHeight="false" outlineLevel="0" collapsed="false">
      <c r="A2447" s="341" t="n">
        <v>102089</v>
      </c>
      <c r="B2447" s="342" t="str">
        <f aca="false">A2447&amp;"U"</f>
        <v>102089U</v>
      </c>
      <c r="C2447" s="341" t="s">
        <v>8351</v>
      </c>
      <c r="D2447" s="341" t="s">
        <v>68</v>
      </c>
      <c r="E2447" s="341" t="s">
        <v>5964</v>
      </c>
      <c r="F2447" s="343" t="n">
        <v>194.66</v>
      </c>
    </row>
    <row r="2448" customFormat="false" ht="15" hidden="false" customHeight="false" outlineLevel="0" collapsed="false">
      <c r="A2448" s="341" t="n">
        <v>102090</v>
      </c>
      <c r="B2448" s="342" t="str">
        <f aca="false">A2448&amp;"U"</f>
        <v>102090U</v>
      </c>
      <c r="C2448" s="341" t="s">
        <v>8352</v>
      </c>
      <c r="D2448" s="341" t="s">
        <v>68</v>
      </c>
      <c r="E2448" s="341" t="s">
        <v>5964</v>
      </c>
      <c r="F2448" s="343" t="n">
        <v>143.39</v>
      </c>
    </row>
    <row r="2449" customFormat="false" ht="15" hidden="false" customHeight="false" outlineLevel="0" collapsed="false">
      <c r="A2449" s="341" t="n">
        <v>102091</v>
      </c>
      <c r="B2449" s="342" t="str">
        <f aca="false">A2449&amp;"U"</f>
        <v>102091U</v>
      </c>
      <c r="C2449" s="341" t="s">
        <v>8353</v>
      </c>
      <c r="D2449" s="341" t="s">
        <v>68</v>
      </c>
      <c r="E2449" s="341" t="s">
        <v>5964</v>
      </c>
      <c r="F2449" s="343" t="n">
        <v>266.73</v>
      </c>
    </row>
    <row r="2450" customFormat="false" ht="15" hidden="false" customHeight="false" outlineLevel="0" collapsed="false">
      <c r="A2450" s="341" t="n">
        <v>103760</v>
      </c>
      <c r="B2450" s="342" t="str">
        <f aca="false">A2450&amp;"U"</f>
        <v>103760U</v>
      </c>
      <c r="C2450" s="341" t="s">
        <v>8354</v>
      </c>
      <c r="D2450" s="341" t="s">
        <v>68</v>
      </c>
      <c r="E2450" s="341" t="s">
        <v>5964</v>
      </c>
      <c r="F2450" s="343" t="n">
        <v>117.97</v>
      </c>
    </row>
    <row r="2451" customFormat="false" ht="15" hidden="false" customHeight="false" outlineLevel="0" collapsed="false">
      <c r="A2451" s="341" t="n">
        <v>103761</v>
      </c>
      <c r="B2451" s="342" t="str">
        <f aca="false">A2451&amp;"U"</f>
        <v>103761U</v>
      </c>
      <c r="C2451" s="341" t="s">
        <v>8355</v>
      </c>
      <c r="D2451" s="341" t="s">
        <v>68</v>
      </c>
      <c r="E2451" s="341" t="s">
        <v>5964</v>
      </c>
      <c r="F2451" s="343" t="n">
        <v>79.39</v>
      </c>
    </row>
    <row r="2452" customFormat="false" ht="15" hidden="false" customHeight="false" outlineLevel="0" collapsed="false">
      <c r="A2452" s="341" t="n">
        <v>103762</v>
      </c>
      <c r="B2452" s="342" t="str">
        <f aca="false">A2452&amp;"U"</f>
        <v>103762U</v>
      </c>
      <c r="C2452" s="341" t="s">
        <v>8356</v>
      </c>
      <c r="D2452" s="341" t="s">
        <v>68</v>
      </c>
      <c r="E2452" s="341" t="s">
        <v>5964</v>
      </c>
      <c r="F2452" s="343" t="n">
        <v>67.58</v>
      </c>
    </row>
    <row r="2453" customFormat="false" ht="15" hidden="false" customHeight="false" outlineLevel="0" collapsed="false">
      <c r="A2453" s="341" t="n">
        <v>103763</v>
      </c>
      <c r="B2453" s="342" t="str">
        <f aca="false">A2453&amp;"U"</f>
        <v>103763U</v>
      </c>
      <c r="C2453" s="341" t="s">
        <v>8357</v>
      </c>
      <c r="D2453" s="341" t="s">
        <v>68</v>
      </c>
      <c r="E2453" s="341" t="s">
        <v>5964</v>
      </c>
      <c r="F2453" s="343" t="n">
        <v>59.44</v>
      </c>
    </row>
    <row r="2454" customFormat="false" ht="15" hidden="false" customHeight="false" outlineLevel="0" collapsed="false">
      <c r="A2454" s="341" t="n">
        <v>89996</v>
      </c>
      <c r="B2454" s="342" t="str">
        <f aca="false">A2454&amp;"U"</f>
        <v>89996U</v>
      </c>
      <c r="C2454" s="341" t="s">
        <v>8358</v>
      </c>
      <c r="D2454" s="341" t="s">
        <v>506</v>
      </c>
      <c r="E2454" s="341" t="s">
        <v>5964</v>
      </c>
      <c r="F2454" s="343" t="n">
        <v>9.85</v>
      </c>
    </row>
    <row r="2455" customFormat="false" ht="15" hidden="false" customHeight="false" outlineLevel="0" collapsed="false">
      <c r="A2455" s="341" t="n">
        <v>89997</v>
      </c>
      <c r="B2455" s="342" t="str">
        <f aca="false">A2455&amp;"U"</f>
        <v>89997U</v>
      </c>
      <c r="C2455" s="341" t="s">
        <v>8359</v>
      </c>
      <c r="D2455" s="341" t="s">
        <v>506</v>
      </c>
      <c r="E2455" s="341" t="s">
        <v>5964</v>
      </c>
      <c r="F2455" s="343" t="n">
        <v>8</v>
      </c>
    </row>
    <row r="2456" customFormat="false" ht="15" hidden="false" customHeight="false" outlineLevel="0" collapsed="false">
      <c r="A2456" s="341" t="n">
        <v>89998</v>
      </c>
      <c r="B2456" s="342" t="str">
        <f aca="false">A2456&amp;"U"</f>
        <v>89998U</v>
      </c>
      <c r="C2456" s="341" t="s">
        <v>8360</v>
      </c>
      <c r="D2456" s="341" t="s">
        <v>506</v>
      </c>
      <c r="E2456" s="341" t="s">
        <v>5964</v>
      </c>
      <c r="F2456" s="343" t="n">
        <v>9.36</v>
      </c>
    </row>
    <row r="2457" customFormat="false" ht="15" hidden="false" customHeight="false" outlineLevel="0" collapsed="false">
      <c r="A2457" s="341" t="n">
        <v>89999</v>
      </c>
      <c r="B2457" s="342" t="str">
        <f aca="false">A2457&amp;"U"</f>
        <v>89999U</v>
      </c>
      <c r="C2457" s="341" t="s">
        <v>8361</v>
      </c>
      <c r="D2457" s="341" t="s">
        <v>506</v>
      </c>
      <c r="E2457" s="341" t="s">
        <v>5964</v>
      </c>
      <c r="F2457" s="343" t="n">
        <v>14.84</v>
      </c>
    </row>
    <row r="2458" customFormat="false" ht="15" hidden="false" customHeight="false" outlineLevel="0" collapsed="false">
      <c r="A2458" s="341" t="n">
        <v>90000</v>
      </c>
      <c r="B2458" s="342" t="str">
        <f aca="false">A2458&amp;"U"</f>
        <v>90000U</v>
      </c>
      <c r="C2458" s="341" t="s">
        <v>8362</v>
      </c>
      <c r="D2458" s="341" t="s">
        <v>506</v>
      </c>
      <c r="E2458" s="341" t="s">
        <v>5964</v>
      </c>
      <c r="F2458" s="343" t="n">
        <v>11.9</v>
      </c>
    </row>
    <row r="2459" customFormat="false" ht="15" hidden="false" customHeight="false" outlineLevel="0" collapsed="false">
      <c r="A2459" s="341" t="n">
        <v>91593</v>
      </c>
      <c r="B2459" s="342" t="str">
        <f aca="false">A2459&amp;"U"</f>
        <v>91593U</v>
      </c>
      <c r="C2459" s="341" t="s">
        <v>8363</v>
      </c>
      <c r="D2459" s="341" t="s">
        <v>506</v>
      </c>
      <c r="E2459" s="341" t="s">
        <v>5911</v>
      </c>
      <c r="F2459" s="343" t="n">
        <v>8.62</v>
      </c>
    </row>
    <row r="2460" customFormat="false" ht="15" hidden="false" customHeight="false" outlineLevel="0" collapsed="false">
      <c r="A2460" s="341" t="n">
        <v>91594</v>
      </c>
      <c r="B2460" s="342" t="str">
        <f aca="false">A2460&amp;"U"</f>
        <v>91594U</v>
      </c>
      <c r="C2460" s="341" t="s">
        <v>8364</v>
      </c>
      <c r="D2460" s="341" t="s">
        <v>506</v>
      </c>
      <c r="E2460" s="341" t="s">
        <v>5911</v>
      </c>
      <c r="F2460" s="343" t="n">
        <v>9.05</v>
      </c>
    </row>
    <row r="2461" customFormat="false" ht="15" hidden="false" customHeight="false" outlineLevel="0" collapsed="false">
      <c r="A2461" s="341" t="n">
        <v>91595</v>
      </c>
      <c r="B2461" s="342" t="str">
        <f aca="false">A2461&amp;"U"</f>
        <v>91595U</v>
      </c>
      <c r="C2461" s="341" t="s">
        <v>8365</v>
      </c>
      <c r="D2461" s="341" t="s">
        <v>506</v>
      </c>
      <c r="E2461" s="341" t="s">
        <v>5911</v>
      </c>
      <c r="F2461" s="343" t="n">
        <v>9.77</v>
      </c>
    </row>
    <row r="2462" customFormat="false" ht="15" hidden="false" customHeight="false" outlineLevel="0" collapsed="false">
      <c r="A2462" s="341" t="n">
        <v>91596</v>
      </c>
      <c r="B2462" s="342" t="str">
        <f aca="false">A2462&amp;"U"</f>
        <v>91596U</v>
      </c>
      <c r="C2462" s="341" t="s">
        <v>8366</v>
      </c>
      <c r="D2462" s="341" t="s">
        <v>506</v>
      </c>
      <c r="E2462" s="341" t="s">
        <v>5911</v>
      </c>
      <c r="F2462" s="343" t="n">
        <v>8.93</v>
      </c>
    </row>
    <row r="2463" customFormat="false" ht="15" hidden="false" customHeight="false" outlineLevel="0" collapsed="false">
      <c r="A2463" s="341" t="n">
        <v>91597</v>
      </c>
      <c r="B2463" s="342" t="str">
        <f aca="false">A2463&amp;"U"</f>
        <v>91597U</v>
      </c>
      <c r="C2463" s="341" t="s">
        <v>8367</v>
      </c>
      <c r="D2463" s="341" t="s">
        <v>506</v>
      </c>
      <c r="E2463" s="341" t="s">
        <v>5911</v>
      </c>
      <c r="F2463" s="343" t="n">
        <v>6.45</v>
      </c>
    </row>
    <row r="2464" customFormat="false" ht="15" hidden="false" customHeight="false" outlineLevel="0" collapsed="false">
      <c r="A2464" s="341" t="n">
        <v>91598</v>
      </c>
      <c r="B2464" s="342" t="str">
        <f aca="false">A2464&amp;"U"</f>
        <v>91598U</v>
      </c>
      <c r="C2464" s="341" t="s">
        <v>8368</v>
      </c>
      <c r="D2464" s="341" t="s">
        <v>506</v>
      </c>
      <c r="E2464" s="341" t="s">
        <v>5911</v>
      </c>
      <c r="F2464" s="343" t="n">
        <v>8.85</v>
      </c>
    </row>
    <row r="2465" customFormat="false" ht="15" hidden="false" customHeight="false" outlineLevel="0" collapsed="false">
      <c r="A2465" s="341" t="n">
        <v>91599</v>
      </c>
      <c r="B2465" s="342" t="str">
        <f aca="false">A2465&amp;"U"</f>
        <v>91599U</v>
      </c>
      <c r="C2465" s="341" t="s">
        <v>8369</v>
      </c>
      <c r="D2465" s="341" t="s">
        <v>506</v>
      </c>
      <c r="E2465" s="341" t="s">
        <v>5911</v>
      </c>
      <c r="F2465" s="343" t="n">
        <v>6.78</v>
      </c>
    </row>
    <row r="2466" customFormat="false" ht="15" hidden="false" customHeight="false" outlineLevel="0" collapsed="false">
      <c r="A2466" s="341" t="n">
        <v>91600</v>
      </c>
      <c r="B2466" s="342" t="str">
        <f aca="false">A2466&amp;"U"</f>
        <v>91600U</v>
      </c>
      <c r="C2466" s="341" t="s">
        <v>8370</v>
      </c>
      <c r="D2466" s="341" t="s">
        <v>506</v>
      </c>
      <c r="E2466" s="341" t="s">
        <v>5911</v>
      </c>
      <c r="F2466" s="343" t="n">
        <v>11.42</v>
      </c>
    </row>
    <row r="2467" customFormat="false" ht="15" hidden="false" customHeight="false" outlineLevel="0" collapsed="false">
      <c r="A2467" s="341" t="n">
        <v>91601</v>
      </c>
      <c r="B2467" s="342" t="str">
        <f aca="false">A2467&amp;"U"</f>
        <v>91601U</v>
      </c>
      <c r="C2467" s="341" t="s">
        <v>8371</v>
      </c>
      <c r="D2467" s="341" t="s">
        <v>506</v>
      </c>
      <c r="E2467" s="341" t="s">
        <v>5964</v>
      </c>
      <c r="F2467" s="343" t="n">
        <v>11.51</v>
      </c>
    </row>
    <row r="2468" customFormat="false" ht="15" hidden="false" customHeight="false" outlineLevel="0" collapsed="false">
      <c r="A2468" s="341" t="n">
        <v>91602</v>
      </c>
      <c r="B2468" s="342" t="str">
        <f aca="false">A2468&amp;"U"</f>
        <v>91602U</v>
      </c>
      <c r="C2468" s="341" t="s">
        <v>8372</v>
      </c>
      <c r="D2468" s="341" t="s">
        <v>506</v>
      </c>
      <c r="E2468" s="341" t="s">
        <v>5964</v>
      </c>
      <c r="F2468" s="343" t="n">
        <v>10.57</v>
      </c>
    </row>
    <row r="2469" customFormat="false" ht="15" hidden="false" customHeight="false" outlineLevel="0" collapsed="false">
      <c r="A2469" s="341" t="n">
        <v>91603</v>
      </c>
      <c r="B2469" s="342" t="str">
        <f aca="false">A2469&amp;"U"</f>
        <v>91603U</v>
      </c>
      <c r="C2469" s="341" t="s">
        <v>8373</v>
      </c>
      <c r="D2469" s="341" t="s">
        <v>506</v>
      </c>
      <c r="E2469" s="341" t="s">
        <v>5964</v>
      </c>
      <c r="F2469" s="343" t="n">
        <v>9.98</v>
      </c>
    </row>
    <row r="2470" customFormat="false" ht="15" hidden="false" customHeight="false" outlineLevel="0" collapsed="false">
      <c r="A2470" s="341" t="n">
        <v>92759</v>
      </c>
      <c r="B2470" s="342" t="str">
        <f aca="false">A2470&amp;"U"</f>
        <v>92759U</v>
      </c>
      <c r="C2470" s="341" t="s">
        <v>8374</v>
      </c>
      <c r="D2470" s="341" t="s">
        <v>506</v>
      </c>
      <c r="E2470" s="341" t="s">
        <v>5911</v>
      </c>
      <c r="F2470" s="343" t="n">
        <v>13.22</v>
      </c>
    </row>
    <row r="2471" customFormat="false" ht="15" hidden="false" customHeight="false" outlineLevel="0" collapsed="false">
      <c r="A2471" s="341" t="n">
        <v>92760</v>
      </c>
      <c r="B2471" s="342" t="str">
        <f aca="false">A2471&amp;"U"</f>
        <v>92760U</v>
      </c>
      <c r="C2471" s="341" t="s">
        <v>8375</v>
      </c>
      <c r="D2471" s="341" t="s">
        <v>506</v>
      </c>
      <c r="E2471" s="341" t="s">
        <v>5911</v>
      </c>
      <c r="F2471" s="343" t="n">
        <v>12.44</v>
      </c>
    </row>
    <row r="2472" customFormat="false" ht="15" hidden="false" customHeight="false" outlineLevel="0" collapsed="false">
      <c r="A2472" s="341" t="n">
        <v>92761</v>
      </c>
      <c r="B2472" s="342" t="str">
        <f aca="false">A2472&amp;"U"</f>
        <v>92761U</v>
      </c>
      <c r="C2472" s="341" t="s">
        <v>8376</v>
      </c>
      <c r="D2472" s="341" t="s">
        <v>506</v>
      </c>
      <c r="E2472" s="341" t="s">
        <v>5911</v>
      </c>
      <c r="F2472" s="343" t="n">
        <v>11.67</v>
      </c>
    </row>
    <row r="2473" customFormat="false" ht="15" hidden="false" customHeight="false" outlineLevel="0" collapsed="false">
      <c r="A2473" s="341" t="n">
        <v>92762</v>
      </c>
      <c r="B2473" s="342" t="str">
        <f aca="false">A2473&amp;"U"</f>
        <v>92762U</v>
      </c>
      <c r="C2473" s="341" t="s">
        <v>8377</v>
      </c>
      <c r="D2473" s="341" t="s">
        <v>506</v>
      </c>
      <c r="E2473" s="341" t="s">
        <v>5911</v>
      </c>
      <c r="F2473" s="343" t="n">
        <v>10.39</v>
      </c>
    </row>
    <row r="2474" customFormat="false" ht="15" hidden="false" customHeight="false" outlineLevel="0" collapsed="false">
      <c r="A2474" s="341" t="n">
        <v>92763</v>
      </c>
      <c r="B2474" s="342" t="str">
        <f aca="false">A2474&amp;"U"</f>
        <v>92763U</v>
      </c>
      <c r="C2474" s="341" t="s">
        <v>8378</v>
      </c>
      <c r="D2474" s="341" t="s">
        <v>506</v>
      </c>
      <c r="E2474" s="341" t="s">
        <v>5911</v>
      </c>
      <c r="F2474" s="343" t="n">
        <v>8.74</v>
      </c>
    </row>
    <row r="2475" customFormat="false" ht="15" hidden="false" customHeight="false" outlineLevel="0" collapsed="false">
      <c r="A2475" s="341" t="n">
        <v>92764</v>
      </c>
      <c r="B2475" s="342" t="str">
        <f aca="false">A2475&amp;"U"</f>
        <v>92764U</v>
      </c>
      <c r="C2475" s="341" t="s">
        <v>8379</v>
      </c>
      <c r="D2475" s="341" t="s">
        <v>506</v>
      </c>
      <c r="E2475" s="341" t="s">
        <v>5911</v>
      </c>
      <c r="F2475" s="343" t="n">
        <v>8.45</v>
      </c>
    </row>
    <row r="2476" customFormat="false" ht="15" hidden="false" customHeight="false" outlineLevel="0" collapsed="false">
      <c r="A2476" s="341" t="n">
        <v>92765</v>
      </c>
      <c r="B2476" s="342" t="str">
        <f aca="false">A2476&amp;"U"</f>
        <v>92765U</v>
      </c>
      <c r="C2476" s="341" t="s">
        <v>8380</v>
      </c>
      <c r="D2476" s="341" t="s">
        <v>506</v>
      </c>
      <c r="E2476" s="341" t="s">
        <v>5911</v>
      </c>
      <c r="F2476" s="343" t="n">
        <v>9.6</v>
      </c>
    </row>
    <row r="2477" customFormat="false" ht="15" hidden="false" customHeight="false" outlineLevel="0" collapsed="false">
      <c r="A2477" s="341" t="n">
        <v>92766</v>
      </c>
      <c r="B2477" s="342" t="str">
        <f aca="false">A2477&amp;"U"</f>
        <v>92766U</v>
      </c>
      <c r="C2477" s="341" t="s">
        <v>8381</v>
      </c>
      <c r="D2477" s="341" t="s">
        <v>506</v>
      </c>
      <c r="E2477" s="341" t="s">
        <v>5911</v>
      </c>
      <c r="F2477" s="343" t="n">
        <v>9.49</v>
      </c>
    </row>
    <row r="2478" customFormat="false" ht="15" hidden="false" customHeight="false" outlineLevel="0" collapsed="false">
      <c r="A2478" s="341" t="n">
        <v>92767</v>
      </c>
      <c r="B2478" s="342" t="str">
        <f aca="false">A2478&amp;"U"</f>
        <v>92767U</v>
      </c>
      <c r="C2478" s="341" t="s">
        <v>8382</v>
      </c>
      <c r="D2478" s="341" t="s">
        <v>506</v>
      </c>
      <c r="E2478" s="341" t="s">
        <v>5911</v>
      </c>
      <c r="F2478" s="343" t="n">
        <v>14.55</v>
      </c>
    </row>
    <row r="2479" customFormat="false" ht="15" hidden="false" customHeight="false" outlineLevel="0" collapsed="false">
      <c r="A2479" s="341" t="n">
        <v>92768</v>
      </c>
      <c r="B2479" s="342" t="str">
        <f aca="false">A2479&amp;"U"</f>
        <v>92768U</v>
      </c>
      <c r="C2479" s="341" t="s">
        <v>8383</v>
      </c>
      <c r="D2479" s="341" t="s">
        <v>506</v>
      </c>
      <c r="E2479" s="341" t="s">
        <v>5911</v>
      </c>
      <c r="F2479" s="343" t="n">
        <v>12.74</v>
      </c>
    </row>
    <row r="2480" customFormat="false" ht="15" hidden="false" customHeight="false" outlineLevel="0" collapsed="false">
      <c r="A2480" s="341" t="n">
        <v>92769</v>
      </c>
      <c r="B2480" s="342" t="str">
        <f aca="false">A2480&amp;"U"</f>
        <v>92769U</v>
      </c>
      <c r="C2480" s="341" t="s">
        <v>8384</v>
      </c>
      <c r="D2480" s="341" t="s">
        <v>506</v>
      </c>
      <c r="E2480" s="341" t="s">
        <v>5911</v>
      </c>
      <c r="F2480" s="343" t="n">
        <v>11.96</v>
      </c>
    </row>
    <row r="2481" customFormat="false" ht="15" hidden="false" customHeight="false" outlineLevel="0" collapsed="false">
      <c r="A2481" s="341" t="n">
        <v>92770</v>
      </c>
      <c r="B2481" s="342" t="str">
        <f aca="false">A2481&amp;"U"</f>
        <v>92770U</v>
      </c>
      <c r="C2481" s="341" t="s">
        <v>8385</v>
      </c>
      <c r="D2481" s="341" t="s">
        <v>506</v>
      </c>
      <c r="E2481" s="341" t="s">
        <v>5911</v>
      </c>
      <c r="F2481" s="343" t="n">
        <v>11.2</v>
      </c>
    </row>
    <row r="2482" customFormat="false" ht="15" hidden="false" customHeight="false" outlineLevel="0" collapsed="false">
      <c r="A2482" s="341" t="n">
        <v>92771</v>
      </c>
      <c r="B2482" s="342" t="str">
        <f aca="false">A2482&amp;"U"</f>
        <v>92771U</v>
      </c>
      <c r="C2482" s="341" t="s">
        <v>8386</v>
      </c>
      <c r="D2482" s="341" t="s">
        <v>506</v>
      </c>
      <c r="E2482" s="341" t="s">
        <v>5911</v>
      </c>
      <c r="F2482" s="343" t="n">
        <v>9.96</v>
      </c>
    </row>
    <row r="2483" customFormat="false" ht="15" hidden="false" customHeight="false" outlineLevel="0" collapsed="false">
      <c r="A2483" s="341" t="n">
        <v>92772</v>
      </c>
      <c r="B2483" s="342" t="str">
        <f aca="false">A2483&amp;"U"</f>
        <v>92772U</v>
      </c>
      <c r="C2483" s="341" t="s">
        <v>8387</v>
      </c>
      <c r="D2483" s="341" t="s">
        <v>506</v>
      </c>
      <c r="E2483" s="341" t="s">
        <v>5911</v>
      </c>
      <c r="F2483" s="343" t="n">
        <v>8.37</v>
      </c>
    </row>
    <row r="2484" customFormat="false" ht="15" hidden="false" customHeight="false" outlineLevel="0" collapsed="false">
      <c r="A2484" s="341" t="n">
        <v>92773</v>
      </c>
      <c r="B2484" s="342" t="str">
        <f aca="false">A2484&amp;"U"</f>
        <v>92773U</v>
      </c>
      <c r="C2484" s="341" t="s">
        <v>8388</v>
      </c>
      <c r="D2484" s="341" t="s">
        <v>506</v>
      </c>
      <c r="E2484" s="341" t="s">
        <v>5964</v>
      </c>
      <c r="F2484" s="343" t="n">
        <v>8.2</v>
      </c>
    </row>
    <row r="2485" customFormat="false" ht="15" hidden="false" customHeight="false" outlineLevel="0" collapsed="false">
      <c r="A2485" s="341" t="n">
        <v>92774</v>
      </c>
      <c r="B2485" s="342" t="str">
        <f aca="false">A2485&amp;"U"</f>
        <v>92774U</v>
      </c>
      <c r="C2485" s="341" t="s">
        <v>8389</v>
      </c>
      <c r="D2485" s="341" t="s">
        <v>506</v>
      </c>
      <c r="E2485" s="341" t="s">
        <v>5964</v>
      </c>
      <c r="F2485" s="343" t="n">
        <v>9.46</v>
      </c>
    </row>
    <row r="2486" customFormat="false" ht="15" hidden="false" customHeight="false" outlineLevel="0" collapsed="false">
      <c r="A2486" s="341" t="n">
        <v>92798</v>
      </c>
      <c r="B2486" s="342" t="str">
        <f aca="false">A2486&amp;"U"</f>
        <v>92798U</v>
      </c>
      <c r="C2486" s="341" t="s">
        <v>8390</v>
      </c>
      <c r="D2486" s="341" t="s">
        <v>506</v>
      </c>
      <c r="E2486" s="341" t="s">
        <v>5964</v>
      </c>
      <c r="F2486" s="343" t="n">
        <v>8.54</v>
      </c>
    </row>
    <row r="2487" customFormat="false" ht="15" hidden="false" customHeight="false" outlineLevel="0" collapsed="false">
      <c r="A2487" s="341" t="n">
        <v>92799</v>
      </c>
      <c r="B2487" s="342" t="str">
        <f aca="false">A2487&amp;"U"</f>
        <v>92799U</v>
      </c>
      <c r="C2487" s="341" t="s">
        <v>8391</v>
      </c>
      <c r="D2487" s="341" t="s">
        <v>506</v>
      </c>
      <c r="E2487" s="341" t="s">
        <v>5964</v>
      </c>
      <c r="F2487" s="343" t="n">
        <v>10.28</v>
      </c>
    </row>
    <row r="2488" customFormat="false" ht="15" hidden="false" customHeight="false" outlineLevel="0" collapsed="false">
      <c r="A2488" s="341" t="n">
        <v>92800</v>
      </c>
      <c r="B2488" s="342" t="str">
        <f aca="false">A2488&amp;"U"</f>
        <v>92800U</v>
      </c>
      <c r="C2488" s="341" t="s">
        <v>8392</v>
      </c>
      <c r="D2488" s="341" t="s">
        <v>506</v>
      </c>
      <c r="E2488" s="341" t="s">
        <v>5964</v>
      </c>
      <c r="F2488" s="343" t="n">
        <v>9.26</v>
      </c>
    </row>
    <row r="2489" customFormat="false" ht="15" hidden="false" customHeight="false" outlineLevel="0" collapsed="false">
      <c r="A2489" s="341" t="n">
        <v>92801</v>
      </c>
      <c r="B2489" s="342" t="str">
        <f aca="false">A2489&amp;"U"</f>
        <v>92801U</v>
      </c>
      <c r="C2489" s="341" t="s">
        <v>8393</v>
      </c>
      <c r="D2489" s="341" t="s">
        <v>506</v>
      </c>
      <c r="E2489" s="341" t="s">
        <v>5964</v>
      </c>
      <c r="F2489" s="343" t="n">
        <v>9.34</v>
      </c>
    </row>
    <row r="2490" customFormat="false" ht="15" hidden="false" customHeight="false" outlineLevel="0" collapsed="false">
      <c r="A2490" s="341" t="n">
        <v>92802</v>
      </c>
      <c r="B2490" s="342" t="str">
        <f aca="false">A2490&amp;"U"</f>
        <v>92802U</v>
      </c>
      <c r="C2490" s="341" t="s">
        <v>8394</v>
      </c>
      <c r="D2490" s="341" t="s">
        <v>506</v>
      </c>
      <c r="E2490" s="341" t="s">
        <v>5964</v>
      </c>
      <c r="F2490" s="343" t="n">
        <v>9.28</v>
      </c>
    </row>
    <row r="2491" customFormat="false" ht="15" hidden="false" customHeight="false" outlineLevel="0" collapsed="false">
      <c r="A2491" s="341" t="n">
        <v>92803</v>
      </c>
      <c r="B2491" s="342" t="str">
        <f aca="false">A2491&amp;"U"</f>
        <v>92803U</v>
      </c>
      <c r="C2491" s="341" t="s">
        <v>8395</v>
      </c>
      <c r="D2491" s="341" t="s">
        <v>506</v>
      </c>
      <c r="E2491" s="341" t="s">
        <v>5964</v>
      </c>
      <c r="F2491" s="343" t="n">
        <v>8.55</v>
      </c>
    </row>
    <row r="2492" customFormat="false" ht="15" hidden="false" customHeight="false" outlineLevel="0" collapsed="false">
      <c r="A2492" s="341" t="n">
        <v>92804</v>
      </c>
      <c r="B2492" s="342" t="str">
        <f aca="false">A2492&amp;"U"</f>
        <v>92804U</v>
      </c>
      <c r="C2492" s="341" t="s">
        <v>8396</v>
      </c>
      <c r="D2492" s="341" t="s">
        <v>506</v>
      </c>
      <c r="E2492" s="341" t="s">
        <v>5964</v>
      </c>
      <c r="F2492" s="343" t="n">
        <v>7.33</v>
      </c>
    </row>
    <row r="2493" customFormat="false" ht="15" hidden="false" customHeight="false" outlineLevel="0" collapsed="false">
      <c r="A2493" s="341" t="n">
        <v>92805</v>
      </c>
      <c r="B2493" s="342" t="str">
        <f aca="false">A2493&amp;"U"</f>
        <v>92805U</v>
      </c>
      <c r="C2493" s="341" t="s">
        <v>8397</v>
      </c>
      <c r="D2493" s="341" t="s">
        <v>506</v>
      </c>
      <c r="E2493" s="341" t="s">
        <v>5964</v>
      </c>
      <c r="F2493" s="343" t="n">
        <v>7.26</v>
      </c>
    </row>
    <row r="2494" customFormat="false" ht="15" hidden="false" customHeight="false" outlineLevel="0" collapsed="false">
      <c r="A2494" s="341" t="n">
        <v>92806</v>
      </c>
      <c r="B2494" s="342" t="str">
        <f aca="false">A2494&amp;"U"</f>
        <v>92806U</v>
      </c>
      <c r="C2494" s="341" t="s">
        <v>8398</v>
      </c>
      <c r="D2494" s="341" t="s">
        <v>506</v>
      </c>
      <c r="E2494" s="341" t="s">
        <v>5964</v>
      </c>
      <c r="F2494" s="343" t="n">
        <v>8.55</v>
      </c>
    </row>
    <row r="2495" customFormat="false" ht="15" hidden="false" customHeight="false" outlineLevel="0" collapsed="false">
      <c r="A2495" s="341" t="n">
        <v>92875</v>
      </c>
      <c r="B2495" s="342" t="str">
        <f aca="false">A2495&amp;"U"</f>
        <v>92875U</v>
      </c>
      <c r="C2495" s="341" t="s">
        <v>8399</v>
      </c>
      <c r="D2495" s="341" t="s">
        <v>506</v>
      </c>
      <c r="E2495" s="341" t="s">
        <v>5964</v>
      </c>
      <c r="F2495" s="343" t="n">
        <v>8.89</v>
      </c>
    </row>
    <row r="2496" customFormat="false" ht="15" hidden="false" customHeight="false" outlineLevel="0" collapsed="false">
      <c r="A2496" s="341" t="n">
        <v>92876</v>
      </c>
      <c r="B2496" s="342" t="str">
        <f aca="false">A2496&amp;"U"</f>
        <v>92876U</v>
      </c>
      <c r="C2496" s="341" t="s">
        <v>8400</v>
      </c>
      <c r="D2496" s="341" t="s">
        <v>506</v>
      </c>
      <c r="E2496" s="341" t="s">
        <v>5964</v>
      </c>
      <c r="F2496" s="343" t="n">
        <v>8.61</v>
      </c>
    </row>
    <row r="2497" customFormat="false" ht="15" hidden="false" customHeight="false" outlineLevel="0" collapsed="false">
      <c r="A2497" s="341" t="n">
        <v>92877</v>
      </c>
      <c r="B2497" s="342" t="str">
        <f aca="false">A2497&amp;"U"</f>
        <v>92877U</v>
      </c>
      <c r="C2497" s="341" t="s">
        <v>8401</v>
      </c>
      <c r="D2497" s="341" t="s">
        <v>506</v>
      </c>
      <c r="E2497" s="341" t="s">
        <v>5964</v>
      </c>
      <c r="F2497" s="343" t="n">
        <v>9.28</v>
      </c>
    </row>
    <row r="2498" customFormat="false" ht="15" hidden="false" customHeight="false" outlineLevel="0" collapsed="false">
      <c r="A2498" s="341" t="n">
        <v>92878</v>
      </c>
      <c r="B2498" s="342" t="str">
        <f aca="false">A2498&amp;"U"</f>
        <v>92878U</v>
      </c>
      <c r="C2498" s="341" t="s">
        <v>8402</v>
      </c>
      <c r="D2498" s="341" t="s">
        <v>506</v>
      </c>
      <c r="E2498" s="341" t="s">
        <v>5964</v>
      </c>
      <c r="F2498" s="343" t="n">
        <v>9.12</v>
      </c>
    </row>
    <row r="2499" customFormat="false" ht="15" hidden="false" customHeight="false" outlineLevel="0" collapsed="false">
      <c r="A2499" s="341" t="n">
        <v>92879</v>
      </c>
      <c r="B2499" s="342" t="str">
        <f aca="false">A2499&amp;"U"</f>
        <v>92879U</v>
      </c>
      <c r="C2499" s="341" t="s">
        <v>8403</v>
      </c>
      <c r="D2499" s="341" t="s">
        <v>506</v>
      </c>
      <c r="E2499" s="341" t="s">
        <v>5964</v>
      </c>
      <c r="F2499" s="343" t="n">
        <v>9.02</v>
      </c>
    </row>
    <row r="2500" customFormat="false" ht="15" hidden="false" customHeight="false" outlineLevel="0" collapsed="false">
      <c r="A2500" s="341" t="n">
        <v>92880</v>
      </c>
      <c r="B2500" s="342" t="str">
        <f aca="false">A2500&amp;"U"</f>
        <v>92880U</v>
      </c>
      <c r="C2500" s="341" t="s">
        <v>8404</v>
      </c>
      <c r="D2500" s="341" t="s">
        <v>506</v>
      </c>
      <c r="E2500" s="341" t="s">
        <v>5964</v>
      </c>
      <c r="F2500" s="343" t="n">
        <v>9.22</v>
      </c>
    </row>
    <row r="2501" customFormat="false" ht="15" hidden="false" customHeight="false" outlineLevel="0" collapsed="false">
      <c r="A2501" s="341" t="n">
        <v>92881</v>
      </c>
      <c r="B2501" s="342" t="str">
        <f aca="false">A2501&amp;"U"</f>
        <v>92881U</v>
      </c>
      <c r="C2501" s="341" t="s">
        <v>8405</v>
      </c>
      <c r="D2501" s="341" t="s">
        <v>506</v>
      </c>
      <c r="E2501" s="341" t="s">
        <v>5964</v>
      </c>
      <c r="F2501" s="343" t="n">
        <v>9.19</v>
      </c>
    </row>
    <row r="2502" customFormat="false" ht="15" hidden="false" customHeight="false" outlineLevel="0" collapsed="false">
      <c r="A2502" s="341" t="n">
        <v>92882</v>
      </c>
      <c r="B2502" s="342" t="str">
        <f aca="false">A2502&amp;"U"</f>
        <v>92882U</v>
      </c>
      <c r="C2502" s="341" t="s">
        <v>8406</v>
      </c>
      <c r="D2502" s="341" t="s">
        <v>506</v>
      </c>
      <c r="E2502" s="341" t="s">
        <v>5911</v>
      </c>
      <c r="F2502" s="343" t="n">
        <v>12.45</v>
      </c>
    </row>
    <row r="2503" customFormat="false" ht="15" hidden="false" customHeight="false" outlineLevel="0" collapsed="false">
      <c r="A2503" s="341" t="n">
        <v>92883</v>
      </c>
      <c r="B2503" s="342" t="str">
        <f aca="false">A2503&amp;"U"</f>
        <v>92883U</v>
      </c>
      <c r="C2503" s="341" t="s">
        <v>8407</v>
      </c>
      <c r="D2503" s="341" t="s">
        <v>506</v>
      </c>
      <c r="E2503" s="341" t="s">
        <v>5911</v>
      </c>
      <c r="F2503" s="343" t="n">
        <v>11.42</v>
      </c>
    </row>
    <row r="2504" customFormat="false" ht="15" hidden="false" customHeight="false" outlineLevel="0" collapsed="false">
      <c r="A2504" s="341" t="n">
        <v>92884</v>
      </c>
      <c r="B2504" s="342" t="str">
        <f aca="false">A2504&amp;"U"</f>
        <v>92884U</v>
      </c>
      <c r="C2504" s="341" t="s">
        <v>8408</v>
      </c>
      <c r="D2504" s="341" t="s">
        <v>506</v>
      </c>
      <c r="E2504" s="341" t="s">
        <v>5911</v>
      </c>
      <c r="F2504" s="343" t="n">
        <v>11.52</v>
      </c>
    </row>
    <row r="2505" customFormat="false" ht="15" hidden="false" customHeight="false" outlineLevel="0" collapsed="false">
      <c r="A2505" s="341" t="n">
        <v>92885</v>
      </c>
      <c r="B2505" s="342" t="str">
        <f aca="false">A2505&amp;"U"</f>
        <v>92885U</v>
      </c>
      <c r="C2505" s="341" t="s">
        <v>8409</v>
      </c>
      <c r="D2505" s="341" t="s">
        <v>506</v>
      </c>
      <c r="E2505" s="341" t="s">
        <v>5911</v>
      </c>
      <c r="F2505" s="343" t="n">
        <v>10.91</v>
      </c>
    </row>
    <row r="2506" customFormat="false" ht="15" hidden="false" customHeight="false" outlineLevel="0" collapsed="false">
      <c r="A2506" s="341" t="n">
        <v>92886</v>
      </c>
      <c r="B2506" s="342" t="str">
        <f aca="false">A2506&amp;"U"</f>
        <v>92886U</v>
      </c>
      <c r="C2506" s="341" t="s">
        <v>8410</v>
      </c>
      <c r="D2506" s="341" t="s">
        <v>506</v>
      </c>
      <c r="E2506" s="341" t="s">
        <v>5911</v>
      </c>
      <c r="F2506" s="343" t="n">
        <v>10.41</v>
      </c>
    </row>
    <row r="2507" customFormat="false" ht="15" hidden="false" customHeight="false" outlineLevel="0" collapsed="false">
      <c r="A2507" s="341" t="n">
        <v>92887</v>
      </c>
      <c r="B2507" s="342" t="str">
        <f aca="false">A2507&amp;"U"</f>
        <v>92887U</v>
      </c>
      <c r="C2507" s="341" t="s">
        <v>8411</v>
      </c>
      <c r="D2507" s="341" t="s">
        <v>506</v>
      </c>
      <c r="E2507" s="341" t="s">
        <v>5911</v>
      </c>
      <c r="F2507" s="343" t="n">
        <v>10.33</v>
      </c>
    </row>
    <row r="2508" customFormat="false" ht="15" hidden="false" customHeight="false" outlineLevel="0" collapsed="false">
      <c r="A2508" s="341" t="n">
        <v>92888</v>
      </c>
      <c r="B2508" s="342" t="str">
        <f aca="false">A2508&amp;"U"</f>
        <v>92888U</v>
      </c>
      <c r="C2508" s="341" t="s">
        <v>8412</v>
      </c>
      <c r="D2508" s="341" t="s">
        <v>506</v>
      </c>
      <c r="E2508" s="341" t="s">
        <v>5964</v>
      </c>
      <c r="F2508" s="343" t="n">
        <v>10.07</v>
      </c>
    </row>
    <row r="2509" customFormat="false" ht="15" hidden="false" customHeight="false" outlineLevel="0" collapsed="false">
      <c r="A2509" s="341" t="n">
        <v>92915</v>
      </c>
      <c r="B2509" s="342" t="str">
        <f aca="false">A2509&amp;"U"</f>
        <v>92915U</v>
      </c>
      <c r="C2509" s="341" t="s">
        <v>8413</v>
      </c>
      <c r="D2509" s="341" t="s">
        <v>506</v>
      </c>
      <c r="E2509" s="341" t="s">
        <v>5911</v>
      </c>
      <c r="F2509" s="343" t="n">
        <v>15.74</v>
      </c>
    </row>
    <row r="2510" customFormat="false" ht="15" hidden="false" customHeight="false" outlineLevel="0" collapsed="false">
      <c r="A2510" s="341" t="n">
        <v>92916</v>
      </c>
      <c r="B2510" s="342" t="str">
        <f aca="false">A2510&amp;"U"</f>
        <v>92916U</v>
      </c>
      <c r="C2510" s="341" t="s">
        <v>8414</v>
      </c>
      <c r="D2510" s="341" t="s">
        <v>506</v>
      </c>
      <c r="E2510" s="341" t="s">
        <v>5911</v>
      </c>
      <c r="F2510" s="343" t="n">
        <v>14.29</v>
      </c>
    </row>
    <row r="2511" customFormat="false" ht="15" hidden="false" customHeight="false" outlineLevel="0" collapsed="false">
      <c r="A2511" s="341" t="n">
        <v>92917</v>
      </c>
      <c r="B2511" s="342" t="str">
        <f aca="false">A2511&amp;"U"</f>
        <v>92917U</v>
      </c>
      <c r="C2511" s="341" t="s">
        <v>8415</v>
      </c>
      <c r="D2511" s="341" t="s">
        <v>506</v>
      </c>
      <c r="E2511" s="341" t="s">
        <v>5911</v>
      </c>
      <c r="F2511" s="343" t="n">
        <v>12.99</v>
      </c>
    </row>
    <row r="2512" customFormat="false" ht="15" hidden="false" customHeight="false" outlineLevel="0" collapsed="false">
      <c r="A2512" s="341" t="n">
        <v>92919</v>
      </c>
      <c r="B2512" s="342" t="str">
        <f aca="false">A2512&amp;"U"</f>
        <v>92919U</v>
      </c>
      <c r="C2512" s="341" t="s">
        <v>8416</v>
      </c>
      <c r="D2512" s="341" t="s">
        <v>506</v>
      </c>
      <c r="E2512" s="341" t="s">
        <v>5911</v>
      </c>
      <c r="F2512" s="343" t="n">
        <v>11.31</v>
      </c>
    </row>
    <row r="2513" customFormat="false" ht="15" hidden="false" customHeight="false" outlineLevel="0" collapsed="false">
      <c r="A2513" s="341" t="n">
        <v>92921</v>
      </c>
      <c r="B2513" s="342" t="str">
        <f aca="false">A2513&amp;"U"</f>
        <v>92921U</v>
      </c>
      <c r="C2513" s="341" t="s">
        <v>8417</v>
      </c>
      <c r="D2513" s="341" t="s">
        <v>506</v>
      </c>
      <c r="E2513" s="341" t="s">
        <v>5911</v>
      </c>
      <c r="F2513" s="343" t="n">
        <v>9.35</v>
      </c>
    </row>
    <row r="2514" customFormat="false" ht="15" hidden="false" customHeight="false" outlineLevel="0" collapsed="false">
      <c r="A2514" s="341" t="n">
        <v>92922</v>
      </c>
      <c r="B2514" s="342" t="str">
        <f aca="false">A2514&amp;"U"</f>
        <v>92922U</v>
      </c>
      <c r="C2514" s="341" t="s">
        <v>8418</v>
      </c>
      <c r="D2514" s="341" t="s">
        <v>506</v>
      </c>
      <c r="E2514" s="341" t="s">
        <v>5911</v>
      </c>
      <c r="F2514" s="343" t="n">
        <v>8.91</v>
      </c>
    </row>
    <row r="2515" customFormat="false" ht="15" hidden="false" customHeight="false" outlineLevel="0" collapsed="false">
      <c r="A2515" s="341" t="n">
        <v>92923</v>
      </c>
      <c r="B2515" s="342" t="str">
        <f aca="false">A2515&amp;"U"</f>
        <v>92923U</v>
      </c>
      <c r="C2515" s="341" t="s">
        <v>8419</v>
      </c>
      <c r="D2515" s="341" t="s">
        <v>506</v>
      </c>
      <c r="E2515" s="341" t="s">
        <v>5911</v>
      </c>
      <c r="F2515" s="343" t="n">
        <v>9.96</v>
      </c>
    </row>
    <row r="2516" customFormat="false" ht="15" hidden="false" customHeight="false" outlineLevel="0" collapsed="false">
      <c r="A2516" s="341" t="n">
        <v>92924</v>
      </c>
      <c r="B2516" s="342" t="str">
        <f aca="false">A2516&amp;"U"</f>
        <v>92924U</v>
      </c>
      <c r="C2516" s="341" t="s">
        <v>8420</v>
      </c>
      <c r="D2516" s="341" t="s">
        <v>506</v>
      </c>
      <c r="E2516" s="341" t="s">
        <v>5911</v>
      </c>
      <c r="F2516" s="343" t="n">
        <v>9.77</v>
      </c>
    </row>
    <row r="2517" customFormat="false" ht="15" hidden="false" customHeight="false" outlineLevel="0" collapsed="false">
      <c r="A2517" s="341" t="n">
        <v>95448</v>
      </c>
      <c r="B2517" s="342" t="str">
        <f aca="false">A2517&amp;"U"</f>
        <v>95448U</v>
      </c>
      <c r="C2517" s="341" t="s">
        <v>8421</v>
      </c>
      <c r="D2517" s="341" t="s">
        <v>506</v>
      </c>
      <c r="E2517" s="341" t="s">
        <v>5964</v>
      </c>
      <c r="F2517" s="343" t="n">
        <v>9.38</v>
      </c>
    </row>
    <row r="2518" customFormat="false" ht="15" hidden="false" customHeight="false" outlineLevel="0" collapsed="false">
      <c r="A2518" s="341" t="n">
        <v>95576</v>
      </c>
      <c r="B2518" s="342" t="str">
        <f aca="false">A2518&amp;"U"</f>
        <v>95576U</v>
      </c>
      <c r="C2518" s="341" t="s">
        <v>8422</v>
      </c>
      <c r="D2518" s="341" t="s">
        <v>506</v>
      </c>
      <c r="E2518" s="341" t="s">
        <v>5911</v>
      </c>
      <c r="F2518" s="343" t="n">
        <v>11.83</v>
      </c>
    </row>
    <row r="2519" customFormat="false" ht="15" hidden="false" customHeight="false" outlineLevel="0" collapsed="false">
      <c r="A2519" s="341" t="n">
        <v>95577</v>
      </c>
      <c r="B2519" s="342" t="str">
        <f aca="false">A2519&amp;"U"</f>
        <v>95577U</v>
      </c>
      <c r="C2519" s="341" t="s">
        <v>8423</v>
      </c>
      <c r="D2519" s="341" t="s">
        <v>506</v>
      </c>
      <c r="E2519" s="341" t="s">
        <v>5911</v>
      </c>
      <c r="F2519" s="343" t="n">
        <v>10.04</v>
      </c>
    </row>
    <row r="2520" customFormat="false" ht="15" hidden="false" customHeight="false" outlineLevel="0" collapsed="false">
      <c r="A2520" s="341" t="n">
        <v>95578</v>
      </c>
      <c r="B2520" s="342" t="str">
        <f aca="false">A2520&amp;"U"</f>
        <v>95578U</v>
      </c>
      <c r="C2520" s="341" t="s">
        <v>8424</v>
      </c>
      <c r="D2520" s="341" t="s">
        <v>506</v>
      </c>
      <c r="E2520" s="341" t="s">
        <v>5911</v>
      </c>
      <c r="F2520" s="343" t="n">
        <v>8.38</v>
      </c>
    </row>
    <row r="2521" customFormat="false" ht="15" hidden="false" customHeight="false" outlineLevel="0" collapsed="false">
      <c r="A2521" s="341" t="n">
        <v>95579</v>
      </c>
      <c r="B2521" s="342" t="str">
        <f aca="false">A2521&amp;"U"</f>
        <v>95579U</v>
      </c>
      <c r="C2521" s="341" t="s">
        <v>8425</v>
      </c>
      <c r="D2521" s="341" t="s">
        <v>506</v>
      </c>
      <c r="E2521" s="341" t="s">
        <v>5911</v>
      </c>
      <c r="F2521" s="343" t="n">
        <v>8.08</v>
      </c>
    </row>
    <row r="2522" customFormat="false" ht="15" hidden="false" customHeight="false" outlineLevel="0" collapsed="false">
      <c r="A2522" s="341" t="n">
        <v>95580</v>
      </c>
      <c r="B2522" s="342" t="str">
        <f aca="false">A2522&amp;"U"</f>
        <v>95580U</v>
      </c>
      <c r="C2522" s="341" t="s">
        <v>8426</v>
      </c>
      <c r="D2522" s="341" t="s">
        <v>506</v>
      </c>
      <c r="E2522" s="341" t="s">
        <v>5911</v>
      </c>
      <c r="F2522" s="343" t="n">
        <v>9.3</v>
      </c>
    </row>
    <row r="2523" customFormat="false" ht="15" hidden="false" customHeight="false" outlineLevel="0" collapsed="false">
      <c r="A2523" s="341" t="n">
        <v>95581</v>
      </c>
      <c r="B2523" s="342" t="str">
        <f aca="false">A2523&amp;"U"</f>
        <v>95581U</v>
      </c>
      <c r="C2523" s="341" t="s">
        <v>8427</v>
      </c>
      <c r="D2523" s="341" t="s">
        <v>506</v>
      </c>
      <c r="E2523" s="341" t="s">
        <v>5911</v>
      </c>
      <c r="F2523" s="343" t="n">
        <v>9.25</v>
      </c>
    </row>
    <row r="2524" customFormat="false" ht="15" hidden="false" customHeight="false" outlineLevel="0" collapsed="false">
      <c r="A2524" s="341" t="n">
        <v>95582</v>
      </c>
      <c r="B2524" s="342" t="str">
        <f aca="false">A2524&amp;"U"</f>
        <v>95582U</v>
      </c>
      <c r="C2524" s="341" t="s">
        <v>8428</v>
      </c>
      <c r="D2524" s="341" t="s">
        <v>506</v>
      </c>
      <c r="E2524" s="341" t="s">
        <v>5911</v>
      </c>
      <c r="F2524" s="343" t="n">
        <v>10.07</v>
      </c>
    </row>
    <row r="2525" customFormat="false" ht="15" hidden="false" customHeight="false" outlineLevel="0" collapsed="false">
      <c r="A2525" s="341" t="n">
        <v>95583</v>
      </c>
      <c r="B2525" s="342" t="str">
        <f aca="false">A2525&amp;"U"</f>
        <v>95583U</v>
      </c>
      <c r="C2525" s="341" t="s">
        <v>8429</v>
      </c>
      <c r="D2525" s="341" t="s">
        <v>506</v>
      </c>
      <c r="E2525" s="341" t="s">
        <v>5911</v>
      </c>
      <c r="F2525" s="343" t="n">
        <v>14.91</v>
      </c>
    </row>
    <row r="2526" customFormat="false" ht="15" hidden="false" customHeight="false" outlineLevel="0" collapsed="false">
      <c r="A2526" s="341" t="n">
        <v>95584</v>
      </c>
      <c r="B2526" s="342" t="str">
        <f aca="false">A2526&amp;"U"</f>
        <v>95584U</v>
      </c>
      <c r="C2526" s="341" t="s">
        <v>8430</v>
      </c>
      <c r="D2526" s="341" t="s">
        <v>506</v>
      </c>
      <c r="E2526" s="341" t="s">
        <v>5911</v>
      </c>
      <c r="F2526" s="343" t="n">
        <v>13.11</v>
      </c>
    </row>
    <row r="2527" customFormat="false" ht="15" hidden="false" customHeight="false" outlineLevel="0" collapsed="false">
      <c r="A2527" s="341" t="n">
        <v>95592</v>
      </c>
      <c r="B2527" s="342" t="str">
        <f aca="false">A2527&amp;"U"</f>
        <v>95592U</v>
      </c>
      <c r="C2527" s="341" t="s">
        <v>8431</v>
      </c>
      <c r="D2527" s="341" t="s">
        <v>506</v>
      </c>
      <c r="E2527" s="341" t="s">
        <v>5911</v>
      </c>
      <c r="F2527" s="343" t="n">
        <v>14.91</v>
      </c>
    </row>
    <row r="2528" customFormat="false" ht="15" hidden="false" customHeight="false" outlineLevel="0" collapsed="false">
      <c r="A2528" s="341" t="n">
        <v>95593</v>
      </c>
      <c r="B2528" s="342" t="str">
        <f aca="false">A2528&amp;"U"</f>
        <v>95593U</v>
      </c>
      <c r="C2528" s="341" t="s">
        <v>8432</v>
      </c>
      <c r="D2528" s="341" t="s">
        <v>506</v>
      </c>
      <c r="E2528" s="341" t="s">
        <v>5911</v>
      </c>
      <c r="F2528" s="343" t="n">
        <v>13.11</v>
      </c>
    </row>
    <row r="2529" customFormat="false" ht="15" hidden="false" customHeight="false" outlineLevel="0" collapsed="false">
      <c r="A2529" s="341" t="n">
        <v>95943</v>
      </c>
      <c r="B2529" s="342" t="str">
        <f aca="false">A2529&amp;"U"</f>
        <v>95943U</v>
      </c>
      <c r="C2529" s="341" t="s">
        <v>8433</v>
      </c>
      <c r="D2529" s="341" t="s">
        <v>506</v>
      </c>
      <c r="E2529" s="341" t="s">
        <v>5911</v>
      </c>
      <c r="F2529" s="343" t="n">
        <v>20.68</v>
      </c>
    </row>
    <row r="2530" customFormat="false" ht="15" hidden="false" customHeight="false" outlineLevel="0" collapsed="false">
      <c r="A2530" s="341" t="n">
        <v>95944</v>
      </c>
      <c r="B2530" s="342" t="str">
        <f aca="false">A2530&amp;"U"</f>
        <v>95944U</v>
      </c>
      <c r="C2530" s="341" t="s">
        <v>8434</v>
      </c>
      <c r="D2530" s="341" t="s">
        <v>506</v>
      </c>
      <c r="E2530" s="341" t="s">
        <v>5911</v>
      </c>
      <c r="F2530" s="343" t="n">
        <v>18.73</v>
      </c>
    </row>
    <row r="2531" customFormat="false" ht="15" hidden="false" customHeight="false" outlineLevel="0" collapsed="false">
      <c r="A2531" s="341" t="n">
        <v>95945</v>
      </c>
      <c r="B2531" s="342" t="str">
        <f aca="false">A2531&amp;"U"</f>
        <v>95945U</v>
      </c>
      <c r="C2531" s="341" t="s">
        <v>8435</v>
      </c>
      <c r="D2531" s="341" t="s">
        <v>506</v>
      </c>
      <c r="E2531" s="341" t="s">
        <v>5911</v>
      </c>
      <c r="F2531" s="343" t="n">
        <v>15.08</v>
      </c>
    </row>
    <row r="2532" customFormat="false" ht="15" hidden="false" customHeight="false" outlineLevel="0" collapsed="false">
      <c r="A2532" s="341" t="n">
        <v>95946</v>
      </c>
      <c r="B2532" s="342" t="str">
        <f aca="false">A2532&amp;"U"</f>
        <v>95946U</v>
      </c>
      <c r="C2532" s="341" t="s">
        <v>8436</v>
      </c>
      <c r="D2532" s="341" t="s">
        <v>506</v>
      </c>
      <c r="E2532" s="341" t="s">
        <v>5911</v>
      </c>
      <c r="F2532" s="343" t="n">
        <v>11.96</v>
      </c>
    </row>
    <row r="2533" customFormat="false" ht="15" hidden="false" customHeight="false" outlineLevel="0" collapsed="false">
      <c r="A2533" s="341" t="n">
        <v>95947</v>
      </c>
      <c r="B2533" s="342" t="str">
        <f aca="false">A2533&amp;"U"</f>
        <v>95947U</v>
      </c>
      <c r="C2533" s="341" t="s">
        <v>8437</v>
      </c>
      <c r="D2533" s="341" t="s">
        <v>506</v>
      </c>
      <c r="E2533" s="341" t="s">
        <v>5911</v>
      </c>
      <c r="F2533" s="343" t="n">
        <v>9.21</v>
      </c>
    </row>
    <row r="2534" customFormat="false" ht="15" hidden="false" customHeight="false" outlineLevel="0" collapsed="false">
      <c r="A2534" s="341" t="n">
        <v>95948</v>
      </c>
      <c r="B2534" s="342" t="str">
        <f aca="false">A2534&amp;"U"</f>
        <v>95948U</v>
      </c>
      <c r="C2534" s="341" t="s">
        <v>8438</v>
      </c>
      <c r="D2534" s="341" t="s">
        <v>506</v>
      </c>
      <c r="E2534" s="341" t="s">
        <v>5911</v>
      </c>
      <c r="F2534" s="343" t="n">
        <v>8.08</v>
      </c>
    </row>
    <row r="2535" customFormat="false" ht="15" hidden="false" customHeight="false" outlineLevel="0" collapsed="false">
      <c r="A2535" s="341" t="n">
        <v>96544</v>
      </c>
      <c r="B2535" s="342" t="str">
        <f aca="false">A2535&amp;"U"</f>
        <v>96544U</v>
      </c>
      <c r="C2535" s="341" t="s">
        <v>8439</v>
      </c>
      <c r="D2535" s="341" t="s">
        <v>506</v>
      </c>
      <c r="E2535" s="341" t="s">
        <v>5911</v>
      </c>
      <c r="F2535" s="343" t="n">
        <v>15.04</v>
      </c>
    </row>
    <row r="2536" customFormat="false" ht="15" hidden="false" customHeight="false" outlineLevel="0" collapsed="false">
      <c r="A2536" s="341" t="n">
        <v>96545</v>
      </c>
      <c r="B2536" s="342" t="str">
        <f aca="false">A2536&amp;"U"</f>
        <v>96545U</v>
      </c>
      <c r="C2536" s="341" t="s">
        <v>8440</v>
      </c>
      <c r="D2536" s="341" t="s">
        <v>506</v>
      </c>
      <c r="E2536" s="341" t="s">
        <v>5911</v>
      </c>
      <c r="F2536" s="343" t="n">
        <v>13.73</v>
      </c>
    </row>
    <row r="2537" customFormat="false" ht="15" hidden="false" customHeight="false" outlineLevel="0" collapsed="false">
      <c r="A2537" s="341" t="n">
        <v>96546</v>
      </c>
      <c r="B2537" s="342" t="str">
        <f aca="false">A2537&amp;"U"</f>
        <v>96546U</v>
      </c>
      <c r="C2537" s="341" t="s">
        <v>8441</v>
      </c>
      <c r="D2537" s="341" t="s">
        <v>506</v>
      </c>
      <c r="E2537" s="341" t="s">
        <v>5911</v>
      </c>
      <c r="F2537" s="343" t="n">
        <v>12.1</v>
      </c>
    </row>
    <row r="2538" customFormat="false" ht="15" hidden="false" customHeight="false" outlineLevel="0" collapsed="false">
      <c r="A2538" s="341" t="n">
        <v>96547</v>
      </c>
      <c r="B2538" s="342" t="str">
        <f aca="false">A2538&amp;"U"</f>
        <v>96547U</v>
      </c>
      <c r="C2538" s="341" t="s">
        <v>8442</v>
      </c>
      <c r="D2538" s="341" t="s">
        <v>506</v>
      </c>
      <c r="E2538" s="341" t="s">
        <v>5911</v>
      </c>
      <c r="F2538" s="343" t="n">
        <v>10.17</v>
      </c>
    </row>
    <row r="2539" customFormat="false" ht="15" hidden="false" customHeight="false" outlineLevel="0" collapsed="false">
      <c r="A2539" s="341" t="n">
        <v>96548</v>
      </c>
      <c r="B2539" s="342" t="str">
        <f aca="false">A2539&amp;"U"</f>
        <v>96548U</v>
      </c>
      <c r="C2539" s="341" t="s">
        <v>8443</v>
      </c>
      <c r="D2539" s="341" t="s">
        <v>506</v>
      </c>
      <c r="E2539" s="341" t="s">
        <v>5911</v>
      </c>
      <c r="F2539" s="343" t="n">
        <v>9.47</v>
      </c>
    </row>
    <row r="2540" customFormat="false" ht="15" hidden="false" customHeight="false" outlineLevel="0" collapsed="false">
      <c r="A2540" s="341" t="n">
        <v>96549</v>
      </c>
      <c r="B2540" s="342" t="str">
        <f aca="false">A2540&amp;"U"</f>
        <v>96549U</v>
      </c>
      <c r="C2540" s="341" t="s">
        <v>8444</v>
      </c>
      <c r="D2540" s="341" t="s">
        <v>506</v>
      </c>
      <c r="E2540" s="341" t="s">
        <v>5911</v>
      </c>
      <c r="F2540" s="343" t="n">
        <v>10.34</v>
      </c>
    </row>
    <row r="2541" customFormat="false" ht="15" hidden="false" customHeight="false" outlineLevel="0" collapsed="false">
      <c r="A2541" s="341" t="n">
        <v>96550</v>
      </c>
      <c r="B2541" s="342" t="str">
        <f aca="false">A2541&amp;"U"</f>
        <v>96550U</v>
      </c>
      <c r="C2541" s="341" t="s">
        <v>8445</v>
      </c>
      <c r="D2541" s="341" t="s">
        <v>506</v>
      </c>
      <c r="E2541" s="341" t="s">
        <v>5911</v>
      </c>
      <c r="F2541" s="343" t="n">
        <v>9.98</v>
      </c>
    </row>
    <row r="2542" customFormat="false" ht="15" hidden="false" customHeight="false" outlineLevel="0" collapsed="false">
      <c r="A2542" s="341" t="n">
        <v>100064</v>
      </c>
      <c r="B2542" s="342" t="str">
        <f aca="false">A2542&amp;"U"</f>
        <v>100064U</v>
      </c>
      <c r="C2542" s="341" t="s">
        <v>8446</v>
      </c>
      <c r="D2542" s="341" t="s">
        <v>506</v>
      </c>
      <c r="E2542" s="341" t="s">
        <v>5911</v>
      </c>
      <c r="F2542" s="343" t="n">
        <v>8.88</v>
      </c>
    </row>
    <row r="2543" customFormat="false" ht="15" hidden="false" customHeight="false" outlineLevel="0" collapsed="false">
      <c r="A2543" s="341" t="n">
        <v>100066</v>
      </c>
      <c r="B2543" s="342" t="str">
        <f aca="false">A2543&amp;"U"</f>
        <v>100066U</v>
      </c>
      <c r="C2543" s="341" t="s">
        <v>8447</v>
      </c>
      <c r="D2543" s="341" t="s">
        <v>506</v>
      </c>
      <c r="E2543" s="341" t="s">
        <v>5911</v>
      </c>
      <c r="F2543" s="343" t="n">
        <v>8.75</v>
      </c>
    </row>
    <row r="2544" customFormat="false" ht="15" hidden="false" customHeight="false" outlineLevel="0" collapsed="false">
      <c r="A2544" s="341" t="n">
        <v>100067</v>
      </c>
      <c r="B2544" s="342" t="str">
        <f aca="false">A2544&amp;"U"</f>
        <v>100067U</v>
      </c>
      <c r="C2544" s="341" t="s">
        <v>8448</v>
      </c>
      <c r="D2544" s="341" t="s">
        <v>506</v>
      </c>
      <c r="E2544" s="341" t="s">
        <v>5964</v>
      </c>
      <c r="F2544" s="343" t="n">
        <v>11.24</v>
      </c>
    </row>
    <row r="2545" customFormat="false" ht="15" hidden="false" customHeight="false" outlineLevel="0" collapsed="false">
      <c r="A2545" s="341" t="n">
        <v>100068</v>
      </c>
      <c r="B2545" s="342" t="str">
        <f aca="false">A2545&amp;"U"</f>
        <v>100068U</v>
      </c>
      <c r="C2545" s="341" t="s">
        <v>8449</v>
      </c>
      <c r="D2545" s="341" t="s">
        <v>506</v>
      </c>
      <c r="E2545" s="341" t="s">
        <v>5964</v>
      </c>
      <c r="F2545" s="343" t="n">
        <v>8.55</v>
      </c>
    </row>
    <row r="2546" customFormat="false" ht="15" hidden="false" customHeight="false" outlineLevel="0" collapsed="false">
      <c r="A2546" s="341" t="n">
        <v>102920</v>
      </c>
      <c r="B2546" s="342" t="str">
        <f aca="false">A2546&amp;"U"</f>
        <v>102920U</v>
      </c>
      <c r="C2546" s="341" t="s">
        <v>8450</v>
      </c>
      <c r="D2546" s="341" t="s">
        <v>506</v>
      </c>
      <c r="E2546" s="341" t="s">
        <v>5964</v>
      </c>
      <c r="F2546" s="343" t="n">
        <v>7.69</v>
      </c>
    </row>
    <row r="2547" customFormat="false" ht="15" hidden="false" customHeight="false" outlineLevel="0" collapsed="false">
      <c r="A2547" s="341" t="n">
        <v>102921</v>
      </c>
      <c r="B2547" s="342" t="str">
        <f aca="false">A2547&amp;"U"</f>
        <v>102921U</v>
      </c>
      <c r="C2547" s="341" t="s">
        <v>8451</v>
      </c>
      <c r="D2547" s="341" t="s">
        <v>506</v>
      </c>
      <c r="E2547" s="341" t="s">
        <v>5964</v>
      </c>
      <c r="F2547" s="343" t="n">
        <v>7.4</v>
      </c>
    </row>
    <row r="2548" customFormat="false" ht="15" hidden="false" customHeight="false" outlineLevel="0" collapsed="false">
      <c r="A2548" s="341" t="n">
        <v>102922</v>
      </c>
      <c r="B2548" s="342" t="str">
        <f aca="false">A2548&amp;"U"</f>
        <v>102922U</v>
      </c>
      <c r="C2548" s="341" t="s">
        <v>8452</v>
      </c>
      <c r="D2548" s="341" t="s">
        <v>506</v>
      </c>
      <c r="E2548" s="341" t="s">
        <v>5964</v>
      </c>
      <c r="F2548" s="343" t="n">
        <v>8.21</v>
      </c>
    </row>
    <row r="2549" customFormat="false" ht="15" hidden="false" customHeight="false" outlineLevel="0" collapsed="false">
      <c r="A2549" s="341" t="n">
        <v>102923</v>
      </c>
      <c r="B2549" s="342" t="str">
        <f aca="false">A2549&amp;"U"</f>
        <v>102923U</v>
      </c>
      <c r="C2549" s="341" t="s">
        <v>8453</v>
      </c>
      <c r="D2549" s="341" t="s">
        <v>506</v>
      </c>
      <c r="E2549" s="341" t="s">
        <v>5964</v>
      </c>
      <c r="F2549" s="343" t="n">
        <v>7.21</v>
      </c>
    </row>
    <row r="2550" customFormat="false" ht="15" hidden="false" customHeight="false" outlineLevel="0" collapsed="false">
      <c r="A2550" s="341" t="n">
        <v>103088</v>
      </c>
      <c r="B2550" s="342" t="str">
        <f aca="false">A2550&amp;"U"</f>
        <v>103088U</v>
      </c>
      <c r="C2550" s="341" t="s">
        <v>8454</v>
      </c>
      <c r="D2550" s="341" t="s">
        <v>506</v>
      </c>
      <c r="E2550" s="341" t="s">
        <v>5964</v>
      </c>
      <c r="F2550" s="343" t="n">
        <v>9.31</v>
      </c>
    </row>
    <row r="2551" customFormat="false" ht="15" hidden="false" customHeight="false" outlineLevel="0" collapsed="false">
      <c r="A2551" s="341" t="n">
        <v>104104</v>
      </c>
      <c r="B2551" s="342" t="str">
        <f aca="false">A2551&amp;"U"</f>
        <v>104104U</v>
      </c>
      <c r="C2551" s="341" t="s">
        <v>8455</v>
      </c>
      <c r="D2551" s="341" t="s">
        <v>506</v>
      </c>
      <c r="E2551" s="341" t="s">
        <v>5964</v>
      </c>
      <c r="F2551" s="343" t="n">
        <v>10.23</v>
      </c>
    </row>
    <row r="2552" customFormat="false" ht="15" hidden="false" customHeight="false" outlineLevel="0" collapsed="false">
      <c r="A2552" s="341" t="n">
        <v>104105</v>
      </c>
      <c r="B2552" s="342" t="str">
        <f aca="false">A2552&amp;"U"</f>
        <v>104105U</v>
      </c>
      <c r="C2552" s="341" t="s">
        <v>8456</v>
      </c>
      <c r="D2552" s="341" t="s">
        <v>506</v>
      </c>
      <c r="E2552" s="341" t="s">
        <v>5964</v>
      </c>
      <c r="F2552" s="343" t="n">
        <v>10.23</v>
      </c>
    </row>
    <row r="2553" customFormat="false" ht="15" hidden="false" customHeight="false" outlineLevel="0" collapsed="false">
      <c r="A2553" s="341" t="n">
        <v>104106</v>
      </c>
      <c r="B2553" s="342" t="str">
        <f aca="false">A2553&amp;"U"</f>
        <v>104106U</v>
      </c>
      <c r="C2553" s="341" t="s">
        <v>8457</v>
      </c>
      <c r="D2553" s="341" t="s">
        <v>506</v>
      </c>
      <c r="E2553" s="341" t="s">
        <v>5911</v>
      </c>
      <c r="F2553" s="343" t="n">
        <v>9.53</v>
      </c>
    </row>
    <row r="2554" customFormat="false" ht="15" hidden="false" customHeight="false" outlineLevel="0" collapsed="false">
      <c r="A2554" s="341" t="n">
        <v>104107</v>
      </c>
      <c r="B2554" s="342" t="str">
        <f aca="false">A2554&amp;"U"</f>
        <v>104107U</v>
      </c>
      <c r="C2554" s="341" t="s">
        <v>8458</v>
      </c>
      <c r="D2554" s="341" t="s">
        <v>506</v>
      </c>
      <c r="E2554" s="341" t="s">
        <v>5911</v>
      </c>
      <c r="F2554" s="343" t="n">
        <v>10.16</v>
      </c>
    </row>
    <row r="2555" customFormat="false" ht="15" hidden="false" customHeight="false" outlineLevel="0" collapsed="false">
      <c r="A2555" s="341" t="n">
        <v>104108</v>
      </c>
      <c r="B2555" s="342" t="str">
        <f aca="false">A2555&amp;"U"</f>
        <v>104108U</v>
      </c>
      <c r="C2555" s="341" t="s">
        <v>8459</v>
      </c>
      <c r="D2555" s="341" t="s">
        <v>506</v>
      </c>
      <c r="E2555" s="341" t="s">
        <v>5911</v>
      </c>
      <c r="F2555" s="343" t="n">
        <v>12.03</v>
      </c>
    </row>
    <row r="2556" customFormat="false" ht="15" hidden="false" customHeight="false" outlineLevel="0" collapsed="false">
      <c r="A2556" s="341" t="n">
        <v>104109</v>
      </c>
      <c r="B2556" s="342" t="str">
        <f aca="false">A2556&amp;"U"</f>
        <v>104109U</v>
      </c>
      <c r="C2556" s="341" t="s">
        <v>8460</v>
      </c>
      <c r="D2556" s="341" t="s">
        <v>506</v>
      </c>
      <c r="E2556" s="341" t="s">
        <v>5911</v>
      </c>
      <c r="F2556" s="343" t="n">
        <v>14.75</v>
      </c>
    </row>
    <row r="2557" customFormat="false" ht="15" hidden="false" customHeight="false" outlineLevel="0" collapsed="false">
      <c r="A2557" s="341" t="n">
        <v>104110</v>
      </c>
      <c r="B2557" s="342" t="str">
        <f aca="false">A2557&amp;"U"</f>
        <v>104110U</v>
      </c>
      <c r="C2557" s="341" t="s">
        <v>8461</v>
      </c>
      <c r="D2557" s="341" t="s">
        <v>506</v>
      </c>
      <c r="E2557" s="341" t="s">
        <v>5911</v>
      </c>
      <c r="F2557" s="343" t="n">
        <v>16.79</v>
      </c>
    </row>
    <row r="2558" customFormat="false" ht="15" hidden="false" customHeight="false" outlineLevel="0" collapsed="false">
      <c r="A2558" s="341" t="n">
        <v>104111</v>
      </c>
      <c r="B2558" s="342" t="str">
        <f aca="false">A2558&amp;"U"</f>
        <v>104111U</v>
      </c>
      <c r="C2558" s="341" t="s">
        <v>8462</v>
      </c>
      <c r="D2558" s="341" t="s">
        <v>506</v>
      </c>
      <c r="E2558" s="341" t="s">
        <v>5911</v>
      </c>
      <c r="F2558" s="343" t="n">
        <v>19.11</v>
      </c>
    </row>
    <row r="2559" customFormat="false" ht="15" hidden="false" customHeight="false" outlineLevel="0" collapsed="false">
      <c r="A2559" s="341" t="n">
        <v>89993</v>
      </c>
      <c r="B2559" s="342" t="str">
        <f aca="false">A2559&amp;"U"</f>
        <v>89993U</v>
      </c>
      <c r="C2559" s="341" t="s">
        <v>8463</v>
      </c>
      <c r="D2559" s="341" t="s">
        <v>102</v>
      </c>
      <c r="E2559" s="341" t="s">
        <v>5964</v>
      </c>
      <c r="F2559" s="343" t="n">
        <v>989.91</v>
      </c>
    </row>
    <row r="2560" customFormat="false" ht="15" hidden="false" customHeight="false" outlineLevel="0" collapsed="false">
      <c r="A2560" s="341" t="n">
        <v>89994</v>
      </c>
      <c r="B2560" s="342" t="str">
        <f aca="false">A2560&amp;"U"</f>
        <v>89994U</v>
      </c>
      <c r="C2560" s="341" t="s">
        <v>8464</v>
      </c>
      <c r="D2560" s="341" t="s">
        <v>102</v>
      </c>
      <c r="E2560" s="341" t="s">
        <v>5964</v>
      </c>
      <c r="F2560" s="343" t="n">
        <v>856.89</v>
      </c>
    </row>
    <row r="2561" customFormat="false" ht="15" hidden="false" customHeight="false" outlineLevel="0" collapsed="false">
      <c r="A2561" s="341" t="n">
        <v>89995</v>
      </c>
      <c r="B2561" s="342" t="str">
        <f aca="false">A2561&amp;"U"</f>
        <v>89995U</v>
      </c>
      <c r="C2561" s="341" t="s">
        <v>8465</v>
      </c>
      <c r="D2561" s="341" t="s">
        <v>102</v>
      </c>
      <c r="E2561" s="341" t="s">
        <v>5964</v>
      </c>
      <c r="F2561" s="343" t="n">
        <v>955.89</v>
      </c>
    </row>
    <row r="2562" customFormat="false" ht="15" hidden="false" customHeight="false" outlineLevel="0" collapsed="false">
      <c r="A2562" s="341" t="n">
        <v>90278</v>
      </c>
      <c r="B2562" s="342" t="str">
        <f aca="false">A2562&amp;"U"</f>
        <v>90278U</v>
      </c>
      <c r="C2562" s="341" t="s">
        <v>8466</v>
      </c>
      <c r="D2562" s="341" t="s">
        <v>102</v>
      </c>
      <c r="E2562" s="341" t="s">
        <v>5964</v>
      </c>
      <c r="F2562" s="343" t="n">
        <v>509.97</v>
      </c>
    </row>
    <row r="2563" customFormat="false" ht="15" hidden="false" customHeight="false" outlineLevel="0" collapsed="false">
      <c r="A2563" s="341" t="n">
        <v>90279</v>
      </c>
      <c r="B2563" s="342" t="str">
        <f aca="false">A2563&amp;"U"</f>
        <v>90279U</v>
      </c>
      <c r="C2563" s="341" t="s">
        <v>8467</v>
      </c>
      <c r="D2563" s="341" t="s">
        <v>102</v>
      </c>
      <c r="E2563" s="341" t="s">
        <v>5964</v>
      </c>
      <c r="F2563" s="343" t="n">
        <v>556.97</v>
      </c>
    </row>
    <row r="2564" customFormat="false" ht="15" hidden="false" customHeight="false" outlineLevel="0" collapsed="false">
      <c r="A2564" s="341" t="n">
        <v>90280</v>
      </c>
      <c r="B2564" s="342" t="str">
        <f aca="false">A2564&amp;"U"</f>
        <v>90280U</v>
      </c>
      <c r="C2564" s="341" t="s">
        <v>8468</v>
      </c>
      <c r="D2564" s="341" t="s">
        <v>102</v>
      </c>
      <c r="E2564" s="341" t="s">
        <v>5964</v>
      </c>
      <c r="F2564" s="343" t="n">
        <v>609.87</v>
      </c>
    </row>
    <row r="2565" customFormat="false" ht="15" hidden="false" customHeight="false" outlineLevel="0" collapsed="false">
      <c r="A2565" s="341" t="n">
        <v>90281</v>
      </c>
      <c r="B2565" s="342" t="str">
        <f aca="false">A2565&amp;"U"</f>
        <v>90281U</v>
      </c>
      <c r="C2565" s="341" t="s">
        <v>8469</v>
      </c>
      <c r="D2565" s="341" t="s">
        <v>102</v>
      </c>
      <c r="E2565" s="341" t="s">
        <v>5964</v>
      </c>
      <c r="F2565" s="343" t="n">
        <v>700.72</v>
      </c>
    </row>
    <row r="2566" customFormat="false" ht="15" hidden="false" customHeight="false" outlineLevel="0" collapsed="false">
      <c r="A2566" s="341" t="n">
        <v>90282</v>
      </c>
      <c r="B2566" s="342" t="str">
        <f aca="false">A2566&amp;"U"</f>
        <v>90282U</v>
      </c>
      <c r="C2566" s="341" t="s">
        <v>8470</v>
      </c>
      <c r="D2566" s="341" t="s">
        <v>102</v>
      </c>
      <c r="E2566" s="341" t="s">
        <v>5964</v>
      </c>
      <c r="F2566" s="343" t="n">
        <v>496.82</v>
      </c>
    </row>
    <row r="2567" customFormat="false" ht="15" hidden="false" customHeight="false" outlineLevel="0" collapsed="false">
      <c r="A2567" s="341" t="n">
        <v>90283</v>
      </c>
      <c r="B2567" s="342" t="str">
        <f aca="false">A2567&amp;"U"</f>
        <v>90283U</v>
      </c>
      <c r="C2567" s="341" t="s">
        <v>8471</v>
      </c>
      <c r="D2567" s="341" t="s">
        <v>102</v>
      </c>
      <c r="E2567" s="341" t="s">
        <v>5964</v>
      </c>
      <c r="F2567" s="343" t="n">
        <v>543.46</v>
      </c>
    </row>
    <row r="2568" customFormat="false" ht="15" hidden="false" customHeight="false" outlineLevel="0" collapsed="false">
      <c r="A2568" s="341" t="n">
        <v>90284</v>
      </c>
      <c r="B2568" s="342" t="str">
        <f aca="false">A2568&amp;"U"</f>
        <v>90284U</v>
      </c>
      <c r="C2568" s="341" t="s">
        <v>8472</v>
      </c>
      <c r="D2568" s="341" t="s">
        <v>102</v>
      </c>
      <c r="E2568" s="341" t="s">
        <v>5964</v>
      </c>
      <c r="F2568" s="343" t="n">
        <v>601.15</v>
      </c>
    </row>
    <row r="2569" customFormat="false" ht="15" hidden="false" customHeight="false" outlineLevel="0" collapsed="false">
      <c r="A2569" s="341" t="n">
        <v>90285</v>
      </c>
      <c r="B2569" s="342" t="str">
        <f aca="false">A2569&amp;"U"</f>
        <v>90285U</v>
      </c>
      <c r="C2569" s="341" t="s">
        <v>8473</v>
      </c>
      <c r="D2569" s="341" t="s">
        <v>102</v>
      </c>
      <c r="E2569" s="341" t="s">
        <v>5964</v>
      </c>
      <c r="F2569" s="343" t="n">
        <v>696.95</v>
      </c>
    </row>
    <row r="2570" customFormat="false" ht="15" hidden="false" customHeight="false" outlineLevel="0" collapsed="false">
      <c r="A2570" s="341" t="n">
        <v>94962</v>
      </c>
      <c r="B2570" s="342" t="str">
        <f aca="false">A2570&amp;"U"</f>
        <v>94962U</v>
      </c>
      <c r="C2570" s="341" t="s">
        <v>8474</v>
      </c>
      <c r="D2570" s="341" t="s">
        <v>102</v>
      </c>
      <c r="E2570" s="341" t="s">
        <v>5964</v>
      </c>
      <c r="F2570" s="343" t="n">
        <v>402.86</v>
      </c>
    </row>
    <row r="2571" customFormat="false" ht="15" hidden="false" customHeight="false" outlineLevel="0" collapsed="false">
      <c r="A2571" s="341" t="n">
        <v>94963</v>
      </c>
      <c r="B2571" s="342" t="str">
        <f aca="false">A2571&amp;"U"</f>
        <v>94963U</v>
      </c>
      <c r="C2571" s="341" t="s">
        <v>8475</v>
      </c>
      <c r="D2571" s="341" t="s">
        <v>102</v>
      </c>
      <c r="E2571" s="341" t="s">
        <v>5964</v>
      </c>
      <c r="F2571" s="343" t="n">
        <v>441.84</v>
      </c>
    </row>
    <row r="2572" customFormat="false" ht="15" hidden="false" customHeight="false" outlineLevel="0" collapsed="false">
      <c r="A2572" s="341" t="n">
        <v>94964</v>
      </c>
      <c r="B2572" s="342" t="str">
        <f aca="false">A2572&amp;"U"</f>
        <v>94964U</v>
      </c>
      <c r="C2572" s="341" t="s">
        <v>8476</v>
      </c>
      <c r="D2572" s="341" t="s">
        <v>102</v>
      </c>
      <c r="E2572" s="341" t="s">
        <v>5964</v>
      </c>
      <c r="F2572" s="343" t="n">
        <v>476.56</v>
      </c>
    </row>
    <row r="2573" customFormat="false" ht="15" hidden="false" customHeight="false" outlineLevel="0" collapsed="false">
      <c r="A2573" s="341" t="n">
        <v>94965</v>
      </c>
      <c r="B2573" s="342" t="str">
        <f aca="false">A2573&amp;"U"</f>
        <v>94965U</v>
      </c>
      <c r="C2573" s="341" t="s">
        <v>8477</v>
      </c>
      <c r="D2573" s="341" t="s">
        <v>102</v>
      </c>
      <c r="E2573" s="341" t="s">
        <v>5964</v>
      </c>
      <c r="F2573" s="343" t="n">
        <v>493.39</v>
      </c>
    </row>
    <row r="2574" customFormat="false" ht="15" hidden="false" customHeight="false" outlineLevel="0" collapsed="false">
      <c r="A2574" s="341" t="n">
        <v>94966</v>
      </c>
      <c r="B2574" s="342" t="str">
        <f aca="false">A2574&amp;"U"</f>
        <v>94966U</v>
      </c>
      <c r="C2574" s="341" t="s">
        <v>8478</v>
      </c>
      <c r="D2574" s="341" t="s">
        <v>102</v>
      </c>
      <c r="E2574" s="341" t="s">
        <v>5964</v>
      </c>
      <c r="F2574" s="343" t="n">
        <v>508.48</v>
      </c>
    </row>
    <row r="2575" customFormat="false" ht="15" hidden="false" customHeight="false" outlineLevel="0" collapsed="false">
      <c r="A2575" s="341" t="n">
        <v>94967</v>
      </c>
      <c r="B2575" s="342" t="str">
        <f aca="false">A2575&amp;"U"</f>
        <v>94967U</v>
      </c>
      <c r="C2575" s="341" t="s">
        <v>8479</v>
      </c>
      <c r="D2575" s="341" t="s">
        <v>102</v>
      </c>
      <c r="E2575" s="341" t="s">
        <v>5964</v>
      </c>
      <c r="F2575" s="343" t="n">
        <v>573.48</v>
      </c>
    </row>
    <row r="2576" customFormat="false" ht="15" hidden="false" customHeight="false" outlineLevel="0" collapsed="false">
      <c r="A2576" s="341" t="n">
        <v>94968</v>
      </c>
      <c r="B2576" s="342" t="str">
        <f aca="false">A2576&amp;"U"</f>
        <v>94968U</v>
      </c>
      <c r="C2576" s="341" t="s">
        <v>8480</v>
      </c>
      <c r="D2576" s="341" t="s">
        <v>102</v>
      </c>
      <c r="E2576" s="341" t="s">
        <v>5964</v>
      </c>
      <c r="F2576" s="343" t="n">
        <v>401.21</v>
      </c>
    </row>
    <row r="2577" customFormat="false" ht="15" hidden="false" customHeight="false" outlineLevel="0" collapsed="false">
      <c r="A2577" s="341" t="n">
        <v>94969</v>
      </c>
      <c r="B2577" s="342" t="str">
        <f aca="false">A2577&amp;"U"</f>
        <v>94969U</v>
      </c>
      <c r="C2577" s="341" t="s">
        <v>8481</v>
      </c>
      <c r="D2577" s="341" t="s">
        <v>102</v>
      </c>
      <c r="E2577" s="341" t="s">
        <v>5964</v>
      </c>
      <c r="F2577" s="343" t="n">
        <v>437.37</v>
      </c>
    </row>
    <row r="2578" customFormat="false" ht="15" hidden="false" customHeight="false" outlineLevel="0" collapsed="false">
      <c r="A2578" s="341" t="n">
        <v>94970</v>
      </c>
      <c r="B2578" s="342" t="str">
        <f aca="false">A2578&amp;"U"</f>
        <v>94970U</v>
      </c>
      <c r="C2578" s="341" t="s">
        <v>8482</v>
      </c>
      <c r="D2578" s="341" t="s">
        <v>102</v>
      </c>
      <c r="E2578" s="341" t="s">
        <v>5964</v>
      </c>
      <c r="F2578" s="343" t="n">
        <v>467.04</v>
      </c>
    </row>
    <row r="2579" customFormat="false" ht="15" hidden="false" customHeight="false" outlineLevel="0" collapsed="false">
      <c r="A2579" s="341" t="n">
        <v>94971</v>
      </c>
      <c r="B2579" s="342" t="str">
        <f aca="false">A2579&amp;"U"</f>
        <v>94971U</v>
      </c>
      <c r="C2579" s="341" t="s">
        <v>8483</v>
      </c>
      <c r="D2579" s="341" t="s">
        <v>102</v>
      </c>
      <c r="E2579" s="341" t="s">
        <v>5964</v>
      </c>
      <c r="F2579" s="343" t="n">
        <v>489.09</v>
      </c>
    </row>
    <row r="2580" customFormat="false" ht="15" hidden="false" customHeight="false" outlineLevel="0" collapsed="false">
      <c r="A2580" s="341" t="n">
        <v>94972</v>
      </c>
      <c r="B2580" s="342" t="str">
        <f aca="false">A2580&amp;"U"</f>
        <v>94972U</v>
      </c>
      <c r="C2580" s="341" t="s">
        <v>8484</v>
      </c>
      <c r="D2580" s="341" t="s">
        <v>102</v>
      </c>
      <c r="E2580" s="341" t="s">
        <v>5964</v>
      </c>
      <c r="F2580" s="343" t="n">
        <v>504.13</v>
      </c>
    </row>
    <row r="2581" customFormat="false" ht="15" hidden="false" customHeight="false" outlineLevel="0" collapsed="false">
      <c r="A2581" s="341" t="n">
        <v>94973</v>
      </c>
      <c r="B2581" s="342" t="str">
        <f aca="false">A2581&amp;"U"</f>
        <v>94973U</v>
      </c>
      <c r="C2581" s="341" t="s">
        <v>8485</v>
      </c>
      <c r="D2581" s="341" t="s">
        <v>102</v>
      </c>
      <c r="E2581" s="341" t="s">
        <v>5964</v>
      </c>
      <c r="F2581" s="343" t="n">
        <v>567.78</v>
      </c>
    </row>
    <row r="2582" customFormat="false" ht="15" hidden="false" customHeight="false" outlineLevel="0" collapsed="false">
      <c r="A2582" s="341" t="n">
        <v>94974</v>
      </c>
      <c r="B2582" s="342" t="str">
        <f aca="false">A2582&amp;"U"</f>
        <v>94974U</v>
      </c>
      <c r="C2582" s="341" t="s">
        <v>423</v>
      </c>
      <c r="D2582" s="341" t="s">
        <v>102</v>
      </c>
      <c r="E2582" s="341" t="s">
        <v>5964</v>
      </c>
      <c r="F2582" s="343" t="n">
        <v>459.6</v>
      </c>
    </row>
    <row r="2583" customFormat="false" ht="15" hidden="false" customHeight="false" outlineLevel="0" collapsed="false">
      <c r="A2583" s="341" t="n">
        <v>94975</v>
      </c>
      <c r="B2583" s="342" t="str">
        <f aca="false">A2583&amp;"U"</f>
        <v>94975U</v>
      </c>
      <c r="C2583" s="341" t="s">
        <v>8486</v>
      </c>
      <c r="D2583" s="341" t="s">
        <v>102</v>
      </c>
      <c r="E2583" s="341" t="s">
        <v>5964</v>
      </c>
      <c r="F2583" s="343" t="n">
        <v>493.3</v>
      </c>
    </row>
    <row r="2584" customFormat="false" ht="15" hidden="false" customHeight="false" outlineLevel="0" collapsed="false">
      <c r="A2584" s="341" t="n">
        <v>96555</v>
      </c>
      <c r="B2584" s="342" t="str">
        <f aca="false">A2584&amp;"U"</f>
        <v>96555U</v>
      </c>
      <c r="C2584" s="341" t="s">
        <v>8487</v>
      </c>
      <c r="D2584" s="341" t="s">
        <v>102</v>
      </c>
      <c r="E2584" s="341" t="s">
        <v>5911</v>
      </c>
      <c r="F2584" s="343" t="n">
        <v>688.34</v>
      </c>
    </row>
    <row r="2585" customFormat="false" ht="15" hidden="false" customHeight="false" outlineLevel="0" collapsed="false">
      <c r="A2585" s="341" t="n">
        <v>96556</v>
      </c>
      <c r="B2585" s="342" t="str">
        <f aca="false">A2585&amp;"U"</f>
        <v>96556U</v>
      </c>
      <c r="C2585" s="341" t="s">
        <v>8488</v>
      </c>
      <c r="D2585" s="341" t="s">
        <v>102</v>
      </c>
      <c r="E2585" s="341" t="s">
        <v>5911</v>
      </c>
      <c r="F2585" s="343" t="n">
        <v>770.35</v>
      </c>
    </row>
    <row r="2586" customFormat="false" ht="15" hidden="false" customHeight="false" outlineLevel="0" collapsed="false">
      <c r="A2586" s="341" t="n">
        <v>96557</v>
      </c>
      <c r="B2586" s="342" t="str">
        <f aca="false">A2586&amp;"U"</f>
        <v>96557U</v>
      </c>
      <c r="C2586" s="341" t="s">
        <v>8489</v>
      </c>
      <c r="D2586" s="341" t="s">
        <v>102</v>
      </c>
      <c r="E2586" s="341" t="s">
        <v>5911</v>
      </c>
      <c r="F2586" s="343" t="n">
        <v>765.69</v>
      </c>
    </row>
    <row r="2587" customFormat="false" ht="15" hidden="false" customHeight="false" outlineLevel="0" collapsed="false">
      <c r="A2587" s="341" t="n">
        <v>96558</v>
      </c>
      <c r="B2587" s="342" t="str">
        <f aca="false">A2587&amp;"U"</f>
        <v>96558U</v>
      </c>
      <c r="C2587" s="341" t="s">
        <v>8490</v>
      </c>
      <c r="D2587" s="341" t="s">
        <v>102</v>
      </c>
      <c r="E2587" s="341" t="s">
        <v>5911</v>
      </c>
      <c r="F2587" s="343" t="n">
        <v>772.78</v>
      </c>
    </row>
    <row r="2588" customFormat="false" ht="15" hidden="false" customHeight="false" outlineLevel="0" collapsed="false">
      <c r="A2588" s="341" t="n">
        <v>99235</v>
      </c>
      <c r="B2588" s="342" t="str">
        <f aca="false">A2588&amp;"U"</f>
        <v>99235U</v>
      </c>
      <c r="C2588" s="341" t="s">
        <v>8491</v>
      </c>
      <c r="D2588" s="341" t="s">
        <v>102</v>
      </c>
      <c r="E2588" s="341" t="s">
        <v>5964</v>
      </c>
      <c r="F2588" s="343" t="n">
        <v>743.5</v>
      </c>
    </row>
    <row r="2589" customFormat="false" ht="15" hidden="false" customHeight="false" outlineLevel="0" collapsed="false">
      <c r="A2589" s="341" t="n">
        <v>99431</v>
      </c>
      <c r="B2589" s="342" t="str">
        <f aca="false">A2589&amp;"U"</f>
        <v>99431U</v>
      </c>
      <c r="C2589" s="341" t="s">
        <v>8492</v>
      </c>
      <c r="D2589" s="341" t="s">
        <v>102</v>
      </c>
      <c r="E2589" s="341" t="s">
        <v>5911</v>
      </c>
      <c r="F2589" s="343" t="n">
        <v>767.19</v>
      </c>
    </row>
    <row r="2590" customFormat="false" ht="15" hidden="false" customHeight="false" outlineLevel="0" collapsed="false">
      <c r="A2590" s="341" t="n">
        <v>99432</v>
      </c>
      <c r="B2590" s="342" t="str">
        <f aca="false">A2590&amp;"U"</f>
        <v>99432U</v>
      </c>
      <c r="C2590" s="341" t="s">
        <v>8493</v>
      </c>
      <c r="D2590" s="341" t="s">
        <v>102</v>
      </c>
      <c r="E2590" s="341" t="s">
        <v>5911</v>
      </c>
      <c r="F2590" s="343" t="n">
        <v>745.26</v>
      </c>
    </row>
    <row r="2591" customFormat="false" ht="15" hidden="false" customHeight="false" outlineLevel="0" collapsed="false">
      <c r="A2591" s="341" t="n">
        <v>99433</v>
      </c>
      <c r="B2591" s="342" t="str">
        <f aca="false">A2591&amp;"U"</f>
        <v>99433U</v>
      </c>
      <c r="C2591" s="341" t="s">
        <v>8494</v>
      </c>
      <c r="D2591" s="341" t="s">
        <v>102</v>
      </c>
      <c r="E2591" s="341" t="s">
        <v>5911</v>
      </c>
      <c r="F2591" s="343" t="n">
        <v>805.61</v>
      </c>
    </row>
    <row r="2592" customFormat="false" ht="15" hidden="false" customHeight="false" outlineLevel="0" collapsed="false">
      <c r="A2592" s="341" t="n">
        <v>99434</v>
      </c>
      <c r="B2592" s="342" t="str">
        <f aca="false">A2592&amp;"U"</f>
        <v>99434U</v>
      </c>
      <c r="C2592" s="341" t="s">
        <v>8495</v>
      </c>
      <c r="D2592" s="341" t="s">
        <v>102</v>
      </c>
      <c r="E2592" s="341" t="s">
        <v>5911</v>
      </c>
      <c r="F2592" s="343" t="n">
        <v>771.05</v>
      </c>
    </row>
    <row r="2593" customFormat="false" ht="15" hidden="false" customHeight="false" outlineLevel="0" collapsed="false">
      <c r="A2593" s="341" t="n">
        <v>99435</v>
      </c>
      <c r="B2593" s="342" t="str">
        <f aca="false">A2593&amp;"U"</f>
        <v>99435U</v>
      </c>
      <c r="C2593" s="341" t="s">
        <v>8496</v>
      </c>
      <c r="D2593" s="341" t="s">
        <v>102</v>
      </c>
      <c r="E2593" s="341" t="s">
        <v>5911</v>
      </c>
      <c r="F2593" s="343" t="n">
        <v>747.91</v>
      </c>
    </row>
    <row r="2594" customFormat="false" ht="15" hidden="false" customHeight="false" outlineLevel="0" collapsed="false">
      <c r="A2594" s="341" t="n">
        <v>99436</v>
      </c>
      <c r="B2594" s="342" t="str">
        <f aca="false">A2594&amp;"U"</f>
        <v>99436U</v>
      </c>
      <c r="C2594" s="341" t="s">
        <v>8497</v>
      </c>
      <c r="D2594" s="341" t="s">
        <v>102</v>
      </c>
      <c r="E2594" s="341" t="s">
        <v>5911</v>
      </c>
      <c r="F2594" s="343" t="n">
        <v>825.77</v>
      </c>
    </row>
    <row r="2595" customFormat="false" ht="15" hidden="false" customHeight="false" outlineLevel="0" collapsed="false">
      <c r="A2595" s="341" t="n">
        <v>99437</v>
      </c>
      <c r="B2595" s="342" t="str">
        <f aca="false">A2595&amp;"U"</f>
        <v>99437U</v>
      </c>
      <c r="C2595" s="341" t="s">
        <v>8498</v>
      </c>
      <c r="D2595" s="341" t="s">
        <v>102</v>
      </c>
      <c r="E2595" s="341" t="s">
        <v>5964</v>
      </c>
      <c r="F2595" s="343" t="n">
        <v>787.69</v>
      </c>
    </row>
    <row r="2596" customFormat="false" ht="15" hidden="false" customHeight="false" outlineLevel="0" collapsed="false">
      <c r="A2596" s="341" t="n">
        <v>99438</v>
      </c>
      <c r="B2596" s="342" t="str">
        <f aca="false">A2596&amp;"U"</f>
        <v>99438U</v>
      </c>
      <c r="C2596" s="341" t="s">
        <v>8499</v>
      </c>
      <c r="D2596" s="341" t="s">
        <v>102</v>
      </c>
      <c r="E2596" s="341" t="s">
        <v>5964</v>
      </c>
      <c r="F2596" s="343" t="n">
        <v>793.22</v>
      </c>
    </row>
    <row r="2597" customFormat="false" ht="15" hidden="false" customHeight="false" outlineLevel="0" collapsed="false">
      <c r="A2597" s="341" t="n">
        <v>99439</v>
      </c>
      <c r="B2597" s="342" t="str">
        <f aca="false">A2597&amp;"U"</f>
        <v>99439U</v>
      </c>
      <c r="C2597" s="341" t="s">
        <v>8500</v>
      </c>
      <c r="D2597" s="341" t="s">
        <v>102</v>
      </c>
      <c r="E2597" s="341" t="s">
        <v>5911</v>
      </c>
      <c r="F2597" s="343" t="n">
        <v>754.95</v>
      </c>
    </row>
    <row r="2598" customFormat="false" ht="15" hidden="false" customHeight="false" outlineLevel="0" collapsed="false">
      <c r="A2598" s="341" t="n">
        <v>102473</v>
      </c>
      <c r="B2598" s="342" t="str">
        <f aca="false">A2598&amp;"U"</f>
        <v>102473U</v>
      </c>
      <c r="C2598" s="341" t="s">
        <v>8501</v>
      </c>
      <c r="D2598" s="341" t="s">
        <v>102</v>
      </c>
      <c r="E2598" s="341" t="s">
        <v>5964</v>
      </c>
      <c r="F2598" s="343" t="n">
        <v>553.91</v>
      </c>
    </row>
    <row r="2599" customFormat="false" ht="15" hidden="false" customHeight="false" outlineLevel="0" collapsed="false">
      <c r="A2599" s="341" t="n">
        <v>102474</v>
      </c>
      <c r="B2599" s="342" t="str">
        <f aca="false">A2599&amp;"U"</f>
        <v>102474U</v>
      </c>
      <c r="C2599" s="341" t="s">
        <v>8502</v>
      </c>
      <c r="D2599" s="341" t="s">
        <v>102</v>
      </c>
      <c r="E2599" s="341" t="s">
        <v>5964</v>
      </c>
      <c r="F2599" s="343" t="n">
        <v>589.5</v>
      </c>
    </row>
    <row r="2600" customFormat="false" ht="15" hidden="false" customHeight="false" outlineLevel="0" collapsed="false">
      <c r="A2600" s="341" t="n">
        <v>102475</v>
      </c>
      <c r="B2600" s="342" t="str">
        <f aca="false">A2600&amp;"U"</f>
        <v>102475U</v>
      </c>
      <c r="C2600" s="341" t="s">
        <v>8503</v>
      </c>
      <c r="D2600" s="341" t="s">
        <v>102</v>
      </c>
      <c r="E2600" s="341" t="s">
        <v>5964</v>
      </c>
      <c r="F2600" s="343" t="n">
        <v>628.01</v>
      </c>
    </row>
    <row r="2601" customFormat="false" ht="15" hidden="false" customHeight="false" outlineLevel="0" collapsed="false">
      <c r="A2601" s="341" t="n">
        <v>102476</v>
      </c>
      <c r="B2601" s="342" t="str">
        <f aca="false">A2601&amp;"U"</f>
        <v>102476U</v>
      </c>
      <c r="C2601" s="341" t="s">
        <v>8504</v>
      </c>
      <c r="D2601" s="341" t="s">
        <v>102</v>
      </c>
      <c r="E2601" s="341" t="s">
        <v>5964</v>
      </c>
      <c r="F2601" s="343" t="n">
        <v>645.38</v>
      </c>
    </row>
    <row r="2602" customFormat="false" ht="15" hidden="false" customHeight="false" outlineLevel="0" collapsed="false">
      <c r="A2602" s="341" t="n">
        <v>102477</v>
      </c>
      <c r="B2602" s="342" t="str">
        <f aca="false">A2602&amp;"U"</f>
        <v>102477U</v>
      </c>
      <c r="C2602" s="341" t="s">
        <v>8505</v>
      </c>
      <c r="D2602" s="341" t="s">
        <v>102</v>
      </c>
      <c r="E2602" s="341" t="s">
        <v>5964</v>
      </c>
      <c r="F2602" s="343" t="n">
        <v>676.38</v>
      </c>
    </row>
    <row r="2603" customFormat="false" ht="15" hidden="false" customHeight="false" outlineLevel="0" collapsed="false">
      <c r="A2603" s="341" t="n">
        <v>102478</v>
      </c>
      <c r="B2603" s="342" t="str">
        <f aca="false">A2603&amp;"U"</f>
        <v>102478U</v>
      </c>
      <c r="C2603" s="341" t="s">
        <v>8506</v>
      </c>
      <c r="D2603" s="341" t="s">
        <v>102</v>
      </c>
      <c r="E2603" s="341" t="s">
        <v>5964</v>
      </c>
      <c r="F2603" s="343" t="n">
        <v>722.49</v>
      </c>
    </row>
    <row r="2604" customFormat="false" ht="15" hidden="false" customHeight="false" outlineLevel="0" collapsed="false">
      <c r="A2604" s="341" t="n">
        <v>102479</v>
      </c>
      <c r="B2604" s="342" t="str">
        <f aca="false">A2604&amp;"U"</f>
        <v>102479U</v>
      </c>
      <c r="C2604" s="341" t="s">
        <v>8507</v>
      </c>
      <c r="D2604" s="341" t="s">
        <v>102</v>
      </c>
      <c r="E2604" s="341" t="s">
        <v>5964</v>
      </c>
      <c r="F2604" s="343" t="n">
        <v>552.96</v>
      </c>
    </row>
    <row r="2605" customFormat="false" ht="15" hidden="false" customHeight="false" outlineLevel="0" collapsed="false">
      <c r="A2605" s="341" t="n">
        <v>102480</v>
      </c>
      <c r="B2605" s="342" t="str">
        <f aca="false">A2605&amp;"U"</f>
        <v>102480U</v>
      </c>
      <c r="C2605" s="341" t="s">
        <v>8508</v>
      </c>
      <c r="D2605" s="341" t="s">
        <v>102</v>
      </c>
      <c r="E2605" s="341" t="s">
        <v>5964</v>
      </c>
      <c r="F2605" s="343" t="n">
        <v>585.56</v>
      </c>
    </row>
    <row r="2606" customFormat="false" ht="15" hidden="false" customHeight="false" outlineLevel="0" collapsed="false">
      <c r="A2606" s="341" t="n">
        <v>102481</v>
      </c>
      <c r="B2606" s="342" t="str">
        <f aca="false">A2606&amp;"U"</f>
        <v>102481U</v>
      </c>
      <c r="C2606" s="341" t="s">
        <v>8509</v>
      </c>
      <c r="D2606" s="341" t="s">
        <v>102</v>
      </c>
      <c r="E2606" s="341" t="s">
        <v>5964</v>
      </c>
      <c r="F2606" s="343" t="n">
        <v>619.13</v>
      </c>
    </row>
    <row r="2607" customFormat="false" ht="15" hidden="false" customHeight="false" outlineLevel="0" collapsed="false">
      <c r="A2607" s="341" t="n">
        <v>102482</v>
      </c>
      <c r="B2607" s="342" t="str">
        <f aca="false">A2607&amp;"U"</f>
        <v>102482U</v>
      </c>
      <c r="C2607" s="341" t="s">
        <v>8510</v>
      </c>
      <c r="D2607" s="341" t="s">
        <v>102</v>
      </c>
      <c r="E2607" s="341" t="s">
        <v>5964</v>
      </c>
      <c r="F2607" s="343" t="n">
        <v>644.68</v>
      </c>
    </row>
    <row r="2608" customFormat="false" ht="15" hidden="false" customHeight="false" outlineLevel="0" collapsed="false">
      <c r="A2608" s="341" t="n">
        <v>102483</v>
      </c>
      <c r="B2608" s="342" t="str">
        <f aca="false">A2608&amp;"U"</f>
        <v>102483U</v>
      </c>
      <c r="C2608" s="341" t="s">
        <v>8511</v>
      </c>
      <c r="D2608" s="341" t="s">
        <v>102</v>
      </c>
      <c r="E2608" s="341" t="s">
        <v>5964</v>
      </c>
      <c r="F2608" s="343" t="n">
        <v>672.46</v>
      </c>
    </row>
    <row r="2609" customFormat="false" ht="15" hidden="false" customHeight="false" outlineLevel="0" collapsed="false">
      <c r="A2609" s="341" t="n">
        <v>102484</v>
      </c>
      <c r="B2609" s="342" t="str">
        <f aca="false">A2609&amp;"U"</f>
        <v>102484U</v>
      </c>
      <c r="C2609" s="341" t="s">
        <v>8512</v>
      </c>
      <c r="D2609" s="341" t="s">
        <v>102</v>
      </c>
      <c r="E2609" s="341" t="s">
        <v>5964</v>
      </c>
      <c r="F2609" s="343" t="n">
        <v>723.1</v>
      </c>
    </row>
    <row r="2610" customFormat="false" ht="15" hidden="false" customHeight="false" outlineLevel="0" collapsed="false">
      <c r="A2610" s="341" t="n">
        <v>102485</v>
      </c>
      <c r="B2610" s="342" t="str">
        <f aca="false">A2610&amp;"U"</f>
        <v>102485U</v>
      </c>
      <c r="C2610" s="341" t="s">
        <v>8513</v>
      </c>
      <c r="D2610" s="341" t="s">
        <v>102</v>
      </c>
      <c r="E2610" s="341" t="s">
        <v>5964</v>
      </c>
      <c r="F2610" s="343" t="n">
        <v>614.14</v>
      </c>
    </row>
    <row r="2611" customFormat="false" ht="15" hidden="false" customHeight="false" outlineLevel="0" collapsed="false">
      <c r="A2611" s="341" t="n">
        <v>102486</v>
      </c>
      <c r="B2611" s="342" t="str">
        <f aca="false">A2611&amp;"U"</f>
        <v>102486U</v>
      </c>
      <c r="C2611" s="341" t="s">
        <v>8514</v>
      </c>
      <c r="D2611" s="341" t="s">
        <v>102</v>
      </c>
      <c r="E2611" s="341" t="s">
        <v>5964</v>
      </c>
      <c r="F2611" s="343" t="n">
        <v>642.36</v>
      </c>
    </row>
    <row r="2612" customFormat="false" ht="15" hidden="false" customHeight="false" outlineLevel="0" collapsed="false">
      <c r="A2612" s="341" t="n">
        <v>102487</v>
      </c>
      <c r="B2612" s="342" t="str">
        <f aca="false">A2612&amp;"U"</f>
        <v>102487U</v>
      </c>
      <c r="C2612" s="341" t="s">
        <v>8515</v>
      </c>
      <c r="D2612" s="341" t="s">
        <v>102</v>
      </c>
      <c r="E2612" s="341" t="s">
        <v>5911</v>
      </c>
      <c r="F2612" s="343" t="n">
        <v>563.97</v>
      </c>
    </row>
    <row r="2613" customFormat="false" ht="15" hidden="false" customHeight="false" outlineLevel="0" collapsed="false">
      <c r="A2613" s="341" t="n">
        <v>103183</v>
      </c>
      <c r="B2613" s="342" t="str">
        <f aca="false">A2613&amp;"U"</f>
        <v>103183U</v>
      </c>
      <c r="C2613" s="341" t="s">
        <v>8516</v>
      </c>
      <c r="D2613" s="341" t="s">
        <v>102</v>
      </c>
      <c r="E2613" s="341" t="s">
        <v>5911</v>
      </c>
      <c r="F2613" s="343" t="n">
        <v>793.04</v>
      </c>
    </row>
    <row r="2614" customFormat="false" ht="15" hidden="false" customHeight="false" outlineLevel="0" collapsed="false">
      <c r="A2614" s="341" t="n">
        <v>103184</v>
      </c>
      <c r="B2614" s="342" t="str">
        <f aca="false">A2614&amp;"U"</f>
        <v>103184U</v>
      </c>
      <c r="C2614" s="341" t="s">
        <v>8517</v>
      </c>
      <c r="D2614" s="341" t="s">
        <v>102</v>
      </c>
      <c r="E2614" s="341" t="s">
        <v>5964</v>
      </c>
      <c r="F2614" s="343" t="n">
        <v>754.67</v>
      </c>
    </row>
    <row r="2615" customFormat="false" ht="15" hidden="false" customHeight="false" outlineLevel="0" collapsed="false">
      <c r="A2615" s="341" t="n">
        <v>103669</v>
      </c>
      <c r="B2615" s="342" t="str">
        <f aca="false">A2615&amp;"U"</f>
        <v>103669U</v>
      </c>
      <c r="C2615" s="341" t="s">
        <v>8518</v>
      </c>
      <c r="D2615" s="341" t="s">
        <v>102</v>
      </c>
      <c r="E2615" s="341" t="s">
        <v>5911</v>
      </c>
      <c r="F2615" s="344" t="n">
        <v>1002.79</v>
      </c>
    </row>
    <row r="2616" customFormat="false" ht="15" hidden="false" customHeight="false" outlineLevel="0" collapsed="false">
      <c r="A2616" s="341" t="n">
        <v>103670</v>
      </c>
      <c r="B2616" s="342" t="str">
        <f aca="false">A2616&amp;"U"</f>
        <v>103670U</v>
      </c>
      <c r="C2616" s="341" t="s">
        <v>8519</v>
      </c>
      <c r="D2616" s="341" t="s">
        <v>102</v>
      </c>
      <c r="E2616" s="341" t="s">
        <v>5911</v>
      </c>
      <c r="F2616" s="343" t="n">
        <v>266.24</v>
      </c>
    </row>
    <row r="2617" customFormat="false" ht="15" hidden="false" customHeight="false" outlineLevel="0" collapsed="false">
      <c r="A2617" s="341" t="n">
        <v>103671</v>
      </c>
      <c r="B2617" s="342" t="str">
        <f aca="false">A2617&amp;"U"</f>
        <v>103671U</v>
      </c>
      <c r="C2617" s="341" t="s">
        <v>8520</v>
      </c>
      <c r="D2617" s="341" t="s">
        <v>102</v>
      </c>
      <c r="E2617" s="341" t="s">
        <v>5911</v>
      </c>
      <c r="F2617" s="343" t="n">
        <v>779.72</v>
      </c>
    </row>
    <row r="2618" customFormat="false" ht="15" hidden="false" customHeight="false" outlineLevel="0" collapsed="false">
      <c r="A2618" s="341" t="n">
        <v>103672</v>
      </c>
      <c r="B2618" s="342" t="str">
        <f aca="false">A2618&amp;"U"</f>
        <v>103672U</v>
      </c>
      <c r="C2618" s="341" t="s">
        <v>8521</v>
      </c>
      <c r="D2618" s="341" t="s">
        <v>102</v>
      </c>
      <c r="E2618" s="341" t="s">
        <v>5911</v>
      </c>
      <c r="F2618" s="343" t="n">
        <v>730.8</v>
      </c>
    </row>
    <row r="2619" customFormat="false" ht="15" hidden="false" customHeight="false" outlineLevel="0" collapsed="false">
      <c r="A2619" s="341" t="n">
        <v>103673</v>
      </c>
      <c r="B2619" s="342" t="str">
        <f aca="false">A2619&amp;"U"</f>
        <v>103673U</v>
      </c>
      <c r="C2619" s="341" t="s">
        <v>8522</v>
      </c>
      <c r="D2619" s="341" t="s">
        <v>102</v>
      </c>
      <c r="E2619" s="341" t="s">
        <v>5911</v>
      </c>
      <c r="F2619" s="343" t="n">
        <v>36.65</v>
      </c>
    </row>
    <row r="2620" customFormat="false" ht="15" hidden="false" customHeight="false" outlineLevel="0" collapsed="false">
      <c r="A2620" s="341" t="n">
        <v>103674</v>
      </c>
      <c r="B2620" s="342" t="str">
        <f aca="false">A2620&amp;"U"</f>
        <v>103674U</v>
      </c>
      <c r="C2620" s="341" t="s">
        <v>8523</v>
      </c>
      <c r="D2620" s="341" t="s">
        <v>102</v>
      </c>
      <c r="E2620" s="341" t="s">
        <v>5911</v>
      </c>
      <c r="F2620" s="343" t="n">
        <v>750.62</v>
      </c>
    </row>
    <row r="2621" customFormat="false" ht="15" hidden="false" customHeight="false" outlineLevel="0" collapsed="false">
      <c r="A2621" s="341" t="n">
        <v>103675</v>
      </c>
      <c r="B2621" s="342" t="str">
        <f aca="false">A2621&amp;"U"</f>
        <v>103675U</v>
      </c>
      <c r="C2621" s="341" t="s">
        <v>8524</v>
      </c>
      <c r="D2621" s="341" t="s">
        <v>102</v>
      </c>
      <c r="E2621" s="341" t="s">
        <v>5911</v>
      </c>
      <c r="F2621" s="343" t="n">
        <v>732.57</v>
      </c>
    </row>
    <row r="2622" customFormat="false" ht="15" hidden="false" customHeight="false" outlineLevel="0" collapsed="false">
      <c r="A2622" s="341" t="n">
        <v>103676</v>
      </c>
      <c r="B2622" s="342" t="str">
        <f aca="false">A2622&amp;"U"</f>
        <v>103676U</v>
      </c>
      <c r="C2622" s="341" t="s">
        <v>8525</v>
      </c>
      <c r="D2622" s="341" t="s">
        <v>102</v>
      </c>
      <c r="E2622" s="341" t="s">
        <v>5911</v>
      </c>
      <c r="F2622" s="344" t="n">
        <v>1049.62</v>
      </c>
    </row>
    <row r="2623" customFormat="false" ht="15" hidden="false" customHeight="false" outlineLevel="0" collapsed="false">
      <c r="A2623" s="341" t="n">
        <v>103677</v>
      </c>
      <c r="B2623" s="342" t="str">
        <f aca="false">A2623&amp;"U"</f>
        <v>103677U</v>
      </c>
      <c r="C2623" s="341" t="s">
        <v>8526</v>
      </c>
      <c r="D2623" s="341" t="s">
        <v>102</v>
      </c>
      <c r="E2623" s="341" t="s">
        <v>5911</v>
      </c>
      <c r="F2623" s="343" t="n">
        <v>898.8</v>
      </c>
    </row>
    <row r="2624" customFormat="false" ht="15" hidden="false" customHeight="false" outlineLevel="0" collapsed="false">
      <c r="A2624" s="341" t="n">
        <v>103678</v>
      </c>
      <c r="B2624" s="342" t="str">
        <f aca="false">A2624&amp;"U"</f>
        <v>103678U</v>
      </c>
      <c r="C2624" s="341" t="s">
        <v>8527</v>
      </c>
      <c r="D2624" s="341" t="s">
        <v>102</v>
      </c>
      <c r="E2624" s="341" t="s">
        <v>5911</v>
      </c>
      <c r="F2624" s="343" t="n">
        <v>964.36</v>
      </c>
    </row>
    <row r="2625" customFormat="false" ht="15" hidden="false" customHeight="false" outlineLevel="0" collapsed="false">
      <c r="A2625" s="341" t="n">
        <v>103679</v>
      </c>
      <c r="B2625" s="342" t="str">
        <f aca="false">A2625&amp;"U"</f>
        <v>103679U</v>
      </c>
      <c r="C2625" s="341" t="s">
        <v>8528</v>
      </c>
      <c r="D2625" s="341" t="s">
        <v>102</v>
      </c>
      <c r="E2625" s="341" t="s">
        <v>5911</v>
      </c>
      <c r="F2625" s="343" t="n">
        <v>860.87</v>
      </c>
    </row>
    <row r="2626" customFormat="false" ht="15" hidden="false" customHeight="false" outlineLevel="0" collapsed="false">
      <c r="A2626" s="341" t="n">
        <v>103680</v>
      </c>
      <c r="B2626" s="342" t="str">
        <f aca="false">A2626&amp;"U"</f>
        <v>103680U</v>
      </c>
      <c r="C2626" s="341" t="s">
        <v>8529</v>
      </c>
      <c r="D2626" s="341" t="s">
        <v>102</v>
      </c>
      <c r="E2626" s="341" t="s">
        <v>5911</v>
      </c>
      <c r="F2626" s="343" t="n">
        <v>909.83</v>
      </c>
    </row>
    <row r="2627" customFormat="false" ht="15" hidden="false" customHeight="false" outlineLevel="0" collapsed="false">
      <c r="A2627" s="341" t="n">
        <v>103681</v>
      </c>
      <c r="B2627" s="342" t="str">
        <f aca="false">A2627&amp;"U"</f>
        <v>103681U</v>
      </c>
      <c r="C2627" s="341" t="s">
        <v>8530</v>
      </c>
      <c r="D2627" s="341" t="s">
        <v>102</v>
      </c>
      <c r="E2627" s="341" t="s">
        <v>5911</v>
      </c>
      <c r="F2627" s="343" t="n">
        <v>804.69</v>
      </c>
    </row>
    <row r="2628" customFormat="false" ht="15" hidden="false" customHeight="false" outlineLevel="0" collapsed="false">
      <c r="A2628" s="341" t="n">
        <v>103682</v>
      </c>
      <c r="B2628" s="342" t="str">
        <f aca="false">A2628&amp;"U"</f>
        <v>103682U</v>
      </c>
      <c r="C2628" s="341" t="s">
        <v>8531</v>
      </c>
      <c r="D2628" s="341" t="s">
        <v>102</v>
      </c>
      <c r="E2628" s="341" t="s">
        <v>5911</v>
      </c>
      <c r="F2628" s="344" t="n">
        <v>1017.52</v>
      </c>
    </row>
    <row r="2629" customFormat="false" ht="15" hidden="false" customHeight="false" outlineLevel="0" collapsed="false">
      <c r="A2629" s="341" t="n">
        <v>103683</v>
      </c>
      <c r="B2629" s="342" t="str">
        <f aca="false">A2629&amp;"U"</f>
        <v>103683U</v>
      </c>
      <c r="C2629" s="341" t="s">
        <v>8532</v>
      </c>
      <c r="D2629" s="341" t="s">
        <v>102</v>
      </c>
      <c r="E2629" s="341" t="s">
        <v>5911</v>
      </c>
      <c r="F2629" s="344" t="n">
        <v>1274.84</v>
      </c>
    </row>
    <row r="2630" customFormat="false" ht="15" hidden="false" customHeight="false" outlineLevel="0" collapsed="false">
      <c r="A2630" s="341" t="n">
        <v>103684</v>
      </c>
      <c r="B2630" s="342" t="str">
        <f aca="false">A2630&amp;"U"</f>
        <v>103684U</v>
      </c>
      <c r="C2630" s="341" t="s">
        <v>8533</v>
      </c>
      <c r="D2630" s="341" t="s">
        <v>102</v>
      </c>
      <c r="E2630" s="341" t="s">
        <v>5911</v>
      </c>
      <c r="F2630" s="343" t="n">
        <v>748.05</v>
      </c>
    </row>
    <row r="2631" customFormat="false" ht="15" hidden="false" customHeight="false" outlineLevel="0" collapsed="false">
      <c r="A2631" s="341" t="n">
        <v>103685</v>
      </c>
      <c r="B2631" s="342" t="str">
        <f aca="false">A2631&amp;"U"</f>
        <v>103685U</v>
      </c>
      <c r="C2631" s="341" t="s">
        <v>8534</v>
      </c>
      <c r="D2631" s="341" t="s">
        <v>102</v>
      </c>
      <c r="E2631" s="341" t="s">
        <v>5911</v>
      </c>
      <c r="F2631" s="343" t="n">
        <v>736.81</v>
      </c>
    </row>
    <row r="2632" customFormat="false" ht="15" hidden="false" customHeight="false" outlineLevel="0" collapsed="false">
      <c r="A2632" s="341" t="n">
        <v>103686</v>
      </c>
      <c r="B2632" s="342" t="str">
        <f aca="false">A2632&amp;"U"</f>
        <v>103686U</v>
      </c>
      <c r="C2632" s="341" t="s">
        <v>8535</v>
      </c>
      <c r="D2632" s="341" t="s">
        <v>102</v>
      </c>
      <c r="E2632" s="341" t="s">
        <v>5911</v>
      </c>
      <c r="F2632" s="343" t="n">
        <v>794.68</v>
      </c>
    </row>
    <row r="2633" customFormat="false" ht="15" hidden="false" customHeight="false" outlineLevel="0" collapsed="false">
      <c r="A2633" s="341" t="n">
        <v>103687</v>
      </c>
      <c r="B2633" s="342" t="str">
        <f aca="false">A2633&amp;"U"</f>
        <v>103687U</v>
      </c>
      <c r="C2633" s="341" t="s">
        <v>8536</v>
      </c>
      <c r="D2633" s="341" t="s">
        <v>102</v>
      </c>
      <c r="E2633" s="341" t="s">
        <v>5911</v>
      </c>
      <c r="F2633" s="344" t="n">
        <v>1111.83</v>
      </c>
    </row>
    <row r="2634" customFormat="false" ht="15" hidden="false" customHeight="false" outlineLevel="0" collapsed="false">
      <c r="A2634" s="341" t="n">
        <v>103688</v>
      </c>
      <c r="B2634" s="342" t="str">
        <f aca="false">A2634&amp;"U"</f>
        <v>103688U</v>
      </c>
      <c r="C2634" s="341" t="s">
        <v>8537</v>
      </c>
      <c r="D2634" s="341" t="s">
        <v>102</v>
      </c>
      <c r="E2634" s="341" t="s">
        <v>5911</v>
      </c>
      <c r="F2634" s="343" t="n">
        <v>893.62</v>
      </c>
    </row>
    <row r="2635" customFormat="false" ht="15" hidden="false" customHeight="false" outlineLevel="0" collapsed="false">
      <c r="A2635" s="341" t="n">
        <v>101963</v>
      </c>
      <c r="B2635" s="342" t="str">
        <f aca="false">A2635&amp;"U"</f>
        <v>101963U</v>
      </c>
      <c r="C2635" s="341" t="s">
        <v>8538</v>
      </c>
      <c r="D2635" s="341" t="s">
        <v>68</v>
      </c>
      <c r="E2635" s="341" t="s">
        <v>5911</v>
      </c>
      <c r="F2635" s="343" t="n">
        <v>180.14</v>
      </c>
    </row>
    <row r="2636" customFormat="false" ht="15" hidden="false" customHeight="false" outlineLevel="0" collapsed="false">
      <c r="A2636" s="341" t="n">
        <v>101964</v>
      </c>
      <c r="B2636" s="342" t="str">
        <f aca="false">A2636&amp;"U"</f>
        <v>101964U</v>
      </c>
      <c r="C2636" s="341" t="s">
        <v>8539</v>
      </c>
      <c r="D2636" s="341" t="s">
        <v>68</v>
      </c>
      <c r="E2636" s="341" t="s">
        <v>5911</v>
      </c>
      <c r="F2636" s="343" t="n">
        <v>167.59</v>
      </c>
    </row>
    <row r="2637" customFormat="false" ht="15" hidden="false" customHeight="false" outlineLevel="0" collapsed="false">
      <c r="A2637" s="341" t="n">
        <v>101165</v>
      </c>
      <c r="B2637" s="342" t="str">
        <f aca="false">A2637&amp;"U"</f>
        <v>101165U</v>
      </c>
      <c r="C2637" s="341" t="s">
        <v>8540</v>
      </c>
      <c r="D2637" s="341" t="s">
        <v>102</v>
      </c>
      <c r="E2637" s="341" t="s">
        <v>5964</v>
      </c>
      <c r="F2637" s="343" t="n">
        <v>941.96</v>
      </c>
    </row>
    <row r="2638" customFormat="false" ht="15" hidden="false" customHeight="false" outlineLevel="0" collapsed="false">
      <c r="A2638" s="341" t="n">
        <v>101166</v>
      </c>
      <c r="B2638" s="342" t="str">
        <f aca="false">A2638&amp;"U"</f>
        <v>101166U</v>
      </c>
      <c r="C2638" s="341" t="s">
        <v>8541</v>
      </c>
      <c r="D2638" s="341" t="s">
        <v>102</v>
      </c>
      <c r="E2638" s="341" t="s">
        <v>5964</v>
      </c>
      <c r="F2638" s="343" t="n">
        <v>678.24</v>
      </c>
    </row>
    <row r="2639" customFormat="false" ht="15" hidden="false" customHeight="false" outlineLevel="0" collapsed="false">
      <c r="A2639" s="341" t="n">
        <v>98575</v>
      </c>
      <c r="B2639" s="342" t="str">
        <f aca="false">A2639&amp;"U"</f>
        <v>98575U</v>
      </c>
      <c r="C2639" s="341" t="s">
        <v>8542</v>
      </c>
      <c r="D2639" s="341" t="s">
        <v>152</v>
      </c>
      <c r="E2639" s="341" t="s">
        <v>5964</v>
      </c>
      <c r="F2639" s="343" t="n">
        <v>66.44</v>
      </c>
    </row>
    <row r="2640" customFormat="false" ht="15" hidden="false" customHeight="false" outlineLevel="0" collapsed="false">
      <c r="A2640" s="341" t="n">
        <v>98576</v>
      </c>
      <c r="B2640" s="342" t="str">
        <f aca="false">A2640&amp;"U"</f>
        <v>98576U</v>
      </c>
      <c r="C2640" s="341" t="s">
        <v>8543</v>
      </c>
      <c r="D2640" s="341" t="s">
        <v>152</v>
      </c>
      <c r="E2640" s="341" t="s">
        <v>5911</v>
      </c>
      <c r="F2640" s="343" t="n">
        <v>21.19</v>
      </c>
    </row>
    <row r="2641" customFormat="false" ht="15" hidden="false" customHeight="false" outlineLevel="0" collapsed="false">
      <c r="A2641" s="341" t="n">
        <v>98577</v>
      </c>
      <c r="B2641" s="342" t="str">
        <f aca="false">A2641&amp;"U"</f>
        <v>98577U</v>
      </c>
      <c r="C2641" s="341" t="s">
        <v>8544</v>
      </c>
      <c r="D2641" s="341" t="s">
        <v>152</v>
      </c>
      <c r="E2641" s="341" t="s">
        <v>5964</v>
      </c>
      <c r="F2641" s="343" t="n">
        <v>44.23</v>
      </c>
    </row>
    <row r="2642" customFormat="false" ht="15" hidden="false" customHeight="false" outlineLevel="0" collapsed="false">
      <c r="A2642" s="341" t="n">
        <v>93182</v>
      </c>
      <c r="B2642" s="342" t="str">
        <f aca="false">A2642&amp;"U"</f>
        <v>93182U</v>
      </c>
      <c r="C2642" s="341" t="s">
        <v>8545</v>
      </c>
      <c r="D2642" s="341" t="s">
        <v>152</v>
      </c>
      <c r="E2642" s="341" t="s">
        <v>5911</v>
      </c>
      <c r="F2642" s="343" t="n">
        <v>49.01</v>
      </c>
    </row>
    <row r="2643" customFormat="false" ht="15" hidden="false" customHeight="false" outlineLevel="0" collapsed="false">
      <c r="A2643" s="341" t="n">
        <v>93183</v>
      </c>
      <c r="B2643" s="342" t="str">
        <f aca="false">A2643&amp;"U"</f>
        <v>93183U</v>
      </c>
      <c r="C2643" s="341" t="s">
        <v>8546</v>
      </c>
      <c r="D2643" s="341" t="s">
        <v>152</v>
      </c>
      <c r="E2643" s="341" t="s">
        <v>5911</v>
      </c>
      <c r="F2643" s="343" t="n">
        <v>62.15</v>
      </c>
    </row>
    <row r="2644" customFormat="false" ht="15" hidden="false" customHeight="false" outlineLevel="0" collapsed="false">
      <c r="A2644" s="341" t="n">
        <v>93184</v>
      </c>
      <c r="B2644" s="342" t="str">
        <f aca="false">A2644&amp;"U"</f>
        <v>93184U</v>
      </c>
      <c r="C2644" s="341" t="s">
        <v>8547</v>
      </c>
      <c r="D2644" s="341" t="s">
        <v>152</v>
      </c>
      <c r="E2644" s="341" t="s">
        <v>5911</v>
      </c>
      <c r="F2644" s="343" t="n">
        <v>36.5</v>
      </c>
    </row>
    <row r="2645" customFormat="false" ht="15" hidden="false" customHeight="false" outlineLevel="0" collapsed="false">
      <c r="A2645" s="341" t="n">
        <v>93185</v>
      </c>
      <c r="B2645" s="342" t="str">
        <f aca="false">A2645&amp;"U"</f>
        <v>93185U</v>
      </c>
      <c r="C2645" s="341" t="s">
        <v>8548</v>
      </c>
      <c r="D2645" s="341" t="s">
        <v>152</v>
      </c>
      <c r="E2645" s="341" t="s">
        <v>5911</v>
      </c>
      <c r="F2645" s="343" t="n">
        <v>61.22</v>
      </c>
    </row>
    <row r="2646" customFormat="false" ht="15" hidden="false" customHeight="false" outlineLevel="0" collapsed="false">
      <c r="A2646" s="341" t="n">
        <v>93186</v>
      </c>
      <c r="B2646" s="342" t="str">
        <f aca="false">A2646&amp;"U"</f>
        <v>93186U</v>
      </c>
      <c r="C2646" s="341" t="s">
        <v>8549</v>
      </c>
      <c r="D2646" s="341" t="s">
        <v>152</v>
      </c>
      <c r="E2646" s="341" t="s">
        <v>5911</v>
      </c>
      <c r="F2646" s="343" t="n">
        <v>91.54</v>
      </c>
    </row>
    <row r="2647" customFormat="false" ht="15" hidden="false" customHeight="false" outlineLevel="0" collapsed="false">
      <c r="A2647" s="341" t="n">
        <v>93187</v>
      </c>
      <c r="B2647" s="342" t="str">
        <f aca="false">A2647&amp;"U"</f>
        <v>93187U</v>
      </c>
      <c r="C2647" s="341" t="s">
        <v>8550</v>
      </c>
      <c r="D2647" s="341" t="s">
        <v>152</v>
      </c>
      <c r="E2647" s="341" t="s">
        <v>5911</v>
      </c>
      <c r="F2647" s="343" t="n">
        <v>104</v>
      </c>
    </row>
    <row r="2648" customFormat="false" ht="15" hidden="false" customHeight="false" outlineLevel="0" collapsed="false">
      <c r="A2648" s="341" t="n">
        <v>93188</v>
      </c>
      <c r="B2648" s="342" t="str">
        <f aca="false">A2648&amp;"U"</f>
        <v>93188U</v>
      </c>
      <c r="C2648" s="341" t="s">
        <v>8551</v>
      </c>
      <c r="D2648" s="341" t="s">
        <v>152</v>
      </c>
      <c r="E2648" s="341" t="s">
        <v>5911</v>
      </c>
      <c r="F2648" s="343" t="n">
        <v>86.55</v>
      </c>
    </row>
    <row r="2649" customFormat="false" ht="15" hidden="false" customHeight="false" outlineLevel="0" collapsed="false">
      <c r="A2649" s="341" t="n">
        <v>93189</v>
      </c>
      <c r="B2649" s="342" t="str">
        <f aca="false">A2649&amp;"U"</f>
        <v>93189U</v>
      </c>
      <c r="C2649" s="341" t="s">
        <v>8552</v>
      </c>
      <c r="D2649" s="341" t="s">
        <v>152</v>
      </c>
      <c r="E2649" s="341" t="s">
        <v>5911</v>
      </c>
      <c r="F2649" s="343" t="n">
        <v>105.09</v>
      </c>
    </row>
    <row r="2650" customFormat="false" ht="15" hidden="false" customHeight="false" outlineLevel="0" collapsed="false">
      <c r="A2650" s="341" t="n">
        <v>93190</v>
      </c>
      <c r="B2650" s="342" t="str">
        <f aca="false">A2650&amp;"U"</f>
        <v>93190U</v>
      </c>
      <c r="C2650" s="341" t="s">
        <v>8553</v>
      </c>
      <c r="D2650" s="341" t="s">
        <v>152</v>
      </c>
      <c r="E2650" s="341" t="s">
        <v>5964</v>
      </c>
      <c r="F2650" s="343" t="n">
        <v>47.36</v>
      </c>
    </row>
    <row r="2651" customFormat="false" ht="15" hidden="false" customHeight="false" outlineLevel="0" collapsed="false">
      <c r="A2651" s="341" t="n">
        <v>93191</v>
      </c>
      <c r="B2651" s="342" t="str">
        <f aca="false">A2651&amp;"U"</f>
        <v>93191U</v>
      </c>
      <c r="C2651" s="341" t="s">
        <v>8554</v>
      </c>
      <c r="D2651" s="341" t="s">
        <v>152</v>
      </c>
      <c r="E2651" s="341" t="s">
        <v>5964</v>
      </c>
      <c r="F2651" s="343" t="n">
        <v>48.49</v>
      </c>
    </row>
    <row r="2652" customFormat="false" ht="15" hidden="false" customHeight="false" outlineLevel="0" collapsed="false">
      <c r="A2652" s="341" t="n">
        <v>93192</v>
      </c>
      <c r="B2652" s="342" t="str">
        <f aca="false">A2652&amp;"U"</f>
        <v>93192U</v>
      </c>
      <c r="C2652" s="341" t="s">
        <v>8555</v>
      </c>
      <c r="D2652" s="341" t="s">
        <v>152</v>
      </c>
      <c r="E2652" s="341" t="s">
        <v>5964</v>
      </c>
      <c r="F2652" s="343" t="n">
        <v>53.77</v>
      </c>
    </row>
    <row r="2653" customFormat="false" ht="15" hidden="false" customHeight="false" outlineLevel="0" collapsed="false">
      <c r="A2653" s="341" t="n">
        <v>93193</v>
      </c>
      <c r="B2653" s="342" t="str">
        <f aca="false">A2653&amp;"U"</f>
        <v>93193U</v>
      </c>
      <c r="C2653" s="341" t="s">
        <v>8556</v>
      </c>
      <c r="D2653" s="341" t="s">
        <v>152</v>
      </c>
      <c r="E2653" s="341" t="s">
        <v>5964</v>
      </c>
      <c r="F2653" s="343" t="n">
        <v>49.72</v>
      </c>
    </row>
    <row r="2654" customFormat="false" ht="15" hidden="false" customHeight="false" outlineLevel="0" collapsed="false">
      <c r="A2654" s="341" t="n">
        <v>93194</v>
      </c>
      <c r="B2654" s="342" t="str">
        <f aca="false">A2654&amp;"U"</f>
        <v>93194U</v>
      </c>
      <c r="C2654" s="341" t="s">
        <v>8557</v>
      </c>
      <c r="D2654" s="341" t="s">
        <v>152</v>
      </c>
      <c r="E2654" s="341" t="s">
        <v>5911</v>
      </c>
      <c r="F2654" s="343" t="n">
        <v>47.97</v>
      </c>
    </row>
    <row r="2655" customFormat="false" ht="15" hidden="false" customHeight="false" outlineLevel="0" collapsed="false">
      <c r="A2655" s="341" t="n">
        <v>93195</v>
      </c>
      <c r="B2655" s="342" t="str">
        <f aca="false">A2655&amp;"U"</f>
        <v>93195U</v>
      </c>
      <c r="C2655" s="341" t="s">
        <v>8558</v>
      </c>
      <c r="D2655" s="341" t="s">
        <v>152</v>
      </c>
      <c r="E2655" s="341" t="s">
        <v>5911</v>
      </c>
      <c r="F2655" s="343" t="n">
        <v>58.7</v>
      </c>
    </row>
    <row r="2656" customFormat="false" ht="15" hidden="false" customHeight="false" outlineLevel="0" collapsed="false">
      <c r="A2656" s="341" t="n">
        <v>93196</v>
      </c>
      <c r="B2656" s="342" t="str">
        <f aca="false">A2656&amp;"U"</f>
        <v>93196U</v>
      </c>
      <c r="C2656" s="341" t="s">
        <v>8559</v>
      </c>
      <c r="D2656" s="341" t="s">
        <v>152</v>
      </c>
      <c r="E2656" s="341" t="s">
        <v>5911</v>
      </c>
      <c r="F2656" s="343" t="n">
        <v>88.36</v>
      </c>
    </row>
    <row r="2657" customFormat="false" ht="15" hidden="false" customHeight="false" outlineLevel="0" collapsed="false">
      <c r="A2657" s="341" t="n">
        <v>93197</v>
      </c>
      <c r="B2657" s="342" t="str">
        <f aca="false">A2657&amp;"U"</f>
        <v>93197U</v>
      </c>
      <c r="C2657" s="341" t="s">
        <v>8560</v>
      </c>
      <c r="D2657" s="341" t="s">
        <v>152</v>
      </c>
      <c r="E2657" s="341" t="s">
        <v>5911</v>
      </c>
      <c r="F2657" s="343" t="n">
        <v>99.26</v>
      </c>
    </row>
    <row r="2658" customFormat="false" ht="15" hidden="false" customHeight="false" outlineLevel="0" collapsed="false">
      <c r="A2658" s="341" t="n">
        <v>93198</v>
      </c>
      <c r="B2658" s="342" t="str">
        <f aca="false">A2658&amp;"U"</f>
        <v>93198U</v>
      </c>
      <c r="C2658" s="341" t="s">
        <v>8561</v>
      </c>
      <c r="D2658" s="341" t="s">
        <v>152</v>
      </c>
      <c r="E2658" s="341" t="s">
        <v>5964</v>
      </c>
      <c r="F2658" s="343" t="n">
        <v>40.72</v>
      </c>
    </row>
    <row r="2659" customFormat="false" ht="15" hidden="false" customHeight="false" outlineLevel="0" collapsed="false">
      <c r="A2659" s="341" t="n">
        <v>93199</v>
      </c>
      <c r="B2659" s="342" t="str">
        <f aca="false">A2659&amp;"U"</f>
        <v>93199U</v>
      </c>
      <c r="C2659" s="341" t="s">
        <v>8562</v>
      </c>
      <c r="D2659" s="341" t="s">
        <v>152</v>
      </c>
      <c r="E2659" s="341" t="s">
        <v>5964</v>
      </c>
      <c r="F2659" s="343" t="n">
        <v>40.15</v>
      </c>
    </row>
    <row r="2660" customFormat="false" ht="15" hidden="false" customHeight="false" outlineLevel="0" collapsed="false">
      <c r="A2660" s="341" t="n">
        <v>93200</v>
      </c>
      <c r="B2660" s="342" t="str">
        <f aca="false">A2660&amp;"U"</f>
        <v>93200U</v>
      </c>
      <c r="C2660" s="341" t="s">
        <v>8563</v>
      </c>
      <c r="D2660" s="341" t="s">
        <v>152</v>
      </c>
      <c r="E2660" s="341" t="s">
        <v>5964</v>
      </c>
      <c r="F2660" s="343" t="n">
        <v>3.35</v>
      </c>
    </row>
    <row r="2661" customFormat="false" ht="15" hidden="false" customHeight="false" outlineLevel="0" collapsed="false">
      <c r="A2661" s="341" t="n">
        <v>93201</v>
      </c>
      <c r="B2661" s="342" t="str">
        <f aca="false">A2661&amp;"U"</f>
        <v>93201U</v>
      </c>
      <c r="C2661" s="341" t="s">
        <v>8564</v>
      </c>
      <c r="D2661" s="341" t="s">
        <v>152</v>
      </c>
      <c r="E2661" s="341" t="s">
        <v>5964</v>
      </c>
      <c r="F2661" s="343" t="n">
        <v>6.55</v>
      </c>
    </row>
    <row r="2662" customFormat="false" ht="15" hidden="false" customHeight="false" outlineLevel="0" collapsed="false">
      <c r="A2662" s="341" t="n">
        <v>93202</v>
      </c>
      <c r="B2662" s="342" t="str">
        <f aca="false">A2662&amp;"U"</f>
        <v>93202U</v>
      </c>
      <c r="C2662" s="341" t="s">
        <v>8565</v>
      </c>
      <c r="D2662" s="341" t="s">
        <v>152</v>
      </c>
      <c r="E2662" s="341" t="s">
        <v>5964</v>
      </c>
      <c r="F2662" s="343" t="n">
        <v>27.3</v>
      </c>
    </row>
    <row r="2663" customFormat="false" ht="15" hidden="false" customHeight="false" outlineLevel="0" collapsed="false">
      <c r="A2663" s="341" t="n">
        <v>93203</v>
      </c>
      <c r="B2663" s="342" t="str">
        <f aca="false">A2663&amp;"U"</f>
        <v>93203U</v>
      </c>
      <c r="C2663" s="341" t="s">
        <v>8566</v>
      </c>
      <c r="D2663" s="341" t="s">
        <v>152</v>
      </c>
      <c r="E2663" s="341" t="s">
        <v>6393</v>
      </c>
      <c r="F2663" s="343" t="n">
        <v>16.85</v>
      </c>
    </row>
    <row r="2664" customFormat="false" ht="15" hidden="false" customHeight="false" outlineLevel="0" collapsed="false">
      <c r="A2664" s="341" t="n">
        <v>93204</v>
      </c>
      <c r="B2664" s="342" t="str">
        <f aca="false">A2664&amp;"U"</f>
        <v>93204U</v>
      </c>
      <c r="C2664" s="341" t="s">
        <v>8567</v>
      </c>
      <c r="D2664" s="341" t="s">
        <v>152</v>
      </c>
      <c r="E2664" s="341" t="s">
        <v>5911</v>
      </c>
      <c r="F2664" s="343" t="n">
        <v>63.3</v>
      </c>
    </row>
    <row r="2665" customFormat="false" ht="15" hidden="false" customHeight="false" outlineLevel="0" collapsed="false">
      <c r="A2665" s="341" t="n">
        <v>93205</v>
      </c>
      <c r="B2665" s="342" t="str">
        <f aca="false">A2665&amp;"U"</f>
        <v>93205U</v>
      </c>
      <c r="C2665" s="341" t="s">
        <v>8568</v>
      </c>
      <c r="D2665" s="341" t="s">
        <v>152</v>
      </c>
      <c r="E2665" s="341" t="s">
        <v>5964</v>
      </c>
      <c r="F2665" s="343" t="n">
        <v>38.23</v>
      </c>
    </row>
    <row r="2666" customFormat="false" ht="15" hidden="false" customHeight="false" outlineLevel="0" collapsed="false">
      <c r="A2666" s="341" t="n">
        <v>97733</v>
      </c>
      <c r="B2666" s="342" t="str">
        <f aca="false">A2666&amp;"U"</f>
        <v>97733U</v>
      </c>
      <c r="C2666" s="341" t="s">
        <v>8569</v>
      </c>
      <c r="D2666" s="341" t="s">
        <v>102</v>
      </c>
      <c r="E2666" s="341" t="s">
        <v>5911</v>
      </c>
      <c r="F2666" s="344" t="n">
        <v>3130.39</v>
      </c>
    </row>
    <row r="2667" customFormat="false" ht="15" hidden="false" customHeight="false" outlineLevel="0" collapsed="false">
      <c r="A2667" s="341" t="n">
        <v>97734</v>
      </c>
      <c r="B2667" s="342" t="str">
        <f aca="false">A2667&amp;"U"</f>
        <v>97734U</v>
      </c>
      <c r="C2667" s="341" t="s">
        <v>8570</v>
      </c>
      <c r="D2667" s="341" t="s">
        <v>102</v>
      </c>
      <c r="E2667" s="341" t="s">
        <v>5911</v>
      </c>
      <c r="F2667" s="344" t="n">
        <v>2743.62</v>
      </c>
    </row>
    <row r="2668" customFormat="false" ht="15" hidden="false" customHeight="false" outlineLevel="0" collapsed="false">
      <c r="A2668" s="341" t="n">
        <v>97735</v>
      </c>
      <c r="B2668" s="342" t="str">
        <f aca="false">A2668&amp;"U"</f>
        <v>97735U</v>
      </c>
      <c r="C2668" s="341" t="s">
        <v>8571</v>
      </c>
      <c r="D2668" s="341" t="s">
        <v>102</v>
      </c>
      <c r="E2668" s="341" t="s">
        <v>5911</v>
      </c>
      <c r="F2668" s="344" t="n">
        <v>2269.92</v>
      </c>
    </row>
    <row r="2669" customFormat="false" ht="15" hidden="false" customHeight="false" outlineLevel="0" collapsed="false">
      <c r="A2669" s="341" t="n">
        <v>97736</v>
      </c>
      <c r="B2669" s="342" t="str">
        <f aca="false">A2669&amp;"U"</f>
        <v>97736U</v>
      </c>
      <c r="C2669" s="341" t="s">
        <v>8572</v>
      </c>
      <c r="D2669" s="341" t="s">
        <v>102</v>
      </c>
      <c r="E2669" s="341" t="s">
        <v>5911</v>
      </c>
      <c r="F2669" s="344" t="n">
        <v>1453.6</v>
      </c>
    </row>
    <row r="2670" customFormat="false" ht="15" hidden="false" customHeight="false" outlineLevel="0" collapsed="false">
      <c r="A2670" s="341" t="n">
        <v>97737</v>
      </c>
      <c r="B2670" s="342" t="str">
        <f aca="false">A2670&amp;"U"</f>
        <v>97737U</v>
      </c>
      <c r="C2670" s="341" t="s">
        <v>8573</v>
      </c>
      <c r="D2670" s="341" t="s">
        <v>102</v>
      </c>
      <c r="E2670" s="341" t="s">
        <v>5911</v>
      </c>
      <c r="F2670" s="344" t="n">
        <v>2985.54</v>
      </c>
    </row>
    <row r="2671" customFormat="false" ht="15" hidden="false" customHeight="false" outlineLevel="0" collapsed="false">
      <c r="A2671" s="341" t="n">
        <v>97738</v>
      </c>
      <c r="B2671" s="342" t="str">
        <f aca="false">A2671&amp;"U"</f>
        <v>97738U</v>
      </c>
      <c r="C2671" s="341" t="s">
        <v>8574</v>
      </c>
      <c r="D2671" s="341" t="s">
        <v>102</v>
      </c>
      <c r="E2671" s="341" t="s">
        <v>5911</v>
      </c>
      <c r="F2671" s="344" t="n">
        <v>4927.05</v>
      </c>
    </row>
    <row r="2672" customFormat="false" ht="15" hidden="false" customHeight="false" outlineLevel="0" collapsed="false">
      <c r="A2672" s="341" t="n">
        <v>97739</v>
      </c>
      <c r="B2672" s="342" t="str">
        <f aca="false">A2672&amp;"U"</f>
        <v>97739U</v>
      </c>
      <c r="C2672" s="341" t="s">
        <v>8575</v>
      </c>
      <c r="D2672" s="341" t="s">
        <v>102</v>
      </c>
      <c r="E2672" s="341" t="s">
        <v>5911</v>
      </c>
      <c r="F2672" s="344" t="n">
        <v>2734.51</v>
      </c>
    </row>
    <row r="2673" customFormat="false" ht="15" hidden="false" customHeight="false" outlineLevel="0" collapsed="false">
      <c r="A2673" s="341" t="n">
        <v>97740</v>
      </c>
      <c r="B2673" s="342" t="str">
        <f aca="false">A2673&amp;"U"</f>
        <v>97740U</v>
      </c>
      <c r="C2673" s="341" t="s">
        <v>8576</v>
      </c>
      <c r="D2673" s="341" t="s">
        <v>102</v>
      </c>
      <c r="E2673" s="341" t="s">
        <v>5911</v>
      </c>
      <c r="F2673" s="344" t="n">
        <v>2023.65</v>
      </c>
    </row>
    <row r="2674" customFormat="false" ht="15" hidden="false" customHeight="false" outlineLevel="0" collapsed="false">
      <c r="A2674" s="341" t="n">
        <v>98615</v>
      </c>
      <c r="B2674" s="342" t="str">
        <f aca="false">A2674&amp;"U"</f>
        <v>98615U</v>
      </c>
      <c r="C2674" s="341" t="s">
        <v>8577</v>
      </c>
      <c r="D2674" s="341" t="s">
        <v>68</v>
      </c>
      <c r="E2674" s="341" t="s">
        <v>5911</v>
      </c>
      <c r="F2674" s="343" t="n">
        <v>158.91</v>
      </c>
    </row>
    <row r="2675" customFormat="false" ht="15" hidden="false" customHeight="false" outlineLevel="0" collapsed="false">
      <c r="A2675" s="341" t="n">
        <v>98616</v>
      </c>
      <c r="B2675" s="342" t="str">
        <f aca="false">A2675&amp;"U"</f>
        <v>98616U</v>
      </c>
      <c r="C2675" s="341" t="s">
        <v>8578</v>
      </c>
      <c r="D2675" s="341" t="s">
        <v>68</v>
      </c>
      <c r="E2675" s="341" t="s">
        <v>5911</v>
      </c>
      <c r="F2675" s="343" t="n">
        <v>126.57</v>
      </c>
    </row>
    <row r="2676" customFormat="false" ht="15" hidden="false" customHeight="false" outlineLevel="0" collapsed="false">
      <c r="A2676" s="341" t="n">
        <v>98617</v>
      </c>
      <c r="B2676" s="342" t="str">
        <f aca="false">A2676&amp;"U"</f>
        <v>98617U</v>
      </c>
      <c r="C2676" s="341" t="s">
        <v>8579</v>
      </c>
      <c r="D2676" s="341" t="s">
        <v>68</v>
      </c>
      <c r="E2676" s="341" t="s">
        <v>5911</v>
      </c>
      <c r="F2676" s="343" t="n">
        <v>117.83</v>
      </c>
    </row>
    <row r="2677" customFormat="false" ht="15" hidden="false" customHeight="false" outlineLevel="0" collapsed="false">
      <c r="A2677" s="341" t="n">
        <v>98618</v>
      </c>
      <c r="B2677" s="342" t="str">
        <f aca="false">A2677&amp;"U"</f>
        <v>98618U</v>
      </c>
      <c r="C2677" s="341" t="s">
        <v>8580</v>
      </c>
      <c r="D2677" s="341" t="s">
        <v>68</v>
      </c>
      <c r="E2677" s="341" t="s">
        <v>5911</v>
      </c>
      <c r="F2677" s="343" t="n">
        <v>161.33</v>
      </c>
    </row>
    <row r="2678" customFormat="false" ht="15" hidden="false" customHeight="false" outlineLevel="0" collapsed="false">
      <c r="A2678" s="341" t="n">
        <v>98619</v>
      </c>
      <c r="B2678" s="342" t="str">
        <f aca="false">A2678&amp;"U"</f>
        <v>98619U</v>
      </c>
      <c r="C2678" s="341" t="s">
        <v>8581</v>
      </c>
      <c r="D2678" s="341" t="s">
        <v>68</v>
      </c>
      <c r="E2678" s="341" t="s">
        <v>5911</v>
      </c>
      <c r="F2678" s="343" t="n">
        <v>148.06</v>
      </c>
    </row>
    <row r="2679" customFormat="false" ht="15" hidden="false" customHeight="false" outlineLevel="0" collapsed="false">
      <c r="A2679" s="341" t="n">
        <v>98620</v>
      </c>
      <c r="B2679" s="342" t="str">
        <f aca="false">A2679&amp;"U"</f>
        <v>98620U</v>
      </c>
      <c r="C2679" s="341" t="s">
        <v>8582</v>
      </c>
      <c r="D2679" s="341" t="s">
        <v>68</v>
      </c>
      <c r="E2679" s="341" t="s">
        <v>5911</v>
      </c>
      <c r="F2679" s="343" t="n">
        <v>141.36</v>
      </c>
    </row>
    <row r="2680" customFormat="false" ht="15" hidden="false" customHeight="false" outlineLevel="0" collapsed="false">
      <c r="A2680" s="341" t="n">
        <v>98621</v>
      </c>
      <c r="B2680" s="342" t="str">
        <f aca="false">A2680&amp;"U"</f>
        <v>98621U</v>
      </c>
      <c r="C2680" s="341" t="s">
        <v>8583</v>
      </c>
      <c r="D2680" s="341" t="s">
        <v>68</v>
      </c>
      <c r="E2680" s="341" t="s">
        <v>5911</v>
      </c>
      <c r="F2680" s="343" t="n">
        <v>184.46</v>
      </c>
    </row>
    <row r="2681" customFormat="false" ht="15" hidden="false" customHeight="false" outlineLevel="0" collapsed="false">
      <c r="A2681" s="341" t="n">
        <v>98622</v>
      </c>
      <c r="B2681" s="342" t="str">
        <f aca="false">A2681&amp;"U"</f>
        <v>98622U</v>
      </c>
      <c r="C2681" s="341" t="s">
        <v>8584</v>
      </c>
      <c r="D2681" s="341" t="s">
        <v>68</v>
      </c>
      <c r="E2681" s="341" t="s">
        <v>5911</v>
      </c>
      <c r="F2681" s="343" t="n">
        <v>173.8</v>
      </c>
    </row>
    <row r="2682" customFormat="false" ht="15" hidden="false" customHeight="false" outlineLevel="0" collapsed="false">
      <c r="A2682" s="341" t="n">
        <v>98623</v>
      </c>
      <c r="B2682" s="342" t="str">
        <f aca="false">A2682&amp;"U"</f>
        <v>98623U</v>
      </c>
      <c r="C2682" s="341" t="s">
        <v>8585</v>
      </c>
      <c r="D2682" s="341" t="s">
        <v>68</v>
      </c>
      <c r="E2682" s="341" t="s">
        <v>5911</v>
      </c>
      <c r="F2682" s="343" t="n">
        <v>168.35</v>
      </c>
    </row>
    <row r="2683" customFormat="false" ht="15" hidden="false" customHeight="false" outlineLevel="0" collapsed="false">
      <c r="A2683" s="341" t="n">
        <v>98624</v>
      </c>
      <c r="B2683" s="342" t="str">
        <f aca="false">A2683&amp;"U"</f>
        <v>98624U</v>
      </c>
      <c r="C2683" s="341" t="s">
        <v>8586</v>
      </c>
      <c r="D2683" s="341" t="s">
        <v>68</v>
      </c>
      <c r="E2683" s="341" t="s">
        <v>5911</v>
      </c>
      <c r="F2683" s="343" t="n">
        <v>209.41</v>
      </c>
    </row>
    <row r="2684" customFormat="false" ht="15" hidden="false" customHeight="false" outlineLevel="0" collapsed="false">
      <c r="A2684" s="341" t="n">
        <v>98625</v>
      </c>
      <c r="B2684" s="342" t="str">
        <f aca="false">A2684&amp;"U"</f>
        <v>98625U</v>
      </c>
      <c r="C2684" s="341" t="s">
        <v>8587</v>
      </c>
      <c r="D2684" s="341" t="s">
        <v>68</v>
      </c>
      <c r="E2684" s="341" t="s">
        <v>5911</v>
      </c>
      <c r="F2684" s="343" t="n">
        <v>200.38</v>
      </c>
    </row>
    <row r="2685" customFormat="false" ht="15" hidden="false" customHeight="false" outlineLevel="0" collapsed="false">
      <c r="A2685" s="341" t="n">
        <v>98626</v>
      </c>
      <c r="B2685" s="342" t="str">
        <f aca="false">A2685&amp;"U"</f>
        <v>98626U</v>
      </c>
      <c r="C2685" s="341" t="s">
        <v>8588</v>
      </c>
      <c r="D2685" s="341" t="s">
        <v>68</v>
      </c>
      <c r="E2685" s="341" t="s">
        <v>5911</v>
      </c>
      <c r="F2685" s="343" t="n">
        <v>195.69</v>
      </c>
    </row>
    <row r="2686" customFormat="false" ht="15" hidden="false" customHeight="false" outlineLevel="0" collapsed="false">
      <c r="A2686" s="341" t="n">
        <v>98655</v>
      </c>
      <c r="B2686" s="342" t="str">
        <f aca="false">A2686&amp;"U"</f>
        <v>98655U</v>
      </c>
      <c r="C2686" s="341" t="s">
        <v>8589</v>
      </c>
      <c r="D2686" s="341" t="s">
        <v>152</v>
      </c>
      <c r="E2686" s="341" t="s">
        <v>5911</v>
      </c>
      <c r="F2686" s="343" t="n">
        <v>612.63</v>
      </c>
    </row>
    <row r="2687" customFormat="false" ht="15" hidden="false" customHeight="false" outlineLevel="0" collapsed="false">
      <c r="A2687" s="341" t="n">
        <v>98656</v>
      </c>
      <c r="B2687" s="342" t="str">
        <f aca="false">A2687&amp;"U"</f>
        <v>98656U</v>
      </c>
      <c r="C2687" s="341" t="s">
        <v>8590</v>
      </c>
      <c r="D2687" s="341" t="s">
        <v>152</v>
      </c>
      <c r="E2687" s="341" t="s">
        <v>5911</v>
      </c>
      <c r="F2687" s="343" t="n">
        <v>623.05</v>
      </c>
    </row>
    <row r="2688" customFormat="false" ht="15" hidden="false" customHeight="false" outlineLevel="0" collapsed="false">
      <c r="A2688" s="341" t="n">
        <v>98657</v>
      </c>
      <c r="B2688" s="342" t="str">
        <f aca="false">A2688&amp;"U"</f>
        <v>98657U</v>
      </c>
      <c r="C2688" s="341" t="s">
        <v>8591</v>
      </c>
      <c r="D2688" s="341" t="s">
        <v>152</v>
      </c>
      <c r="E2688" s="341" t="s">
        <v>5911</v>
      </c>
      <c r="F2688" s="343" t="n">
        <v>633.47</v>
      </c>
    </row>
    <row r="2689" customFormat="false" ht="15" hidden="false" customHeight="false" outlineLevel="0" collapsed="false">
      <c r="A2689" s="341" t="n">
        <v>98658</v>
      </c>
      <c r="B2689" s="342" t="str">
        <f aca="false">A2689&amp;"U"</f>
        <v>98658U</v>
      </c>
      <c r="C2689" s="341" t="s">
        <v>8592</v>
      </c>
      <c r="D2689" s="341" t="s">
        <v>152</v>
      </c>
      <c r="E2689" s="341" t="s">
        <v>5911</v>
      </c>
      <c r="F2689" s="343" t="n">
        <v>643.9</v>
      </c>
    </row>
    <row r="2690" customFormat="false" ht="15" hidden="false" customHeight="false" outlineLevel="0" collapsed="false">
      <c r="A2690" s="341" t="n">
        <v>98659</v>
      </c>
      <c r="B2690" s="342" t="str">
        <f aca="false">A2690&amp;"U"</f>
        <v>98659U</v>
      </c>
      <c r="C2690" s="341" t="s">
        <v>8593</v>
      </c>
      <c r="D2690" s="341" t="s">
        <v>152</v>
      </c>
      <c r="E2690" s="341" t="s">
        <v>5911</v>
      </c>
      <c r="F2690" s="343" t="n">
        <v>664.74</v>
      </c>
    </row>
    <row r="2691" customFormat="false" ht="15" hidden="false" customHeight="false" outlineLevel="0" collapsed="false">
      <c r="A2691" s="341" t="n">
        <v>98746</v>
      </c>
      <c r="B2691" s="342" t="str">
        <f aca="false">A2691&amp;"U"</f>
        <v>98746U</v>
      </c>
      <c r="C2691" s="341" t="s">
        <v>8594</v>
      </c>
      <c r="D2691" s="341" t="s">
        <v>152</v>
      </c>
      <c r="E2691" s="341" t="s">
        <v>5964</v>
      </c>
      <c r="F2691" s="343" t="n">
        <v>59.72</v>
      </c>
    </row>
    <row r="2692" customFormat="false" ht="15" hidden="false" customHeight="false" outlineLevel="0" collapsed="false">
      <c r="A2692" s="341" t="n">
        <v>98749</v>
      </c>
      <c r="B2692" s="342" t="str">
        <f aca="false">A2692&amp;"U"</f>
        <v>98749U</v>
      </c>
      <c r="C2692" s="341" t="s">
        <v>8595</v>
      </c>
      <c r="D2692" s="341" t="s">
        <v>152</v>
      </c>
      <c r="E2692" s="341" t="s">
        <v>5964</v>
      </c>
      <c r="F2692" s="343" t="n">
        <v>70.3</v>
      </c>
    </row>
    <row r="2693" customFormat="false" ht="15" hidden="false" customHeight="false" outlineLevel="0" collapsed="false">
      <c r="A2693" s="341" t="n">
        <v>98750</v>
      </c>
      <c r="B2693" s="342" t="str">
        <f aca="false">A2693&amp;"U"</f>
        <v>98750U</v>
      </c>
      <c r="C2693" s="341" t="s">
        <v>8596</v>
      </c>
      <c r="D2693" s="341" t="s">
        <v>152</v>
      </c>
      <c r="E2693" s="341" t="s">
        <v>5964</v>
      </c>
      <c r="F2693" s="343" t="n">
        <v>83</v>
      </c>
    </row>
    <row r="2694" customFormat="false" ht="15" hidden="false" customHeight="false" outlineLevel="0" collapsed="false">
      <c r="A2694" s="341" t="n">
        <v>98751</v>
      </c>
      <c r="B2694" s="342" t="str">
        <f aca="false">A2694&amp;"U"</f>
        <v>98751U</v>
      </c>
      <c r="C2694" s="341" t="s">
        <v>8597</v>
      </c>
      <c r="D2694" s="341" t="s">
        <v>152</v>
      </c>
      <c r="E2694" s="341" t="s">
        <v>5964</v>
      </c>
      <c r="F2694" s="343" t="n">
        <v>116.11</v>
      </c>
    </row>
    <row r="2695" customFormat="false" ht="15" hidden="false" customHeight="false" outlineLevel="0" collapsed="false">
      <c r="A2695" s="341" t="n">
        <v>98752</v>
      </c>
      <c r="B2695" s="342" t="str">
        <f aca="false">A2695&amp;"U"</f>
        <v>98752U</v>
      </c>
      <c r="C2695" s="341" t="s">
        <v>8598</v>
      </c>
      <c r="D2695" s="341" t="s">
        <v>152</v>
      </c>
      <c r="E2695" s="341" t="s">
        <v>5964</v>
      </c>
      <c r="F2695" s="343" t="n">
        <v>155.82</v>
      </c>
    </row>
    <row r="2696" customFormat="false" ht="15" hidden="false" customHeight="false" outlineLevel="0" collapsed="false">
      <c r="A2696" s="341" t="n">
        <v>98753</v>
      </c>
      <c r="B2696" s="342" t="str">
        <f aca="false">A2696&amp;"U"</f>
        <v>98753U</v>
      </c>
      <c r="C2696" s="341" t="s">
        <v>8599</v>
      </c>
      <c r="D2696" s="341" t="s">
        <v>152</v>
      </c>
      <c r="E2696" s="341" t="s">
        <v>5964</v>
      </c>
      <c r="F2696" s="343" t="n">
        <v>205.08</v>
      </c>
    </row>
    <row r="2697" customFormat="false" ht="15" hidden="false" customHeight="false" outlineLevel="0" collapsed="false">
      <c r="A2697" s="341" t="n">
        <v>100763</v>
      </c>
      <c r="B2697" s="342" t="str">
        <f aca="false">A2697&amp;"U"</f>
        <v>100763U</v>
      </c>
      <c r="C2697" s="341" t="s">
        <v>8600</v>
      </c>
      <c r="D2697" s="341" t="s">
        <v>506</v>
      </c>
      <c r="E2697" s="341" t="s">
        <v>5911</v>
      </c>
      <c r="F2697" s="343" t="n">
        <v>14.59</v>
      </c>
    </row>
    <row r="2698" customFormat="false" ht="15" hidden="false" customHeight="false" outlineLevel="0" collapsed="false">
      <c r="A2698" s="341" t="n">
        <v>100764</v>
      </c>
      <c r="B2698" s="342" t="str">
        <f aca="false">A2698&amp;"U"</f>
        <v>100764U</v>
      </c>
      <c r="C2698" s="341" t="s">
        <v>8601</v>
      </c>
      <c r="D2698" s="341" t="s">
        <v>506</v>
      </c>
      <c r="E2698" s="341" t="s">
        <v>5911</v>
      </c>
      <c r="F2698" s="343" t="n">
        <v>14.38</v>
      </c>
    </row>
    <row r="2699" customFormat="false" ht="15" hidden="false" customHeight="false" outlineLevel="0" collapsed="false">
      <c r="A2699" s="341" t="n">
        <v>100765</v>
      </c>
      <c r="B2699" s="342" t="str">
        <f aca="false">A2699&amp;"U"</f>
        <v>100765U</v>
      </c>
      <c r="C2699" s="341" t="s">
        <v>8602</v>
      </c>
      <c r="D2699" s="341" t="s">
        <v>506</v>
      </c>
      <c r="E2699" s="341" t="s">
        <v>5911</v>
      </c>
      <c r="F2699" s="343" t="n">
        <v>13.76</v>
      </c>
    </row>
    <row r="2700" customFormat="false" ht="15" hidden="false" customHeight="false" outlineLevel="0" collapsed="false">
      <c r="A2700" s="341" t="n">
        <v>100766</v>
      </c>
      <c r="B2700" s="342" t="str">
        <f aca="false">A2700&amp;"U"</f>
        <v>100766U</v>
      </c>
      <c r="C2700" s="341" t="s">
        <v>8603</v>
      </c>
      <c r="D2700" s="341" t="s">
        <v>506</v>
      </c>
      <c r="E2700" s="341" t="s">
        <v>5911</v>
      </c>
      <c r="F2700" s="343" t="n">
        <v>13.91</v>
      </c>
    </row>
    <row r="2701" customFormat="false" ht="15" hidden="false" customHeight="false" outlineLevel="0" collapsed="false">
      <c r="A2701" s="341" t="n">
        <v>100767</v>
      </c>
      <c r="B2701" s="342" t="str">
        <f aca="false">A2701&amp;"U"</f>
        <v>100767U</v>
      </c>
      <c r="C2701" s="341" t="s">
        <v>8604</v>
      </c>
      <c r="D2701" s="341" t="s">
        <v>506</v>
      </c>
      <c r="E2701" s="341" t="s">
        <v>5911</v>
      </c>
      <c r="F2701" s="343" t="n">
        <v>14.67</v>
      </c>
    </row>
    <row r="2702" customFormat="false" ht="15" hidden="false" customHeight="false" outlineLevel="0" collapsed="false">
      <c r="A2702" s="341" t="n">
        <v>100768</v>
      </c>
      <c r="B2702" s="342" t="str">
        <f aca="false">A2702&amp;"U"</f>
        <v>100768U</v>
      </c>
      <c r="C2702" s="341" t="s">
        <v>8605</v>
      </c>
      <c r="D2702" s="341" t="s">
        <v>506</v>
      </c>
      <c r="E2702" s="341" t="s">
        <v>5911</v>
      </c>
      <c r="F2702" s="343" t="n">
        <v>14.03</v>
      </c>
    </row>
    <row r="2703" customFormat="false" ht="15" hidden="false" customHeight="false" outlineLevel="0" collapsed="false">
      <c r="A2703" s="341" t="n">
        <v>100769</v>
      </c>
      <c r="B2703" s="342" t="str">
        <f aca="false">A2703&amp;"U"</f>
        <v>100769U</v>
      </c>
      <c r="C2703" s="341" t="s">
        <v>8606</v>
      </c>
      <c r="D2703" s="341" t="s">
        <v>506</v>
      </c>
      <c r="E2703" s="341" t="s">
        <v>5911</v>
      </c>
      <c r="F2703" s="343" t="n">
        <v>20.73</v>
      </c>
    </row>
    <row r="2704" customFormat="false" ht="15" hidden="false" customHeight="false" outlineLevel="0" collapsed="false">
      <c r="A2704" s="341" t="n">
        <v>100770</v>
      </c>
      <c r="B2704" s="342" t="str">
        <f aca="false">A2704&amp;"U"</f>
        <v>100770U</v>
      </c>
      <c r="C2704" s="341" t="s">
        <v>8607</v>
      </c>
      <c r="D2704" s="341" t="s">
        <v>506</v>
      </c>
      <c r="E2704" s="341" t="s">
        <v>5911</v>
      </c>
      <c r="F2704" s="343" t="n">
        <v>19.78</v>
      </c>
    </row>
    <row r="2705" customFormat="false" ht="15" hidden="false" customHeight="false" outlineLevel="0" collapsed="false">
      <c r="A2705" s="341" t="n">
        <v>100771</v>
      </c>
      <c r="B2705" s="342" t="str">
        <f aca="false">A2705&amp;"U"</f>
        <v>100771U</v>
      </c>
      <c r="C2705" s="341" t="s">
        <v>8608</v>
      </c>
      <c r="D2705" s="341" t="s">
        <v>506</v>
      </c>
      <c r="E2705" s="341" t="s">
        <v>5911</v>
      </c>
      <c r="F2705" s="343" t="n">
        <v>15.13</v>
      </c>
    </row>
    <row r="2706" customFormat="false" ht="15" hidden="false" customHeight="false" outlineLevel="0" collapsed="false">
      <c r="A2706" s="341" t="n">
        <v>100772</v>
      </c>
      <c r="B2706" s="342" t="str">
        <f aca="false">A2706&amp;"U"</f>
        <v>100772U</v>
      </c>
      <c r="C2706" s="341" t="s">
        <v>8609</v>
      </c>
      <c r="D2706" s="341" t="s">
        <v>506</v>
      </c>
      <c r="E2706" s="341" t="s">
        <v>5911</v>
      </c>
      <c r="F2706" s="343" t="n">
        <v>14.29</v>
      </c>
    </row>
    <row r="2707" customFormat="false" ht="15" hidden="false" customHeight="false" outlineLevel="0" collapsed="false">
      <c r="A2707" s="341" t="n">
        <v>100773</v>
      </c>
      <c r="B2707" s="342" t="str">
        <f aca="false">A2707&amp;"U"</f>
        <v>100773U</v>
      </c>
      <c r="C2707" s="341" t="s">
        <v>8610</v>
      </c>
      <c r="D2707" s="341" t="s">
        <v>506</v>
      </c>
      <c r="E2707" s="341" t="s">
        <v>5911</v>
      </c>
      <c r="F2707" s="343" t="n">
        <v>18.2</v>
      </c>
    </row>
    <row r="2708" customFormat="false" ht="15" hidden="false" customHeight="false" outlineLevel="0" collapsed="false">
      <c r="A2708" s="341" t="n">
        <v>100774</v>
      </c>
      <c r="B2708" s="342" t="str">
        <f aca="false">A2708&amp;"U"</f>
        <v>100774U</v>
      </c>
      <c r="C2708" s="341" t="s">
        <v>8611</v>
      </c>
      <c r="D2708" s="341" t="s">
        <v>506</v>
      </c>
      <c r="E2708" s="341" t="s">
        <v>5911</v>
      </c>
      <c r="F2708" s="343" t="n">
        <v>10.59</v>
      </c>
    </row>
    <row r="2709" customFormat="false" ht="15" hidden="false" customHeight="false" outlineLevel="0" collapsed="false">
      <c r="A2709" s="341" t="n">
        <v>100775</v>
      </c>
      <c r="B2709" s="342" t="str">
        <f aca="false">A2709&amp;"U"</f>
        <v>100775U</v>
      </c>
      <c r="C2709" s="341" t="s">
        <v>8612</v>
      </c>
      <c r="D2709" s="341" t="s">
        <v>506</v>
      </c>
      <c r="E2709" s="341" t="s">
        <v>5911</v>
      </c>
      <c r="F2709" s="343" t="n">
        <v>12.47</v>
      </c>
    </row>
    <row r="2710" customFormat="false" ht="15" hidden="false" customHeight="false" outlineLevel="0" collapsed="false">
      <c r="A2710" s="341" t="n">
        <v>100776</v>
      </c>
      <c r="B2710" s="342" t="str">
        <f aca="false">A2710&amp;"U"</f>
        <v>100776U</v>
      </c>
      <c r="C2710" s="341" t="s">
        <v>8613</v>
      </c>
      <c r="D2710" s="341" t="s">
        <v>506</v>
      </c>
      <c r="E2710" s="341" t="s">
        <v>5911</v>
      </c>
      <c r="F2710" s="343" t="n">
        <v>18.33</v>
      </c>
    </row>
    <row r="2711" customFormat="false" ht="15" hidden="false" customHeight="false" outlineLevel="0" collapsed="false">
      <c r="A2711" s="341" t="n">
        <v>100777</v>
      </c>
      <c r="B2711" s="342" t="str">
        <f aca="false">A2711&amp;"U"</f>
        <v>100777U</v>
      </c>
      <c r="C2711" s="341" t="s">
        <v>8614</v>
      </c>
      <c r="D2711" s="341" t="s">
        <v>506</v>
      </c>
      <c r="E2711" s="341" t="s">
        <v>5911</v>
      </c>
      <c r="F2711" s="343" t="n">
        <v>12.85</v>
      </c>
    </row>
    <row r="2712" customFormat="false" ht="15" hidden="false" customHeight="false" outlineLevel="0" collapsed="false">
      <c r="A2712" s="341" t="n">
        <v>100778</v>
      </c>
      <c r="B2712" s="342" t="str">
        <f aca="false">A2712&amp;"U"</f>
        <v>100778U</v>
      </c>
      <c r="C2712" s="341" t="s">
        <v>8615</v>
      </c>
      <c r="D2712" s="341" t="s">
        <v>506</v>
      </c>
      <c r="E2712" s="341" t="s">
        <v>5911</v>
      </c>
      <c r="F2712" s="343" t="n">
        <v>9.33</v>
      </c>
    </row>
    <row r="2713" customFormat="false" ht="15" hidden="false" customHeight="false" outlineLevel="0" collapsed="false">
      <c r="A2713" s="341" t="n">
        <v>103795</v>
      </c>
      <c r="B2713" s="342" t="str">
        <f aca="false">A2713&amp;"U"</f>
        <v>103795U</v>
      </c>
      <c r="C2713" s="341" t="s">
        <v>8616</v>
      </c>
      <c r="D2713" s="341" t="s">
        <v>68</v>
      </c>
      <c r="E2713" s="341" t="s">
        <v>5964</v>
      </c>
      <c r="F2713" s="343" t="n">
        <v>79.76</v>
      </c>
    </row>
    <row r="2714" customFormat="false" ht="15" hidden="false" customHeight="false" outlineLevel="0" collapsed="false">
      <c r="A2714" s="341" t="n">
        <v>103796</v>
      </c>
      <c r="B2714" s="342" t="str">
        <f aca="false">A2714&amp;"U"</f>
        <v>103796U</v>
      </c>
      <c r="C2714" s="341" t="s">
        <v>8617</v>
      </c>
      <c r="D2714" s="341" t="s">
        <v>68</v>
      </c>
      <c r="E2714" s="341" t="s">
        <v>5964</v>
      </c>
      <c r="F2714" s="343" t="n">
        <v>59.01</v>
      </c>
    </row>
    <row r="2715" customFormat="false" ht="15" hidden="false" customHeight="false" outlineLevel="0" collapsed="false">
      <c r="A2715" s="341" t="n">
        <v>103797</v>
      </c>
      <c r="B2715" s="342" t="str">
        <f aca="false">A2715&amp;"U"</f>
        <v>103797U</v>
      </c>
      <c r="C2715" s="341" t="s">
        <v>8618</v>
      </c>
      <c r="D2715" s="341" t="s">
        <v>506</v>
      </c>
      <c r="E2715" s="341" t="s">
        <v>5964</v>
      </c>
      <c r="F2715" s="343" t="n">
        <v>15.02</v>
      </c>
    </row>
    <row r="2716" customFormat="false" ht="15" hidden="false" customHeight="false" outlineLevel="0" collapsed="false">
      <c r="A2716" s="341" t="n">
        <v>103798</v>
      </c>
      <c r="B2716" s="342" t="str">
        <f aca="false">A2716&amp;"U"</f>
        <v>103798U</v>
      </c>
      <c r="C2716" s="341" t="s">
        <v>8619</v>
      </c>
      <c r="D2716" s="341" t="s">
        <v>102</v>
      </c>
      <c r="E2716" s="341" t="s">
        <v>5911</v>
      </c>
      <c r="F2716" s="343" t="n">
        <v>729.38</v>
      </c>
    </row>
    <row r="2717" customFormat="false" ht="15" hidden="false" customHeight="false" outlineLevel="0" collapsed="false">
      <c r="A2717" s="341" t="n">
        <v>103799</v>
      </c>
      <c r="B2717" s="342" t="str">
        <f aca="false">A2717&amp;"U"</f>
        <v>103799U</v>
      </c>
      <c r="C2717" s="341" t="s">
        <v>8620</v>
      </c>
      <c r="D2717" s="341" t="s">
        <v>102</v>
      </c>
      <c r="E2717" s="341" t="s">
        <v>5964</v>
      </c>
      <c r="F2717" s="343" t="n">
        <v>410.44</v>
      </c>
    </row>
    <row r="2718" customFormat="false" ht="15" hidden="false" customHeight="false" outlineLevel="0" collapsed="false">
      <c r="A2718" s="341" t="n">
        <v>103800</v>
      </c>
      <c r="B2718" s="342" t="str">
        <f aca="false">A2718&amp;"U"</f>
        <v>103800U</v>
      </c>
      <c r="C2718" s="341" t="s">
        <v>8621</v>
      </c>
      <c r="D2718" s="341" t="s">
        <v>102</v>
      </c>
      <c r="E2718" s="341" t="s">
        <v>5964</v>
      </c>
      <c r="F2718" s="343" t="n">
        <v>494.19</v>
      </c>
    </row>
    <row r="2719" customFormat="false" ht="15" hidden="false" customHeight="false" outlineLevel="0" collapsed="false">
      <c r="A2719" s="341" t="n">
        <v>103801</v>
      </c>
      <c r="B2719" s="342" t="str">
        <f aca="false">A2719&amp;"U"</f>
        <v>103801U</v>
      </c>
      <c r="C2719" s="341" t="s">
        <v>8622</v>
      </c>
      <c r="D2719" s="341" t="s">
        <v>102</v>
      </c>
      <c r="E2719" s="341" t="s">
        <v>5911</v>
      </c>
      <c r="F2719" s="343" t="n">
        <v>632.37</v>
      </c>
    </row>
    <row r="2720" customFormat="false" ht="15" hidden="false" customHeight="false" outlineLevel="0" collapsed="false">
      <c r="A2720" s="341" t="n">
        <v>103925</v>
      </c>
      <c r="B2720" s="342" t="str">
        <f aca="false">A2720&amp;"U"</f>
        <v>103925U</v>
      </c>
      <c r="C2720" s="341" t="s">
        <v>8623</v>
      </c>
      <c r="D2720" s="341" t="s">
        <v>102</v>
      </c>
      <c r="E2720" s="341" t="s">
        <v>5911</v>
      </c>
      <c r="F2720" s="344" t="n">
        <v>1701.8</v>
      </c>
    </row>
    <row r="2721" customFormat="false" ht="15" hidden="false" customHeight="false" outlineLevel="0" collapsed="false">
      <c r="A2721" s="341" t="n">
        <v>103926</v>
      </c>
      <c r="B2721" s="342" t="str">
        <f aca="false">A2721&amp;"U"</f>
        <v>103926U</v>
      </c>
      <c r="C2721" s="341" t="s">
        <v>8624</v>
      </c>
      <c r="D2721" s="341" t="s">
        <v>102</v>
      </c>
      <c r="E2721" s="341" t="s">
        <v>5911</v>
      </c>
      <c r="F2721" s="344" t="n">
        <v>1399.44</v>
      </c>
    </row>
    <row r="2722" customFormat="false" ht="15" hidden="false" customHeight="false" outlineLevel="0" collapsed="false">
      <c r="A2722" s="341" t="n">
        <v>103928</v>
      </c>
      <c r="B2722" s="342" t="str">
        <f aca="false">A2722&amp;"U"</f>
        <v>103928U</v>
      </c>
      <c r="C2722" s="341" t="s">
        <v>8625</v>
      </c>
      <c r="D2722" s="341" t="s">
        <v>102</v>
      </c>
      <c r="E2722" s="341" t="s">
        <v>5964</v>
      </c>
      <c r="F2722" s="343" t="n">
        <v>494.19</v>
      </c>
    </row>
    <row r="2723" customFormat="false" ht="15" hidden="false" customHeight="false" outlineLevel="0" collapsed="false">
      <c r="A2723" s="341" t="n">
        <v>103929</v>
      </c>
      <c r="B2723" s="342" t="str">
        <f aca="false">A2723&amp;"U"</f>
        <v>103929U</v>
      </c>
      <c r="C2723" s="341" t="s">
        <v>8626</v>
      </c>
      <c r="D2723" s="341" t="s">
        <v>102</v>
      </c>
      <c r="E2723" s="341" t="s">
        <v>5911</v>
      </c>
      <c r="F2723" s="344" t="n">
        <v>1222.53</v>
      </c>
    </row>
    <row r="2724" customFormat="false" ht="15" hidden="false" customHeight="false" outlineLevel="0" collapsed="false">
      <c r="A2724" s="341" t="n">
        <v>103930</v>
      </c>
      <c r="B2724" s="342" t="str">
        <f aca="false">A2724&amp;"U"</f>
        <v>103930U</v>
      </c>
      <c r="C2724" s="341" t="s">
        <v>8627</v>
      </c>
      <c r="D2724" s="341" t="s">
        <v>102</v>
      </c>
      <c r="E2724" s="341" t="s">
        <v>5911</v>
      </c>
      <c r="F2724" s="343" t="n">
        <v>756.13</v>
      </c>
    </row>
    <row r="2725" customFormat="false" ht="15" hidden="false" customHeight="false" outlineLevel="0" collapsed="false">
      <c r="A2725" s="341" t="n">
        <v>103931</v>
      </c>
      <c r="B2725" s="342" t="str">
        <f aca="false">A2725&amp;"U"</f>
        <v>103931U</v>
      </c>
      <c r="C2725" s="341" t="s">
        <v>8628</v>
      </c>
      <c r="D2725" s="341" t="s">
        <v>102</v>
      </c>
      <c r="E2725" s="341" t="s">
        <v>5911</v>
      </c>
      <c r="F2725" s="343" t="n">
        <v>555.4</v>
      </c>
    </row>
    <row r="2726" customFormat="false" ht="15" hidden="false" customHeight="false" outlineLevel="0" collapsed="false">
      <c r="A2726" s="341" t="n">
        <v>103932</v>
      </c>
      <c r="B2726" s="342" t="str">
        <f aca="false">A2726&amp;"U"</f>
        <v>103932U</v>
      </c>
      <c r="C2726" s="341" t="s">
        <v>8629</v>
      </c>
      <c r="D2726" s="341" t="s">
        <v>102</v>
      </c>
      <c r="E2726" s="341" t="s">
        <v>5911</v>
      </c>
      <c r="F2726" s="343" t="n">
        <v>525.98</v>
      </c>
    </row>
    <row r="2727" customFormat="false" ht="15" hidden="false" customHeight="false" outlineLevel="0" collapsed="false">
      <c r="A2727" s="341" t="n">
        <v>103933</v>
      </c>
      <c r="B2727" s="342" t="str">
        <f aca="false">A2727&amp;"U"</f>
        <v>103933U</v>
      </c>
      <c r="C2727" s="341" t="s">
        <v>8630</v>
      </c>
      <c r="D2727" s="341" t="s">
        <v>102</v>
      </c>
      <c r="E2727" s="341" t="s">
        <v>5911</v>
      </c>
      <c r="F2727" s="344" t="n">
        <v>1579.89</v>
      </c>
    </row>
    <row r="2728" customFormat="false" ht="15" hidden="false" customHeight="false" outlineLevel="0" collapsed="false">
      <c r="A2728" s="341" t="n">
        <v>104466</v>
      </c>
      <c r="B2728" s="342" t="str">
        <f aca="false">A2728&amp;"U"</f>
        <v>104466U</v>
      </c>
      <c r="C2728" s="341" t="s">
        <v>8631</v>
      </c>
      <c r="D2728" s="341" t="s">
        <v>506</v>
      </c>
      <c r="E2728" s="341" t="s">
        <v>5911</v>
      </c>
      <c r="F2728" s="343" t="n">
        <v>26.07</v>
      </c>
    </row>
    <row r="2729" customFormat="false" ht="15" hidden="false" customHeight="false" outlineLevel="0" collapsed="false">
      <c r="A2729" s="341" t="n">
        <v>104467</v>
      </c>
      <c r="B2729" s="342" t="str">
        <f aca="false">A2729&amp;"U"</f>
        <v>104467U</v>
      </c>
      <c r="C2729" s="341" t="s">
        <v>8632</v>
      </c>
      <c r="D2729" s="341" t="s">
        <v>506</v>
      </c>
      <c r="E2729" s="341" t="s">
        <v>5911</v>
      </c>
      <c r="F2729" s="343" t="n">
        <v>36.33</v>
      </c>
    </row>
    <row r="2730" customFormat="false" ht="15" hidden="false" customHeight="false" outlineLevel="0" collapsed="false">
      <c r="A2730" s="341" t="n">
        <v>104468</v>
      </c>
      <c r="B2730" s="342" t="str">
        <f aca="false">A2730&amp;"U"</f>
        <v>104468U</v>
      </c>
      <c r="C2730" s="341" t="s">
        <v>8633</v>
      </c>
      <c r="D2730" s="341" t="s">
        <v>506</v>
      </c>
      <c r="E2730" s="341" t="s">
        <v>5911</v>
      </c>
      <c r="F2730" s="343" t="n">
        <v>50.13</v>
      </c>
    </row>
    <row r="2731" customFormat="false" ht="15" hidden="false" customHeight="false" outlineLevel="0" collapsed="false">
      <c r="A2731" s="341" t="n">
        <v>104469</v>
      </c>
      <c r="B2731" s="342" t="str">
        <f aca="false">A2731&amp;"U"</f>
        <v>104469U</v>
      </c>
      <c r="C2731" s="341" t="s">
        <v>8634</v>
      </c>
      <c r="D2731" s="341" t="s">
        <v>506</v>
      </c>
      <c r="E2731" s="341" t="s">
        <v>5911</v>
      </c>
      <c r="F2731" s="343" t="n">
        <v>50.74</v>
      </c>
    </row>
    <row r="2732" customFormat="false" ht="15" hidden="false" customHeight="false" outlineLevel="0" collapsed="false">
      <c r="A2732" s="341" t="n">
        <v>104470</v>
      </c>
      <c r="B2732" s="342" t="str">
        <f aca="false">A2732&amp;"U"</f>
        <v>104470U</v>
      </c>
      <c r="C2732" s="341" t="s">
        <v>8635</v>
      </c>
      <c r="D2732" s="341" t="s">
        <v>506</v>
      </c>
      <c r="E2732" s="341" t="s">
        <v>5911</v>
      </c>
      <c r="F2732" s="343" t="n">
        <v>28.32</v>
      </c>
    </row>
    <row r="2733" customFormat="false" ht="15" hidden="false" customHeight="false" outlineLevel="0" collapsed="false">
      <c r="A2733" s="341" t="n">
        <v>104471</v>
      </c>
      <c r="B2733" s="342" t="str">
        <f aca="false">A2733&amp;"U"</f>
        <v>104471U</v>
      </c>
      <c r="C2733" s="341" t="s">
        <v>8636</v>
      </c>
      <c r="D2733" s="341" t="s">
        <v>506</v>
      </c>
      <c r="E2733" s="341" t="s">
        <v>5911</v>
      </c>
      <c r="F2733" s="343" t="n">
        <v>25.26</v>
      </c>
    </row>
    <row r="2734" customFormat="false" ht="15" hidden="false" customHeight="false" outlineLevel="0" collapsed="false">
      <c r="A2734" s="341" t="n">
        <v>104472</v>
      </c>
      <c r="B2734" s="342" t="str">
        <f aca="false">A2734&amp;"U"</f>
        <v>104472U</v>
      </c>
      <c r="C2734" s="341" t="s">
        <v>8637</v>
      </c>
      <c r="D2734" s="341" t="s">
        <v>506</v>
      </c>
      <c r="E2734" s="341" t="s">
        <v>5911</v>
      </c>
      <c r="F2734" s="343" t="n">
        <v>37.87</v>
      </c>
    </row>
    <row r="2735" customFormat="false" ht="15" hidden="false" customHeight="false" outlineLevel="0" collapsed="false">
      <c r="A2735" s="341" t="n">
        <v>104483</v>
      </c>
      <c r="B2735" s="342" t="str">
        <f aca="false">A2735&amp;"U"</f>
        <v>104483U</v>
      </c>
      <c r="C2735" s="341" t="s">
        <v>8638</v>
      </c>
      <c r="D2735" s="341" t="s">
        <v>102</v>
      </c>
      <c r="E2735" s="341" t="s">
        <v>5911</v>
      </c>
      <c r="F2735" s="344" t="n">
        <v>2218.11</v>
      </c>
    </row>
    <row r="2736" customFormat="false" ht="15" hidden="false" customHeight="false" outlineLevel="0" collapsed="false">
      <c r="A2736" s="341" t="n">
        <v>104484</v>
      </c>
      <c r="B2736" s="342" t="str">
        <f aca="false">A2736&amp;"U"</f>
        <v>104484U</v>
      </c>
      <c r="C2736" s="341" t="s">
        <v>8639</v>
      </c>
      <c r="D2736" s="341" t="s">
        <v>102</v>
      </c>
      <c r="E2736" s="341" t="s">
        <v>5911</v>
      </c>
      <c r="F2736" s="344" t="n">
        <v>3723.94</v>
      </c>
    </row>
    <row r="2737" customFormat="false" ht="15" hidden="false" customHeight="false" outlineLevel="0" collapsed="false">
      <c r="A2737" s="341" t="n">
        <v>104485</v>
      </c>
      <c r="B2737" s="342" t="str">
        <f aca="false">A2737&amp;"U"</f>
        <v>104485U</v>
      </c>
      <c r="C2737" s="341" t="s">
        <v>8640</v>
      </c>
      <c r="D2737" s="341" t="s">
        <v>102</v>
      </c>
      <c r="E2737" s="341" t="s">
        <v>5911</v>
      </c>
      <c r="F2737" s="344" t="n">
        <v>2947.94</v>
      </c>
    </row>
    <row r="2738" customFormat="false" ht="15" hidden="false" customHeight="false" outlineLevel="0" collapsed="false">
      <c r="A2738" s="341" t="n">
        <v>104486</v>
      </c>
      <c r="B2738" s="342" t="str">
        <f aca="false">A2738&amp;"U"</f>
        <v>104486U</v>
      </c>
      <c r="C2738" s="341" t="s">
        <v>8641</v>
      </c>
      <c r="D2738" s="341" t="s">
        <v>102</v>
      </c>
      <c r="E2738" s="341" t="s">
        <v>5911</v>
      </c>
      <c r="F2738" s="344" t="n">
        <v>3153.3</v>
      </c>
    </row>
    <row r="2739" customFormat="false" ht="15" hidden="false" customHeight="false" outlineLevel="0" collapsed="false">
      <c r="A2739" s="341" t="n">
        <v>104487</v>
      </c>
      <c r="B2739" s="342" t="str">
        <f aca="false">A2739&amp;"U"</f>
        <v>104487U</v>
      </c>
      <c r="C2739" s="341" t="s">
        <v>8642</v>
      </c>
      <c r="D2739" s="341" t="s">
        <v>102</v>
      </c>
      <c r="E2739" s="341" t="s">
        <v>5911</v>
      </c>
      <c r="F2739" s="344" t="n">
        <v>2562.4</v>
      </c>
    </row>
    <row r="2740" customFormat="false" ht="15" hidden="false" customHeight="false" outlineLevel="0" collapsed="false">
      <c r="A2740" s="341" t="n">
        <v>104488</v>
      </c>
      <c r="B2740" s="342" t="str">
        <f aca="false">A2740&amp;"U"</f>
        <v>104488U</v>
      </c>
      <c r="C2740" s="341" t="s">
        <v>8643</v>
      </c>
      <c r="D2740" s="341" t="s">
        <v>102</v>
      </c>
      <c r="E2740" s="341" t="s">
        <v>5911</v>
      </c>
      <c r="F2740" s="344" t="n">
        <v>2499.08</v>
      </c>
    </row>
    <row r="2741" customFormat="false" ht="15" hidden="false" customHeight="false" outlineLevel="0" collapsed="false">
      <c r="A2741" s="341" t="n">
        <v>104489</v>
      </c>
      <c r="B2741" s="342" t="str">
        <f aca="false">A2741&amp;"U"</f>
        <v>104489U</v>
      </c>
      <c r="C2741" s="341" t="s">
        <v>8644</v>
      </c>
      <c r="D2741" s="341" t="s">
        <v>102</v>
      </c>
      <c r="E2741" s="341" t="s">
        <v>5911</v>
      </c>
      <c r="F2741" s="344" t="n">
        <v>3963.77</v>
      </c>
    </row>
    <row r="2742" customFormat="false" ht="15" hidden="false" customHeight="false" outlineLevel="0" collapsed="false">
      <c r="A2742" s="341" t="n">
        <v>104490</v>
      </c>
      <c r="B2742" s="342" t="str">
        <f aca="false">A2742&amp;"U"</f>
        <v>104490U</v>
      </c>
      <c r="C2742" s="341" t="s">
        <v>8645</v>
      </c>
      <c r="D2742" s="341" t="s">
        <v>102</v>
      </c>
      <c r="E2742" s="341" t="s">
        <v>5911</v>
      </c>
      <c r="F2742" s="344" t="n">
        <v>2398.06</v>
      </c>
    </row>
    <row r="2743" customFormat="false" ht="15" hidden="false" customHeight="false" outlineLevel="0" collapsed="false">
      <c r="A2743" s="341" t="n">
        <v>98562</v>
      </c>
      <c r="B2743" s="342" t="str">
        <f aca="false">A2743&amp;"U"</f>
        <v>98562U</v>
      </c>
      <c r="C2743" s="341" t="s">
        <v>8646</v>
      </c>
      <c r="D2743" s="341" t="s">
        <v>68</v>
      </c>
      <c r="E2743" s="341" t="s">
        <v>5964</v>
      </c>
      <c r="F2743" s="343" t="n">
        <v>46.69</v>
      </c>
    </row>
    <row r="2744" customFormat="false" ht="15" hidden="false" customHeight="false" outlineLevel="0" collapsed="false">
      <c r="A2744" s="341" t="n">
        <v>98555</v>
      </c>
      <c r="B2744" s="342" t="str">
        <f aca="false">A2744&amp;"U"</f>
        <v>98555U</v>
      </c>
      <c r="C2744" s="341" t="s">
        <v>8647</v>
      </c>
      <c r="D2744" s="341" t="s">
        <v>68</v>
      </c>
      <c r="E2744" s="341" t="s">
        <v>5964</v>
      </c>
      <c r="F2744" s="343" t="n">
        <v>29.97</v>
      </c>
    </row>
    <row r="2745" customFormat="false" ht="15" hidden="false" customHeight="false" outlineLevel="0" collapsed="false">
      <c r="A2745" s="341" t="n">
        <v>98556</v>
      </c>
      <c r="B2745" s="342" t="str">
        <f aca="false">A2745&amp;"U"</f>
        <v>98556U</v>
      </c>
      <c r="C2745" s="341" t="s">
        <v>8648</v>
      </c>
      <c r="D2745" s="341" t="s">
        <v>68</v>
      </c>
      <c r="E2745" s="341" t="s">
        <v>5964</v>
      </c>
      <c r="F2745" s="343" t="n">
        <v>54.24</v>
      </c>
    </row>
    <row r="2746" customFormat="false" ht="15" hidden="false" customHeight="false" outlineLevel="0" collapsed="false">
      <c r="A2746" s="341" t="n">
        <v>98558</v>
      </c>
      <c r="B2746" s="342" t="str">
        <f aca="false">A2746&amp;"U"</f>
        <v>98558U</v>
      </c>
      <c r="C2746" s="341" t="s">
        <v>8649</v>
      </c>
      <c r="D2746" s="341" t="s">
        <v>32</v>
      </c>
      <c r="E2746" s="341" t="s">
        <v>5964</v>
      </c>
      <c r="F2746" s="343" t="n">
        <v>8.9</v>
      </c>
    </row>
    <row r="2747" customFormat="false" ht="15" hidden="false" customHeight="false" outlineLevel="0" collapsed="false">
      <c r="A2747" s="341" t="n">
        <v>98559</v>
      </c>
      <c r="B2747" s="342" t="str">
        <f aca="false">A2747&amp;"U"</f>
        <v>98559U</v>
      </c>
      <c r="C2747" s="341" t="s">
        <v>8650</v>
      </c>
      <c r="D2747" s="341" t="s">
        <v>152</v>
      </c>
      <c r="E2747" s="341" t="s">
        <v>5964</v>
      </c>
      <c r="F2747" s="343" t="n">
        <v>4.44</v>
      </c>
    </row>
    <row r="2748" customFormat="false" ht="15" hidden="false" customHeight="false" outlineLevel="0" collapsed="false">
      <c r="A2748" s="341" t="n">
        <v>98546</v>
      </c>
      <c r="B2748" s="342" t="str">
        <f aca="false">A2748&amp;"U"</f>
        <v>98546U</v>
      </c>
      <c r="C2748" s="341" t="s">
        <v>8651</v>
      </c>
      <c r="D2748" s="341" t="s">
        <v>68</v>
      </c>
      <c r="E2748" s="341" t="s">
        <v>5911</v>
      </c>
      <c r="F2748" s="343" t="n">
        <v>110.73</v>
      </c>
    </row>
    <row r="2749" customFormat="false" ht="15" hidden="false" customHeight="false" outlineLevel="0" collapsed="false">
      <c r="A2749" s="341" t="n">
        <v>98547</v>
      </c>
      <c r="B2749" s="342" t="str">
        <f aca="false">A2749&amp;"U"</f>
        <v>98547U</v>
      </c>
      <c r="C2749" s="341" t="s">
        <v>8652</v>
      </c>
      <c r="D2749" s="341" t="s">
        <v>68</v>
      </c>
      <c r="E2749" s="341" t="s">
        <v>5911</v>
      </c>
      <c r="F2749" s="343" t="n">
        <v>185.24</v>
      </c>
    </row>
    <row r="2750" customFormat="false" ht="15" hidden="false" customHeight="false" outlineLevel="0" collapsed="false">
      <c r="A2750" s="341" t="n">
        <v>98553</v>
      </c>
      <c r="B2750" s="342" t="str">
        <f aca="false">A2750&amp;"U"</f>
        <v>98553U</v>
      </c>
      <c r="C2750" s="341" t="s">
        <v>8653</v>
      </c>
      <c r="D2750" s="341" t="s">
        <v>68</v>
      </c>
      <c r="E2750" s="341" t="s">
        <v>5964</v>
      </c>
      <c r="F2750" s="343" t="n">
        <v>169.42</v>
      </c>
    </row>
    <row r="2751" customFormat="false" ht="15" hidden="false" customHeight="false" outlineLevel="0" collapsed="false">
      <c r="A2751" s="341" t="n">
        <v>98554</v>
      </c>
      <c r="B2751" s="342" t="str">
        <f aca="false">A2751&amp;"U"</f>
        <v>98554U</v>
      </c>
      <c r="C2751" s="341" t="s">
        <v>8654</v>
      </c>
      <c r="D2751" s="341" t="s">
        <v>68</v>
      </c>
      <c r="E2751" s="341" t="s">
        <v>5964</v>
      </c>
      <c r="F2751" s="343" t="n">
        <v>45.53</v>
      </c>
    </row>
    <row r="2752" customFormat="false" ht="15" hidden="false" customHeight="false" outlineLevel="0" collapsed="false">
      <c r="A2752" s="341" t="n">
        <v>98557</v>
      </c>
      <c r="B2752" s="342" t="str">
        <f aca="false">A2752&amp;"U"</f>
        <v>98557U</v>
      </c>
      <c r="C2752" s="341" t="s">
        <v>8655</v>
      </c>
      <c r="D2752" s="341" t="s">
        <v>68</v>
      </c>
      <c r="E2752" s="341" t="s">
        <v>5964</v>
      </c>
      <c r="F2752" s="343" t="n">
        <v>46.02</v>
      </c>
    </row>
    <row r="2753" customFormat="false" ht="15" hidden="false" customHeight="false" outlineLevel="0" collapsed="false">
      <c r="A2753" s="341" t="n">
        <v>98563</v>
      </c>
      <c r="B2753" s="342" t="str">
        <f aca="false">A2753&amp;"U"</f>
        <v>98563U</v>
      </c>
      <c r="C2753" s="341" t="s">
        <v>8656</v>
      </c>
      <c r="D2753" s="341" t="s">
        <v>68</v>
      </c>
      <c r="E2753" s="341" t="s">
        <v>5964</v>
      </c>
      <c r="F2753" s="343" t="n">
        <v>35.69</v>
      </c>
    </row>
    <row r="2754" customFormat="false" ht="15" hidden="false" customHeight="false" outlineLevel="0" collapsed="false">
      <c r="A2754" s="341" t="n">
        <v>98564</v>
      </c>
      <c r="B2754" s="342" t="str">
        <f aca="false">A2754&amp;"U"</f>
        <v>98564U</v>
      </c>
      <c r="C2754" s="341" t="s">
        <v>8657</v>
      </c>
      <c r="D2754" s="341" t="s">
        <v>68</v>
      </c>
      <c r="E2754" s="341" t="s">
        <v>5964</v>
      </c>
      <c r="F2754" s="343" t="n">
        <v>49.73</v>
      </c>
    </row>
    <row r="2755" customFormat="false" ht="15" hidden="false" customHeight="false" outlineLevel="0" collapsed="false">
      <c r="A2755" s="341" t="n">
        <v>98565</v>
      </c>
      <c r="B2755" s="342" t="str">
        <f aca="false">A2755&amp;"U"</f>
        <v>98565U</v>
      </c>
      <c r="C2755" s="341" t="s">
        <v>8658</v>
      </c>
      <c r="D2755" s="341" t="s">
        <v>68</v>
      </c>
      <c r="E2755" s="341" t="s">
        <v>5964</v>
      </c>
      <c r="F2755" s="343" t="n">
        <v>50.87</v>
      </c>
    </row>
    <row r="2756" customFormat="false" ht="15" hidden="false" customHeight="false" outlineLevel="0" collapsed="false">
      <c r="A2756" s="341" t="n">
        <v>98566</v>
      </c>
      <c r="B2756" s="342" t="str">
        <f aca="false">A2756&amp;"U"</f>
        <v>98566U</v>
      </c>
      <c r="C2756" s="341" t="s">
        <v>8659</v>
      </c>
      <c r="D2756" s="341" t="s">
        <v>68</v>
      </c>
      <c r="E2756" s="341" t="s">
        <v>5964</v>
      </c>
      <c r="F2756" s="343" t="n">
        <v>64.92</v>
      </c>
    </row>
    <row r="2757" customFormat="false" ht="15" hidden="false" customHeight="false" outlineLevel="0" collapsed="false">
      <c r="A2757" s="341" t="n">
        <v>98567</v>
      </c>
      <c r="B2757" s="342" t="str">
        <f aca="false">A2757&amp;"U"</f>
        <v>98567U</v>
      </c>
      <c r="C2757" s="341" t="s">
        <v>8660</v>
      </c>
      <c r="D2757" s="341" t="s">
        <v>68</v>
      </c>
      <c r="E2757" s="341" t="s">
        <v>5964</v>
      </c>
      <c r="F2757" s="343" t="n">
        <v>65.25</v>
      </c>
    </row>
    <row r="2758" customFormat="false" ht="15" hidden="false" customHeight="false" outlineLevel="0" collapsed="false">
      <c r="A2758" s="341" t="n">
        <v>98568</v>
      </c>
      <c r="B2758" s="342" t="str">
        <f aca="false">A2758&amp;"U"</f>
        <v>98568U</v>
      </c>
      <c r="C2758" s="341" t="s">
        <v>8661</v>
      </c>
      <c r="D2758" s="341" t="s">
        <v>68</v>
      </c>
      <c r="E2758" s="341" t="s">
        <v>5964</v>
      </c>
      <c r="F2758" s="343" t="n">
        <v>79.3</v>
      </c>
    </row>
    <row r="2759" customFormat="false" ht="15" hidden="false" customHeight="false" outlineLevel="0" collapsed="false">
      <c r="A2759" s="341" t="n">
        <v>98569</v>
      </c>
      <c r="B2759" s="342" t="str">
        <f aca="false">A2759&amp;"U"</f>
        <v>98569U</v>
      </c>
      <c r="C2759" s="341" t="s">
        <v>8662</v>
      </c>
      <c r="D2759" s="341" t="s">
        <v>68</v>
      </c>
      <c r="E2759" s="341" t="s">
        <v>5964</v>
      </c>
      <c r="F2759" s="343" t="n">
        <v>80.43</v>
      </c>
    </row>
    <row r="2760" customFormat="false" ht="15" hidden="false" customHeight="false" outlineLevel="0" collapsed="false">
      <c r="A2760" s="341" t="n">
        <v>98570</v>
      </c>
      <c r="B2760" s="342" t="str">
        <f aca="false">A2760&amp;"U"</f>
        <v>98570U</v>
      </c>
      <c r="C2760" s="341" t="s">
        <v>8663</v>
      </c>
      <c r="D2760" s="341" t="s">
        <v>68</v>
      </c>
      <c r="E2760" s="341" t="s">
        <v>5964</v>
      </c>
      <c r="F2760" s="343" t="n">
        <v>94.47</v>
      </c>
    </row>
    <row r="2761" customFormat="false" ht="15" hidden="false" customHeight="false" outlineLevel="0" collapsed="false">
      <c r="A2761" s="341" t="n">
        <v>98571</v>
      </c>
      <c r="B2761" s="342" t="str">
        <f aca="false">A2761&amp;"U"</f>
        <v>98571U</v>
      </c>
      <c r="C2761" s="341" t="s">
        <v>8664</v>
      </c>
      <c r="D2761" s="341" t="s">
        <v>68</v>
      </c>
      <c r="E2761" s="341" t="s">
        <v>5964</v>
      </c>
      <c r="F2761" s="343" t="n">
        <v>46.06</v>
      </c>
    </row>
    <row r="2762" customFormat="false" ht="15" hidden="false" customHeight="false" outlineLevel="0" collapsed="false">
      <c r="A2762" s="341" t="n">
        <v>98572</v>
      </c>
      <c r="B2762" s="342" t="str">
        <f aca="false">A2762&amp;"U"</f>
        <v>98572U</v>
      </c>
      <c r="C2762" s="341" t="s">
        <v>8665</v>
      </c>
      <c r="D2762" s="341" t="s">
        <v>68</v>
      </c>
      <c r="E2762" s="341" t="s">
        <v>5964</v>
      </c>
      <c r="F2762" s="343" t="n">
        <v>56.53</v>
      </c>
    </row>
    <row r="2763" customFormat="false" ht="15" hidden="false" customHeight="false" outlineLevel="0" collapsed="false">
      <c r="A2763" s="341" t="n">
        <v>98573</v>
      </c>
      <c r="B2763" s="342" t="str">
        <f aca="false">A2763&amp;"U"</f>
        <v>98573U</v>
      </c>
      <c r="C2763" s="341" t="s">
        <v>8666</v>
      </c>
      <c r="D2763" s="341" t="s">
        <v>68</v>
      </c>
      <c r="E2763" s="341" t="s">
        <v>5964</v>
      </c>
      <c r="F2763" s="343" t="n">
        <v>70.05</v>
      </c>
    </row>
    <row r="2764" customFormat="false" ht="15" hidden="false" customHeight="false" outlineLevel="0" collapsed="false">
      <c r="A2764" s="341" t="n">
        <v>91831</v>
      </c>
      <c r="B2764" s="342" t="str">
        <f aca="false">A2764&amp;"U"</f>
        <v>91831U</v>
      </c>
      <c r="C2764" s="341" t="s">
        <v>8667</v>
      </c>
      <c r="D2764" s="341" t="s">
        <v>152</v>
      </c>
      <c r="E2764" s="341" t="s">
        <v>5964</v>
      </c>
      <c r="F2764" s="343" t="n">
        <v>14.59</v>
      </c>
    </row>
    <row r="2765" customFormat="false" ht="15" hidden="false" customHeight="false" outlineLevel="0" collapsed="false">
      <c r="A2765" s="341" t="n">
        <v>91833</v>
      </c>
      <c r="B2765" s="342" t="str">
        <f aca="false">A2765&amp;"U"</f>
        <v>91833U</v>
      </c>
      <c r="C2765" s="341" t="s">
        <v>8668</v>
      </c>
      <c r="D2765" s="341" t="s">
        <v>152</v>
      </c>
      <c r="E2765" s="341" t="s">
        <v>5964</v>
      </c>
      <c r="F2765" s="343" t="n">
        <v>15.08</v>
      </c>
    </row>
    <row r="2766" customFormat="false" ht="15" hidden="false" customHeight="false" outlineLevel="0" collapsed="false">
      <c r="A2766" s="341" t="n">
        <v>91834</v>
      </c>
      <c r="B2766" s="342" t="str">
        <f aca="false">A2766&amp;"U"</f>
        <v>91834U</v>
      </c>
      <c r="C2766" s="341" t="s">
        <v>8669</v>
      </c>
      <c r="D2766" s="341" t="s">
        <v>152</v>
      </c>
      <c r="E2766" s="341" t="s">
        <v>5964</v>
      </c>
      <c r="F2766" s="343" t="n">
        <v>15.27</v>
      </c>
    </row>
    <row r="2767" customFormat="false" ht="15" hidden="false" customHeight="false" outlineLevel="0" collapsed="false">
      <c r="A2767" s="341" t="n">
        <v>91835</v>
      </c>
      <c r="B2767" s="342" t="str">
        <f aca="false">A2767&amp;"U"</f>
        <v>91835U</v>
      </c>
      <c r="C2767" s="341" t="s">
        <v>8670</v>
      </c>
      <c r="D2767" s="341" t="s">
        <v>152</v>
      </c>
      <c r="E2767" s="341" t="s">
        <v>5964</v>
      </c>
      <c r="F2767" s="343" t="n">
        <v>16.54</v>
      </c>
    </row>
    <row r="2768" customFormat="false" ht="15" hidden="false" customHeight="false" outlineLevel="0" collapsed="false">
      <c r="A2768" s="341" t="n">
        <v>91836</v>
      </c>
      <c r="B2768" s="342" t="str">
        <f aca="false">A2768&amp;"U"</f>
        <v>91836U</v>
      </c>
      <c r="C2768" s="341" t="s">
        <v>8671</v>
      </c>
      <c r="D2768" s="341" t="s">
        <v>152</v>
      </c>
      <c r="E2768" s="341" t="s">
        <v>5964</v>
      </c>
      <c r="F2768" s="343" t="n">
        <v>17.63</v>
      </c>
    </row>
    <row r="2769" customFormat="false" ht="15" hidden="false" customHeight="false" outlineLevel="0" collapsed="false">
      <c r="A2769" s="341" t="n">
        <v>91837</v>
      </c>
      <c r="B2769" s="342" t="str">
        <f aca="false">A2769&amp;"U"</f>
        <v>91837U</v>
      </c>
      <c r="C2769" s="341" t="s">
        <v>8672</v>
      </c>
      <c r="D2769" s="341" t="s">
        <v>152</v>
      </c>
      <c r="E2769" s="341" t="s">
        <v>5964</v>
      </c>
      <c r="F2769" s="343" t="n">
        <v>20.58</v>
      </c>
    </row>
    <row r="2770" customFormat="false" ht="15" hidden="false" customHeight="false" outlineLevel="0" collapsed="false">
      <c r="A2770" s="341" t="n">
        <v>91839</v>
      </c>
      <c r="B2770" s="342" t="str">
        <f aca="false">A2770&amp;"U"</f>
        <v>91839U</v>
      </c>
      <c r="C2770" s="341" t="s">
        <v>8673</v>
      </c>
      <c r="D2770" s="341" t="s">
        <v>152</v>
      </c>
      <c r="E2770" s="341" t="s">
        <v>5964</v>
      </c>
      <c r="F2770" s="343" t="n">
        <v>15.79</v>
      </c>
    </row>
    <row r="2771" customFormat="false" ht="15" hidden="false" customHeight="false" outlineLevel="0" collapsed="false">
      <c r="A2771" s="341" t="n">
        <v>91840</v>
      </c>
      <c r="B2771" s="342" t="str">
        <f aca="false">A2771&amp;"U"</f>
        <v>91840U</v>
      </c>
      <c r="C2771" s="341" t="s">
        <v>229</v>
      </c>
      <c r="D2771" s="341" t="s">
        <v>152</v>
      </c>
      <c r="E2771" s="341" t="s">
        <v>5964</v>
      </c>
      <c r="F2771" s="343" t="n">
        <v>17.79</v>
      </c>
    </row>
    <row r="2772" customFormat="false" ht="15" hidden="false" customHeight="false" outlineLevel="0" collapsed="false">
      <c r="A2772" s="341" t="n">
        <v>91841</v>
      </c>
      <c r="B2772" s="342" t="str">
        <f aca="false">A2772&amp;"U"</f>
        <v>91841U</v>
      </c>
      <c r="C2772" s="341" t="s">
        <v>8674</v>
      </c>
      <c r="D2772" s="341" t="s">
        <v>152</v>
      </c>
      <c r="E2772" s="341" t="s">
        <v>5964</v>
      </c>
      <c r="F2772" s="343" t="n">
        <v>17.26</v>
      </c>
    </row>
    <row r="2773" customFormat="false" ht="15" hidden="false" customHeight="false" outlineLevel="0" collapsed="false">
      <c r="A2773" s="341" t="n">
        <v>91842</v>
      </c>
      <c r="B2773" s="342" t="str">
        <f aca="false">A2773&amp;"U"</f>
        <v>91842U</v>
      </c>
      <c r="C2773" s="341" t="s">
        <v>8675</v>
      </c>
      <c r="D2773" s="341" t="s">
        <v>152</v>
      </c>
      <c r="E2773" s="341" t="s">
        <v>5964</v>
      </c>
      <c r="F2773" s="343" t="n">
        <v>5.03</v>
      </c>
    </row>
    <row r="2774" customFormat="false" ht="15" hidden="false" customHeight="false" outlineLevel="0" collapsed="false">
      <c r="A2774" s="341" t="n">
        <v>91843</v>
      </c>
      <c r="B2774" s="342" t="str">
        <f aca="false">A2774&amp;"U"</f>
        <v>91843U</v>
      </c>
      <c r="C2774" s="341" t="s">
        <v>8676</v>
      </c>
      <c r="D2774" s="341" t="s">
        <v>152</v>
      </c>
      <c r="E2774" s="341" t="s">
        <v>5964</v>
      </c>
      <c r="F2774" s="343" t="n">
        <v>5.52</v>
      </c>
    </row>
    <row r="2775" customFormat="false" ht="15" hidden="false" customHeight="false" outlineLevel="0" collapsed="false">
      <c r="A2775" s="341" t="n">
        <v>91844</v>
      </c>
      <c r="B2775" s="342" t="str">
        <f aca="false">A2775&amp;"U"</f>
        <v>91844U</v>
      </c>
      <c r="C2775" s="341" t="s">
        <v>8677</v>
      </c>
      <c r="D2775" s="341" t="s">
        <v>152</v>
      </c>
      <c r="E2775" s="341" t="s">
        <v>5964</v>
      </c>
      <c r="F2775" s="343" t="n">
        <v>5.67</v>
      </c>
    </row>
    <row r="2776" customFormat="false" ht="15" hidden="false" customHeight="false" outlineLevel="0" collapsed="false">
      <c r="A2776" s="341" t="n">
        <v>91845</v>
      </c>
      <c r="B2776" s="342" t="str">
        <f aca="false">A2776&amp;"U"</f>
        <v>91845U</v>
      </c>
      <c r="C2776" s="341" t="s">
        <v>8678</v>
      </c>
      <c r="D2776" s="341" t="s">
        <v>152</v>
      </c>
      <c r="E2776" s="341" t="s">
        <v>5964</v>
      </c>
      <c r="F2776" s="343" t="n">
        <v>6.94</v>
      </c>
    </row>
    <row r="2777" customFormat="false" ht="15" hidden="false" customHeight="false" outlineLevel="0" collapsed="false">
      <c r="A2777" s="341" t="n">
        <v>91846</v>
      </c>
      <c r="B2777" s="342" t="str">
        <f aca="false">A2777&amp;"U"</f>
        <v>91846U</v>
      </c>
      <c r="C2777" s="341" t="s">
        <v>8679</v>
      </c>
      <c r="D2777" s="341" t="s">
        <v>152</v>
      </c>
      <c r="E2777" s="341" t="s">
        <v>5964</v>
      </c>
      <c r="F2777" s="343" t="n">
        <v>8.07</v>
      </c>
    </row>
    <row r="2778" customFormat="false" ht="15" hidden="false" customHeight="false" outlineLevel="0" collapsed="false">
      <c r="A2778" s="341" t="n">
        <v>91847</v>
      </c>
      <c r="B2778" s="342" t="str">
        <f aca="false">A2778&amp;"U"</f>
        <v>91847U</v>
      </c>
      <c r="C2778" s="341" t="s">
        <v>8680</v>
      </c>
      <c r="D2778" s="341" t="s">
        <v>152</v>
      </c>
      <c r="E2778" s="341" t="s">
        <v>5964</v>
      </c>
      <c r="F2778" s="343" t="n">
        <v>11.02</v>
      </c>
    </row>
    <row r="2779" customFormat="false" ht="15" hidden="false" customHeight="false" outlineLevel="0" collapsed="false">
      <c r="A2779" s="341" t="n">
        <v>91849</v>
      </c>
      <c r="B2779" s="342" t="str">
        <f aca="false">A2779&amp;"U"</f>
        <v>91849U</v>
      </c>
      <c r="C2779" s="341" t="s">
        <v>8681</v>
      </c>
      <c r="D2779" s="341" t="s">
        <v>152</v>
      </c>
      <c r="E2779" s="341" t="s">
        <v>5964</v>
      </c>
      <c r="F2779" s="343" t="n">
        <v>6.23</v>
      </c>
    </row>
    <row r="2780" customFormat="false" ht="15" hidden="false" customHeight="false" outlineLevel="0" collapsed="false">
      <c r="A2780" s="341" t="n">
        <v>91850</v>
      </c>
      <c r="B2780" s="342" t="str">
        <f aca="false">A2780&amp;"U"</f>
        <v>91850U</v>
      </c>
      <c r="C2780" s="341" t="s">
        <v>8682</v>
      </c>
      <c r="D2780" s="341" t="s">
        <v>152</v>
      </c>
      <c r="E2780" s="341" t="s">
        <v>5964</v>
      </c>
      <c r="F2780" s="343" t="n">
        <v>8.2</v>
      </c>
    </row>
    <row r="2781" customFormat="false" ht="15" hidden="false" customHeight="false" outlineLevel="0" collapsed="false">
      <c r="A2781" s="341" t="n">
        <v>91851</v>
      </c>
      <c r="B2781" s="342" t="str">
        <f aca="false">A2781&amp;"U"</f>
        <v>91851U</v>
      </c>
      <c r="C2781" s="341" t="s">
        <v>8683</v>
      </c>
      <c r="D2781" s="341" t="s">
        <v>152</v>
      </c>
      <c r="E2781" s="341" t="s">
        <v>5964</v>
      </c>
      <c r="F2781" s="343" t="n">
        <v>7.67</v>
      </c>
    </row>
    <row r="2782" customFormat="false" ht="15" hidden="false" customHeight="false" outlineLevel="0" collapsed="false">
      <c r="A2782" s="341" t="n">
        <v>91852</v>
      </c>
      <c r="B2782" s="342" t="str">
        <f aca="false">A2782&amp;"U"</f>
        <v>91852U</v>
      </c>
      <c r="C2782" s="341" t="s">
        <v>8684</v>
      </c>
      <c r="D2782" s="341" t="s">
        <v>152</v>
      </c>
      <c r="E2782" s="341" t="s">
        <v>5964</v>
      </c>
      <c r="F2782" s="343" t="n">
        <v>7.7</v>
      </c>
    </row>
    <row r="2783" customFormat="false" ht="15" hidden="false" customHeight="false" outlineLevel="0" collapsed="false">
      <c r="A2783" s="341" t="n">
        <v>91853</v>
      </c>
      <c r="B2783" s="342" t="str">
        <f aca="false">A2783&amp;"U"</f>
        <v>91853U</v>
      </c>
      <c r="C2783" s="341" t="s">
        <v>8685</v>
      </c>
      <c r="D2783" s="341" t="s">
        <v>152</v>
      </c>
      <c r="E2783" s="341" t="s">
        <v>5964</v>
      </c>
      <c r="F2783" s="343" t="n">
        <v>8.16</v>
      </c>
    </row>
    <row r="2784" customFormat="false" ht="15" hidden="false" customHeight="false" outlineLevel="0" collapsed="false">
      <c r="A2784" s="341" t="n">
        <v>91854</v>
      </c>
      <c r="B2784" s="342" t="str">
        <f aca="false">A2784&amp;"U"</f>
        <v>91854U</v>
      </c>
      <c r="C2784" s="341" t="s">
        <v>8686</v>
      </c>
      <c r="D2784" s="341" t="s">
        <v>152</v>
      </c>
      <c r="E2784" s="341" t="s">
        <v>5964</v>
      </c>
      <c r="F2784" s="343" t="n">
        <v>8.33</v>
      </c>
    </row>
    <row r="2785" customFormat="false" ht="15" hidden="false" customHeight="false" outlineLevel="0" collapsed="false">
      <c r="A2785" s="341" t="n">
        <v>91855</v>
      </c>
      <c r="B2785" s="342" t="str">
        <f aca="false">A2785&amp;"U"</f>
        <v>91855U</v>
      </c>
      <c r="C2785" s="341" t="s">
        <v>8687</v>
      </c>
      <c r="D2785" s="341" t="s">
        <v>152</v>
      </c>
      <c r="E2785" s="341" t="s">
        <v>5964</v>
      </c>
      <c r="F2785" s="343" t="n">
        <v>9.5</v>
      </c>
    </row>
    <row r="2786" customFormat="false" ht="15" hidden="false" customHeight="false" outlineLevel="0" collapsed="false">
      <c r="A2786" s="341" t="n">
        <v>91856</v>
      </c>
      <c r="B2786" s="342" t="str">
        <f aca="false">A2786&amp;"U"</f>
        <v>91856U</v>
      </c>
      <c r="C2786" s="341" t="s">
        <v>8688</v>
      </c>
      <c r="D2786" s="341" t="s">
        <v>152</v>
      </c>
      <c r="E2786" s="341" t="s">
        <v>5964</v>
      </c>
      <c r="F2786" s="343" t="n">
        <v>10.59</v>
      </c>
    </row>
    <row r="2787" customFormat="false" ht="15" hidden="false" customHeight="false" outlineLevel="0" collapsed="false">
      <c r="A2787" s="341" t="n">
        <v>91857</v>
      </c>
      <c r="B2787" s="342" t="str">
        <f aca="false">A2787&amp;"U"</f>
        <v>91857U</v>
      </c>
      <c r="C2787" s="341" t="s">
        <v>8689</v>
      </c>
      <c r="D2787" s="341" t="s">
        <v>152</v>
      </c>
      <c r="E2787" s="341" t="s">
        <v>5964</v>
      </c>
      <c r="F2787" s="343" t="n">
        <v>13.31</v>
      </c>
    </row>
    <row r="2788" customFormat="false" ht="15" hidden="false" customHeight="false" outlineLevel="0" collapsed="false">
      <c r="A2788" s="341" t="n">
        <v>91859</v>
      </c>
      <c r="B2788" s="342" t="str">
        <f aca="false">A2788&amp;"U"</f>
        <v>91859U</v>
      </c>
      <c r="C2788" s="341" t="s">
        <v>8690</v>
      </c>
      <c r="D2788" s="341" t="s">
        <v>152</v>
      </c>
      <c r="E2788" s="341" t="s">
        <v>5964</v>
      </c>
      <c r="F2788" s="343" t="n">
        <v>8.89</v>
      </c>
    </row>
    <row r="2789" customFormat="false" ht="15" hidden="false" customHeight="false" outlineLevel="0" collapsed="false">
      <c r="A2789" s="341" t="n">
        <v>91860</v>
      </c>
      <c r="B2789" s="342" t="str">
        <f aca="false">A2789&amp;"U"</f>
        <v>91860U</v>
      </c>
      <c r="C2789" s="341" t="s">
        <v>8691</v>
      </c>
      <c r="D2789" s="341" t="s">
        <v>152</v>
      </c>
      <c r="E2789" s="341" t="s">
        <v>5964</v>
      </c>
      <c r="F2789" s="343" t="n">
        <v>10.77</v>
      </c>
    </row>
    <row r="2790" customFormat="false" ht="15" hidden="false" customHeight="false" outlineLevel="0" collapsed="false">
      <c r="A2790" s="341" t="n">
        <v>91861</v>
      </c>
      <c r="B2790" s="342" t="str">
        <f aca="false">A2790&amp;"U"</f>
        <v>91861U</v>
      </c>
      <c r="C2790" s="341" t="s">
        <v>8692</v>
      </c>
      <c r="D2790" s="341" t="s">
        <v>152</v>
      </c>
      <c r="E2790" s="341" t="s">
        <v>5964</v>
      </c>
      <c r="F2790" s="343" t="n">
        <v>10.28</v>
      </c>
    </row>
    <row r="2791" customFormat="false" ht="15" hidden="false" customHeight="false" outlineLevel="0" collapsed="false">
      <c r="A2791" s="341" t="n">
        <v>91862</v>
      </c>
      <c r="B2791" s="342" t="str">
        <f aca="false">A2791&amp;"U"</f>
        <v>91862U</v>
      </c>
      <c r="C2791" s="341" t="s">
        <v>8693</v>
      </c>
      <c r="D2791" s="341" t="s">
        <v>152</v>
      </c>
      <c r="E2791" s="341" t="s">
        <v>5964</v>
      </c>
      <c r="F2791" s="343" t="n">
        <v>8.18</v>
      </c>
    </row>
    <row r="2792" customFormat="false" ht="15" hidden="false" customHeight="false" outlineLevel="0" collapsed="false">
      <c r="A2792" s="341" t="n">
        <v>91863</v>
      </c>
      <c r="B2792" s="342" t="str">
        <f aca="false">A2792&amp;"U"</f>
        <v>91863U</v>
      </c>
      <c r="C2792" s="341" t="s">
        <v>8694</v>
      </c>
      <c r="D2792" s="341" t="s">
        <v>152</v>
      </c>
      <c r="E2792" s="341" t="s">
        <v>5964</v>
      </c>
      <c r="F2792" s="343" t="n">
        <v>9.66</v>
      </c>
    </row>
    <row r="2793" customFormat="false" ht="15" hidden="false" customHeight="false" outlineLevel="0" collapsed="false">
      <c r="A2793" s="341" t="n">
        <v>91864</v>
      </c>
      <c r="B2793" s="342" t="str">
        <f aca="false">A2793&amp;"U"</f>
        <v>91864U</v>
      </c>
      <c r="C2793" s="341" t="s">
        <v>8695</v>
      </c>
      <c r="D2793" s="341" t="s">
        <v>152</v>
      </c>
      <c r="E2793" s="341" t="s">
        <v>5964</v>
      </c>
      <c r="F2793" s="343" t="n">
        <v>12.96</v>
      </c>
    </row>
    <row r="2794" customFormat="false" ht="15" hidden="false" customHeight="false" outlineLevel="0" collapsed="false">
      <c r="A2794" s="341" t="n">
        <v>91865</v>
      </c>
      <c r="B2794" s="342" t="str">
        <f aca="false">A2794&amp;"U"</f>
        <v>91865U</v>
      </c>
      <c r="C2794" s="341" t="s">
        <v>8696</v>
      </c>
      <c r="D2794" s="341" t="s">
        <v>152</v>
      </c>
      <c r="E2794" s="341" t="s">
        <v>5964</v>
      </c>
      <c r="F2794" s="343" t="n">
        <v>16.2</v>
      </c>
    </row>
    <row r="2795" customFormat="false" ht="15" hidden="false" customHeight="false" outlineLevel="0" collapsed="false">
      <c r="A2795" s="341" t="n">
        <v>91866</v>
      </c>
      <c r="B2795" s="342" t="str">
        <f aca="false">A2795&amp;"U"</f>
        <v>91866U</v>
      </c>
      <c r="C2795" s="341" t="s">
        <v>8697</v>
      </c>
      <c r="D2795" s="341" t="s">
        <v>152</v>
      </c>
      <c r="E2795" s="341" t="s">
        <v>5964</v>
      </c>
      <c r="F2795" s="343" t="n">
        <v>7.07</v>
      </c>
    </row>
    <row r="2796" customFormat="false" ht="15" hidden="false" customHeight="false" outlineLevel="0" collapsed="false">
      <c r="A2796" s="341" t="n">
        <v>91867</v>
      </c>
      <c r="B2796" s="342" t="str">
        <f aca="false">A2796&amp;"U"</f>
        <v>91867U</v>
      </c>
      <c r="C2796" s="341" t="s">
        <v>8698</v>
      </c>
      <c r="D2796" s="341" t="s">
        <v>152</v>
      </c>
      <c r="E2796" s="341" t="s">
        <v>5964</v>
      </c>
      <c r="F2796" s="343" t="n">
        <v>8.56</v>
      </c>
    </row>
    <row r="2797" customFormat="false" ht="15" hidden="false" customHeight="false" outlineLevel="0" collapsed="false">
      <c r="A2797" s="341" t="n">
        <v>91868</v>
      </c>
      <c r="B2797" s="342" t="str">
        <f aca="false">A2797&amp;"U"</f>
        <v>91868U</v>
      </c>
      <c r="C2797" s="341" t="s">
        <v>8699</v>
      </c>
      <c r="D2797" s="341" t="s">
        <v>152</v>
      </c>
      <c r="E2797" s="341" t="s">
        <v>5964</v>
      </c>
      <c r="F2797" s="343" t="n">
        <v>11.86</v>
      </c>
    </row>
    <row r="2798" customFormat="false" ht="15" hidden="false" customHeight="false" outlineLevel="0" collapsed="false">
      <c r="A2798" s="341" t="n">
        <v>91869</v>
      </c>
      <c r="B2798" s="342" t="str">
        <f aca="false">A2798&amp;"U"</f>
        <v>91869U</v>
      </c>
      <c r="C2798" s="341" t="s">
        <v>8700</v>
      </c>
      <c r="D2798" s="341" t="s">
        <v>152</v>
      </c>
      <c r="E2798" s="341" t="s">
        <v>5964</v>
      </c>
      <c r="F2798" s="343" t="n">
        <v>15.07</v>
      </c>
    </row>
    <row r="2799" customFormat="false" ht="15" hidden="false" customHeight="false" outlineLevel="0" collapsed="false">
      <c r="A2799" s="341" t="n">
        <v>91870</v>
      </c>
      <c r="B2799" s="342" t="str">
        <f aca="false">A2799&amp;"U"</f>
        <v>91870U</v>
      </c>
      <c r="C2799" s="341" t="s">
        <v>8701</v>
      </c>
      <c r="D2799" s="341" t="s">
        <v>152</v>
      </c>
      <c r="E2799" s="341" t="s">
        <v>5964</v>
      </c>
      <c r="F2799" s="343" t="n">
        <v>10.83</v>
      </c>
    </row>
    <row r="2800" customFormat="false" ht="15" hidden="false" customHeight="false" outlineLevel="0" collapsed="false">
      <c r="A2800" s="341" t="n">
        <v>91871</v>
      </c>
      <c r="B2800" s="342" t="str">
        <f aca="false">A2800&amp;"U"</f>
        <v>91871U</v>
      </c>
      <c r="C2800" s="341" t="s">
        <v>8702</v>
      </c>
      <c r="D2800" s="341" t="s">
        <v>152</v>
      </c>
      <c r="E2800" s="341" t="s">
        <v>5964</v>
      </c>
      <c r="F2800" s="343" t="n">
        <v>12.31</v>
      </c>
    </row>
    <row r="2801" customFormat="false" ht="15" hidden="false" customHeight="false" outlineLevel="0" collapsed="false">
      <c r="A2801" s="341" t="n">
        <v>91872</v>
      </c>
      <c r="B2801" s="342" t="str">
        <f aca="false">A2801&amp;"U"</f>
        <v>91872U</v>
      </c>
      <c r="C2801" s="341" t="s">
        <v>8703</v>
      </c>
      <c r="D2801" s="341" t="s">
        <v>152</v>
      </c>
      <c r="E2801" s="341" t="s">
        <v>5964</v>
      </c>
      <c r="F2801" s="343" t="n">
        <v>15.61</v>
      </c>
    </row>
    <row r="2802" customFormat="false" ht="15" hidden="false" customHeight="false" outlineLevel="0" collapsed="false">
      <c r="A2802" s="341" t="n">
        <v>91873</v>
      </c>
      <c r="B2802" s="342" t="str">
        <f aca="false">A2802&amp;"U"</f>
        <v>91873U</v>
      </c>
      <c r="C2802" s="341" t="s">
        <v>8704</v>
      </c>
      <c r="D2802" s="341" t="s">
        <v>152</v>
      </c>
      <c r="E2802" s="341" t="s">
        <v>5964</v>
      </c>
      <c r="F2802" s="343" t="n">
        <v>18.8</v>
      </c>
    </row>
    <row r="2803" customFormat="false" ht="15" hidden="false" customHeight="false" outlineLevel="0" collapsed="false">
      <c r="A2803" s="341" t="n">
        <v>93008</v>
      </c>
      <c r="B2803" s="342" t="str">
        <f aca="false">A2803&amp;"U"</f>
        <v>93008U</v>
      </c>
      <c r="C2803" s="341" t="s">
        <v>8705</v>
      </c>
      <c r="D2803" s="341" t="s">
        <v>152</v>
      </c>
      <c r="E2803" s="341" t="s">
        <v>5964</v>
      </c>
      <c r="F2803" s="343" t="n">
        <v>15.6</v>
      </c>
    </row>
    <row r="2804" customFormat="false" ht="15" hidden="false" customHeight="false" outlineLevel="0" collapsed="false">
      <c r="A2804" s="341" t="n">
        <v>93009</v>
      </c>
      <c r="B2804" s="342" t="str">
        <f aca="false">A2804&amp;"U"</f>
        <v>93009U</v>
      </c>
      <c r="C2804" s="341" t="s">
        <v>8706</v>
      </c>
      <c r="D2804" s="341" t="s">
        <v>152</v>
      </c>
      <c r="E2804" s="341" t="s">
        <v>5964</v>
      </c>
      <c r="F2804" s="343" t="n">
        <v>23.01</v>
      </c>
    </row>
    <row r="2805" customFormat="false" ht="15" hidden="false" customHeight="false" outlineLevel="0" collapsed="false">
      <c r="A2805" s="341" t="n">
        <v>93010</v>
      </c>
      <c r="B2805" s="342" t="str">
        <f aca="false">A2805&amp;"U"</f>
        <v>93010U</v>
      </c>
      <c r="C2805" s="341" t="s">
        <v>8707</v>
      </c>
      <c r="D2805" s="341" t="s">
        <v>152</v>
      </c>
      <c r="E2805" s="341" t="s">
        <v>5964</v>
      </c>
      <c r="F2805" s="343" t="n">
        <v>32.03</v>
      </c>
    </row>
    <row r="2806" customFormat="false" ht="15" hidden="false" customHeight="false" outlineLevel="0" collapsed="false">
      <c r="A2806" s="341" t="n">
        <v>93011</v>
      </c>
      <c r="B2806" s="342" t="str">
        <f aca="false">A2806&amp;"U"</f>
        <v>93011U</v>
      </c>
      <c r="C2806" s="341" t="s">
        <v>8708</v>
      </c>
      <c r="D2806" s="341" t="s">
        <v>152</v>
      </c>
      <c r="E2806" s="341" t="s">
        <v>5964</v>
      </c>
      <c r="F2806" s="343" t="n">
        <v>39.16</v>
      </c>
    </row>
    <row r="2807" customFormat="false" ht="15" hidden="false" customHeight="false" outlineLevel="0" collapsed="false">
      <c r="A2807" s="341" t="n">
        <v>93012</v>
      </c>
      <c r="B2807" s="342" t="str">
        <f aca="false">A2807&amp;"U"</f>
        <v>93012U</v>
      </c>
      <c r="C2807" s="341" t="s">
        <v>8709</v>
      </c>
      <c r="D2807" s="341" t="s">
        <v>152</v>
      </c>
      <c r="E2807" s="341" t="s">
        <v>5964</v>
      </c>
      <c r="F2807" s="343" t="n">
        <v>59.13</v>
      </c>
    </row>
    <row r="2808" customFormat="false" ht="15" hidden="false" customHeight="false" outlineLevel="0" collapsed="false">
      <c r="A2808" s="341" t="n">
        <v>95726</v>
      </c>
      <c r="B2808" s="342" t="str">
        <f aca="false">A2808&amp;"U"</f>
        <v>95726U</v>
      </c>
      <c r="C2808" s="341" t="s">
        <v>8710</v>
      </c>
      <c r="D2808" s="341" t="s">
        <v>152</v>
      </c>
      <c r="E2808" s="341" t="s">
        <v>5964</v>
      </c>
      <c r="F2808" s="343" t="n">
        <v>13.69</v>
      </c>
    </row>
    <row r="2809" customFormat="false" ht="15" hidden="false" customHeight="false" outlineLevel="0" collapsed="false">
      <c r="A2809" s="341" t="n">
        <v>95727</v>
      </c>
      <c r="B2809" s="342" t="str">
        <f aca="false">A2809&amp;"U"</f>
        <v>95727U</v>
      </c>
      <c r="C2809" s="341" t="s">
        <v>8711</v>
      </c>
      <c r="D2809" s="341" t="s">
        <v>152</v>
      </c>
      <c r="E2809" s="341" t="s">
        <v>5964</v>
      </c>
      <c r="F2809" s="343" t="n">
        <v>16.86</v>
      </c>
    </row>
    <row r="2810" customFormat="false" ht="15" hidden="false" customHeight="false" outlineLevel="0" collapsed="false">
      <c r="A2810" s="341" t="n">
        <v>95728</v>
      </c>
      <c r="B2810" s="342" t="str">
        <f aca="false">A2810&amp;"U"</f>
        <v>95728U</v>
      </c>
      <c r="C2810" s="341" t="s">
        <v>8712</v>
      </c>
      <c r="D2810" s="341" t="s">
        <v>152</v>
      </c>
      <c r="E2810" s="341" t="s">
        <v>5964</v>
      </c>
      <c r="F2810" s="343" t="n">
        <v>21.94</v>
      </c>
    </row>
    <row r="2811" customFormat="false" ht="15" hidden="false" customHeight="false" outlineLevel="0" collapsed="false">
      <c r="A2811" s="341" t="n">
        <v>97667</v>
      </c>
      <c r="B2811" s="342" t="str">
        <f aca="false">A2811&amp;"U"</f>
        <v>97667U</v>
      </c>
      <c r="C2811" s="341" t="s">
        <v>8713</v>
      </c>
      <c r="D2811" s="341" t="s">
        <v>152</v>
      </c>
      <c r="E2811" s="341" t="s">
        <v>5964</v>
      </c>
      <c r="F2811" s="343" t="n">
        <v>7.03</v>
      </c>
    </row>
    <row r="2812" customFormat="false" ht="15" hidden="false" customHeight="false" outlineLevel="0" collapsed="false">
      <c r="A2812" s="341" t="n">
        <v>97668</v>
      </c>
      <c r="B2812" s="342" t="str">
        <f aca="false">A2812&amp;"U"</f>
        <v>97668U</v>
      </c>
      <c r="C2812" s="341" t="s">
        <v>308</v>
      </c>
      <c r="D2812" s="341" t="s">
        <v>152</v>
      </c>
      <c r="E2812" s="341" t="s">
        <v>5964</v>
      </c>
      <c r="F2812" s="343" t="n">
        <v>10.01</v>
      </c>
    </row>
    <row r="2813" customFormat="false" ht="15" hidden="false" customHeight="false" outlineLevel="0" collapsed="false">
      <c r="A2813" s="341" t="n">
        <v>97669</v>
      </c>
      <c r="B2813" s="342" t="str">
        <f aca="false">A2813&amp;"U"</f>
        <v>97669U</v>
      </c>
      <c r="C2813" s="341" t="s">
        <v>8714</v>
      </c>
      <c r="D2813" s="341" t="s">
        <v>152</v>
      </c>
      <c r="E2813" s="341" t="s">
        <v>5964</v>
      </c>
      <c r="F2813" s="343" t="n">
        <v>14.87</v>
      </c>
    </row>
    <row r="2814" customFormat="false" ht="15" hidden="false" customHeight="false" outlineLevel="0" collapsed="false">
      <c r="A2814" s="341" t="n">
        <v>97670</v>
      </c>
      <c r="B2814" s="342" t="str">
        <f aca="false">A2814&amp;"U"</f>
        <v>97670U</v>
      </c>
      <c r="C2814" s="341" t="s">
        <v>8715</v>
      </c>
      <c r="D2814" s="341" t="s">
        <v>152</v>
      </c>
      <c r="E2814" s="341" t="s">
        <v>5964</v>
      </c>
      <c r="F2814" s="343" t="n">
        <v>18.98</v>
      </c>
    </row>
    <row r="2815" customFormat="false" ht="15" hidden="false" customHeight="false" outlineLevel="0" collapsed="false">
      <c r="A2815" s="341" t="n">
        <v>91874</v>
      </c>
      <c r="B2815" s="342" t="str">
        <f aca="false">A2815&amp;"U"</f>
        <v>91874U</v>
      </c>
      <c r="C2815" s="341" t="s">
        <v>8716</v>
      </c>
      <c r="D2815" s="341" t="s">
        <v>32</v>
      </c>
      <c r="E2815" s="341" t="s">
        <v>5964</v>
      </c>
      <c r="F2815" s="343" t="n">
        <v>6</v>
      </c>
    </row>
    <row r="2816" customFormat="false" ht="15" hidden="false" customHeight="false" outlineLevel="0" collapsed="false">
      <c r="A2816" s="341" t="n">
        <v>91875</v>
      </c>
      <c r="B2816" s="342" t="str">
        <f aca="false">A2816&amp;"U"</f>
        <v>91875U</v>
      </c>
      <c r="C2816" s="341" t="s">
        <v>8717</v>
      </c>
      <c r="D2816" s="341" t="s">
        <v>32</v>
      </c>
      <c r="E2816" s="341" t="s">
        <v>5964</v>
      </c>
      <c r="F2816" s="343" t="n">
        <v>6.97</v>
      </c>
    </row>
    <row r="2817" customFormat="false" ht="15" hidden="false" customHeight="false" outlineLevel="0" collapsed="false">
      <c r="A2817" s="341" t="n">
        <v>91876</v>
      </c>
      <c r="B2817" s="342" t="str">
        <f aca="false">A2817&amp;"U"</f>
        <v>91876U</v>
      </c>
      <c r="C2817" s="341" t="s">
        <v>8718</v>
      </c>
      <c r="D2817" s="341" t="s">
        <v>32</v>
      </c>
      <c r="E2817" s="341" t="s">
        <v>5964</v>
      </c>
      <c r="F2817" s="343" t="n">
        <v>8.31</v>
      </c>
    </row>
    <row r="2818" customFormat="false" ht="15" hidden="false" customHeight="false" outlineLevel="0" collapsed="false">
      <c r="A2818" s="341" t="n">
        <v>91877</v>
      </c>
      <c r="B2818" s="342" t="str">
        <f aca="false">A2818&amp;"U"</f>
        <v>91877U</v>
      </c>
      <c r="C2818" s="341" t="s">
        <v>8719</v>
      </c>
      <c r="D2818" s="341" t="s">
        <v>32</v>
      </c>
      <c r="E2818" s="341" t="s">
        <v>5964</v>
      </c>
      <c r="F2818" s="343" t="n">
        <v>10.06</v>
      </c>
    </row>
    <row r="2819" customFormat="false" ht="15" hidden="false" customHeight="false" outlineLevel="0" collapsed="false">
      <c r="A2819" s="341" t="n">
        <v>91878</v>
      </c>
      <c r="B2819" s="342" t="str">
        <f aca="false">A2819&amp;"U"</f>
        <v>91878U</v>
      </c>
      <c r="C2819" s="341" t="s">
        <v>8720</v>
      </c>
      <c r="D2819" s="341" t="s">
        <v>32</v>
      </c>
      <c r="E2819" s="341" t="s">
        <v>5964</v>
      </c>
      <c r="F2819" s="343" t="n">
        <v>4.68</v>
      </c>
    </row>
    <row r="2820" customFormat="false" ht="15" hidden="false" customHeight="false" outlineLevel="0" collapsed="false">
      <c r="A2820" s="341" t="n">
        <v>91879</v>
      </c>
      <c r="B2820" s="342" t="str">
        <f aca="false">A2820&amp;"U"</f>
        <v>91879U</v>
      </c>
      <c r="C2820" s="341" t="s">
        <v>8721</v>
      </c>
      <c r="D2820" s="341" t="s">
        <v>32</v>
      </c>
      <c r="E2820" s="341" t="s">
        <v>5964</v>
      </c>
      <c r="F2820" s="343" t="n">
        <v>5.64</v>
      </c>
    </row>
    <row r="2821" customFormat="false" ht="15" hidden="false" customHeight="false" outlineLevel="0" collapsed="false">
      <c r="A2821" s="341" t="n">
        <v>91880</v>
      </c>
      <c r="B2821" s="342" t="str">
        <f aca="false">A2821&amp;"U"</f>
        <v>91880U</v>
      </c>
      <c r="C2821" s="341" t="s">
        <v>8722</v>
      </c>
      <c r="D2821" s="341" t="s">
        <v>32</v>
      </c>
      <c r="E2821" s="341" t="s">
        <v>5964</v>
      </c>
      <c r="F2821" s="343" t="n">
        <v>6.99</v>
      </c>
    </row>
    <row r="2822" customFormat="false" ht="15" hidden="false" customHeight="false" outlineLevel="0" collapsed="false">
      <c r="A2822" s="341" t="n">
        <v>91881</v>
      </c>
      <c r="B2822" s="342" t="str">
        <f aca="false">A2822&amp;"U"</f>
        <v>91881U</v>
      </c>
      <c r="C2822" s="341" t="s">
        <v>8723</v>
      </c>
      <c r="D2822" s="341" t="s">
        <v>32</v>
      </c>
      <c r="E2822" s="341" t="s">
        <v>5964</v>
      </c>
      <c r="F2822" s="343" t="n">
        <v>8.74</v>
      </c>
    </row>
    <row r="2823" customFormat="false" ht="15" hidden="false" customHeight="false" outlineLevel="0" collapsed="false">
      <c r="A2823" s="341" t="n">
        <v>91882</v>
      </c>
      <c r="B2823" s="342" t="str">
        <f aca="false">A2823&amp;"U"</f>
        <v>91882U</v>
      </c>
      <c r="C2823" s="341" t="s">
        <v>8724</v>
      </c>
      <c r="D2823" s="341" t="s">
        <v>32</v>
      </c>
      <c r="E2823" s="341" t="s">
        <v>5964</v>
      </c>
      <c r="F2823" s="343" t="n">
        <v>8.73</v>
      </c>
    </row>
    <row r="2824" customFormat="false" ht="15" hidden="false" customHeight="false" outlineLevel="0" collapsed="false">
      <c r="A2824" s="341" t="n">
        <v>91884</v>
      </c>
      <c r="B2824" s="342" t="str">
        <f aca="false">A2824&amp;"U"</f>
        <v>91884U</v>
      </c>
      <c r="C2824" s="341" t="s">
        <v>8725</v>
      </c>
      <c r="D2824" s="341" t="s">
        <v>32</v>
      </c>
      <c r="E2824" s="341" t="s">
        <v>5964</v>
      </c>
      <c r="F2824" s="343" t="n">
        <v>9.71</v>
      </c>
    </row>
    <row r="2825" customFormat="false" ht="15" hidden="false" customHeight="false" outlineLevel="0" collapsed="false">
      <c r="A2825" s="341" t="n">
        <v>91885</v>
      </c>
      <c r="B2825" s="342" t="str">
        <f aca="false">A2825&amp;"U"</f>
        <v>91885U</v>
      </c>
      <c r="C2825" s="341" t="s">
        <v>8726</v>
      </c>
      <c r="D2825" s="341" t="s">
        <v>32</v>
      </c>
      <c r="E2825" s="341" t="s">
        <v>5964</v>
      </c>
      <c r="F2825" s="343" t="n">
        <v>11</v>
      </c>
    </row>
    <row r="2826" customFormat="false" ht="15" hidden="false" customHeight="false" outlineLevel="0" collapsed="false">
      <c r="A2826" s="341" t="n">
        <v>91886</v>
      </c>
      <c r="B2826" s="342" t="str">
        <f aca="false">A2826&amp;"U"</f>
        <v>91886U</v>
      </c>
      <c r="C2826" s="341" t="s">
        <v>8727</v>
      </c>
      <c r="D2826" s="341" t="s">
        <v>32</v>
      </c>
      <c r="E2826" s="341" t="s">
        <v>5964</v>
      </c>
      <c r="F2826" s="343" t="n">
        <v>12.7</v>
      </c>
    </row>
    <row r="2827" customFormat="false" ht="15" hidden="false" customHeight="false" outlineLevel="0" collapsed="false">
      <c r="A2827" s="341" t="n">
        <v>91887</v>
      </c>
      <c r="B2827" s="342" t="str">
        <f aca="false">A2827&amp;"U"</f>
        <v>91887U</v>
      </c>
      <c r="C2827" s="341" t="s">
        <v>8728</v>
      </c>
      <c r="D2827" s="341" t="s">
        <v>32</v>
      </c>
      <c r="E2827" s="341" t="s">
        <v>5964</v>
      </c>
      <c r="F2827" s="343" t="n">
        <v>9.95</v>
      </c>
    </row>
    <row r="2828" customFormat="false" ht="15" hidden="false" customHeight="false" outlineLevel="0" collapsed="false">
      <c r="A2828" s="341" t="n">
        <v>91889</v>
      </c>
      <c r="B2828" s="342" t="str">
        <f aca="false">A2828&amp;"U"</f>
        <v>91889U</v>
      </c>
      <c r="C2828" s="341" t="s">
        <v>8729</v>
      </c>
      <c r="D2828" s="341" t="s">
        <v>32</v>
      </c>
      <c r="E2828" s="341" t="s">
        <v>5964</v>
      </c>
      <c r="F2828" s="343" t="n">
        <v>9.77</v>
      </c>
    </row>
    <row r="2829" customFormat="false" ht="15" hidden="false" customHeight="false" outlineLevel="0" collapsed="false">
      <c r="A2829" s="341" t="n">
        <v>91890</v>
      </c>
      <c r="B2829" s="342" t="str">
        <f aca="false">A2829&amp;"U"</f>
        <v>91890U</v>
      </c>
      <c r="C2829" s="341" t="s">
        <v>8730</v>
      </c>
      <c r="D2829" s="341" t="s">
        <v>32</v>
      </c>
      <c r="E2829" s="341" t="s">
        <v>5964</v>
      </c>
      <c r="F2829" s="343" t="n">
        <v>11.07</v>
      </c>
    </row>
    <row r="2830" customFormat="false" ht="15" hidden="false" customHeight="false" outlineLevel="0" collapsed="false">
      <c r="A2830" s="341" t="n">
        <v>91892</v>
      </c>
      <c r="B2830" s="342" t="str">
        <f aca="false">A2830&amp;"U"</f>
        <v>91892U</v>
      </c>
      <c r="C2830" s="341" t="s">
        <v>8731</v>
      </c>
      <c r="D2830" s="341" t="s">
        <v>32</v>
      </c>
      <c r="E2830" s="341" t="s">
        <v>5964</v>
      </c>
      <c r="F2830" s="343" t="n">
        <v>12.27</v>
      </c>
    </row>
    <row r="2831" customFormat="false" ht="15" hidden="false" customHeight="false" outlineLevel="0" collapsed="false">
      <c r="A2831" s="341" t="n">
        <v>91893</v>
      </c>
      <c r="B2831" s="342" t="str">
        <f aca="false">A2831&amp;"U"</f>
        <v>91893U</v>
      </c>
      <c r="C2831" s="341" t="s">
        <v>8732</v>
      </c>
      <c r="D2831" s="341" t="s">
        <v>32</v>
      </c>
      <c r="E2831" s="341" t="s">
        <v>5964</v>
      </c>
      <c r="F2831" s="343" t="n">
        <v>13.49</v>
      </c>
    </row>
    <row r="2832" customFormat="false" ht="15" hidden="false" customHeight="false" outlineLevel="0" collapsed="false">
      <c r="A2832" s="341" t="n">
        <v>91895</v>
      </c>
      <c r="B2832" s="342" t="str">
        <f aca="false">A2832&amp;"U"</f>
        <v>91895U</v>
      </c>
      <c r="C2832" s="341" t="s">
        <v>8733</v>
      </c>
      <c r="D2832" s="341" t="s">
        <v>32</v>
      </c>
      <c r="E2832" s="341" t="s">
        <v>5964</v>
      </c>
      <c r="F2832" s="343" t="n">
        <v>14.71</v>
      </c>
    </row>
    <row r="2833" customFormat="false" ht="15" hidden="false" customHeight="false" outlineLevel="0" collapsed="false">
      <c r="A2833" s="341" t="n">
        <v>91896</v>
      </c>
      <c r="B2833" s="342" t="str">
        <f aca="false">A2833&amp;"U"</f>
        <v>91896U</v>
      </c>
      <c r="C2833" s="341" t="s">
        <v>8734</v>
      </c>
      <c r="D2833" s="341" t="s">
        <v>32</v>
      </c>
      <c r="E2833" s="341" t="s">
        <v>5964</v>
      </c>
      <c r="F2833" s="343" t="n">
        <v>15.54</v>
      </c>
    </row>
    <row r="2834" customFormat="false" ht="15" hidden="false" customHeight="false" outlineLevel="0" collapsed="false">
      <c r="A2834" s="341" t="n">
        <v>91898</v>
      </c>
      <c r="B2834" s="342" t="str">
        <f aca="false">A2834&amp;"U"</f>
        <v>91898U</v>
      </c>
      <c r="C2834" s="341" t="s">
        <v>8735</v>
      </c>
      <c r="D2834" s="341" t="s">
        <v>32</v>
      </c>
      <c r="E2834" s="341" t="s">
        <v>5964</v>
      </c>
      <c r="F2834" s="343" t="n">
        <v>16.85</v>
      </c>
    </row>
    <row r="2835" customFormat="false" ht="15" hidden="false" customHeight="false" outlineLevel="0" collapsed="false">
      <c r="A2835" s="341" t="n">
        <v>91899</v>
      </c>
      <c r="B2835" s="342" t="str">
        <f aca="false">A2835&amp;"U"</f>
        <v>91899U</v>
      </c>
      <c r="C2835" s="341" t="s">
        <v>8736</v>
      </c>
      <c r="D2835" s="341" t="s">
        <v>32</v>
      </c>
      <c r="E2835" s="341" t="s">
        <v>5964</v>
      </c>
      <c r="F2835" s="343" t="n">
        <v>7.94</v>
      </c>
    </row>
    <row r="2836" customFormat="false" ht="15" hidden="false" customHeight="false" outlineLevel="0" collapsed="false">
      <c r="A2836" s="341" t="n">
        <v>91901</v>
      </c>
      <c r="B2836" s="342" t="str">
        <f aca="false">A2836&amp;"U"</f>
        <v>91901U</v>
      </c>
      <c r="C2836" s="341" t="s">
        <v>8737</v>
      </c>
      <c r="D2836" s="341" t="s">
        <v>32</v>
      </c>
      <c r="E2836" s="341" t="s">
        <v>5964</v>
      </c>
      <c r="F2836" s="343" t="n">
        <v>7.76</v>
      </c>
    </row>
    <row r="2837" customFormat="false" ht="15" hidden="false" customHeight="false" outlineLevel="0" collapsed="false">
      <c r="A2837" s="341" t="n">
        <v>91902</v>
      </c>
      <c r="B2837" s="342" t="str">
        <f aca="false">A2837&amp;"U"</f>
        <v>91902U</v>
      </c>
      <c r="C2837" s="341" t="s">
        <v>8738</v>
      </c>
      <c r="D2837" s="341" t="s">
        <v>32</v>
      </c>
      <c r="E2837" s="341" t="s">
        <v>5964</v>
      </c>
      <c r="F2837" s="343" t="n">
        <v>9.06</v>
      </c>
    </row>
    <row r="2838" customFormat="false" ht="15" hidden="false" customHeight="false" outlineLevel="0" collapsed="false">
      <c r="A2838" s="341" t="n">
        <v>91904</v>
      </c>
      <c r="B2838" s="342" t="str">
        <f aca="false">A2838&amp;"U"</f>
        <v>91904U</v>
      </c>
      <c r="C2838" s="341" t="s">
        <v>8739</v>
      </c>
      <c r="D2838" s="341" t="s">
        <v>32</v>
      </c>
      <c r="E2838" s="341" t="s">
        <v>5964</v>
      </c>
      <c r="F2838" s="343" t="n">
        <v>10.26</v>
      </c>
    </row>
    <row r="2839" customFormat="false" ht="15" hidden="false" customHeight="false" outlineLevel="0" collapsed="false">
      <c r="A2839" s="341" t="n">
        <v>91905</v>
      </c>
      <c r="B2839" s="342" t="str">
        <f aca="false">A2839&amp;"U"</f>
        <v>91905U</v>
      </c>
      <c r="C2839" s="341" t="s">
        <v>8740</v>
      </c>
      <c r="D2839" s="341" t="s">
        <v>32</v>
      </c>
      <c r="E2839" s="341" t="s">
        <v>5964</v>
      </c>
      <c r="F2839" s="343" t="n">
        <v>11.48</v>
      </c>
    </row>
    <row r="2840" customFormat="false" ht="15" hidden="false" customHeight="false" outlineLevel="0" collapsed="false">
      <c r="A2840" s="341" t="n">
        <v>91907</v>
      </c>
      <c r="B2840" s="342" t="str">
        <f aca="false">A2840&amp;"U"</f>
        <v>91907U</v>
      </c>
      <c r="C2840" s="341" t="s">
        <v>8741</v>
      </c>
      <c r="D2840" s="341" t="s">
        <v>32</v>
      </c>
      <c r="E2840" s="341" t="s">
        <v>5964</v>
      </c>
      <c r="F2840" s="343" t="n">
        <v>12.7</v>
      </c>
    </row>
    <row r="2841" customFormat="false" ht="15" hidden="false" customHeight="false" outlineLevel="0" collapsed="false">
      <c r="A2841" s="341" t="n">
        <v>91908</v>
      </c>
      <c r="B2841" s="342" t="str">
        <f aca="false">A2841&amp;"U"</f>
        <v>91908U</v>
      </c>
      <c r="C2841" s="341" t="s">
        <v>8742</v>
      </c>
      <c r="D2841" s="341" t="s">
        <v>32</v>
      </c>
      <c r="E2841" s="341" t="s">
        <v>5964</v>
      </c>
      <c r="F2841" s="343" t="n">
        <v>13.58</v>
      </c>
    </row>
    <row r="2842" customFormat="false" ht="15" hidden="false" customHeight="false" outlineLevel="0" collapsed="false">
      <c r="A2842" s="341" t="n">
        <v>91910</v>
      </c>
      <c r="B2842" s="342" t="str">
        <f aca="false">A2842&amp;"U"</f>
        <v>91910U</v>
      </c>
      <c r="C2842" s="341" t="s">
        <v>8743</v>
      </c>
      <c r="D2842" s="341" t="s">
        <v>32</v>
      </c>
      <c r="E2842" s="341" t="s">
        <v>5964</v>
      </c>
      <c r="F2842" s="343" t="n">
        <v>14.89</v>
      </c>
    </row>
    <row r="2843" customFormat="false" ht="15" hidden="false" customHeight="false" outlineLevel="0" collapsed="false">
      <c r="A2843" s="341" t="n">
        <v>91911</v>
      </c>
      <c r="B2843" s="342" t="str">
        <f aca="false">A2843&amp;"U"</f>
        <v>91911U</v>
      </c>
      <c r="C2843" s="341" t="s">
        <v>8744</v>
      </c>
      <c r="D2843" s="341" t="s">
        <v>32</v>
      </c>
      <c r="E2843" s="341" t="s">
        <v>5964</v>
      </c>
      <c r="F2843" s="343" t="n">
        <v>14.06</v>
      </c>
    </row>
    <row r="2844" customFormat="false" ht="15" hidden="false" customHeight="false" outlineLevel="0" collapsed="false">
      <c r="A2844" s="341" t="n">
        <v>91913</v>
      </c>
      <c r="B2844" s="342" t="str">
        <f aca="false">A2844&amp;"U"</f>
        <v>91913U</v>
      </c>
      <c r="C2844" s="341" t="s">
        <v>8745</v>
      </c>
      <c r="D2844" s="341" t="s">
        <v>32</v>
      </c>
      <c r="E2844" s="341" t="s">
        <v>5964</v>
      </c>
      <c r="F2844" s="343" t="n">
        <v>13.88</v>
      </c>
    </row>
    <row r="2845" customFormat="false" ht="15" hidden="false" customHeight="false" outlineLevel="0" collapsed="false">
      <c r="A2845" s="341" t="n">
        <v>91914</v>
      </c>
      <c r="B2845" s="342" t="str">
        <f aca="false">A2845&amp;"U"</f>
        <v>91914U</v>
      </c>
      <c r="C2845" s="341" t="s">
        <v>8746</v>
      </c>
      <c r="D2845" s="341" t="s">
        <v>32</v>
      </c>
      <c r="E2845" s="341" t="s">
        <v>5964</v>
      </c>
      <c r="F2845" s="343" t="n">
        <v>15.12</v>
      </c>
    </row>
    <row r="2846" customFormat="false" ht="15" hidden="false" customHeight="false" outlineLevel="0" collapsed="false">
      <c r="A2846" s="341" t="n">
        <v>91916</v>
      </c>
      <c r="B2846" s="342" t="str">
        <f aca="false">A2846&amp;"U"</f>
        <v>91916U</v>
      </c>
      <c r="C2846" s="341" t="s">
        <v>8747</v>
      </c>
      <c r="D2846" s="341" t="s">
        <v>32</v>
      </c>
      <c r="E2846" s="341" t="s">
        <v>5964</v>
      </c>
      <c r="F2846" s="343" t="n">
        <v>16.32</v>
      </c>
    </row>
    <row r="2847" customFormat="false" ht="15" hidden="false" customHeight="false" outlineLevel="0" collapsed="false">
      <c r="A2847" s="341" t="n">
        <v>91917</v>
      </c>
      <c r="B2847" s="342" t="str">
        <f aca="false">A2847&amp;"U"</f>
        <v>91917U</v>
      </c>
      <c r="C2847" s="341" t="s">
        <v>8748</v>
      </c>
      <c r="D2847" s="341" t="s">
        <v>32</v>
      </c>
      <c r="E2847" s="341" t="s">
        <v>5964</v>
      </c>
      <c r="F2847" s="343" t="n">
        <v>17.5</v>
      </c>
    </row>
    <row r="2848" customFormat="false" ht="15" hidden="false" customHeight="false" outlineLevel="0" collapsed="false">
      <c r="A2848" s="341" t="n">
        <v>91919</v>
      </c>
      <c r="B2848" s="342" t="str">
        <f aca="false">A2848&amp;"U"</f>
        <v>91919U</v>
      </c>
      <c r="C2848" s="341" t="s">
        <v>8749</v>
      </c>
      <c r="D2848" s="341" t="s">
        <v>32</v>
      </c>
      <c r="E2848" s="341" t="s">
        <v>5964</v>
      </c>
      <c r="F2848" s="343" t="n">
        <v>18.72</v>
      </c>
    </row>
    <row r="2849" customFormat="false" ht="15" hidden="false" customHeight="false" outlineLevel="0" collapsed="false">
      <c r="A2849" s="341" t="n">
        <v>91920</v>
      </c>
      <c r="B2849" s="342" t="str">
        <f aca="false">A2849&amp;"U"</f>
        <v>91920U</v>
      </c>
      <c r="C2849" s="341" t="s">
        <v>8750</v>
      </c>
      <c r="D2849" s="341" t="s">
        <v>32</v>
      </c>
      <c r="E2849" s="341" t="s">
        <v>5964</v>
      </c>
      <c r="F2849" s="343" t="n">
        <v>19.51</v>
      </c>
    </row>
    <row r="2850" customFormat="false" ht="15" hidden="false" customHeight="false" outlineLevel="0" collapsed="false">
      <c r="A2850" s="341" t="n">
        <v>91922</v>
      </c>
      <c r="B2850" s="342" t="str">
        <f aca="false">A2850&amp;"U"</f>
        <v>91922U</v>
      </c>
      <c r="C2850" s="341" t="s">
        <v>8751</v>
      </c>
      <c r="D2850" s="341" t="s">
        <v>32</v>
      </c>
      <c r="E2850" s="341" t="s">
        <v>5964</v>
      </c>
      <c r="F2850" s="343" t="n">
        <v>20.82</v>
      </c>
    </row>
    <row r="2851" customFormat="false" ht="15" hidden="false" customHeight="false" outlineLevel="0" collapsed="false">
      <c r="A2851" s="341" t="n">
        <v>93013</v>
      </c>
      <c r="B2851" s="342" t="str">
        <f aca="false">A2851&amp;"U"</f>
        <v>93013U</v>
      </c>
      <c r="C2851" s="341" t="s">
        <v>8752</v>
      </c>
      <c r="D2851" s="341" t="s">
        <v>32</v>
      </c>
      <c r="E2851" s="341" t="s">
        <v>5964</v>
      </c>
      <c r="F2851" s="343" t="n">
        <v>12.39</v>
      </c>
    </row>
    <row r="2852" customFormat="false" ht="15" hidden="false" customHeight="false" outlineLevel="0" collapsed="false">
      <c r="A2852" s="341" t="n">
        <v>93014</v>
      </c>
      <c r="B2852" s="342" t="str">
        <f aca="false">A2852&amp;"U"</f>
        <v>93014U</v>
      </c>
      <c r="C2852" s="341" t="s">
        <v>8753</v>
      </c>
      <c r="D2852" s="341" t="s">
        <v>32</v>
      </c>
      <c r="E2852" s="341" t="s">
        <v>5964</v>
      </c>
      <c r="F2852" s="343" t="n">
        <v>14.9</v>
      </c>
    </row>
    <row r="2853" customFormat="false" ht="15" hidden="false" customHeight="false" outlineLevel="0" collapsed="false">
      <c r="A2853" s="341" t="n">
        <v>93015</v>
      </c>
      <c r="B2853" s="342" t="str">
        <f aca="false">A2853&amp;"U"</f>
        <v>93015U</v>
      </c>
      <c r="C2853" s="341" t="s">
        <v>8754</v>
      </c>
      <c r="D2853" s="341" t="s">
        <v>32</v>
      </c>
      <c r="E2853" s="341" t="s">
        <v>5964</v>
      </c>
      <c r="F2853" s="343" t="n">
        <v>21.05</v>
      </c>
    </row>
    <row r="2854" customFormat="false" ht="15" hidden="false" customHeight="false" outlineLevel="0" collapsed="false">
      <c r="A2854" s="341" t="n">
        <v>93016</v>
      </c>
      <c r="B2854" s="342" t="str">
        <f aca="false">A2854&amp;"U"</f>
        <v>93016U</v>
      </c>
      <c r="C2854" s="341" t="s">
        <v>8755</v>
      </c>
      <c r="D2854" s="341" t="s">
        <v>32</v>
      </c>
      <c r="E2854" s="341" t="s">
        <v>5964</v>
      </c>
      <c r="F2854" s="343" t="n">
        <v>24.98</v>
      </c>
    </row>
    <row r="2855" customFormat="false" ht="15" hidden="false" customHeight="false" outlineLevel="0" collapsed="false">
      <c r="A2855" s="341" t="n">
        <v>93017</v>
      </c>
      <c r="B2855" s="342" t="str">
        <f aca="false">A2855&amp;"U"</f>
        <v>93017U</v>
      </c>
      <c r="C2855" s="341" t="s">
        <v>8756</v>
      </c>
      <c r="D2855" s="341" t="s">
        <v>32</v>
      </c>
      <c r="E2855" s="341" t="s">
        <v>5964</v>
      </c>
      <c r="F2855" s="343" t="n">
        <v>35.92</v>
      </c>
    </row>
    <row r="2856" customFormat="false" ht="15" hidden="false" customHeight="false" outlineLevel="0" collapsed="false">
      <c r="A2856" s="341" t="n">
        <v>93018</v>
      </c>
      <c r="B2856" s="342" t="str">
        <f aca="false">A2856&amp;"U"</f>
        <v>93018U</v>
      </c>
      <c r="C2856" s="341" t="s">
        <v>8757</v>
      </c>
      <c r="D2856" s="341" t="s">
        <v>32</v>
      </c>
      <c r="E2856" s="341" t="s">
        <v>5964</v>
      </c>
      <c r="F2856" s="343" t="n">
        <v>18.83</v>
      </c>
    </row>
    <row r="2857" customFormat="false" ht="15" hidden="false" customHeight="false" outlineLevel="0" collapsed="false">
      <c r="A2857" s="341" t="n">
        <v>93020</v>
      </c>
      <c r="B2857" s="342" t="str">
        <f aca="false">A2857&amp;"U"</f>
        <v>93020U</v>
      </c>
      <c r="C2857" s="341" t="s">
        <v>8758</v>
      </c>
      <c r="D2857" s="341" t="s">
        <v>32</v>
      </c>
      <c r="E2857" s="341" t="s">
        <v>5964</v>
      </c>
      <c r="F2857" s="343" t="n">
        <v>23.29</v>
      </c>
    </row>
    <row r="2858" customFormat="false" ht="15" hidden="false" customHeight="false" outlineLevel="0" collapsed="false">
      <c r="A2858" s="341" t="n">
        <v>93022</v>
      </c>
      <c r="B2858" s="342" t="str">
        <f aca="false">A2858&amp;"U"</f>
        <v>93022U</v>
      </c>
      <c r="C2858" s="341" t="s">
        <v>8759</v>
      </c>
      <c r="D2858" s="341" t="s">
        <v>32</v>
      </c>
      <c r="E2858" s="341" t="s">
        <v>5964</v>
      </c>
      <c r="F2858" s="343" t="n">
        <v>35.52</v>
      </c>
    </row>
    <row r="2859" customFormat="false" ht="15" hidden="false" customHeight="false" outlineLevel="0" collapsed="false">
      <c r="A2859" s="341" t="n">
        <v>93024</v>
      </c>
      <c r="B2859" s="342" t="str">
        <f aca="false">A2859&amp;"U"</f>
        <v>93024U</v>
      </c>
      <c r="C2859" s="341" t="s">
        <v>8760</v>
      </c>
      <c r="D2859" s="341" t="s">
        <v>32</v>
      </c>
      <c r="E2859" s="341" t="s">
        <v>5964</v>
      </c>
      <c r="F2859" s="343" t="n">
        <v>37.85</v>
      </c>
    </row>
    <row r="2860" customFormat="false" ht="15" hidden="false" customHeight="false" outlineLevel="0" collapsed="false">
      <c r="A2860" s="341" t="n">
        <v>93026</v>
      </c>
      <c r="B2860" s="342" t="str">
        <f aca="false">A2860&amp;"U"</f>
        <v>93026U</v>
      </c>
      <c r="C2860" s="341" t="s">
        <v>8761</v>
      </c>
      <c r="D2860" s="341" t="s">
        <v>32</v>
      </c>
      <c r="E2860" s="341" t="s">
        <v>5964</v>
      </c>
      <c r="F2860" s="343" t="n">
        <v>58.17</v>
      </c>
    </row>
    <row r="2861" customFormat="false" ht="15" hidden="false" customHeight="false" outlineLevel="0" collapsed="false">
      <c r="A2861" s="341" t="n">
        <v>97559</v>
      </c>
      <c r="B2861" s="342" t="str">
        <f aca="false">A2861&amp;"U"</f>
        <v>97559U</v>
      </c>
      <c r="C2861" s="341" t="s">
        <v>8762</v>
      </c>
      <c r="D2861" s="341" t="s">
        <v>32</v>
      </c>
      <c r="E2861" s="341" t="s">
        <v>5964</v>
      </c>
      <c r="F2861" s="343" t="n">
        <v>10.93</v>
      </c>
    </row>
    <row r="2862" customFormat="false" ht="15" hidden="false" customHeight="false" outlineLevel="0" collapsed="false">
      <c r="A2862" s="341" t="n">
        <v>97562</v>
      </c>
      <c r="B2862" s="342" t="str">
        <f aca="false">A2862&amp;"U"</f>
        <v>97562U</v>
      </c>
      <c r="C2862" s="341" t="s">
        <v>8763</v>
      </c>
      <c r="D2862" s="341" t="s">
        <v>32</v>
      </c>
      <c r="E2862" s="341" t="s">
        <v>5964</v>
      </c>
      <c r="F2862" s="343" t="n">
        <v>8.92</v>
      </c>
    </row>
    <row r="2863" customFormat="false" ht="15" hidden="false" customHeight="false" outlineLevel="0" collapsed="false">
      <c r="A2863" s="341" t="n">
        <v>97564</v>
      </c>
      <c r="B2863" s="342" t="str">
        <f aca="false">A2863&amp;"U"</f>
        <v>97564U</v>
      </c>
      <c r="C2863" s="341" t="s">
        <v>8764</v>
      </c>
      <c r="D2863" s="341" t="s">
        <v>32</v>
      </c>
      <c r="E2863" s="341" t="s">
        <v>5964</v>
      </c>
      <c r="F2863" s="343" t="n">
        <v>14.98</v>
      </c>
    </row>
    <row r="2864" customFormat="false" ht="15" hidden="false" customHeight="false" outlineLevel="0" collapsed="false">
      <c r="A2864" s="341" t="n">
        <v>104395</v>
      </c>
      <c r="B2864" s="342" t="str">
        <f aca="false">A2864&amp;"U"</f>
        <v>104395U</v>
      </c>
      <c r="C2864" s="341" t="s">
        <v>8765</v>
      </c>
      <c r="D2864" s="341" t="s">
        <v>32</v>
      </c>
      <c r="E2864" s="341" t="s">
        <v>5964</v>
      </c>
      <c r="F2864" s="343" t="n">
        <v>16.05</v>
      </c>
    </row>
    <row r="2865" customFormat="false" ht="15" hidden="false" customHeight="false" outlineLevel="0" collapsed="false">
      <c r="A2865" s="341" t="n">
        <v>91924</v>
      </c>
      <c r="B2865" s="342" t="str">
        <f aca="false">A2865&amp;"U"</f>
        <v>91924U</v>
      </c>
      <c r="C2865" s="341" t="s">
        <v>8766</v>
      </c>
      <c r="D2865" s="341" t="s">
        <v>152</v>
      </c>
      <c r="E2865" s="341" t="s">
        <v>5964</v>
      </c>
      <c r="F2865" s="343" t="n">
        <v>2.63</v>
      </c>
    </row>
    <row r="2866" customFormat="false" ht="15" hidden="false" customHeight="false" outlineLevel="0" collapsed="false">
      <c r="A2866" s="341" t="n">
        <v>91925</v>
      </c>
      <c r="B2866" s="342" t="str">
        <f aca="false">A2866&amp;"U"</f>
        <v>91925U</v>
      </c>
      <c r="C2866" s="341" t="s">
        <v>8767</v>
      </c>
      <c r="D2866" s="341" t="s">
        <v>152</v>
      </c>
      <c r="E2866" s="341" t="s">
        <v>5964</v>
      </c>
      <c r="F2866" s="343" t="n">
        <v>3.18</v>
      </c>
    </row>
    <row r="2867" customFormat="false" ht="15" hidden="false" customHeight="false" outlineLevel="0" collapsed="false">
      <c r="A2867" s="341" t="n">
        <v>91926</v>
      </c>
      <c r="B2867" s="342" t="str">
        <f aca="false">A2867&amp;"U"</f>
        <v>91926U</v>
      </c>
      <c r="C2867" s="341" t="s">
        <v>8768</v>
      </c>
      <c r="D2867" s="341" t="s">
        <v>152</v>
      </c>
      <c r="E2867" s="341" t="s">
        <v>5964</v>
      </c>
      <c r="F2867" s="343" t="n">
        <v>3.82</v>
      </c>
    </row>
    <row r="2868" customFormat="false" ht="15" hidden="false" customHeight="false" outlineLevel="0" collapsed="false">
      <c r="A2868" s="341" t="n">
        <v>91927</v>
      </c>
      <c r="B2868" s="342" t="str">
        <f aca="false">A2868&amp;"U"</f>
        <v>91927U</v>
      </c>
      <c r="C2868" s="341" t="s">
        <v>8769</v>
      </c>
      <c r="D2868" s="341" t="s">
        <v>152</v>
      </c>
      <c r="E2868" s="341" t="s">
        <v>5964</v>
      </c>
      <c r="F2868" s="343" t="n">
        <v>4.29</v>
      </c>
    </row>
    <row r="2869" customFormat="false" ht="15" hidden="false" customHeight="false" outlineLevel="0" collapsed="false">
      <c r="A2869" s="341" t="n">
        <v>91928</v>
      </c>
      <c r="B2869" s="342" t="str">
        <f aca="false">A2869&amp;"U"</f>
        <v>91928U</v>
      </c>
      <c r="C2869" s="341" t="s">
        <v>8770</v>
      </c>
      <c r="D2869" s="341" t="s">
        <v>152</v>
      </c>
      <c r="E2869" s="341" t="s">
        <v>5964</v>
      </c>
      <c r="F2869" s="343" t="n">
        <v>5.91</v>
      </c>
    </row>
    <row r="2870" customFormat="false" ht="15" hidden="false" customHeight="false" outlineLevel="0" collapsed="false">
      <c r="A2870" s="341" t="n">
        <v>91929</v>
      </c>
      <c r="B2870" s="342" t="str">
        <f aca="false">A2870&amp;"U"</f>
        <v>91929U</v>
      </c>
      <c r="C2870" s="341" t="s">
        <v>8771</v>
      </c>
      <c r="D2870" s="341" t="s">
        <v>152</v>
      </c>
      <c r="E2870" s="341" t="s">
        <v>5964</v>
      </c>
      <c r="F2870" s="343" t="n">
        <v>6.32</v>
      </c>
    </row>
    <row r="2871" customFormat="false" ht="15" hidden="false" customHeight="false" outlineLevel="0" collapsed="false">
      <c r="A2871" s="341" t="n">
        <v>91930</v>
      </c>
      <c r="B2871" s="342" t="str">
        <f aca="false">A2871&amp;"U"</f>
        <v>91930U</v>
      </c>
      <c r="C2871" s="341" t="s">
        <v>8772</v>
      </c>
      <c r="D2871" s="341" t="s">
        <v>152</v>
      </c>
      <c r="E2871" s="341" t="s">
        <v>5964</v>
      </c>
      <c r="F2871" s="343" t="n">
        <v>8.26</v>
      </c>
    </row>
    <row r="2872" customFormat="false" ht="15" hidden="false" customHeight="false" outlineLevel="0" collapsed="false">
      <c r="A2872" s="341" t="n">
        <v>91931</v>
      </c>
      <c r="B2872" s="342" t="str">
        <f aca="false">A2872&amp;"U"</f>
        <v>91931U</v>
      </c>
      <c r="C2872" s="341" t="s">
        <v>8773</v>
      </c>
      <c r="D2872" s="341" t="s">
        <v>152</v>
      </c>
      <c r="E2872" s="341" t="s">
        <v>5964</v>
      </c>
      <c r="F2872" s="343" t="n">
        <v>8.92</v>
      </c>
    </row>
    <row r="2873" customFormat="false" ht="15" hidden="false" customHeight="false" outlineLevel="0" collapsed="false">
      <c r="A2873" s="341" t="n">
        <v>91932</v>
      </c>
      <c r="B2873" s="342" t="str">
        <f aca="false">A2873&amp;"U"</f>
        <v>91932U</v>
      </c>
      <c r="C2873" s="341" t="s">
        <v>8774</v>
      </c>
      <c r="D2873" s="341" t="s">
        <v>152</v>
      </c>
      <c r="E2873" s="341" t="s">
        <v>5964</v>
      </c>
      <c r="F2873" s="343" t="n">
        <v>14.78</v>
      </c>
    </row>
    <row r="2874" customFormat="false" ht="15" hidden="false" customHeight="false" outlineLevel="0" collapsed="false">
      <c r="A2874" s="341" t="n">
        <v>91933</v>
      </c>
      <c r="B2874" s="342" t="str">
        <f aca="false">A2874&amp;"U"</f>
        <v>91933U</v>
      </c>
      <c r="C2874" s="341" t="s">
        <v>8775</v>
      </c>
      <c r="D2874" s="341" t="s">
        <v>152</v>
      </c>
      <c r="E2874" s="341" t="s">
        <v>5964</v>
      </c>
      <c r="F2874" s="343" t="n">
        <v>14.26</v>
      </c>
    </row>
    <row r="2875" customFormat="false" ht="15" hidden="false" customHeight="false" outlineLevel="0" collapsed="false">
      <c r="A2875" s="341" t="n">
        <v>91934</v>
      </c>
      <c r="B2875" s="342" t="str">
        <f aca="false">A2875&amp;"U"</f>
        <v>91934U</v>
      </c>
      <c r="C2875" s="341" t="s">
        <v>8776</v>
      </c>
      <c r="D2875" s="341" t="s">
        <v>152</v>
      </c>
      <c r="E2875" s="341" t="s">
        <v>5964</v>
      </c>
      <c r="F2875" s="343" t="n">
        <v>21.37</v>
      </c>
    </row>
    <row r="2876" customFormat="false" ht="15" hidden="false" customHeight="false" outlineLevel="0" collapsed="false">
      <c r="A2876" s="341" t="n">
        <v>91935</v>
      </c>
      <c r="B2876" s="342" t="str">
        <f aca="false">A2876&amp;"U"</f>
        <v>91935U</v>
      </c>
      <c r="C2876" s="341" t="s">
        <v>8777</v>
      </c>
      <c r="D2876" s="341" t="s">
        <v>152</v>
      </c>
      <c r="E2876" s="341" t="s">
        <v>5964</v>
      </c>
      <c r="F2876" s="343" t="n">
        <v>22.37</v>
      </c>
    </row>
    <row r="2877" customFormat="false" ht="15" hidden="false" customHeight="false" outlineLevel="0" collapsed="false">
      <c r="A2877" s="341" t="n">
        <v>92979</v>
      </c>
      <c r="B2877" s="342" t="str">
        <f aca="false">A2877&amp;"U"</f>
        <v>92979U</v>
      </c>
      <c r="C2877" s="341" t="s">
        <v>8778</v>
      </c>
      <c r="D2877" s="341" t="s">
        <v>152</v>
      </c>
      <c r="E2877" s="341" t="s">
        <v>5964</v>
      </c>
      <c r="F2877" s="343" t="n">
        <v>9.76</v>
      </c>
    </row>
    <row r="2878" customFormat="false" ht="15" hidden="false" customHeight="false" outlineLevel="0" collapsed="false">
      <c r="A2878" s="341" t="n">
        <v>92980</v>
      </c>
      <c r="B2878" s="342" t="str">
        <f aca="false">A2878&amp;"U"</f>
        <v>92980U</v>
      </c>
      <c r="C2878" s="341" t="s">
        <v>8779</v>
      </c>
      <c r="D2878" s="341" t="s">
        <v>152</v>
      </c>
      <c r="E2878" s="341" t="s">
        <v>5964</v>
      </c>
      <c r="F2878" s="343" t="n">
        <v>9.33</v>
      </c>
    </row>
    <row r="2879" customFormat="false" ht="15" hidden="false" customHeight="false" outlineLevel="0" collapsed="false">
      <c r="A2879" s="341" t="n">
        <v>92981</v>
      </c>
      <c r="B2879" s="342" t="str">
        <f aca="false">A2879&amp;"U"</f>
        <v>92981U</v>
      </c>
      <c r="C2879" s="341" t="s">
        <v>8780</v>
      </c>
      <c r="D2879" s="341" t="s">
        <v>152</v>
      </c>
      <c r="E2879" s="341" t="s">
        <v>5964</v>
      </c>
      <c r="F2879" s="343" t="n">
        <v>13.95</v>
      </c>
    </row>
    <row r="2880" customFormat="false" ht="15" hidden="false" customHeight="false" outlineLevel="0" collapsed="false">
      <c r="A2880" s="341" t="n">
        <v>92982</v>
      </c>
      <c r="B2880" s="342" t="str">
        <f aca="false">A2880&amp;"U"</f>
        <v>92982U</v>
      </c>
      <c r="C2880" s="341" t="s">
        <v>8781</v>
      </c>
      <c r="D2880" s="341" t="s">
        <v>152</v>
      </c>
      <c r="E2880" s="341" t="s">
        <v>5964</v>
      </c>
      <c r="F2880" s="343" t="n">
        <v>14.78</v>
      </c>
    </row>
    <row r="2881" customFormat="false" ht="15" hidden="false" customHeight="false" outlineLevel="0" collapsed="false">
      <c r="A2881" s="341" t="n">
        <v>92984</v>
      </c>
      <c r="B2881" s="342" t="str">
        <f aca="false">A2881&amp;"U"</f>
        <v>92984U</v>
      </c>
      <c r="C2881" s="341" t="s">
        <v>8782</v>
      </c>
      <c r="D2881" s="341" t="s">
        <v>152</v>
      </c>
      <c r="E2881" s="341" t="s">
        <v>5964</v>
      </c>
      <c r="F2881" s="343" t="n">
        <v>24.52</v>
      </c>
    </row>
    <row r="2882" customFormat="false" ht="15" hidden="false" customHeight="false" outlineLevel="0" collapsed="false">
      <c r="A2882" s="341" t="n">
        <v>92986</v>
      </c>
      <c r="B2882" s="342" t="str">
        <f aca="false">A2882&amp;"U"</f>
        <v>92986U</v>
      </c>
      <c r="C2882" s="341" t="s">
        <v>8783</v>
      </c>
      <c r="D2882" s="341" t="s">
        <v>152</v>
      </c>
      <c r="E2882" s="341" t="s">
        <v>5964</v>
      </c>
      <c r="F2882" s="343" t="n">
        <v>33.9</v>
      </c>
    </row>
    <row r="2883" customFormat="false" ht="15" hidden="false" customHeight="false" outlineLevel="0" collapsed="false">
      <c r="A2883" s="341" t="n">
        <v>92988</v>
      </c>
      <c r="B2883" s="342" t="str">
        <f aca="false">A2883&amp;"U"</f>
        <v>92988U</v>
      </c>
      <c r="C2883" s="341" t="s">
        <v>8784</v>
      </c>
      <c r="D2883" s="341" t="s">
        <v>152</v>
      </c>
      <c r="E2883" s="341" t="s">
        <v>5964</v>
      </c>
      <c r="F2883" s="343" t="n">
        <v>49.22</v>
      </c>
    </row>
    <row r="2884" customFormat="false" ht="15" hidden="false" customHeight="false" outlineLevel="0" collapsed="false">
      <c r="A2884" s="341" t="n">
        <v>92990</v>
      </c>
      <c r="B2884" s="342" t="str">
        <f aca="false">A2884&amp;"U"</f>
        <v>92990U</v>
      </c>
      <c r="C2884" s="341" t="s">
        <v>8785</v>
      </c>
      <c r="D2884" s="341" t="s">
        <v>152</v>
      </c>
      <c r="E2884" s="341" t="s">
        <v>5964</v>
      </c>
      <c r="F2884" s="343" t="n">
        <v>68.12</v>
      </c>
    </row>
    <row r="2885" customFormat="false" ht="15" hidden="false" customHeight="false" outlineLevel="0" collapsed="false">
      <c r="A2885" s="341" t="n">
        <v>92992</v>
      </c>
      <c r="B2885" s="342" t="str">
        <f aca="false">A2885&amp;"U"</f>
        <v>92992U</v>
      </c>
      <c r="C2885" s="341" t="s">
        <v>8786</v>
      </c>
      <c r="D2885" s="341" t="s">
        <v>152</v>
      </c>
      <c r="E2885" s="341" t="s">
        <v>5964</v>
      </c>
      <c r="F2885" s="343" t="n">
        <v>88.09</v>
      </c>
    </row>
    <row r="2886" customFormat="false" ht="15" hidden="false" customHeight="false" outlineLevel="0" collapsed="false">
      <c r="A2886" s="341" t="n">
        <v>92994</v>
      </c>
      <c r="B2886" s="342" t="str">
        <f aca="false">A2886&amp;"U"</f>
        <v>92994U</v>
      </c>
      <c r="C2886" s="341" t="s">
        <v>8787</v>
      </c>
      <c r="D2886" s="341" t="s">
        <v>152</v>
      </c>
      <c r="E2886" s="341" t="s">
        <v>5964</v>
      </c>
      <c r="F2886" s="343" t="n">
        <v>114.49</v>
      </c>
    </row>
    <row r="2887" customFormat="false" ht="15" hidden="false" customHeight="false" outlineLevel="0" collapsed="false">
      <c r="A2887" s="341" t="n">
        <v>92996</v>
      </c>
      <c r="B2887" s="342" t="str">
        <f aca="false">A2887&amp;"U"</f>
        <v>92996U</v>
      </c>
      <c r="C2887" s="341" t="s">
        <v>8788</v>
      </c>
      <c r="D2887" s="341" t="s">
        <v>152</v>
      </c>
      <c r="E2887" s="341" t="s">
        <v>5964</v>
      </c>
      <c r="F2887" s="343" t="n">
        <v>138.51</v>
      </c>
    </row>
    <row r="2888" customFormat="false" ht="15" hidden="false" customHeight="false" outlineLevel="0" collapsed="false">
      <c r="A2888" s="341" t="n">
        <v>92998</v>
      </c>
      <c r="B2888" s="342" t="str">
        <f aca="false">A2888&amp;"U"</f>
        <v>92998U</v>
      </c>
      <c r="C2888" s="341" t="s">
        <v>8789</v>
      </c>
      <c r="D2888" s="341" t="s">
        <v>152</v>
      </c>
      <c r="E2888" s="341" t="s">
        <v>5964</v>
      </c>
      <c r="F2888" s="343" t="n">
        <v>169.76</v>
      </c>
    </row>
    <row r="2889" customFormat="false" ht="15" hidden="false" customHeight="false" outlineLevel="0" collapsed="false">
      <c r="A2889" s="341" t="n">
        <v>93000</v>
      </c>
      <c r="B2889" s="342" t="str">
        <f aca="false">A2889&amp;"U"</f>
        <v>93000U</v>
      </c>
      <c r="C2889" s="341" t="s">
        <v>8790</v>
      </c>
      <c r="D2889" s="341" t="s">
        <v>152</v>
      </c>
      <c r="E2889" s="341" t="s">
        <v>5964</v>
      </c>
      <c r="F2889" s="343" t="n">
        <v>224.76</v>
      </c>
    </row>
    <row r="2890" customFormat="false" ht="15" hidden="false" customHeight="false" outlineLevel="0" collapsed="false">
      <c r="A2890" s="341" t="n">
        <v>93002</v>
      </c>
      <c r="B2890" s="342" t="str">
        <f aca="false">A2890&amp;"U"</f>
        <v>93002U</v>
      </c>
      <c r="C2890" s="341" t="s">
        <v>8791</v>
      </c>
      <c r="D2890" s="341" t="s">
        <v>152</v>
      </c>
      <c r="E2890" s="341" t="s">
        <v>5964</v>
      </c>
      <c r="F2890" s="343" t="n">
        <v>290.62</v>
      </c>
    </row>
    <row r="2891" customFormat="false" ht="15" hidden="false" customHeight="false" outlineLevel="0" collapsed="false">
      <c r="A2891" s="341" t="n">
        <v>101884</v>
      </c>
      <c r="B2891" s="342" t="str">
        <f aca="false">A2891&amp;"U"</f>
        <v>101884U</v>
      </c>
      <c r="C2891" s="341" t="s">
        <v>8792</v>
      </c>
      <c r="D2891" s="341" t="s">
        <v>152</v>
      </c>
      <c r="E2891" s="341" t="s">
        <v>5964</v>
      </c>
      <c r="F2891" s="343" t="n">
        <v>9.53</v>
      </c>
    </row>
    <row r="2892" customFormat="false" ht="15" hidden="false" customHeight="false" outlineLevel="0" collapsed="false">
      <c r="A2892" s="341" t="n">
        <v>101885</v>
      </c>
      <c r="B2892" s="342" t="str">
        <f aca="false">A2892&amp;"U"</f>
        <v>101885U</v>
      </c>
      <c r="C2892" s="341" t="s">
        <v>8793</v>
      </c>
      <c r="D2892" s="341" t="s">
        <v>152</v>
      </c>
      <c r="E2892" s="341" t="s">
        <v>5964</v>
      </c>
      <c r="F2892" s="343" t="n">
        <v>9.1</v>
      </c>
    </row>
    <row r="2893" customFormat="false" ht="15" hidden="false" customHeight="false" outlineLevel="0" collapsed="false">
      <c r="A2893" s="341" t="n">
        <v>101886</v>
      </c>
      <c r="B2893" s="342" t="str">
        <f aca="false">A2893&amp;"U"</f>
        <v>101886U</v>
      </c>
      <c r="C2893" s="341" t="s">
        <v>8794</v>
      </c>
      <c r="D2893" s="341" t="s">
        <v>152</v>
      </c>
      <c r="E2893" s="341" t="s">
        <v>5964</v>
      </c>
      <c r="F2893" s="343" t="n">
        <v>13.68</v>
      </c>
    </row>
    <row r="2894" customFormat="false" ht="15" hidden="false" customHeight="false" outlineLevel="0" collapsed="false">
      <c r="A2894" s="341" t="n">
        <v>101887</v>
      </c>
      <c r="B2894" s="342" t="str">
        <f aca="false">A2894&amp;"U"</f>
        <v>101887U</v>
      </c>
      <c r="C2894" s="341" t="s">
        <v>8795</v>
      </c>
      <c r="D2894" s="341" t="s">
        <v>152</v>
      </c>
      <c r="E2894" s="341" t="s">
        <v>5964</v>
      </c>
      <c r="F2894" s="343" t="n">
        <v>14.51</v>
      </c>
    </row>
    <row r="2895" customFormat="false" ht="15" hidden="false" customHeight="false" outlineLevel="0" collapsed="false">
      <c r="A2895" s="341" t="n">
        <v>101888</v>
      </c>
      <c r="B2895" s="342" t="str">
        <f aca="false">A2895&amp;"U"</f>
        <v>101888U</v>
      </c>
      <c r="C2895" s="341" t="s">
        <v>8796</v>
      </c>
      <c r="D2895" s="341" t="s">
        <v>152</v>
      </c>
      <c r="E2895" s="341" t="s">
        <v>5964</v>
      </c>
      <c r="F2895" s="343" t="n">
        <v>21.44</v>
      </c>
    </row>
    <row r="2896" customFormat="false" ht="15" hidden="false" customHeight="false" outlineLevel="0" collapsed="false">
      <c r="A2896" s="341" t="n">
        <v>101889</v>
      </c>
      <c r="B2896" s="342" t="str">
        <f aca="false">A2896&amp;"U"</f>
        <v>101889U</v>
      </c>
      <c r="C2896" s="341" t="s">
        <v>8797</v>
      </c>
      <c r="D2896" s="341" t="s">
        <v>152</v>
      </c>
      <c r="E2896" s="341" t="s">
        <v>5964</v>
      </c>
      <c r="F2896" s="343" t="n">
        <v>22.54</v>
      </c>
    </row>
    <row r="2897" customFormat="false" ht="15" hidden="false" customHeight="false" outlineLevel="0" collapsed="false">
      <c r="A2897" s="341" t="n">
        <v>91936</v>
      </c>
      <c r="B2897" s="342" t="str">
        <f aca="false">A2897&amp;"U"</f>
        <v>91936U</v>
      </c>
      <c r="C2897" s="341" t="s">
        <v>8798</v>
      </c>
      <c r="D2897" s="341" t="s">
        <v>32</v>
      </c>
      <c r="E2897" s="341" t="s">
        <v>5964</v>
      </c>
      <c r="F2897" s="343" t="n">
        <v>13.86</v>
      </c>
    </row>
    <row r="2898" customFormat="false" ht="15" hidden="false" customHeight="false" outlineLevel="0" collapsed="false">
      <c r="A2898" s="341" t="n">
        <v>91937</v>
      </c>
      <c r="B2898" s="342" t="str">
        <f aca="false">A2898&amp;"U"</f>
        <v>91937U</v>
      </c>
      <c r="C2898" s="341" t="s">
        <v>8799</v>
      </c>
      <c r="D2898" s="341" t="s">
        <v>32</v>
      </c>
      <c r="E2898" s="341" t="s">
        <v>5964</v>
      </c>
      <c r="F2898" s="343" t="n">
        <v>12.7</v>
      </c>
    </row>
    <row r="2899" customFormat="false" ht="15" hidden="false" customHeight="false" outlineLevel="0" collapsed="false">
      <c r="A2899" s="341" t="n">
        <v>91939</v>
      </c>
      <c r="B2899" s="342" t="str">
        <f aca="false">A2899&amp;"U"</f>
        <v>91939U</v>
      </c>
      <c r="C2899" s="341" t="s">
        <v>8800</v>
      </c>
      <c r="D2899" s="341" t="s">
        <v>32</v>
      </c>
      <c r="E2899" s="341" t="s">
        <v>5964</v>
      </c>
      <c r="F2899" s="343" t="n">
        <v>27.12</v>
      </c>
    </row>
    <row r="2900" customFormat="false" ht="15" hidden="false" customHeight="false" outlineLevel="0" collapsed="false">
      <c r="A2900" s="341" t="n">
        <v>91940</v>
      </c>
      <c r="B2900" s="342" t="str">
        <f aca="false">A2900&amp;"U"</f>
        <v>91940U</v>
      </c>
      <c r="C2900" s="341" t="s">
        <v>8801</v>
      </c>
      <c r="D2900" s="341" t="s">
        <v>32</v>
      </c>
      <c r="E2900" s="341" t="s">
        <v>5964</v>
      </c>
      <c r="F2900" s="343" t="n">
        <v>15.31</v>
      </c>
    </row>
    <row r="2901" customFormat="false" ht="15" hidden="false" customHeight="false" outlineLevel="0" collapsed="false">
      <c r="A2901" s="341" t="n">
        <v>91941</v>
      </c>
      <c r="B2901" s="342" t="str">
        <f aca="false">A2901&amp;"U"</f>
        <v>91941U</v>
      </c>
      <c r="C2901" s="341" t="s">
        <v>8802</v>
      </c>
      <c r="D2901" s="341" t="s">
        <v>32</v>
      </c>
      <c r="E2901" s="341" t="s">
        <v>5964</v>
      </c>
      <c r="F2901" s="343" t="n">
        <v>9.51</v>
      </c>
    </row>
    <row r="2902" customFormat="false" ht="15" hidden="false" customHeight="false" outlineLevel="0" collapsed="false">
      <c r="A2902" s="341" t="n">
        <v>91942</v>
      </c>
      <c r="B2902" s="342" t="str">
        <f aca="false">A2902&amp;"U"</f>
        <v>91942U</v>
      </c>
      <c r="C2902" s="341" t="s">
        <v>8803</v>
      </c>
      <c r="D2902" s="341" t="s">
        <v>32</v>
      </c>
      <c r="E2902" s="341" t="s">
        <v>5964</v>
      </c>
      <c r="F2902" s="343" t="n">
        <v>29.6</v>
      </c>
    </row>
    <row r="2903" customFormat="false" ht="15" hidden="false" customHeight="false" outlineLevel="0" collapsed="false">
      <c r="A2903" s="341" t="n">
        <v>91943</v>
      </c>
      <c r="B2903" s="342" t="str">
        <f aca="false">A2903&amp;"U"</f>
        <v>91943U</v>
      </c>
      <c r="C2903" s="341" t="s">
        <v>8804</v>
      </c>
      <c r="D2903" s="341" t="s">
        <v>32</v>
      </c>
      <c r="E2903" s="341" t="s">
        <v>5964</v>
      </c>
      <c r="F2903" s="343" t="n">
        <v>17.38</v>
      </c>
    </row>
    <row r="2904" customFormat="false" ht="15" hidden="false" customHeight="false" outlineLevel="0" collapsed="false">
      <c r="A2904" s="341" t="n">
        <v>91944</v>
      </c>
      <c r="B2904" s="342" t="str">
        <f aca="false">A2904&amp;"U"</f>
        <v>91944U</v>
      </c>
      <c r="C2904" s="341" t="s">
        <v>8805</v>
      </c>
      <c r="D2904" s="341" t="s">
        <v>32</v>
      </c>
      <c r="E2904" s="341" t="s">
        <v>5964</v>
      </c>
      <c r="F2904" s="343" t="n">
        <v>11.36</v>
      </c>
    </row>
    <row r="2905" customFormat="false" ht="15" hidden="false" customHeight="false" outlineLevel="0" collapsed="false">
      <c r="A2905" s="341" t="n">
        <v>92865</v>
      </c>
      <c r="B2905" s="342" t="str">
        <f aca="false">A2905&amp;"U"</f>
        <v>92865U</v>
      </c>
      <c r="C2905" s="341" t="s">
        <v>8806</v>
      </c>
      <c r="D2905" s="341" t="s">
        <v>32</v>
      </c>
      <c r="E2905" s="341" t="s">
        <v>5911</v>
      </c>
      <c r="F2905" s="343" t="n">
        <v>13.29</v>
      </c>
    </row>
    <row r="2906" customFormat="false" ht="15" hidden="false" customHeight="false" outlineLevel="0" collapsed="false">
      <c r="A2906" s="341" t="n">
        <v>92866</v>
      </c>
      <c r="B2906" s="342" t="str">
        <f aca="false">A2906&amp;"U"</f>
        <v>92866U</v>
      </c>
      <c r="C2906" s="341" t="s">
        <v>8807</v>
      </c>
      <c r="D2906" s="341" t="s">
        <v>32</v>
      </c>
      <c r="E2906" s="341" t="s">
        <v>5911</v>
      </c>
      <c r="F2906" s="343" t="n">
        <v>11.56</v>
      </c>
    </row>
    <row r="2907" customFormat="false" ht="15" hidden="false" customHeight="false" outlineLevel="0" collapsed="false">
      <c r="A2907" s="341" t="n">
        <v>92867</v>
      </c>
      <c r="B2907" s="342" t="str">
        <f aca="false">A2907&amp;"U"</f>
        <v>92867U</v>
      </c>
      <c r="C2907" s="341" t="s">
        <v>8808</v>
      </c>
      <c r="D2907" s="341" t="s">
        <v>32</v>
      </c>
      <c r="E2907" s="341" t="s">
        <v>5911</v>
      </c>
      <c r="F2907" s="343" t="n">
        <v>27.17</v>
      </c>
    </row>
    <row r="2908" customFormat="false" ht="15" hidden="false" customHeight="false" outlineLevel="0" collapsed="false">
      <c r="A2908" s="341" t="n">
        <v>92868</v>
      </c>
      <c r="B2908" s="342" t="str">
        <f aca="false">A2908&amp;"U"</f>
        <v>92868U</v>
      </c>
      <c r="C2908" s="341" t="s">
        <v>8809</v>
      </c>
      <c r="D2908" s="341" t="s">
        <v>32</v>
      </c>
      <c r="E2908" s="341" t="s">
        <v>5911</v>
      </c>
      <c r="F2908" s="343" t="n">
        <v>15.36</v>
      </c>
    </row>
    <row r="2909" customFormat="false" ht="15" hidden="false" customHeight="false" outlineLevel="0" collapsed="false">
      <c r="A2909" s="341" t="n">
        <v>92869</v>
      </c>
      <c r="B2909" s="342" t="str">
        <f aca="false">A2909&amp;"U"</f>
        <v>92869U</v>
      </c>
      <c r="C2909" s="341" t="s">
        <v>8810</v>
      </c>
      <c r="D2909" s="341" t="s">
        <v>32</v>
      </c>
      <c r="E2909" s="341" t="s">
        <v>5911</v>
      </c>
      <c r="F2909" s="343" t="n">
        <v>9.56</v>
      </c>
    </row>
    <row r="2910" customFormat="false" ht="15" hidden="false" customHeight="false" outlineLevel="0" collapsed="false">
      <c r="A2910" s="341" t="n">
        <v>92870</v>
      </c>
      <c r="B2910" s="342" t="str">
        <f aca="false">A2910&amp;"U"</f>
        <v>92870U</v>
      </c>
      <c r="C2910" s="341" t="s">
        <v>8811</v>
      </c>
      <c r="D2910" s="341" t="s">
        <v>32</v>
      </c>
      <c r="E2910" s="341" t="s">
        <v>5911</v>
      </c>
      <c r="F2910" s="343" t="n">
        <v>29.9</v>
      </c>
    </row>
    <row r="2911" customFormat="false" ht="15" hidden="false" customHeight="false" outlineLevel="0" collapsed="false">
      <c r="A2911" s="341" t="n">
        <v>92871</v>
      </c>
      <c r="B2911" s="342" t="str">
        <f aca="false">A2911&amp;"U"</f>
        <v>92871U</v>
      </c>
      <c r="C2911" s="341" t="s">
        <v>8812</v>
      </c>
      <c r="D2911" s="341" t="s">
        <v>32</v>
      </c>
      <c r="E2911" s="341" t="s">
        <v>5911</v>
      </c>
      <c r="F2911" s="343" t="n">
        <v>17.68</v>
      </c>
    </row>
    <row r="2912" customFormat="false" ht="15" hidden="false" customHeight="false" outlineLevel="0" collapsed="false">
      <c r="A2912" s="341" t="n">
        <v>92872</v>
      </c>
      <c r="B2912" s="342" t="str">
        <f aca="false">A2912&amp;"U"</f>
        <v>92872U</v>
      </c>
      <c r="C2912" s="341" t="s">
        <v>8813</v>
      </c>
      <c r="D2912" s="341" t="s">
        <v>32</v>
      </c>
      <c r="E2912" s="341" t="s">
        <v>5911</v>
      </c>
      <c r="F2912" s="343" t="n">
        <v>11.66</v>
      </c>
    </row>
    <row r="2913" customFormat="false" ht="15" hidden="false" customHeight="false" outlineLevel="0" collapsed="false">
      <c r="A2913" s="341" t="n">
        <v>95777</v>
      </c>
      <c r="B2913" s="342" t="str">
        <f aca="false">A2913&amp;"U"</f>
        <v>95777U</v>
      </c>
      <c r="C2913" s="341" t="s">
        <v>8814</v>
      </c>
      <c r="D2913" s="341" t="s">
        <v>32</v>
      </c>
      <c r="E2913" s="341" t="s">
        <v>5964</v>
      </c>
      <c r="F2913" s="343" t="n">
        <v>21.05</v>
      </c>
    </row>
    <row r="2914" customFormat="false" ht="15" hidden="false" customHeight="false" outlineLevel="0" collapsed="false">
      <c r="A2914" s="341" t="n">
        <v>95778</v>
      </c>
      <c r="B2914" s="342" t="str">
        <f aca="false">A2914&amp;"U"</f>
        <v>95778U</v>
      </c>
      <c r="C2914" s="341" t="s">
        <v>8815</v>
      </c>
      <c r="D2914" s="341" t="s">
        <v>32</v>
      </c>
      <c r="E2914" s="341" t="s">
        <v>5964</v>
      </c>
      <c r="F2914" s="343" t="n">
        <v>23.6</v>
      </c>
    </row>
    <row r="2915" customFormat="false" ht="15" hidden="false" customHeight="false" outlineLevel="0" collapsed="false">
      <c r="A2915" s="341" t="n">
        <v>95779</v>
      </c>
      <c r="B2915" s="342" t="str">
        <f aca="false">A2915&amp;"U"</f>
        <v>95779U</v>
      </c>
      <c r="C2915" s="341" t="s">
        <v>8816</v>
      </c>
      <c r="D2915" s="341" t="s">
        <v>32</v>
      </c>
      <c r="E2915" s="341" t="s">
        <v>5964</v>
      </c>
      <c r="F2915" s="343" t="n">
        <v>19.62</v>
      </c>
    </row>
    <row r="2916" customFormat="false" ht="15" hidden="false" customHeight="false" outlineLevel="0" collapsed="false">
      <c r="A2916" s="341" t="n">
        <v>95780</v>
      </c>
      <c r="B2916" s="342" t="str">
        <f aca="false">A2916&amp;"U"</f>
        <v>95780U</v>
      </c>
      <c r="C2916" s="341" t="s">
        <v>8817</v>
      </c>
      <c r="D2916" s="341" t="s">
        <v>32</v>
      </c>
      <c r="E2916" s="341" t="s">
        <v>5964</v>
      </c>
      <c r="F2916" s="343" t="n">
        <v>25.02</v>
      </c>
    </row>
    <row r="2917" customFormat="false" ht="15" hidden="false" customHeight="false" outlineLevel="0" collapsed="false">
      <c r="A2917" s="341" t="n">
        <v>95781</v>
      </c>
      <c r="B2917" s="342" t="str">
        <f aca="false">A2917&amp;"U"</f>
        <v>95781U</v>
      </c>
      <c r="C2917" s="341" t="s">
        <v>8818</v>
      </c>
      <c r="D2917" s="341" t="s">
        <v>32</v>
      </c>
      <c r="E2917" s="341" t="s">
        <v>5964</v>
      </c>
      <c r="F2917" s="343" t="n">
        <v>28.57</v>
      </c>
    </row>
    <row r="2918" customFormat="false" ht="15" hidden="false" customHeight="false" outlineLevel="0" collapsed="false">
      <c r="A2918" s="341" t="n">
        <v>95782</v>
      </c>
      <c r="B2918" s="342" t="str">
        <f aca="false">A2918&amp;"U"</f>
        <v>95782U</v>
      </c>
      <c r="C2918" s="341" t="s">
        <v>8819</v>
      </c>
      <c r="D2918" s="341" t="s">
        <v>32</v>
      </c>
      <c r="E2918" s="341" t="s">
        <v>5964</v>
      </c>
      <c r="F2918" s="343" t="n">
        <v>26.66</v>
      </c>
    </row>
    <row r="2919" customFormat="false" ht="15" hidden="false" customHeight="false" outlineLevel="0" collapsed="false">
      <c r="A2919" s="341" t="n">
        <v>95785</v>
      </c>
      <c r="B2919" s="342" t="str">
        <f aca="false">A2919&amp;"U"</f>
        <v>95785U</v>
      </c>
      <c r="C2919" s="341" t="s">
        <v>8820</v>
      </c>
      <c r="D2919" s="341" t="s">
        <v>32</v>
      </c>
      <c r="E2919" s="341" t="s">
        <v>5964</v>
      </c>
      <c r="F2919" s="343" t="n">
        <v>31.55</v>
      </c>
    </row>
    <row r="2920" customFormat="false" ht="15" hidden="false" customHeight="false" outlineLevel="0" collapsed="false">
      <c r="A2920" s="341" t="n">
        <v>95787</v>
      </c>
      <c r="B2920" s="342" t="str">
        <f aca="false">A2920&amp;"U"</f>
        <v>95787U</v>
      </c>
      <c r="C2920" s="341" t="s">
        <v>8821</v>
      </c>
      <c r="D2920" s="341" t="s">
        <v>32</v>
      </c>
      <c r="E2920" s="341" t="s">
        <v>5964</v>
      </c>
      <c r="F2920" s="343" t="n">
        <v>23.8</v>
      </c>
    </row>
    <row r="2921" customFormat="false" ht="15" hidden="false" customHeight="false" outlineLevel="0" collapsed="false">
      <c r="A2921" s="341" t="n">
        <v>95789</v>
      </c>
      <c r="B2921" s="342" t="str">
        <f aca="false">A2921&amp;"U"</f>
        <v>95789U</v>
      </c>
      <c r="C2921" s="341" t="s">
        <v>8822</v>
      </c>
      <c r="D2921" s="341" t="s">
        <v>32</v>
      </c>
      <c r="E2921" s="341" t="s">
        <v>5964</v>
      </c>
      <c r="F2921" s="343" t="n">
        <v>32.35</v>
      </c>
    </row>
    <row r="2922" customFormat="false" ht="15" hidden="false" customHeight="false" outlineLevel="0" collapsed="false">
      <c r="A2922" s="341" t="n">
        <v>95791</v>
      </c>
      <c r="B2922" s="342" t="str">
        <f aca="false">A2922&amp;"U"</f>
        <v>95791U</v>
      </c>
      <c r="C2922" s="341" t="s">
        <v>8823</v>
      </c>
      <c r="D2922" s="341" t="s">
        <v>32</v>
      </c>
      <c r="E2922" s="341" t="s">
        <v>5964</v>
      </c>
      <c r="F2922" s="343" t="n">
        <v>44.85</v>
      </c>
    </row>
    <row r="2923" customFormat="false" ht="15" hidden="false" customHeight="false" outlineLevel="0" collapsed="false">
      <c r="A2923" s="341" t="n">
        <v>95795</v>
      </c>
      <c r="B2923" s="342" t="str">
        <f aca="false">A2923&amp;"U"</f>
        <v>95795U</v>
      </c>
      <c r="C2923" s="341" t="s">
        <v>8824</v>
      </c>
      <c r="D2923" s="341" t="s">
        <v>32</v>
      </c>
      <c r="E2923" s="341" t="s">
        <v>5964</v>
      </c>
      <c r="F2923" s="343" t="n">
        <v>27.13</v>
      </c>
    </row>
    <row r="2924" customFormat="false" ht="15" hidden="false" customHeight="false" outlineLevel="0" collapsed="false">
      <c r="A2924" s="341" t="n">
        <v>95796</v>
      </c>
      <c r="B2924" s="342" t="str">
        <f aca="false">A2924&amp;"U"</f>
        <v>95796U</v>
      </c>
      <c r="C2924" s="341" t="s">
        <v>8825</v>
      </c>
      <c r="D2924" s="341" t="s">
        <v>32</v>
      </c>
      <c r="E2924" s="341" t="s">
        <v>5964</v>
      </c>
      <c r="F2924" s="343" t="n">
        <v>38</v>
      </c>
    </row>
    <row r="2925" customFormat="false" ht="15" hidden="false" customHeight="false" outlineLevel="0" collapsed="false">
      <c r="A2925" s="341" t="n">
        <v>95797</v>
      </c>
      <c r="B2925" s="342" t="str">
        <f aca="false">A2925&amp;"U"</f>
        <v>95797U</v>
      </c>
      <c r="C2925" s="341" t="s">
        <v>8826</v>
      </c>
      <c r="D2925" s="341" t="s">
        <v>32</v>
      </c>
      <c r="E2925" s="341" t="s">
        <v>5964</v>
      </c>
      <c r="F2925" s="343" t="n">
        <v>52.46</v>
      </c>
    </row>
    <row r="2926" customFormat="false" ht="15" hidden="false" customHeight="false" outlineLevel="0" collapsed="false">
      <c r="A2926" s="341" t="n">
        <v>95801</v>
      </c>
      <c r="B2926" s="342" t="str">
        <f aca="false">A2926&amp;"U"</f>
        <v>95801U</v>
      </c>
      <c r="C2926" s="341" t="s">
        <v>8827</v>
      </c>
      <c r="D2926" s="341" t="s">
        <v>32</v>
      </c>
      <c r="E2926" s="341" t="s">
        <v>5964</v>
      </c>
      <c r="F2926" s="343" t="n">
        <v>32.38</v>
      </c>
    </row>
    <row r="2927" customFormat="false" ht="15" hidden="false" customHeight="false" outlineLevel="0" collapsed="false">
      <c r="A2927" s="341" t="n">
        <v>95802</v>
      </c>
      <c r="B2927" s="342" t="str">
        <f aca="false">A2927&amp;"U"</f>
        <v>95802U</v>
      </c>
      <c r="C2927" s="341" t="s">
        <v>8828</v>
      </c>
      <c r="D2927" s="341" t="s">
        <v>32</v>
      </c>
      <c r="E2927" s="341" t="s">
        <v>5964</v>
      </c>
      <c r="F2927" s="343" t="n">
        <v>40.35</v>
      </c>
    </row>
    <row r="2928" customFormat="false" ht="15" hidden="false" customHeight="false" outlineLevel="0" collapsed="false">
      <c r="A2928" s="341" t="n">
        <v>95803</v>
      </c>
      <c r="B2928" s="342" t="str">
        <f aca="false">A2928&amp;"U"</f>
        <v>95803U</v>
      </c>
      <c r="C2928" s="341" t="s">
        <v>8829</v>
      </c>
      <c r="D2928" s="341" t="s">
        <v>32</v>
      </c>
      <c r="E2928" s="341" t="s">
        <v>5964</v>
      </c>
      <c r="F2928" s="343" t="n">
        <v>58.56</v>
      </c>
    </row>
    <row r="2929" customFormat="false" ht="15" hidden="false" customHeight="false" outlineLevel="0" collapsed="false">
      <c r="A2929" s="341" t="n">
        <v>95804</v>
      </c>
      <c r="B2929" s="342" t="str">
        <f aca="false">A2929&amp;"U"</f>
        <v>95804U</v>
      </c>
      <c r="C2929" s="341" t="s">
        <v>8830</v>
      </c>
      <c r="D2929" s="341" t="s">
        <v>32</v>
      </c>
      <c r="E2929" s="341" t="s">
        <v>5964</v>
      </c>
      <c r="F2929" s="343" t="n">
        <v>16.33</v>
      </c>
    </row>
    <row r="2930" customFormat="false" ht="15" hidden="false" customHeight="false" outlineLevel="0" collapsed="false">
      <c r="A2930" s="341" t="n">
        <v>95805</v>
      </c>
      <c r="B2930" s="342" t="str">
        <f aca="false">A2930&amp;"U"</f>
        <v>95805U</v>
      </c>
      <c r="C2930" s="341" t="s">
        <v>8831</v>
      </c>
      <c r="D2930" s="341" t="s">
        <v>32</v>
      </c>
      <c r="E2930" s="341" t="s">
        <v>5964</v>
      </c>
      <c r="F2930" s="343" t="n">
        <v>17.46</v>
      </c>
    </row>
    <row r="2931" customFormat="false" ht="15" hidden="false" customHeight="false" outlineLevel="0" collapsed="false">
      <c r="A2931" s="341" t="n">
        <v>95806</v>
      </c>
      <c r="B2931" s="342" t="str">
        <f aca="false">A2931&amp;"U"</f>
        <v>95806U</v>
      </c>
      <c r="C2931" s="341" t="s">
        <v>8832</v>
      </c>
      <c r="D2931" s="341" t="s">
        <v>32</v>
      </c>
      <c r="E2931" s="341" t="s">
        <v>5964</v>
      </c>
      <c r="F2931" s="343" t="n">
        <v>19.34</v>
      </c>
    </row>
    <row r="2932" customFormat="false" ht="15" hidden="false" customHeight="false" outlineLevel="0" collapsed="false">
      <c r="A2932" s="341" t="n">
        <v>95807</v>
      </c>
      <c r="B2932" s="342" t="str">
        <f aca="false">A2932&amp;"U"</f>
        <v>95807U</v>
      </c>
      <c r="C2932" s="341" t="s">
        <v>8833</v>
      </c>
      <c r="D2932" s="341" t="s">
        <v>32</v>
      </c>
      <c r="E2932" s="341" t="s">
        <v>5964</v>
      </c>
      <c r="F2932" s="343" t="n">
        <v>19.45</v>
      </c>
    </row>
    <row r="2933" customFormat="false" ht="15" hidden="false" customHeight="false" outlineLevel="0" collapsed="false">
      <c r="A2933" s="341" t="n">
        <v>95808</v>
      </c>
      <c r="B2933" s="342" t="str">
        <f aca="false">A2933&amp;"U"</f>
        <v>95808U</v>
      </c>
      <c r="C2933" s="341" t="s">
        <v>8834</v>
      </c>
      <c r="D2933" s="341" t="s">
        <v>32</v>
      </c>
      <c r="E2933" s="341" t="s">
        <v>5964</v>
      </c>
      <c r="F2933" s="343" t="n">
        <v>22.85</v>
      </c>
    </row>
    <row r="2934" customFormat="false" ht="15" hidden="false" customHeight="false" outlineLevel="0" collapsed="false">
      <c r="A2934" s="341" t="n">
        <v>95809</v>
      </c>
      <c r="B2934" s="342" t="str">
        <f aca="false">A2934&amp;"U"</f>
        <v>95809U</v>
      </c>
      <c r="C2934" s="341" t="s">
        <v>8835</v>
      </c>
      <c r="D2934" s="341" t="s">
        <v>32</v>
      </c>
      <c r="E2934" s="341" t="s">
        <v>5964</v>
      </c>
      <c r="F2934" s="343" t="n">
        <v>28.73</v>
      </c>
    </row>
    <row r="2935" customFormat="false" ht="15" hidden="false" customHeight="false" outlineLevel="0" collapsed="false">
      <c r="A2935" s="341" t="n">
        <v>95810</v>
      </c>
      <c r="B2935" s="342" t="str">
        <f aca="false">A2935&amp;"U"</f>
        <v>95810U</v>
      </c>
      <c r="C2935" s="341" t="s">
        <v>8836</v>
      </c>
      <c r="D2935" s="341" t="s">
        <v>32</v>
      </c>
      <c r="E2935" s="341" t="s">
        <v>5964</v>
      </c>
      <c r="F2935" s="343" t="n">
        <v>10.46</v>
      </c>
    </row>
    <row r="2936" customFormat="false" ht="15" hidden="false" customHeight="false" outlineLevel="0" collapsed="false">
      <c r="A2936" s="341" t="n">
        <v>95811</v>
      </c>
      <c r="B2936" s="342" t="str">
        <f aca="false">A2936&amp;"U"</f>
        <v>95811U</v>
      </c>
      <c r="C2936" s="341" t="s">
        <v>8837</v>
      </c>
      <c r="D2936" s="341" t="s">
        <v>32</v>
      </c>
      <c r="E2936" s="341" t="s">
        <v>5964</v>
      </c>
      <c r="F2936" s="343" t="n">
        <v>13.88</v>
      </c>
    </row>
    <row r="2937" customFormat="false" ht="15" hidden="false" customHeight="false" outlineLevel="0" collapsed="false">
      <c r="A2937" s="341" t="n">
        <v>95812</v>
      </c>
      <c r="B2937" s="342" t="str">
        <f aca="false">A2937&amp;"U"</f>
        <v>95812U</v>
      </c>
      <c r="C2937" s="341" t="s">
        <v>8838</v>
      </c>
      <c r="D2937" s="341" t="s">
        <v>32</v>
      </c>
      <c r="E2937" s="341" t="s">
        <v>5964</v>
      </c>
      <c r="F2937" s="343" t="n">
        <v>19.75</v>
      </c>
    </row>
    <row r="2938" customFormat="false" ht="15" hidden="false" customHeight="false" outlineLevel="0" collapsed="false">
      <c r="A2938" s="341" t="n">
        <v>95813</v>
      </c>
      <c r="B2938" s="342" t="str">
        <f aca="false">A2938&amp;"U"</f>
        <v>95813U</v>
      </c>
      <c r="C2938" s="341" t="s">
        <v>8839</v>
      </c>
      <c r="D2938" s="341" t="s">
        <v>32</v>
      </c>
      <c r="E2938" s="341" t="s">
        <v>5964</v>
      </c>
      <c r="F2938" s="343" t="n">
        <v>12.4</v>
      </c>
    </row>
    <row r="2939" customFormat="false" ht="15" hidden="false" customHeight="false" outlineLevel="0" collapsed="false">
      <c r="A2939" s="341" t="n">
        <v>95814</v>
      </c>
      <c r="B2939" s="342" t="str">
        <f aca="false">A2939&amp;"U"</f>
        <v>95814U</v>
      </c>
      <c r="C2939" s="341" t="s">
        <v>8840</v>
      </c>
      <c r="D2939" s="341" t="s">
        <v>32</v>
      </c>
      <c r="E2939" s="341" t="s">
        <v>5964</v>
      </c>
      <c r="F2939" s="343" t="n">
        <v>16.95</v>
      </c>
    </row>
    <row r="2940" customFormat="false" ht="15" hidden="false" customHeight="false" outlineLevel="0" collapsed="false">
      <c r="A2940" s="341" t="n">
        <v>95815</v>
      </c>
      <c r="B2940" s="342" t="str">
        <f aca="false">A2940&amp;"U"</f>
        <v>95815U</v>
      </c>
      <c r="C2940" s="341" t="s">
        <v>8841</v>
      </c>
      <c r="D2940" s="341" t="s">
        <v>32</v>
      </c>
      <c r="E2940" s="341" t="s">
        <v>5964</v>
      </c>
      <c r="F2940" s="343" t="n">
        <v>25.67</v>
      </c>
    </row>
    <row r="2941" customFormat="false" ht="15" hidden="false" customHeight="false" outlineLevel="0" collapsed="false">
      <c r="A2941" s="341" t="n">
        <v>95816</v>
      </c>
      <c r="B2941" s="342" t="str">
        <f aca="false">A2941&amp;"U"</f>
        <v>95816U</v>
      </c>
      <c r="C2941" s="341" t="s">
        <v>8842</v>
      </c>
      <c r="D2941" s="341" t="s">
        <v>32</v>
      </c>
      <c r="E2941" s="341" t="s">
        <v>5964</v>
      </c>
      <c r="F2941" s="343" t="n">
        <v>23.47</v>
      </c>
    </row>
    <row r="2942" customFormat="false" ht="15" hidden="false" customHeight="false" outlineLevel="0" collapsed="false">
      <c r="A2942" s="341" t="n">
        <v>95817</v>
      </c>
      <c r="B2942" s="342" t="str">
        <f aca="false">A2942&amp;"U"</f>
        <v>95817U</v>
      </c>
      <c r="C2942" s="341" t="s">
        <v>8843</v>
      </c>
      <c r="D2942" s="341" t="s">
        <v>32</v>
      </c>
      <c r="E2942" s="341" t="s">
        <v>5964</v>
      </c>
      <c r="F2942" s="343" t="n">
        <v>28.89</v>
      </c>
    </row>
    <row r="2943" customFormat="false" ht="15" hidden="false" customHeight="false" outlineLevel="0" collapsed="false">
      <c r="A2943" s="341" t="n">
        <v>95818</v>
      </c>
      <c r="B2943" s="342" t="str">
        <f aca="false">A2943&amp;"U"</f>
        <v>95818U</v>
      </c>
      <c r="C2943" s="341" t="s">
        <v>8844</v>
      </c>
      <c r="D2943" s="341" t="s">
        <v>32</v>
      </c>
      <c r="E2943" s="341" t="s">
        <v>5964</v>
      </c>
      <c r="F2943" s="343" t="n">
        <v>40.04</v>
      </c>
    </row>
    <row r="2944" customFormat="false" ht="15" hidden="false" customHeight="false" outlineLevel="0" collapsed="false">
      <c r="A2944" s="341" t="n">
        <v>97881</v>
      </c>
      <c r="B2944" s="342" t="str">
        <f aca="false">A2944&amp;"U"</f>
        <v>97881U</v>
      </c>
      <c r="C2944" s="341" t="s">
        <v>8845</v>
      </c>
      <c r="D2944" s="341" t="s">
        <v>32</v>
      </c>
      <c r="E2944" s="341" t="s">
        <v>5911</v>
      </c>
      <c r="F2944" s="343" t="n">
        <v>129.67</v>
      </c>
    </row>
    <row r="2945" customFormat="false" ht="15" hidden="false" customHeight="false" outlineLevel="0" collapsed="false">
      <c r="A2945" s="341" t="n">
        <v>97882</v>
      </c>
      <c r="B2945" s="342" t="str">
        <f aca="false">A2945&amp;"U"</f>
        <v>97882U</v>
      </c>
      <c r="C2945" s="341" t="s">
        <v>8846</v>
      </c>
      <c r="D2945" s="341" t="s">
        <v>32</v>
      </c>
      <c r="E2945" s="341" t="s">
        <v>5911</v>
      </c>
      <c r="F2945" s="343" t="n">
        <v>205.37</v>
      </c>
    </row>
    <row r="2946" customFormat="false" ht="15" hidden="false" customHeight="false" outlineLevel="0" collapsed="false">
      <c r="A2946" s="341" t="n">
        <v>97883</v>
      </c>
      <c r="B2946" s="342" t="str">
        <f aca="false">A2946&amp;"U"</f>
        <v>97883U</v>
      </c>
      <c r="C2946" s="341" t="s">
        <v>8847</v>
      </c>
      <c r="D2946" s="341" t="s">
        <v>32</v>
      </c>
      <c r="E2946" s="341" t="s">
        <v>5911</v>
      </c>
      <c r="F2946" s="343" t="n">
        <v>397.39</v>
      </c>
    </row>
    <row r="2947" customFormat="false" ht="15" hidden="false" customHeight="false" outlineLevel="0" collapsed="false">
      <c r="A2947" s="341" t="n">
        <v>97884</v>
      </c>
      <c r="B2947" s="342" t="str">
        <f aca="false">A2947&amp;"U"</f>
        <v>97884U</v>
      </c>
      <c r="C2947" s="341" t="s">
        <v>8848</v>
      </c>
      <c r="D2947" s="341" t="s">
        <v>32</v>
      </c>
      <c r="E2947" s="341" t="s">
        <v>5911</v>
      </c>
      <c r="F2947" s="343" t="n">
        <v>781.95</v>
      </c>
    </row>
    <row r="2948" customFormat="false" ht="15" hidden="false" customHeight="false" outlineLevel="0" collapsed="false">
      <c r="A2948" s="341" t="n">
        <v>97885</v>
      </c>
      <c r="B2948" s="342" t="str">
        <f aca="false">A2948&amp;"U"</f>
        <v>97885U</v>
      </c>
      <c r="C2948" s="341" t="s">
        <v>8849</v>
      </c>
      <c r="D2948" s="341" t="s">
        <v>32</v>
      </c>
      <c r="E2948" s="341" t="s">
        <v>5911</v>
      </c>
      <c r="F2948" s="344" t="n">
        <v>1205.83</v>
      </c>
    </row>
    <row r="2949" customFormat="false" ht="15" hidden="false" customHeight="false" outlineLevel="0" collapsed="false">
      <c r="A2949" s="341" t="n">
        <v>97886</v>
      </c>
      <c r="B2949" s="342" t="str">
        <f aca="false">A2949&amp;"U"</f>
        <v>97886U</v>
      </c>
      <c r="C2949" s="341" t="s">
        <v>8850</v>
      </c>
      <c r="D2949" s="341" t="s">
        <v>32</v>
      </c>
      <c r="E2949" s="341" t="s">
        <v>5911</v>
      </c>
      <c r="F2949" s="343" t="n">
        <v>160.02</v>
      </c>
    </row>
    <row r="2950" customFormat="false" ht="15" hidden="false" customHeight="false" outlineLevel="0" collapsed="false">
      <c r="A2950" s="341" t="n">
        <v>97887</v>
      </c>
      <c r="B2950" s="342" t="str">
        <f aca="false">A2950&amp;"U"</f>
        <v>97887U</v>
      </c>
      <c r="C2950" s="341" t="s">
        <v>8851</v>
      </c>
      <c r="D2950" s="341" t="s">
        <v>32</v>
      </c>
      <c r="E2950" s="341" t="s">
        <v>5911</v>
      </c>
      <c r="F2950" s="343" t="n">
        <v>252.58</v>
      </c>
    </row>
    <row r="2951" customFormat="false" ht="15" hidden="false" customHeight="false" outlineLevel="0" collapsed="false">
      <c r="A2951" s="341" t="n">
        <v>97888</v>
      </c>
      <c r="B2951" s="342" t="str">
        <f aca="false">A2951&amp;"U"</f>
        <v>97888U</v>
      </c>
      <c r="C2951" s="341" t="s">
        <v>8852</v>
      </c>
      <c r="D2951" s="341" t="s">
        <v>32</v>
      </c>
      <c r="E2951" s="341" t="s">
        <v>5911</v>
      </c>
      <c r="F2951" s="343" t="n">
        <v>490.18</v>
      </c>
    </row>
    <row r="2952" customFormat="false" ht="15" hidden="false" customHeight="false" outlineLevel="0" collapsed="false">
      <c r="A2952" s="341" t="n">
        <v>97889</v>
      </c>
      <c r="B2952" s="342" t="str">
        <f aca="false">A2952&amp;"U"</f>
        <v>97889U</v>
      </c>
      <c r="C2952" s="341" t="s">
        <v>8853</v>
      </c>
      <c r="D2952" s="341" t="s">
        <v>32</v>
      </c>
      <c r="E2952" s="341" t="s">
        <v>5911</v>
      </c>
      <c r="F2952" s="343" t="n">
        <v>663.05</v>
      </c>
    </row>
    <row r="2953" customFormat="false" ht="15" hidden="false" customHeight="false" outlineLevel="0" collapsed="false">
      <c r="A2953" s="341" t="n">
        <v>97890</v>
      </c>
      <c r="B2953" s="342" t="str">
        <f aca="false">A2953&amp;"U"</f>
        <v>97890U</v>
      </c>
      <c r="C2953" s="341" t="s">
        <v>8854</v>
      </c>
      <c r="D2953" s="341" t="s">
        <v>32</v>
      </c>
      <c r="E2953" s="341" t="s">
        <v>5911</v>
      </c>
      <c r="F2953" s="343" t="n">
        <v>761.8</v>
      </c>
    </row>
    <row r="2954" customFormat="false" ht="15" hidden="false" customHeight="false" outlineLevel="0" collapsed="false">
      <c r="A2954" s="341" t="n">
        <v>97891</v>
      </c>
      <c r="B2954" s="342" t="str">
        <f aca="false">A2954&amp;"U"</f>
        <v>97891U</v>
      </c>
      <c r="C2954" s="341" t="s">
        <v>8855</v>
      </c>
      <c r="D2954" s="341" t="s">
        <v>32</v>
      </c>
      <c r="E2954" s="341" t="s">
        <v>5911</v>
      </c>
      <c r="F2954" s="343" t="n">
        <v>190.12</v>
      </c>
    </row>
    <row r="2955" customFormat="false" ht="15" hidden="false" customHeight="false" outlineLevel="0" collapsed="false">
      <c r="A2955" s="341" t="n">
        <v>97892</v>
      </c>
      <c r="B2955" s="342" t="str">
        <f aca="false">A2955&amp;"U"</f>
        <v>97892U</v>
      </c>
      <c r="C2955" s="341" t="s">
        <v>8856</v>
      </c>
      <c r="D2955" s="341" t="s">
        <v>32</v>
      </c>
      <c r="E2955" s="341" t="s">
        <v>5911</v>
      </c>
      <c r="F2955" s="343" t="n">
        <v>358.17</v>
      </c>
    </row>
    <row r="2956" customFormat="false" ht="15" hidden="false" customHeight="false" outlineLevel="0" collapsed="false">
      <c r="A2956" s="341" t="n">
        <v>97893</v>
      </c>
      <c r="B2956" s="342" t="str">
        <f aca="false">A2956&amp;"U"</f>
        <v>97893U</v>
      </c>
      <c r="C2956" s="341" t="s">
        <v>8857</v>
      </c>
      <c r="D2956" s="341" t="s">
        <v>32</v>
      </c>
      <c r="E2956" s="341" t="s">
        <v>5911</v>
      </c>
      <c r="F2956" s="343" t="n">
        <v>494.69</v>
      </c>
    </row>
    <row r="2957" customFormat="false" ht="15" hidden="false" customHeight="false" outlineLevel="0" collapsed="false">
      <c r="A2957" s="341" t="n">
        <v>97894</v>
      </c>
      <c r="B2957" s="342" t="str">
        <f aca="false">A2957&amp;"U"</f>
        <v>97894U</v>
      </c>
      <c r="C2957" s="341" t="s">
        <v>8858</v>
      </c>
      <c r="D2957" s="341" t="s">
        <v>32</v>
      </c>
      <c r="E2957" s="341" t="s">
        <v>5911</v>
      </c>
      <c r="F2957" s="343" t="n">
        <v>557.77</v>
      </c>
    </row>
    <row r="2958" customFormat="false" ht="15" hidden="false" customHeight="false" outlineLevel="0" collapsed="false">
      <c r="A2958" s="341" t="n">
        <v>104396</v>
      </c>
      <c r="B2958" s="342" t="str">
        <f aca="false">A2958&amp;"U"</f>
        <v>104396U</v>
      </c>
      <c r="C2958" s="341" t="s">
        <v>8859</v>
      </c>
      <c r="D2958" s="341" t="s">
        <v>32</v>
      </c>
      <c r="E2958" s="341" t="s">
        <v>5964</v>
      </c>
      <c r="F2958" s="343" t="n">
        <v>16.71</v>
      </c>
    </row>
    <row r="2959" customFormat="false" ht="15" hidden="false" customHeight="false" outlineLevel="0" collapsed="false">
      <c r="A2959" s="341" t="n">
        <v>104397</v>
      </c>
      <c r="B2959" s="342" t="str">
        <f aca="false">A2959&amp;"U"</f>
        <v>104397U</v>
      </c>
      <c r="C2959" s="341" t="s">
        <v>8860</v>
      </c>
      <c r="D2959" s="341" t="s">
        <v>32</v>
      </c>
      <c r="E2959" s="341" t="s">
        <v>5964</v>
      </c>
      <c r="F2959" s="343" t="n">
        <v>19.69</v>
      </c>
    </row>
    <row r="2960" customFormat="false" ht="15" hidden="false" customHeight="false" outlineLevel="0" collapsed="false">
      <c r="A2960" s="341" t="n">
        <v>104398</v>
      </c>
      <c r="B2960" s="342" t="str">
        <f aca="false">A2960&amp;"U"</f>
        <v>104398U</v>
      </c>
      <c r="C2960" s="341" t="s">
        <v>8861</v>
      </c>
      <c r="D2960" s="341" t="s">
        <v>32</v>
      </c>
      <c r="E2960" s="341" t="s">
        <v>5964</v>
      </c>
      <c r="F2960" s="343" t="n">
        <v>19.44</v>
      </c>
    </row>
    <row r="2961" customFormat="false" ht="15" hidden="false" customHeight="false" outlineLevel="0" collapsed="false">
      <c r="A2961" s="341" t="n">
        <v>104399</v>
      </c>
      <c r="B2961" s="342" t="str">
        <f aca="false">A2961&amp;"U"</f>
        <v>104399U</v>
      </c>
      <c r="C2961" s="341" t="s">
        <v>8862</v>
      </c>
      <c r="D2961" s="341" t="s">
        <v>32</v>
      </c>
      <c r="E2961" s="341" t="s">
        <v>5964</v>
      </c>
      <c r="F2961" s="343" t="n">
        <v>22.1</v>
      </c>
    </row>
    <row r="2962" customFormat="false" ht="15" hidden="false" customHeight="false" outlineLevel="0" collapsed="false">
      <c r="A2962" s="341" t="n">
        <v>104400</v>
      </c>
      <c r="B2962" s="342" t="str">
        <f aca="false">A2962&amp;"U"</f>
        <v>104400U</v>
      </c>
      <c r="C2962" s="341" t="s">
        <v>8863</v>
      </c>
      <c r="D2962" s="341" t="s">
        <v>32</v>
      </c>
      <c r="E2962" s="341" t="s">
        <v>5964</v>
      </c>
      <c r="F2962" s="343" t="n">
        <v>28.41</v>
      </c>
    </row>
    <row r="2963" customFormat="false" ht="15" hidden="false" customHeight="false" outlineLevel="0" collapsed="false">
      <c r="A2963" s="341" t="n">
        <v>104401</v>
      </c>
      <c r="B2963" s="342" t="str">
        <f aca="false">A2963&amp;"U"</f>
        <v>104401U</v>
      </c>
      <c r="C2963" s="341" t="s">
        <v>8864</v>
      </c>
      <c r="D2963" s="341" t="s">
        <v>32</v>
      </c>
      <c r="E2963" s="341" t="s">
        <v>5964</v>
      </c>
      <c r="F2963" s="343" t="n">
        <v>18.19</v>
      </c>
    </row>
    <row r="2964" customFormat="false" ht="15" hidden="false" customHeight="false" outlineLevel="0" collapsed="false">
      <c r="A2964" s="341" t="n">
        <v>104402</v>
      </c>
      <c r="B2964" s="342" t="str">
        <f aca="false">A2964&amp;"U"</f>
        <v>104402U</v>
      </c>
      <c r="C2964" s="341" t="s">
        <v>8865</v>
      </c>
      <c r="D2964" s="341" t="s">
        <v>32</v>
      </c>
      <c r="E2964" s="341" t="s">
        <v>5964</v>
      </c>
      <c r="F2964" s="343" t="n">
        <v>19.72</v>
      </c>
    </row>
    <row r="2965" customFormat="false" ht="15" hidden="false" customHeight="false" outlineLevel="0" collapsed="false">
      <c r="A2965" s="341" t="n">
        <v>104403</v>
      </c>
      <c r="B2965" s="342" t="str">
        <f aca="false">A2965&amp;"U"</f>
        <v>104403U</v>
      </c>
      <c r="C2965" s="341" t="s">
        <v>8866</v>
      </c>
      <c r="D2965" s="341" t="s">
        <v>32</v>
      </c>
      <c r="E2965" s="341" t="s">
        <v>5964</v>
      </c>
      <c r="F2965" s="343" t="n">
        <v>24.44</v>
      </c>
    </row>
    <row r="2966" customFormat="false" ht="15" hidden="false" customHeight="false" outlineLevel="0" collapsed="false">
      <c r="A2966" s="341" t="n">
        <v>104404</v>
      </c>
      <c r="B2966" s="342" t="str">
        <f aca="false">A2966&amp;"U"</f>
        <v>104404U</v>
      </c>
      <c r="C2966" s="341" t="s">
        <v>8867</v>
      </c>
      <c r="D2966" s="341" t="s">
        <v>32</v>
      </c>
      <c r="E2966" s="341" t="s">
        <v>5964</v>
      </c>
      <c r="F2966" s="343" t="n">
        <v>25.7</v>
      </c>
    </row>
    <row r="2967" customFormat="false" ht="15" hidden="false" customHeight="false" outlineLevel="0" collapsed="false">
      <c r="A2967" s="341" t="n">
        <v>104405</v>
      </c>
      <c r="B2967" s="342" t="str">
        <f aca="false">A2967&amp;"U"</f>
        <v>104405U</v>
      </c>
      <c r="C2967" s="341" t="s">
        <v>8868</v>
      </c>
      <c r="D2967" s="341" t="s">
        <v>32</v>
      </c>
      <c r="E2967" s="341" t="s">
        <v>5964</v>
      </c>
      <c r="F2967" s="343" t="n">
        <v>34.66</v>
      </c>
    </row>
    <row r="2968" customFormat="false" ht="15" hidden="false" customHeight="false" outlineLevel="0" collapsed="false">
      <c r="A2968" s="341" t="n">
        <v>93653</v>
      </c>
      <c r="B2968" s="342" t="str">
        <f aca="false">A2968&amp;"U"</f>
        <v>93653U</v>
      </c>
      <c r="C2968" s="341" t="s">
        <v>8869</v>
      </c>
      <c r="D2968" s="341" t="s">
        <v>32</v>
      </c>
      <c r="E2968" s="341" t="s">
        <v>5964</v>
      </c>
      <c r="F2968" s="343" t="n">
        <v>10.76</v>
      </c>
    </row>
    <row r="2969" customFormat="false" ht="15" hidden="false" customHeight="false" outlineLevel="0" collapsed="false">
      <c r="A2969" s="341" t="n">
        <v>93654</v>
      </c>
      <c r="B2969" s="342" t="str">
        <f aca="false">A2969&amp;"U"</f>
        <v>93654U</v>
      </c>
      <c r="C2969" s="341" t="s">
        <v>8870</v>
      </c>
      <c r="D2969" s="341" t="s">
        <v>32</v>
      </c>
      <c r="E2969" s="341" t="s">
        <v>5964</v>
      </c>
      <c r="F2969" s="343" t="n">
        <v>11.32</v>
      </c>
    </row>
    <row r="2970" customFormat="false" ht="15" hidden="false" customHeight="false" outlineLevel="0" collapsed="false">
      <c r="A2970" s="341" t="n">
        <v>93655</v>
      </c>
      <c r="B2970" s="342" t="str">
        <f aca="false">A2970&amp;"U"</f>
        <v>93655U</v>
      </c>
      <c r="C2970" s="341" t="s">
        <v>202</v>
      </c>
      <c r="D2970" s="341" t="s">
        <v>32</v>
      </c>
      <c r="E2970" s="341" t="s">
        <v>5964</v>
      </c>
      <c r="F2970" s="343" t="n">
        <v>12.47</v>
      </c>
    </row>
    <row r="2971" customFormat="false" ht="15" hidden="false" customHeight="false" outlineLevel="0" collapsed="false">
      <c r="A2971" s="341" t="n">
        <v>93656</v>
      </c>
      <c r="B2971" s="342" t="str">
        <f aca="false">A2971&amp;"U"</f>
        <v>93656U</v>
      </c>
      <c r="C2971" s="341" t="s">
        <v>260</v>
      </c>
      <c r="D2971" s="341" t="s">
        <v>32</v>
      </c>
      <c r="E2971" s="341" t="s">
        <v>5964</v>
      </c>
      <c r="F2971" s="343" t="n">
        <v>12.47</v>
      </c>
    </row>
    <row r="2972" customFormat="false" ht="15" hidden="false" customHeight="false" outlineLevel="0" collapsed="false">
      <c r="A2972" s="341" t="n">
        <v>93657</v>
      </c>
      <c r="B2972" s="342" t="str">
        <f aca="false">A2972&amp;"U"</f>
        <v>93657U</v>
      </c>
      <c r="C2972" s="341" t="s">
        <v>8871</v>
      </c>
      <c r="D2972" s="341" t="s">
        <v>32</v>
      </c>
      <c r="E2972" s="341" t="s">
        <v>5964</v>
      </c>
      <c r="F2972" s="343" t="n">
        <v>13.84</v>
      </c>
    </row>
    <row r="2973" customFormat="false" ht="15" hidden="false" customHeight="false" outlineLevel="0" collapsed="false">
      <c r="A2973" s="341" t="n">
        <v>93658</v>
      </c>
      <c r="B2973" s="342" t="str">
        <f aca="false">A2973&amp;"U"</f>
        <v>93658U</v>
      </c>
      <c r="C2973" s="341" t="s">
        <v>8872</v>
      </c>
      <c r="D2973" s="341" t="s">
        <v>32</v>
      </c>
      <c r="E2973" s="341" t="s">
        <v>5964</v>
      </c>
      <c r="F2973" s="343" t="n">
        <v>19.94</v>
      </c>
    </row>
    <row r="2974" customFormat="false" ht="15" hidden="false" customHeight="false" outlineLevel="0" collapsed="false">
      <c r="A2974" s="341" t="n">
        <v>93659</v>
      </c>
      <c r="B2974" s="342" t="str">
        <f aca="false">A2974&amp;"U"</f>
        <v>93659U</v>
      </c>
      <c r="C2974" s="341" t="s">
        <v>205</v>
      </c>
      <c r="D2974" s="341" t="s">
        <v>32</v>
      </c>
      <c r="E2974" s="341" t="s">
        <v>5964</v>
      </c>
      <c r="F2974" s="343" t="n">
        <v>22.7</v>
      </c>
    </row>
    <row r="2975" customFormat="false" ht="15" hidden="false" customHeight="false" outlineLevel="0" collapsed="false">
      <c r="A2975" s="341" t="n">
        <v>93660</v>
      </c>
      <c r="B2975" s="342" t="str">
        <f aca="false">A2975&amp;"U"</f>
        <v>93660U</v>
      </c>
      <c r="C2975" s="341" t="s">
        <v>8873</v>
      </c>
      <c r="D2975" s="341" t="s">
        <v>32</v>
      </c>
      <c r="E2975" s="341" t="s">
        <v>5964</v>
      </c>
      <c r="F2975" s="343" t="n">
        <v>52.15</v>
      </c>
    </row>
    <row r="2976" customFormat="false" ht="15" hidden="false" customHeight="false" outlineLevel="0" collapsed="false">
      <c r="A2976" s="341" t="n">
        <v>93661</v>
      </c>
      <c r="B2976" s="342" t="str">
        <f aca="false">A2976&amp;"U"</f>
        <v>93661U</v>
      </c>
      <c r="C2976" s="341" t="s">
        <v>8874</v>
      </c>
      <c r="D2976" s="341" t="s">
        <v>32</v>
      </c>
      <c r="E2976" s="341" t="s">
        <v>5964</v>
      </c>
      <c r="F2976" s="343" t="n">
        <v>53.29</v>
      </c>
    </row>
    <row r="2977" customFormat="false" ht="15" hidden="false" customHeight="false" outlineLevel="0" collapsed="false">
      <c r="A2977" s="341" t="n">
        <v>93662</v>
      </c>
      <c r="B2977" s="342" t="str">
        <f aca="false">A2977&amp;"U"</f>
        <v>93662U</v>
      </c>
      <c r="C2977" s="341" t="s">
        <v>8875</v>
      </c>
      <c r="D2977" s="341" t="s">
        <v>32</v>
      </c>
      <c r="E2977" s="341" t="s">
        <v>5964</v>
      </c>
      <c r="F2977" s="343" t="n">
        <v>55.58</v>
      </c>
    </row>
    <row r="2978" customFormat="false" ht="15" hidden="false" customHeight="false" outlineLevel="0" collapsed="false">
      <c r="A2978" s="341" t="n">
        <v>93663</v>
      </c>
      <c r="B2978" s="342" t="str">
        <f aca="false">A2978&amp;"U"</f>
        <v>93663U</v>
      </c>
      <c r="C2978" s="341" t="s">
        <v>8876</v>
      </c>
      <c r="D2978" s="341" t="s">
        <v>32</v>
      </c>
      <c r="E2978" s="341" t="s">
        <v>5964</v>
      </c>
      <c r="F2978" s="343" t="n">
        <v>55.58</v>
      </c>
    </row>
    <row r="2979" customFormat="false" ht="15" hidden="false" customHeight="false" outlineLevel="0" collapsed="false">
      <c r="A2979" s="341" t="n">
        <v>93664</v>
      </c>
      <c r="B2979" s="342" t="str">
        <f aca="false">A2979&amp;"U"</f>
        <v>93664U</v>
      </c>
      <c r="C2979" s="341" t="s">
        <v>8877</v>
      </c>
      <c r="D2979" s="341" t="s">
        <v>32</v>
      </c>
      <c r="E2979" s="341" t="s">
        <v>5964</v>
      </c>
      <c r="F2979" s="343" t="n">
        <v>58.33</v>
      </c>
    </row>
    <row r="2980" customFormat="false" ht="15" hidden="false" customHeight="false" outlineLevel="0" collapsed="false">
      <c r="A2980" s="341" t="n">
        <v>93665</v>
      </c>
      <c r="B2980" s="342" t="str">
        <f aca="false">A2980&amp;"U"</f>
        <v>93665U</v>
      </c>
      <c r="C2980" s="341" t="s">
        <v>8878</v>
      </c>
      <c r="D2980" s="341" t="s">
        <v>32</v>
      </c>
      <c r="E2980" s="341" t="s">
        <v>5964</v>
      </c>
      <c r="F2980" s="343" t="n">
        <v>61.87</v>
      </c>
    </row>
    <row r="2981" customFormat="false" ht="15" hidden="false" customHeight="false" outlineLevel="0" collapsed="false">
      <c r="A2981" s="341" t="n">
        <v>93666</v>
      </c>
      <c r="B2981" s="342" t="str">
        <f aca="false">A2981&amp;"U"</f>
        <v>93666U</v>
      </c>
      <c r="C2981" s="341" t="s">
        <v>8879</v>
      </c>
      <c r="D2981" s="341" t="s">
        <v>32</v>
      </c>
      <c r="E2981" s="341" t="s">
        <v>5964</v>
      </c>
      <c r="F2981" s="343" t="n">
        <v>67.39</v>
      </c>
    </row>
    <row r="2982" customFormat="false" ht="15" hidden="false" customHeight="false" outlineLevel="0" collapsed="false">
      <c r="A2982" s="341" t="n">
        <v>93667</v>
      </c>
      <c r="B2982" s="342" t="str">
        <f aca="false">A2982&amp;"U"</f>
        <v>93667U</v>
      </c>
      <c r="C2982" s="341" t="s">
        <v>8880</v>
      </c>
      <c r="D2982" s="341" t="s">
        <v>32</v>
      </c>
      <c r="E2982" s="341" t="s">
        <v>5964</v>
      </c>
      <c r="F2982" s="343" t="n">
        <v>65.32</v>
      </c>
    </row>
    <row r="2983" customFormat="false" ht="15" hidden="false" customHeight="false" outlineLevel="0" collapsed="false">
      <c r="A2983" s="341" t="n">
        <v>93668</v>
      </c>
      <c r="B2983" s="342" t="str">
        <f aca="false">A2983&amp;"U"</f>
        <v>93668U</v>
      </c>
      <c r="C2983" s="341" t="s">
        <v>8881</v>
      </c>
      <c r="D2983" s="341" t="s">
        <v>32</v>
      </c>
      <c r="E2983" s="341" t="s">
        <v>5964</v>
      </c>
      <c r="F2983" s="343" t="n">
        <v>67.03</v>
      </c>
    </row>
    <row r="2984" customFormat="false" ht="15" hidden="false" customHeight="false" outlineLevel="0" collapsed="false">
      <c r="A2984" s="341" t="n">
        <v>93669</v>
      </c>
      <c r="B2984" s="342" t="str">
        <f aca="false">A2984&amp;"U"</f>
        <v>93669U</v>
      </c>
      <c r="C2984" s="341" t="s">
        <v>8882</v>
      </c>
      <c r="D2984" s="341" t="s">
        <v>32</v>
      </c>
      <c r="E2984" s="341" t="s">
        <v>5964</v>
      </c>
      <c r="F2984" s="343" t="n">
        <v>70.45</v>
      </c>
    </row>
    <row r="2985" customFormat="false" ht="15" hidden="false" customHeight="false" outlineLevel="0" collapsed="false">
      <c r="A2985" s="341" t="n">
        <v>93670</v>
      </c>
      <c r="B2985" s="342" t="str">
        <f aca="false">A2985&amp;"U"</f>
        <v>93670U</v>
      </c>
      <c r="C2985" s="341" t="s">
        <v>8883</v>
      </c>
      <c r="D2985" s="341" t="s">
        <v>32</v>
      </c>
      <c r="E2985" s="341" t="s">
        <v>5964</v>
      </c>
      <c r="F2985" s="343" t="n">
        <v>70.45</v>
      </c>
    </row>
    <row r="2986" customFormat="false" ht="15" hidden="false" customHeight="false" outlineLevel="0" collapsed="false">
      <c r="A2986" s="341" t="n">
        <v>93671</v>
      </c>
      <c r="B2986" s="342" t="str">
        <f aca="false">A2986&amp;"U"</f>
        <v>93671U</v>
      </c>
      <c r="C2986" s="341" t="s">
        <v>8884</v>
      </c>
      <c r="D2986" s="341" t="s">
        <v>32</v>
      </c>
      <c r="E2986" s="341" t="s">
        <v>5964</v>
      </c>
      <c r="F2986" s="343" t="n">
        <v>74.57</v>
      </c>
    </row>
    <row r="2987" customFormat="false" ht="15" hidden="false" customHeight="false" outlineLevel="0" collapsed="false">
      <c r="A2987" s="341" t="n">
        <v>93672</v>
      </c>
      <c r="B2987" s="342" t="str">
        <f aca="false">A2987&amp;"U"</f>
        <v>93672U</v>
      </c>
      <c r="C2987" s="341" t="s">
        <v>8885</v>
      </c>
      <c r="D2987" s="341" t="s">
        <v>32</v>
      </c>
      <c r="E2987" s="341" t="s">
        <v>5964</v>
      </c>
      <c r="F2987" s="343" t="n">
        <v>80.96</v>
      </c>
    </row>
    <row r="2988" customFormat="false" ht="15" hidden="false" customHeight="false" outlineLevel="0" collapsed="false">
      <c r="A2988" s="341" t="n">
        <v>93673</v>
      </c>
      <c r="B2988" s="342" t="str">
        <f aca="false">A2988&amp;"U"</f>
        <v>93673U</v>
      </c>
      <c r="C2988" s="341" t="s">
        <v>263</v>
      </c>
      <c r="D2988" s="341" t="s">
        <v>32</v>
      </c>
      <c r="E2988" s="341" t="s">
        <v>5964</v>
      </c>
      <c r="F2988" s="343" t="n">
        <v>89.26</v>
      </c>
    </row>
    <row r="2989" customFormat="false" ht="15" hidden="false" customHeight="false" outlineLevel="0" collapsed="false">
      <c r="A2989" s="341" t="n">
        <v>97359</v>
      </c>
      <c r="B2989" s="342" t="str">
        <f aca="false">A2989&amp;"U"</f>
        <v>97359U</v>
      </c>
      <c r="C2989" s="341" t="s">
        <v>8886</v>
      </c>
      <c r="D2989" s="341" t="s">
        <v>32</v>
      </c>
      <c r="E2989" s="341" t="s">
        <v>5964</v>
      </c>
      <c r="F2989" s="344" t="n">
        <v>3117.16</v>
      </c>
    </row>
    <row r="2990" customFormat="false" ht="15" hidden="false" customHeight="false" outlineLevel="0" collapsed="false">
      <c r="A2990" s="341" t="n">
        <v>97360</v>
      </c>
      <c r="B2990" s="342" t="str">
        <f aca="false">A2990&amp;"U"</f>
        <v>97360U</v>
      </c>
      <c r="C2990" s="341" t="s">
        <v>8887</v>
      </c>
      <c r="D2990" s="341" t="s">
        <v>32</v>
      </c>
      <c r="E2990" s="341" t="s">
        <v>5964</v>
      </c>
      <c r="F2990" s="344" t="n">
        <v>6003.34</v>
      </c>
    </row>
    <row r="2991" customFormat="false" ht="15" hidden="false" customHeight="false" outlineLevel="0" collapsed="false">
      <c r="A2991" s="341" t="n">
        <v>97361</v>
      </c>
      <c r="B2991" s="342" t="str">
        <f aca="false">A2991&amp;"U"</f>
        <v>97361U</v>
      </c>
      <c r="C2991" s="341" t="s">
        <v>8888</v>
      </c>
      <c r="D2991" s="341" t="s">
        <v>32</v>
      </c>
      <c r="E2991" s="341" t="s">
        <v>5964</v>
      </c>
      <c r="F2991" s="344" t="n">
        <v>8004.45</v>
      </c>
    </row>
    <row r="2992" customFormat="false" ht="15" hidden="false" customHeight="false" outlineLevel="0" collapsed="false">
      <c r="A2992" s="341" t="n">
        <v>97362</v>
      </c>
      <c r="B2992" s="342" t="str">
        <f aca="false">A2992&amp;"U"</f>
        <v>97362U</v>
      </c>
      <c r="C2992" s="341" t="s">
        <v>8889</v>
      </c>
      <c r="D2992" s="341" t="s">
        <v>32</v>
      </c>
      <c r="E2992" s="341" t="s">
        <v>5911</v>
      </c>
      <c r="F2992" s="344" t="n">
        <v>1719.3</v>
      </c>
    </row>
    <row r="2993" customFormat="false" ht="15" hidden="false" customHeight="false" outlineLevel="0" collapsed="false">
      <c r="A2993" s="341" t="n">
        <v>101875</v>
      </c>
      <c r="B2993" s="342" t="str">
        <f aca="false">A2993&amp;"U"</f>
        <v>101875U</v>
      </c>
      <c r="C2993" s="341" t="s">
        <v>8890</v>
      </c>
      <c r="D2993" s="341" t="s">
        <v>32</v>
      </c>
      <c r="E2993" s="341" t="s">
        <v>5911</v>
      </c>
      <c r="F2993" s="343" t="n">
        <v>370.8</v>
      </c>
    </row>
    <row r="2994" customFormat="false" ht="15" hidden="false" customHeight="false" outlineLevel="0" collapsed="false">
      <c r="A2994" s="341" t="n">
        <v>101876</v>
      </c>
      <c r="B2994" s="342" t="str">
        <f aca="false">A2994&amp;"U"</f>
        <v>101876U</v>
      </c>
      <c r="C2994" s="341" t="s">
        <v>8891</v>
      </c>
      <c r="D2994" s="341" t="s">
        <v>32</v>
      </c>
      <c r="E2994" s="341" t="s">
        <v>5964</v>
      </c>
      <c r="F2994" s="343" t="n">
        <v>71.38</v>
      </c>
    </row>
    <row r="2995" customFormat="false" ht="15" hidden="false" customHeight="false" outlineLevel="0" collapsed="false">
      <c r="A2995" s="341" t="n">
        <v>101877</v>
      </c>
      <c r="B2995" s="342" t="str">
        <f aca="false">A2995&amp;"U"</f>
        <v>101877U</v>
      </c>
      <c r="C2995" s="341" t="s">
        <v>8892</v>
      </c>
      <c r="D2995" s="341" t="s">
        <v>32</v>
      </c>
      <c r="E2995" s="341" t="s">
        <v>5964</v>
      </c>
      <c r="F2995" s="343" t="n">
        <v>49.5</v>
      </c>
    </row>
    <row r="2996" customFormat="false" ht="15" hidden="false" customHeight="false" outlineLevel="0" collapsed="false">
      <c r="A2996" s="341" t="n">
        <v>101878</v>
      </c>
      <c r="B2996" s="342" t="str">
        <f aca="false">A2996&amp;"U"</f>
        <v>101878U</v>
      </c>
      <c r="C2996" s="341" t="s">
        <v>8893</v>
      </c>
      <c r="D2996" s="341" t="s">
        <v>32</v>
      </c>
      <c r="E2996" s="341" t="s">
        <v>5911</v>
      </c>
      <c r="F2996" s="343" t="n">
        <v>511.11</v>
      </c>
    </row>
    <row r="2997" customFormat="false" ht="15" hidden="false" customHeight="false" outlineLevel="0" collapsed="false">
      <c r="A2997" s="341" t="n">
        <v>101879</v>
      </c>
      <c r="B2997" s="342" t="str">
        <f aca="false">A2997&amp;"U"</f>
        <v>101879U</v>
      </c>
      <c r="C2997" s="341" t="s">
        <v>8894</v>
      </c>
      <c r="D2997" s="341" t="s">
        <v>32</v>
      </c>
      <c r="E2997" s="341" t="s">
        <v>5911</v>
      </c>
      <c r="F2997" s="343" t="n">
        <v>536.14</v>
      </c>
    </row>
    <row r="2998" customFormat="false" ht="15" hidden="false" customHeight="false" outlineLevel="0" collapsed="false">
      <c r="A2998" s="341" t="n">
        <v>101880</v>
      </c>
      <c r="B2998" s="342" t="str">
        <f aca="false">A2998&amp;"U"</f>
        <v>101880U</v>
      </c>
      <c r="C2998" s="341" t="s">
        <v>8895</v>
      </c>
      <c r="D2998" s="341" t="s">
        <v>32</v>
      </c>
      <c r="E2998" s="341" t="s">
        <v>5911</v>
      </c>
      <c r="F2998" s="343" t="n">
        <v>617.71</v>
      </c>
    </row>
    <row r="2999" customFormat="false" ht="15" hidden="false" customHeight="false" outlineLevel="0" collapsed="false">
      <c r="A2999" s="341" t="n">
        <v>101881</v>
      </c>
      <c r="B2999" s="342" t="str">
        <f aca="false">A2999&amp;"U"</f>
        <v>101881U</v>
      </c>
      <c r="C2999" s="341" t="s">
        <v>8896</v>
      </c>
      <c r="D2999" s="341" t="s">
        <v>32</v>
      </c>
      <c r="E2999" s="341" t="s">
        <v>5911</v>
      </c>
      <c r="F2999" s="343" t="n">
        <v>886.48</v>
      </c>
    </row>
    <row r="3000" customFormat="false" ht="15" hidden="false" customHeight="false" outlineLevel="0" collapsed="false">
      <c r="A3000" s="341" t="n">
        <v>101882</v>
      </c>
      <c r="B3000" s="342" t="str">
        <f aca="false">A3000&amp;"U"</f>
        <v>101882U</v>
      </c>
      <c r="C3000" s="341" t="s">
        <v>8897</v>
      </c>
      <c r="D3000" s="341" t="s">
        <v>32</v>
      </c>
      <c r="E3000" s="341" t="s">
        <v>5911</v>
      </c>
      <c r="F3000" s="344" t="n">
        <v>1256.99</v>
      </c>
    </row>
    <row r="3001" customFormat="false" ht="15" hidden="false" customHeight="false" outlineLevel="0" collapsed="false">
      <c r="A3001" s="341" t="n">
        <v>101883</v>
      </c>
      <c r="B3001" s="342" t="str">
        <f aca="false">A3001&amp;"U"</f>
        <v>101883U</v>
      </c>
      <c r="C3001" s="341" t="s">
        <v>8898</v>
      </c>
      <c r="D3001" s="341" t="s">
        <v>32</v>
      </c>
      <c r="E3001" s="341" t="s">
        <v>5911</v>
      </c>
      <c r="F3001" s="343" t="n">
        <v>511.09</v>
      </c>
    </row>
    <row r="3002" customFormat="false" ht="15" hidden="false" customHeight="false" outlineLevel="0" collapsed="false">
      <c r="A3002" s="341" t="n">
        <v>101890</v>
      </c>
      <c r="B3002" s="342" t="str">
        <f aca="false">A3002&amp;"U"</f>
        <v>101890U</v>
      </c>
      <c r="C3002" s="341" t="s">
        <v>8899</v>
      </c>
      <c r="D3002" s="341" t="s">
        <v>32</v>
      </c>
      <c r="E3002" s="341" t="s">
        <v>5964</v>
      </c>
      <c r="F3002" s="343" t="n">
        <v>14.9</v>
      </c>
    </row>
    <row r="3003" customFormat="false" ht="15" hidden="false" customHeight="false" outlineLevel="0" collapsed="false">
      <c r="A3003" s="341" t="n">
        <v>101891</v>
      </c>
      <c r="B3003" s="342" t="str">
        <f aca="false">A3003&amp;"U"</f>
        <v>101891U</v>
      </c>
      <c r="C3003" s="341" t="s">
        <v>8900</v>
      </c>
      <c r="D3003" s="341" t="s">
        <v>32</v>
      </c>
      <c r="E3003" s="341" t="s">
        <v>5964</v>
      </c>
      <c r="F3003" s="343" t="n">
        <v>25.6</v>
      </c>
    </row>
    <row r="3004" customFormat="false" ht="15" hidden="false" customHeight="false" outlineLevel="0" collapsed="false">
      <c r="A3004" s="341" t="n">
        <v>101892</v>
      </c>
      <c r="B3004" s="342" t="str">
        <f aca="false">A3004&amp;"U"</f>
        <v>101892U</v>
      </c>
      <c r="C3004" s="341" t="s">
        <v>8901</v>
      </c>
      <c r="D3004" s="341" t="s">
        <v>32</v>
      </c>
      <c r="E3004" s="341" t="s">
        <v>5964</v>
      </c>
      <c r="F3004" s="343" t="n">
        <v>65.75</v>
      </c>
    </row>
    <row r="3005" customFormat="false" ht="15" hidden="false" customHeight="false" outlineLevel="0" collapsed="false">
      <c r="A3005" s="341" t="n">
        <v>101893</v>
      </c>
      <c r="B3005" s="342" t="str">
        <f aca="false">A3005&amp;"U"</f>
        <v>101893U</v>
      </c>
      <c r="C3005" s="341" t="s">
        <v>8902</v>
      </c>
      <c r="D3005" s="341" t="s">
        <v>32</v>
      </c>
      <c r="E3005" s="341" t="s">
        <v>5964</v>
      </c>
      <c r="F3005" s="343" t="n">
        <v>84.16</v>
      </c>
    </row>
    <row r="3006" customFormat="false" ht="15" hidden="false" customHeight="false" outlineLevel="0" collapsed="false">
      <c r="A3006" s="341" t="n">
        <v>101894</v>
      </c>
      <c r="B3006" s="342" t="str">
        <f aca="false">A3006&amp;"U"</f>
        <v>101894U</v>
      </c>
      <c r="C3006" s="341" t="s">
        <v>8903</v>
      </c>
      <c r="D3006" s="341" t="s">
        <v>32</v>
      </c>
      <c r="E3006" s="341" t="s">
        <v>5964</v>
      </c>
      <c r="F3006" s="343" t="n">
        <v>144.19</v>
      </c>
    </row>
    <row r="3007" customFormat="false" ht="15" hidden="false" customHeight="false" outlineLevel="0" collapsed="false">
      <c r="A3007" s="341" t="n">
        <v>101895</v>
      </c>
      <c r="B3007" s="342" t="str">
        <f aca="false">A3007&amp;"U"</f>
        <v>101895U</v>
      </c>
      <c r="C3007" s="341" t="s">
        <v>8904</v>
      </c>
      <c r="D3007" s="341" t="s">
        <v>32</v>
      </c>
      <c r="E3007" s="341" t="s">
        <v>5964</v>
      </c>
      <c r="F3007" s="343" t="n">
        <v>390.3</v>
      </c>
    </row>
    <row r="3008" customFormat="false" ht="15" hidden="false" customHeight="false" outlineLevel="0" collapsed="false">
      <c r="A3008" s="341" t="n">
        <v>101896</v>
      </c>
      <c r="B3008" s="342" t="str">
        <f aca="false">A3008&amp;"U"</f>
        <v>101896U</v>
      </c>
      <c r="C3008" s="341" t="s">
        <v>8905</v>
      </c>
      <c r="D3008" s="341" t="s">
        <v>32</v>
      </c>
      <c r="E3008" s="341" t="s">
        <v>5964</v>
      </c>
      <c r="F3008" s="343" t="n">
        <v>584.8</v>
      </c>
    </row>
    <row r="3009" customFormat="false" ht="15" hidden="false" customHeight="false" outlineLevel="0" collapsed="false">
      <c r="A3009" s="341" t="n">
        <v>101897</v>
      </c>
      <c r="B3009" s="342" t="str">
        <f aca="false">A3009&amp;"U"</f>
        <v>101897U</v>
      </c>
      <c r="C3009" s="341" t="s">
        <v>8906</v>
      </c>
      <c r="D3009" s="341" t="s">
        <v>32</v>
      </c>
      <c r="E3009" s="341" t="s">
        <v>5964</v>
      </c>
      <c r="F3009" s="343" t="n">
        <v>932.2</v>
      </c>
    </row>
    <row r="3010" customFormat="false" ht="15" hidden="false" customHeight="false" outlineLevel="0" collapsed="false">
      <c r="A3010" s="341" t="n">
        <v>101898</v>
      </c>
      <c r="B3010" s="342" t="str">
        <f aca="false">A3010&amp;"U"</f>
        <v>101898U</v>
      </c>
      <c r="C3010" s="341" t="s">
        <v>8907</v>
      </c>
      <c r="D3010" s="341" t="s">
        <v>32</v>
      </c>
      <c r="E3010" s="341" t="s">
        <v>5964</v>
      </c>
      <c r="F3010" s="344" t="n">
        <v>1245.41</v>
      </c>
    </row>
    <row r="3011" customFormat="false" ht="15" hidden="false" customHeight="false" outlineLevel="0" collapsed="false">
      <c r="A3011" s="341" t="n">
        <v>101899</v>
      </c>
      <c r="B3011" s="342" t="str">
        <f aca="false">A3011&amp;"U"</f>
        <v>101899U</v>
      </c>
      <c r="C3011" s="341" t="s">
        <v>8908</v>
      </c>
      <c r="D3011" s="341" t="s">
        <v>32</v>
      </c>
      <c r="E3011" s="341" t="s">
        <v>5964</v>
      </c>
      <c r="F3011" s="344" t="n">
        <v>1990.41</v>
      </c>
    </row>
    <row r="3012" customFormat="false" ht="15" hidden="false" customHeight="false" outlineLevel="0" collapsed="false">
      <c r="A3012" s="341" t="n">
        <v>101900</v>
      </c>
      <c r="B3012" s="342" t="str">
        <f aca="false">A3012&amp;"U"</f>
        <v>101900U</v>
      </c>
      <c r="C3012" s="341" t="s">
        <v>8909</v>
      </c>
      <c r="D3012" s="341" t="s">
        <v>32</v>
      </c>
      <c r="E3012" s="341" t="s">
        <v>5964</v>
      </c>
      <c r="F3012" s="344" t="n">
        <v>4148.28</v>
      </c>
    </row>
    <row r="3013" customFormat="false" ht="15" hidden="false" customHeight="false" outlineLevel="0" collapsed="false">
      <c r="A3013" s="341" t="n">
        <v>101901</v>
      </c>
      <c r="B3013" s="342" t="str">
        <f aca="false">A3013&amp;"U"</f>
        <v>101901U</v>
      </c>
      <c r="C3013" s="341" t="s">
        <v>8910</v>
      </c>
      <c r="D3013" s="341" t="s">
        <v>32</v>
      </c>
      <c r="E3013" s="341" t="s">
        <v>5964</v>
      </c>
      <c r="F3013" s="343" t="n">
        <v>101.31</v>
      </c>
    </row>
    <row r="3014" customFormat="false" ht="15" hidden="false" customHeight="false" outlineLevel="0" collapsed="false">
      <c r="A3014" s="341" t="n">
        <v>101902</v>
      </c>
      <c r="B3014" s="342" t="str">
        <f aca="false">A3014&amp;"U"</f>
        <v>101902U</v>
      </c>
      <c r="C3014" s="341" t="s">
        <v>8911</v>
      </c>
      <c r="D3014" s="341" t="s">
        <v>32</v>
      </c>
      <c r="E3014" s="341" t="s">
        <v>5964</v>
      </c>
      <c r="F3014" s="343" t="n">
        <v>125.53</v>
      </c>
    </row>
    <row r="3015" customFormat="false" ht="15" hidden="false" customHeight="false" outlineLevel="0" collapsed="false">
      <c r="A3015" s="341" t="n">
        <v>101903</v>
      </c>
      <c r="B3015" s="342" t="str">
        <f aca="false">A3015&amp;"U"</f>
        <v>101903U</v>
      </c>
      <c r="C3015" s="341" t="s">
        <v>8912</v>
      </c>
      <c r="D3015" s="341" t="s">
        <v>32</v>
      </c>
      <c r="E3015" s="341" t="s">
        <v>5964</v>
      </c>
      <c r="F3015" s="343" t="n">
        <v>260.76</v>
      </c>
    </row>
    <row r="3016" customFormat="false" ht="15" hidden="false" customHeight="false" outlineLevel="0" collapsed="false">
      <c r="A3016" s="341" t="n">
        <v>101904</v>
      </c>
      <c r="B3016" s="342" t="str">
        <f aca="false">A3016&amp;"U"</f>
        <v>101904U</v>
      </c>
      <c r="C3016" s="341" t="s">
        <v>8913</v>
      </c>
      <c r="D3016" s="341" t="s">
        <v>32</v>
      </c>
      <c r="E3016" s="341" t="s">
        <v>5964</v>
      </c>
      <c r="F3016" s="343" t="n">
        <v>946.86</v>
      </c>
    </row>
    <row r="3017" customFormat="false" ht="15" hidden="false" customHeight="false" outlineLevel="0" collapsed="false">
      <c r="A3017" s="341" t="n">
        <v>101938</v>
      </c>
      <c r="B3017" s="342" t="str">
        <f aca="false">A3017&amp;"U"</f>
        <v>101938U</v>
      </c>
      <c r="C3017" s="341" t="s">
        <v>8914</v>
      </c>
      <c r="D3017" s="341" t="s">
        <v>32</v>
      </c>
      <c r="E3017" s="341" t="s">
        <v>5964</v>
      </c>
      <c r="F3017" s="343" t="n">
        <v>96.05</v>
      </c>
    </row>
    <row r="3018" customFormat="false" ht="15" hidden="false" customHeight="false" outlineLevel="0" collapsed="false">
      <c r="A3018" s="341" t="n">
        <v>101946</v>
      </c>
      <c r="B3018" s="342" t="str">
        <f aca="false">A3018&amp;"U"</f>
        <v>101946U</v>
      </c>
      <c r="C3018" s="341" t="s">
        <v>8915</v>
      </c>
      <c r="D3018" s="341" t="s">
        <v>32</v>
      </c>
      <c r="E3018" s="341" t="s">
        <v>5964</v>
      </c>
      <c r="F3018" s="343" t="n">
        <v>142.27</v>
      </c>
    </row>
    <row r="3019" customFormat="false" ht="15" hidden="false" customHeight="false" outlineLevel="0" collapsed="false">
      <c r="A3019" s="341" t="n">
        <v>91945</v>
      </c>
      <c r="B3019" s="342" t="str">
        <f aca="false">A3019&amp;"U"</f>
        <v>91945U</v>
      </c>
      <c r="C3019" s="341" t="s">
        <v>8916</v>
      </c>
      <c r="D3019" s="341" t="s">
        <v>32</v>
      </c>
      <c r="E3019" s="341" t="s">
        <v>5964</v>
      </c>
      <c r="F3019" s="343" t="n">
        <v>12.38</v>
      </c>
    </row>
    <row r="3020" customFormat="false" ht="15" hidden="false" customHeight="false" outlineLevel="0" collapsed="false">
      <c r="A3020" s="341" t="n">
        <v>91946</v>
      </c>
      <c r="B3020" s="342" t="str">
        <f aca="false">A3020&amp;"U"</f>
        <v>91946U</v>
      </c>
      <c r="C3020" s="341" t="s">
        <v>8917</v>
      </c>
      <c r="D3020" s="341" t="s">
        <v>32</v>
      </c>
      <c r="E3020" s="341" t="s">
        <v>5964</v>
      </c>
      <c r="F3020" s="343" t="n">
        <v>9.69</v>
      </c>
    </row>
    <row r="3021" customFormat="false" ht="15" hidden="false" customHeight="false" outlineLevel="0" collapsed="false">
      <c r="A3021" s="341" t="n">
        <v>91947</v>
      </c>
      <c r="B3021" s="342" t="str">
        <f aca="false">A3021&amp;"U"</f>
        <v>91947U</v>
      </c>
      <c r="C3021" s="341" t="s">
        <v>8918</v>
      </c>
      <c r="D3021" s="341" t="s">
        <v>32</v>
      </c>
      <c r="E3021" s="341" t="s">
        <v>5964</v>
      </c>
      <c r="F3021" s="343" t="n">
        <v>8</v>
      </c>
    </row>
    <row r="3022" customFormat="false" ht="15" hidden="false" customHeight="false" outlineLevel="0" collapsed="false">
      <c r="A3022" s="341" t="n">
        <v>91949</v>
      </c>
      <c r="B3022" s="342" t="str">
        <f aca="false">A3022&amp;"U"</f>
        <v>91949U</v>
      </c>
      <c r="C3022" s="341" t="s">
        <v>8919</v>
      </c>
      <c r="D3022" s="341" t="s">
        <v>32</v>
      </c>
      <c r="E3022" s="341" t="s">
        <v>5964</v>
      </c>
      <c r="F3022" s="343" t="n">
        <v>17.43</v>
      </c>
    </row>
    <row r="3023" customFormat="false" ht="15" hidden="false" customHeight="false" outlineLevel="0" collapsed="false">
      <c r="A3023" s="341" t="n">
        <v>91950</v>
      </c>
      <c r="B3023" s="342" t="str">
        <f aca="false">A3023&amp;"U"</f>
        <v>91950U</v>
      </c>
      <c r="C3023" s="341" t="s">
        <v>8920</v>
      </c>
      <c r="D3023" s="341" t="s">
        <v>32</v>
      </c>
      <c r="E3023" s="341" t="s">
        <v>5964</v>
      </c>
      <c r="F3023" s="343" t="n">
        <v>14.15</v>
      </c>
    </row>
    <row r="3024" customFormat="false" ht="15" hidden="false" customHeight="false" outlineLevel="0" collapsed="false">
      <c r="A3024" s="341" t="n">
        <v>91951</v>
      </c>
      <c r="B3024" s="342" t="str">
        <f aca="false">A3024&amp;"U"</f>
        <v>91951U</v>
      </c>
      <c r="C3024" s="341" t="s">
        <v>8921</v>
      </c>
      <c r="D3024" s="341" t="s">
        <v>32</v>
      </c>
      <c r="E3024" s="341" t="s">
        <v>5964</v>
      </c>
      <c r="F3024" s="343" t="n">
        <v>12.19</v>
      </c>
    </row>
    <row r="3025" customFormat="false" ht="15" hidden="false" customHeight="false" outlineLevel="0" collapsed="false">
      <c r="A3025" s="341" t="n">
        <v>91952</v>
      </c>
      <c r="B3025" s="342" t="str">
        <f aca="false">A3025&amp;"U"</f>
        <v>91952U</v>
      </c>
      <c r="C3025" s="341" t="s">
        <v>8922</v>
      </c>
      <c r="D3025" s="341" t="s">
        <v>32</v>
      </c>
      <c r="E3025" s="341" t="s">
        <v>5964</v>
      </c>
      <c r="F3025" s="343" t="n">
        <v>16.56</v>
      </c>
    </row>
    <row r="3026" customFormat="false" ht="15" hidden="false" customHeight="false" outlineLevel="0" collapsed="false">
      <c r="A3026" s="341" t="n">
        <v>91953</v>
      </c>
      <c r="B3026" s="342" t="str">
        <f aca="false">A3026&amp;"U"</f>
        <v>91953U</v>
      </c>
      <c r="C3026" s="341" t="s">
        <v>8923</v>
      </c>
      <c r="D3026" s="341" t="s">
        <v>32</v>
      </c>
      <c r="E3026" s="341" t="s">
        <v>5964</v>
      </c>
      <c r="F3026" s="343" t="n">
        <v>26.25</v>
      </c>
    </row>
    <row r="3027" customFormat="false" ht="15" hidden="false" customHeight="false" outlineLevel="0" collapsed="false">
      <c r="A3027" s="341" t="n">
        <v>91954</v>
      </c>
      <c r="B3027" s="342" t="str">
        <f aca="false">A3027&amp;"U"</f>
        <v>91954U</v>
      </c>
      <c r="C3027" s="341" t="s">
        <v>8924</v>
      </c>
      <c r="D3027" s="341" t="s">
        <v>32</v>
      </c>
      <c r="E3027" s="341" t="s">
        <v>5964</v>
      </c>
      <c r="F3027" s="343" t="n">
        <v>22.26</v>
      </c>
    </row>
    <row r="3028" customFormat="false" ht="15" hidden="false" customHeight="false" outlineLevel="0" collapsed="false">
      <c r="A3028" s="341" t="n">
        <v>91955</v>
      </c>
      <c r="B3028" s="342" t="str">
        <f aca="false">A3028&amp;"U"</f>
        <v>91955U</v>
      </c>
      <c r="C3028" s="341" t="s">
        <v>8925</v>
      </c>
      <c r="D3028" s="341" t="s">
        <v>32</v>
      </c>
      <c r="E3028" s="341" t="s">
        <v>5964</v>
      </c>
      <c r="F3028" s="343" t="n">
        <v>31.95</v>
      </c>
    </row>
    <row r="3029" customFormat="false" ht="15" hidden="false" customHeight="false" outlineLevel="0" collapsed="false">
      <c r="A3029" s="341" t="n">
        <v>91956</v>
      </c>
      <c r="B3029" s="342" t="str">
        <f aca="false">A3029&amp;"U"</f>
        <v>91956U</v>
      </c>
      <c r="C3029" s="341" t="s">
        <v>8926</v>
      </c>
      <c r="D3029" s="341" t="s">
        <v>32</v>
      </c>
      <c r="E3029" s="341" t="s">
        <v>5964</v>
      </c>
      <c r="F3029" s="343" t="n">
        <v>35.96</v>
      </c>
    </row>
    <row r="3030" customFormat="false" ht="15" hidden="false" customHeight="false" outlineLevel="0" collapsed="false">
      <c r="A3030" s="341" t="n">
        <v>91957</v>
      </c>
      <c r="B3030" s="342" t="str">
        <f aca="false">A3030&amp;"U"</f>
        <v>91957U</v>
      </c>
      <c r="C3030" s="341" t="s">
        <v>8927</v>
      </c>
      <c r="D3030" s="341" t="s">
        <v>32</v>
      </c>
      <c r="E3030" s="341" t="s">
        <v>5964</v>
      </c>
      <c r="F3030" s="343" t="n">
        <v>45.65</v>
      </c>
    </row>
    <row r="3031" customFormat="false" ht="15" hidden="false" customHeight="false" outlineLevel="0" collapsed="false">
      <c r="A3031" s="341" t="n">
        <v>91958</v>
      </c>
      <c r="B3031" s="342" t="str">
        <f aca="false">A3031&amp;"U"</f>
        <v>91958U</v>
      </c>
      <c r="C3031" s="341" t="s">
        <v>8928</v>
      </c>
      <c r="D3031" s="341" t="s">
        <v>32</v>
      </c>
      <c r="E3031" s="341" t="s">
        <v>5964</v>
      </c>
      <c r="F3031" s="343" t="n">
        <v>30.31</v>
      </c>
    </row>
    <row r="3032" customFormat="false" ht="15" hidden="false" customHeight="false" outlineLevel="0" collapsed="false">
      <c r="A3032" s="341" t="n">
        <v>91959</v>
      </c>
      <c r="B3032" s="342" t="str">
        <f aca="false">A3032&amp;"U"</f>
        <v>91959U</v>
      </c>
      <c r="C3032" s="341" t="s">
        <v>8929</v>
      </c>
      <c r="D3032" s="341" t="s">
        <v>32</v>
      </c>
      <c r="E3032" s="341" t="s">
        <v>5964</v>
      </c>
      <c r="F3032" s="343" t="n">
        <v>40</v>
      </c>
    </row>
    <row r="3033" customFormat="false" ht="15" hidden="false" customHeight="false" outlineLevel="0" collapsed="false">
      <c r="A3033" s="341" t="n">
        <v>91960</v>
      </c>
      <c r="B3033" s="342" t="str">
        <f aca="false">A3033&amp;"U"</f>
        <v>91960U</v>
      </c>
      <c r="C3033" s="341" t="s">
        <v>8930</v>
      </c>
      <c r="D3033" s="341" t="s">
        <v>32</v>
      </c>
      <c r="E3033" s="341" t="s">
        <v>5964</v>
      </c>
      <c r="F3033" s="343" t="n">
        <v>41.7</v>
      </c>
    </row>
    <row r="3034" customFormat="false" ht="15" hidden="false" customHeight="false" outlineLevel="0" collapsed="false">
      <c r="A3034" s="341" t="n">
        <v>91961</v>
      </c>
      <c r="B3034" s="342" t="str">
        <f aca="false">A3034&amp;"U"</f>
        <v>91961U</v>
      </c>
      <c r="C3034" s="341" t="s">
        <v>8931</v>
      </c>
      <c r="D3034" s="341" t="s">
        <v>32</v>
      </c>
      <c r="E3034" s="341" t="s">
        <v>5964</v>
      </c>
      <c r="F3034" s="343" t="n">
        <v>51.39</v>
      </c>
    </row>
    <row r="3035" customFormat="false" ht="15" hidden="false" customHeight="false" outlineLevel="0" collapsed="false">
      <c r="A3035" s="341" t="n">
        <v>91962</v>
      </c>
      <c r="B3035" s="342" t="str">
        <f aca="false">A3035&amp;"U"</f>
        <v>91962U</v>
      </c>
      <c r="C3035" s="341" t="s">
        <v>8932</v>
      </c>
      <c r="D3035" s="341" t="s">
        <v>32</v>
      </c>
      <c r="E3035" s="341" t="s">
        <v>5964</v>
      </c>
      <c r="F3035" s="343" t="n">
        <v>55.4</v>
      </c>
    </row>
    <row r="3036" customFormat="false" ht="15" hidden="false" customHeight="false" outlineLevel="0" collapsed="false">
      <c r="A3036" s="341" t="n">
        <v>91963</v>
      </c>
      <c r="B3036" s="342" t="str">
        <f aca="false">A3036&amp;"U"</f>
        <v>91963U</v>
      </c>
      <c r="C3036" s="341" t="s">
        <v>8933</v>
      </c>
      <c r="D3036" s="341" t="s">
        <v>32</v>
      </c>
      <c r="E3036" s="341" t="s">
        <v>5964</v>
      </c>
      <c r="F3036" s="343" t="n">
        <v>65.09</v>
      </c>
    </row>
    <row r="3037" customFormat="false" ht="15" hidden="false" customHeight="false" outlineLevel="0" collapsed="false">
      <c r="A3037" s="341" t="n">
        <v>91964</v>
      </c>
      <c r="B3037" s="342" t="str">
        <f aca="false">A3037&amp;"U"</f>
        <v>91964U</v>
      </c>
      <c r="C3037" s="341" t="s">
        <v>8934</v>
      </c>
      <c r="D3037" s="341" t="s">
        <v>32</v>
      </c>
      <c r="E3037" s="341" t="s">
        <v>5964</v>
      </c>
      <c r="F3037" s="343" t="n">
        <v>49.7</v>
      </c>
    </row>
    <row r="3038" customFormat="false" ht="15" hidden="false" customHeight="false" outlineLevel="0" collapsed="false">
      <c r="A3038" s="341" t="n">
        <v>91965</v>
      </c>
      <c r="B3038" s="342" t="str">
        <f aca="false">A3038&amp;"U"</f>
        <v>91965U</v>
      </c>
      <c r="C3038" s="341" t="s">
        <v>8935</v>
      </c>
      <c r="D3038" s="341" t="s">
        <v>32</v>
      </c>
      <c r="E3038" s="341" t="s">
        <v>5964</v>
      </c>
      <c r="F3038" s="343" t="n">
        <v>59.39</v>
      </c>
    </row>
    <row r="3039" customFormat="false" ht="15" hidden="false" customHeight="false" outlineLevel="0" collapsed="false">
      <c r="A3039" s="341" t="n">
        <v>91966</v>
      </c>
      <c r="B3039" s="342" t="str">
        <f aca="false">A3039&amp;"U"</f>
        <v>91966U</v>
      </c>
      <c r="C3039" s="341" t="s">
        <v>8936</v>
      </c>
      <c r="D3039" s="341" t="s">
        <v>32</v>
      </c>
      <c r="E3039" s="341" t="s">
        <v>5964</v>
      </c>
      <c r="F3039" s="343" t="n">
        <v>44.05</v>
      </c>
    </row>
    <row r="3040" customFormat="false" ht="15" hidden="false" customHeight="false" outlineLevel="0" collapsed="false">
      <c r="A3040" s="341" t="n">
        <v>91967</v>
      </c>
      <c r="B3040" s="342" t="str">
        <f aca="false">A3040&amp;"U"</f>
        <v>91967U</v>
      </c>
      <c r="C3040" s="341" t="s">
        <v>8937</v>
      </c>
      <c r="D3040" s="341" t="s">
        <v>32</v>
      </c>
      <c r="E3040" s="341" t="s">
        <v>5964</v>
      </c>
      <c r="F3040" s="343" t="n">
        <v>53.74</v>
      </c>
    </row>
    <row r="3041" customFormat="false" ht="15" hidden="false" customHeight="false" outlineLevel="0" collapsed="false">
      <c r="A3041" s="341" t="n">
        <v>91968</v>
      </c>
      <c r="B3041" s="342" t="str">
        <f aca="false">A3041&amp;"U"</f>
        <v>91968U</v>
      </c>
      <c r="C3041" s="341" t="s">
        <v>8938</v>
      </c>
      <c r="D3041" s="341" t="s">
        <v>32</v>
      </c>
      <c r="E3041" s="341" t="s">
        <v>5964</v>
      </c>
      <c r="F3041" s="343" t="n">
        <v>61.1</v>
      </c>
    </row>
    <row r="3042" customFormat="false" ht="15" hidden="false" customHeight="false" outlineLevel="0" collapsed="false">
      <c r="A3042" s="341" t="n">
        <v>91969</v>
      </c>
      <c r="B3042" s="342" t="str">
        <f aca="false">A3042&amp;"U"</f>
        <v>91969U</v>
      </c>
      <c r="C3042" s="341" t="s">
        <v>8939</v>
      </c>
      <c r="D3042" s="341" t="s">
        <v>32</v>
      </c>
      <c r="E3042" s="341" t="s">
        <v>5964</v>
      </c>
      <c r="F3042" s="343" t="n">
        <v>70.79</v>
      </c>
    </row>
    <row r="3043" customFormat="false" ht="15" hidden="false" customHeight="false" outlineLevel="0" collapsed="false">
      <c r="A3043" s="341" t="n">
        <v>91970</v>
      </c>
      <c r="B3043" s="342" t="str">
        <f aca="false">A3043&amp;"U"</f>
        <v>91970U</v>
      </c>
      <c r="C3043" s="341" t="s">
        <v>8940</v>
      </c>
      <c r="D3043" s="341" t="s">
        <v>32</v>
      </c>
      <c r="E3043" s="341" t="s">
        <v>5964</v>
      </c>
      <c r="F3043" s="343" t="n">
        <v>63.77</v>
      </c>
    </row>
    <row r="3044" customFormat="false" ht="15" hidden="false" customHeight="false" outlineLevel="0" collapsed="false">
      <c r="A3044" s="341" t="n">
        <v>91971</v>
      </c>
      <c r="B3044" s="342" t="str">
        <f aca="false">A3044&amp;"U"</f>
        <v>91971U</v>
      </c>
      <c r="C3044" s="341" t="s">
        <v>8941</v>
      </c>
      <c r="D3044" s="341" t="s">
        <v>32</v>
      </c>
      <c r="E3044" s="341" t="s">
        <v>5964</v>
      </c>
      <c r="F3044" s="343" t="n">
        <v>77.92</v>
      </c>
    </row>
    <row r="3045" customFormat="false" ht="15" hidden="false" customHeight="false" outlineLevel="0" collapsed="false">
      <c r="A3045" s="341" t="n">
        <v>91972</v>
      </c>
      <c r="B3045" s="342" t="str">
        <f aca="false">A3045&amp;"U"</f>
        <v>91972U</v>
      </c>
      <c r="C3045" s="341" t="s">
        <v>8942</v>
      </c>
      <c r="D3045" s="341" t="s">
        <v>32</v>
      </c>
      <c r="E3045" s="341" t="s">
        <v>5964</v>
      </c>
      <c r="F3045" s="343" t="n">
        <v>69.51</v>
      </c>
    </row>
    <row r="3046" customFormat="false" ht="15" hidden="false" customHeight="false" outlineLevel="0" collapsed="false">
      <c r="A3046" s="341" t="n">
        <v>91973</v>
      </c>
      <c r="B3046" s="342" t="str">
        <f aca="false">A3046&amp;"U"</f>
        <v>91973U</v>
      </c>
      <c r="C3046" s="341" t="s">
        <v>8943</v>
      </c>
      <c r="D3046" s="341" t="s">
        <v>32</v>
      </c>
      <c r="E3046" s="341" t="s">
        <v>5964</v>
      </c>
      <c r="F3046" s="343" t="n">
        <v>83.66</v>
      </c>
    </row>
    <row r="3047" customFormat="false" ht="15" hidden="false" customHeight="false" outlineLevel="0" collapsed="false">
      <c r="A3047" s="341" t="n">
        <v>91974</v>
      </c>
      <c r="B3047" s="342" t="str">
        <f aca="false">A3047&amp;"U"</f>
        <v>91974U</v>
      </c>
      <c r="C3047" s="341" t="s">
        <v>8944</v>
      </c>
      <c r="D3047" s="341" t="s">
        <v>32</v>
      </c>
      <c r="E3047" s="341" t="s">
        <v>5964</v>
      </c>
      <c r="F3047" s="343" t="n">
        <v>58.07</v>
      </c>
    </row>
    <row r="3048" customFormat="false" ht="15" hidden="false" customHeight="false" outlineLevel="0" collapsed="false">
      <c r="A3048" s="341" t="n">
        <v>91975</v>
      </c>
      <c r="B3048" s="342" t="str">
        <f aca="false">A3048&amp;"U"</f>
        <v>91975U</v>
      </c>
      <c r="C3048" s="341" t="s">
        <v>8945</v>
      </c>
      <c r="D3048" s="341" t="s">
        <v>32</v>
      </c>
      <c r="E3048" s="341" t="s">
        <v>5964</v>
      </c>
      <c r="F3048" s="343" t="n">
        <v>72.22</v>
      </c>
    </row>
    <row r="3049" customFormat="false" ht="15" hidden="false" customHeight="false" outlineLevel="0" collapsed="false">
      <c r="A3049" s="341" t="n">
        <v>91976</v>
      </c>
      <c r="B3049" s="342" t="str">
        <f aca="false">A3049&amp;"U"</f>
        <v>91976U</v>
      </c>
      <c r="C3049" s="341" t="s">
        <v>8946</v>
      </c>
      <c r="D3049" s="341" t="s">
        <v>32</v>
      </c>
      <c r="E3049" s="341" t="s">
        <v>5964</v>
      </c>
      <c r="F3049" s="343" t="n">
        <v>85.61</v>
      </c>
    </row>
    <row r="3050" customFormat="false" ht="15" hidden="false" customHeight="false" outlineLevel="0" collapsed="false">
      <c r="A3050" s="341" t="n">
        <v>91977</v>
      </c>
      <c r="B3050" s="342" t="str">
        <f aca="false">A3050&amp;"U"</f>
        <v>91977U</v>
      </c>
      <c r="C3050" s="341" t="s">
        <v>8947</v>
      </c>
      <c r="D3050" s="341" t="s">
        <v>32</v>
      </c>
      <c r="E3050" s="341" t="s">
        <v>5964</v>
      </c>
      <c r="F3050" s="343" t="n">
        <v>99.76</v>
      </c>
    </row>
    <row r="3051" customFormat="false" ht="15" hidden="false" customHeight="false" outlineLevel="0" collapsed="false">
      <c r="A3051" s="341" t="n">
        <v>91978</v>
      </c>
      <c r="B3051" s="342" t="str">
        <f aca="false">A3051&amp;"U"</f>
        <v>91978U</v>
      </c>
      <c r="C3051" s="341" t="s">
        <v>8948</v>
      </c>
      <c r="D3051" s="341" t="s">
        <v>32</v>
      </c>
      <c r="E3051" s="341" t="s">
        <v>5964</v>
      </c>
      <c r="F3051" s="343" t="n">
        <v>34.92</v>
      </c>
    </row>
    <row r="3052" customFormat="false" ht="15" hidden="false" customHeight="false" outlineLevel="0" collapsed="false">
      <c r="A3052" s="341" t="n">
        <v>91979</v>
      </c>
      <c r="B3052" s="342" t="str">
        <f aca="false">A3052&amp;"U"</f>
        <v>91979U</v>
      </c>
      <c r="C3052" s="341" t="s">
        <v>8949</v>
      </c>
      <c r="D3052" s="341" t="s">
        <v>32</v>
      </c>
      <c r="E3052" s="341" t="s">
        <v>5964</v>
      </c>
      <c r="F3052" s="343" t="n">
        <v>44.61</v>
      </c>
    </row>
    <row r="3053" customFormat="false" ht="15" hidden="false" customHeight="false" outlineLevel="0" collapsed="false">
      <c r="A3053" s="341" t="n">
        <v>91980</v>
      </c>
      <c r="B3053" s="342" t="str">
        <f aca="false">A3053&amp;"U"</f>
        <v>91980U</v>
      </c>
      <c r="C3053" s="341" t="s">
        <v>8950</v>
      </c>
      <c r="D3053" s="341" t="s">
        <v>32</v>
      </c>
      <c r="E3053" s="341" t="s">
        <v>5964</v>
      </c>
      <c r="F3053" s="343" t="n">
        <v>33.87</v>
      </c>
    </row>
    <row r="3054" customFormat="false" ht="15" hidden="false" customHeight="false" outlineLevel="0" collapsed="false">
      <c r="A3054" s="341" t="n">
        <v>91981</v>
      </c>
      <c r="B3054" s="342" t="str">
        <f aca="false">A3054&amp;"U"</f>
        <v>91981U</v>
      </c>
      <c r="C3054" s="341" t="s">
        <v>8951</v>
      </c>
      <c r="D3054" s="341" t="s">
        <v>32</v>
      </c>
      <c r="E3054" s="341" t="s">
        <v>5964</v>
      </c>
      <c r="F3054" s="343" t="n">
        <v>43.56</v>
      </c>
    </row>
    <row r="3055" customFormat="false" ht="15" hidden="false" customHeight="false" outlineLevel="0" collapsed="false">
      <c r="A3055" s="341" t="n">
        <v>91982</v>
      </c>
      <c r="B3055" s="342" t="str">
        <f aca="false">A3055&amp;"U"</f>
        <v>91982U</v>
      </c>
      <c r="C3055" s="341" t="s">
        <v>8952</v>
      </c>
      <c r="D3055" s="341" t="s">
        <v>32</v>
      </c>
      <c r="E3055" s="341" t="s">
        <v>5964</v>
      </c>
      <c r="F3055" s="343" t="n">
        <v>77.32</v>
      </c>
    </row>
    <row r="3056" customFormat="false" ht="15" hidden="false" customHeight="false" outlineLevel="0" collapsed="false">
      <c r="A3056" s="341" t="n">
        <v>91983</v>
      </c>
      <c r="B3056" s="342" t="str">
        <f aca="false">A3056&amp;"U"</f>
        <v>91983U</v>
      </c>
      <c r="C3056" s="341" t="s">
        <v>8953</v>
      </c>
      <c r="D3056" s="341" t="s">
        <v>32</v>
      </c>
      <c r="E3056" s="341" t="s">
        <v>5964</v>
      </c>
      <c r="F3056" s="343" t="n">
        <v>87.01</v>
      </c>
    </row>
    <row r="3057" customFormat="false" ht="15" hidden="false" customHeight="false" outlineLevel="0" collapsed="false">
      <c r="A3057" s="341" t="n">
        <v>91984</v>
      </c>
      <c r="B3057" s="342" t="str">
        <f aca="false">A3057&amp;"U"</f>
        <v>91984U</v>
      </c>
      <c r="C3057" s="341" t="s">
        <v>8954</v>
      </c>
      <c r="D3057" s="341" t="s">
        <v>32</v>
      </c>
      <c r="E3057" s="341" t="s">
        <v>5964</v>
      </c>
      <c r="F3057" s="343" t="n">
        <v>15.59</v>
      </c>
    </row>
    <row r="3058" customFormat="false" ht="15" hidden="false" customHeight="false" outlineLevel="0" collapsed="false">
      <c r="A3058" s="341" t="n">
        <v>91985</v>
      </c>
      <c r="B3058" s="342" t="str">
        <f aca="false">A3058&amp;"U"</f>
        <v>91985U</v>
      </c>
      <c r="C3058" s="341" t="s">
        <v>8955</v>
      </c>
      <c r="D3058" s="341" t="s">
        <v>32</v>
      </c>
      <c r="E3058" s="341" t="s">
        <v>5964</v>
      </c>
      <c r="F3058" s="343" t="n">
        <v>25.28</v>
      </c>
    </row>
    <row r="3059" customFormat="false" ht="15" hidden="false" customHeight="false" outlineLevel="0" collapsed="false">
      <c r="A3059" s="341" t="n">
        <v>91986</v>
      </c>
      <c r="B3059" s="342" t="str">
        <f aca="false">A3059&amp;"U"</f>
        <v>91986U</v>
      </c>
      <c r="C3059" s="341" t="s">
        <v>8956</v>
      </c>
      <c r="D3059" s="341" t="s">
        <v>32</v>
      </c>
      <c r="E3059" s="341" t="s">
        <v>5964</v>
      </c>
      <c r="F3059" s="343" t="n">
        <v>32.53</v>
      </c>
    </row>
    <row r="3060" customFormat="false" ht="15" hidden="false" customHeight="false" outlineLevel="0" collapsed="false">
      <c r="A3060" s="341" t="n">
        <v>91987</v>
      </c>
      <c r="B3060" s="342" t="str">
        <f aca="false">A3060&amp;"U"</f>
        <v>91987U</v>
      </c>
      <c r="C3060" s="341" t="s">
        <v>8957</v>
      </c>
      <c r="D3060" s="341" t="s">
        <v>32</v>
      </c>
      <c r="E3060" s="341" t="s">
        <v>5964</v>
      </c>
      <c r="F3060" s="343" t="n">
        <v>42.22</v>
      </c>
    </row>
    <row r="3061" customFormat="false" ht="15" hidden="false" customHeight="false" outlineLevel="0" collapsed="false">
      <c r="A3061" s="341" t="n">
        <v>91988</v>
      </c>
      <c r="B3061" s="342" t="str">
        <f aca="false">A3061&amp;"U"</f>
        <v>91988U</v>
      </c>
      <c r="C3061" s="341" t="s">
        <v>8958</v>
      </c>
      <c r="D3061" s="341" t="s">
        <v>32</v>
      </c>
      <c r="E3061" s="341" t="s">
        <v>5964</v>
      </c>
      <c r="F3061" s="343" t="n">
        <v>19.12</v>
      </c>
    </row>
    <row r="3062" customFormat="false" ht="15" hidden="false" customHeight="false" outlineLevel="0" collapsed="false">
      <c r="A3062" s="341" t="n">
        <v>91989</v>
      </c>
      <c r="B3062" s="342" t="str">
        <f aca="false">A3062&amp;"U"</f>
        <v>91989U</v>
      </c>
      <c r="C3062" s="341" t="s">
        <v>8959</v>
      </c>
      <c r="D3062" s="341" t="s">
        <v>32</v>
      </c>
      <c r="E3062" s="341" t="s">
        <v>5964</v>
      </c>
      <c r="F3062" s="343" t="n">
        <v>28.81</v>
      </c>
    </row>
    <row r="3063" customFormat="false" ht="15" hidden="false" customHeight="false" outlineLevel="0" collapsed="false">
      <c r="A3063" s="341" t="n">
        <v>91990</v>
      </c>
      <c r="B3063" s="342" t="str">
        <f aca="false">A3063&amp;"U"</f>
        <v>91990U</v>
      </c>
      <c r="C3063" s="341" t="s">
        <v>8960</v>
      </c>
      <c r="D3063" s="341" t="s">
        <v>32</v>
      </c>
      <c r="E3063" s="341" t="s">
        <v>5964</v>
      </c>
      <c r="F3063" s="343" t="n">
        <v>30.12</v>
      </c>
    </row>
    <row r="3064" customFormat="false" ht="15" hidden="false" customHeight="false" outlineLevel="0" collapsed="false">
      <c r="A3064" s="341" t="n">
        <v>91991</v>
      </c>
      <c r="B3064" s="342" t="str">
        <f aca="false">A3064&amp;"U"</f>
        <v>91991U</v>
      </c>
      <c r="C3064" s="341" t="s">
        <v>8961</v>
      </c>
      <c r="D3064" s="341" t="s">
        <v>32</v>
      </c>
      <c r="E3064" s="341" t="s">
        <v>5964</v>
      </c>
      <c r="F3064" s="343" t="n">
        <v>32.03</v>
      </c>
    </row>
    <row r="3065" customFormat="false" ht="15" hidden="false" customHeight="false" outlineLevel="0" collapsed="false">
      <c r="A3065" s="341" t="n">
        <v>91992</v>
      </c>
      <c r="B3065" s="342" t="str">
        <f aca="false">A3065&amp;"U"</f>
        <v>91992U</v>
      </c>
      <c r="C3065" s="341" t="s">
        <v>8962</v>
      </c>
      <c r="D3065" s="341" t="s">
        <v>32</v>
      </c>
      <c r="E3065" s="341" t="s">
        <v>5964</v>
      </c>
      <c r="F3065" s="343" t="n">
        <v>39.81</v>
      </c>
    </row>
    <row r="3066" customFormat="false" ht="15" hidden="false" customHeight="false" outlineLevel="0" collapsed="false">
      <c r="A3066" s="341" t="n">
        <v>91993</v>
      </c>
      <c r="B3066" s="342" t="str">
        <f aca="false">A3066&amp;"U"</f>
        <v>91993U</v>
      </c>
      <c r="C3066" s="341" t="s">
        <v>8963</v>
      </c>
      <c r="D3066" s="341" t="s">
        <v>32</v>
      </c>
      <c r="E3066" s="341" t="s">
        <v>5964</v>
      </c>
      <c r="F3066" s="343" t="n">
        <v>41.72</v>
      </c>
    </row>
    <row r="3067" customFormat="false" ht="15" hidden="false" customHeight="false" outlineLevel="0" collapsed="false">
      <c r="A3067" s="341" t="n">
        <v>91994</v>
      </c>
      <c r="B3067" s="342" t="str">
        <f aca="false">A3067&amp;"U"</f>
        <v>91994U</v>
      </c>
      <c r="C3067" s="341" t="s">
        <v>8964</v>
      </c>
      <c r="D3067" s="341" t="s">
        <v>32</v>
      </c>
      <c r="E3067" s="341" t="s">
        <v>5964</v>
      </c>
      <c r="F3067" s="343" t="n">
        <v>21.27</v>
      </c>
    </row>
    <row r="3068" customFormat="false" ht="15" hidden="false" customHeight="false" outlineLevel="0" collapsed="false">
      <c r="A3068" s="341" t="n">
        <v>91995</v>
      </c>
      <c r="B3068" s="342" t="str">
        <f aca="false">A3068&amp;"U"</f>
        <v>91995U</v>
      </c>
      <c r="C3068" s="341" t="s">
        <v>8965</v>
      </c>
      <c r="D3068" s="341" t="s">
        <v>32</v>
      </c>
      <c r="E3068" s="341" t="s">
        <v>5964</v>
      </c>
      <c r="F3068" s="343" t="n">
        <v>23.18</v>
      </c>
    </row>
    <row r="3069" customFormat="false" ht="15" hidden="false" customHeight="false" outlineLevel="0" collapsed="false">
      <c r="A3069" s="341" t="n">
        <v>91996</v>
      </c>
      <c r="B3069" s="342" t="str">
        <f aca="false">A3069&amp;"U"</f>
        <v>91996U</v>
      </c>
      <c r="C3069" s="341" t="s">
        <v>8966</v>
      </c>
      <c r="D3069" s="341" t="s">
        <v>32</v>
      </c>
      <c r="E3069" s="341" t="s">
        <v>5964</v>
      </c>
      <c r="F3069" s="343" t="n">
        <v>30.96</v>
      </c>
    </row>
    <row r="3070" customFormat="false" ht="15" hidden="false" customHeight="false" outlineLevel="0" collapsed="false">
      <c r="A3070" s="341" t="n">
        <v>91997</v>
      </c>
      <c r="B3070" s="342" t="str">
        <f aca="false">A3070&amp;"U"</f>
        <v>91997U</v>
      </c>
      <c r="C3070" s="341" t="s">
        <v>8967</v>
      </c>
      <c r="D3070" s="341" t="s">
        <v>32</v>
      </c>
      <c r="E3070" s="341" t="s">
        <v>5964</v>
      </c>
      <c r="F3070" s="343" t="n">
        <v>32.87</v>
      </c>
    </row>
    <row r="3071" customFormat="false" ht="15" hidden="false" customHeight="false" outlineLevel="0" collapsed="false">
      <c r="A3071" s="341" t="n">
        <v>91998</v>
      </c>
      <c r="B3071" s="342" t="str">
        <f aca="false">A3071&amp;"U"</f>
        <v>91998U</v>
      </c>
      <c r="C3071" s="341" t="s">
        <v>8968</v>
      </c>
      <c r="D3071" s="341" t="s">
        <v>32</v>
      </c>
      <c r="E3071" s="341" t="s">
        <v>5964</v>
      </c>
      <c r="F3071" s="343" t="n">
        <v>17.85</v>
      </c>
    </row>
    <row r="3072" customFormat="false" ht="15" hidden="false" customHeight="false" outlineLevel="0" collapsed="false">
      <c r="A3072" s="341" t="n">
        <v>91999</v>
      </c>
      <c r="B3072" s="342" t="str">
        <f aca="false">A3072&amp;"U"</f>
        <v>91999U</v>
      </c>
      <c r="C3072" s="341" t="s">
        <v>8969</v>
      </c>
      <c r="D3072" s="341" t="s">
        <v>32</v>
      </c>
      <c r="E3072" s="341" t="s">
        <v>5964</v>
      </c>
      <c r="F3072" s="343" t="n">
        <v>19.76</v>
      </c>
    </row>
    <row r="3073" customFormat="false" ht="15" hidden="false" customHeight="false" outlineLevel="0" collapsed="false">
      <c r="A3073" s="341" t="n">
        <v>92000</v>
      </c>
      <c r="B3073" s="342" t="str">
        <f aca="false">A3073&amp;"U"</f>
        <v>92000U</v>
      </c>
      <c r="C3073" s="341" t="s">
        <v>8970</v>
      </c>
      <c r="D3073" s="341" t="s">
        <v>32</v>
      </c>
      <c r="E3073" s="341" t="s">
        <v>5964</v>
      </c>
      <c r="F3073" s="343" t="n">
        <v>27.54</v>
      </c>
    </row>
    <row r="3074" customFormat="false" ht="15" hidden="false" customHeight="false" outlineLevel="0" collapsed="false">
      <c r="A3074" s="341" t="n">
        <v>92001</v>
      </c>
      <c r="B3074" s="342" t="str">
        <f aca="false">A3074&amp;"U"</f>
        <v>92001U</v>
      </c>
      <c r="C3074" s="341" t="s">
        <v>8971</v>
      </c>
      <c r="D3074" s="341" t="s">
        <v>32</v>
      </c>
      <c r="E3074" s="341" t="s">
        <v>5964</v>
      </c>
      <c r="F3074" s="343" t="n">
        <v>29.45</v>
      </c>
    </row>
    <row r="3075" customFormat="false" ht="15" hidden="false" customHeight="false" outlineLevel="0" collapsed="false">
      <c r="A3075" s="341" t="n">
        <v>92002</v>
      </c>
      <c r="B3075" s="342" t="str">
        <f aca="false">A3075&amp;"U"</f>
        <v>92002U</v>
      </c>
      <c r="C3075" s="341" t="s">
        <v>8972</v>
      </c>
      <c r="D3075" s="341" t="s">
        <v>32</v>
      </c>
      <c r="E3075" s="341" t="s">
        <v>5964</v>
      </c>
      <c r="F3075" s="343" t="n">
        <v>39.72</v>
      </c>
    </row>
    <row r="3076" customFormat="false" ht="15" hidden="false" customHeight="false" outlineLevel="0" collapsed="false">
      <c r="A3076" s="341" t="n">
        <v>92003</v>
      </c>
      <c r="B3076" s="342" t="str">
        <f aca="false">A3076&amp;"U"</f>
        <v>92003U</v>
      </c>
      <c r="C3076" s="341" t="s">
        <v>8973</v>
      </c>
      <c r="D3076" s="341" t="s">
        <v>32</v>
      </c>
      <c r="E3076" s="341" t="s">
        <v>5964</v>
      </c>
      <c r="F3076" s="343" t="n">
        <v>43.54</v>
      </c>
    </row>
    <row r="3077" customFormat="false" ht="15" hidden="false" customHeight="false" outlineLevel="0" collapsed="false">
      <c r="A3077" s="341" t="n">
        <v>92004</v>
      </c>
      <c r="B3077" s="342" t="str">
        <f aca="false">A3077&amp;"U"</f>
        <v>92004U</v>
      </c>
      <c r="C3077" s="341" t="s">
        <v>8974</v>
      </c>
      <c r="D3077" s="341" t="s">
        <v>32</v>
      </c>
      <c r="E3077" s="341" t="s">
        <v>5964</v>
      </c>
      <c r="F3077" s="343" t="n">
        <v>49.41</v>
      </c>
    </row>
    <row r="3078" customFormat="false" ht="15" hidden="false" customHeight="false" outlineLevel="0" collapsed="false">
      <c r="A3078" s="341" t="n">
        <v>92005</v>
      </c>
      <c r="B3078" s="342" t="str">
        <f aca="false">A3078&amp;"U"</f>
        <v>92005U</v>
      </c>
      <c r="C3078" s="341" t="s">
        <v>8975</v>
      </c>
      <c r="D3078" s="341" t="s">
        <v>32</v>
      </c>
      <c r="E3078" s="341" t="s">
        <v>5964</v>
      </c>
      <c r="F3078" s="343" t="n">
        <v>53.23</v>
      </c>
    </row>
    <row r="3079" customFormat="false" ht="15" hidden="false" customHeight="false" outlineLevel="0" collapsed="false">
      <c r="A3079" s="341" t="n">
        <v>92006</v>
      </c>
      <c r="B3079" s="342" t="str">
        <f aca="false">A3079&amp;"U"</f>
        <v>92006U</v>
      </c>
      <c r="C3079" s="341" t="s">
        <v>8976</v>
      </c>
      <c r="D3079" s="341" t="s">
        <v>32</v>
      </c>
      <c r="E3079" s="341" t="s">
        <v>5964</v>
      </c>
      <c r="F3079" s="343" t="n">
        <v>32.84</v>
      </c>
    </row>
    <row r="3080" customFormat="false" ht="15" hidden="false" customHeight="false" outlineLevel="0" collapsed="false">
      <c r="A3080" s="341" t="n">
        <v>92007</v>
      </c>
      <c r="B3080" s="342" t="str">
        <f aca="false">A3080&amp;"U"</f>
        <v>92007U</v>
      </c>
      <c r="C3080" s="341" t="s">
        <v>8977</v>
      </c>
      <c r="D3080" s="341" t="s">
        <v>32</v>
      </c>
      <c r="E3080" s="341" t="s">
        <v>5964</v>
      </c>
      <c r="F3080" s="343" t="n">
        <v>36.66</v>
      </c>
    </row>
    <row r="3081" customFormat="false" ht="15" hidden="false" customHeight="false" outlineLevel="0" collapsed="false">
      <c r="A3081" s="341" t="n">
        <v>92008</v>
      </c>
      <c r="B3081" s="342" t="str">
        <f aca="false">A3081&amp;"U"</f>
        <v>92008U</v>
      </c>
      <c r="C3081" s="341" t="s">
        <v>8978</v>
      </c>
      <c r="D3081" s="341" t="s">
        <v>32</v>
      </c>
      <c r="E3081" s="341" t="s">
        <v>5964</v>
      </c>
      <c r="F3081" s="343" t="n">
        <v>42.53</v>
      </c>
    </row>
    <row r="3082" customFormat="false" ht="15" hidden="false" customHeight="false" outlineLevel="0" collapsed="false">
      <c r="A3082" s="341" t="n">
        <v>92009</v>
      </c>
      <c r="B3082" s="342" t="str">
        <f aca="false">A3082&amp;"U"</f>
        <v>92009U</v>
      </c>
      <c r="C3082" s="341" t="s">
        <v>8979</v>
      </c>
      <c r="D3082" s="341" t="s">
        <v>32</v>
      </c>
      <c r="E3082" s="341" t="s">
        <v>5964</v>
      </c>
      <c r="F3082" s="343" t="n">
        <v>46.35</v>
      </c>
    </row>
    <row r="3083" customFormat="false" ht="15" hidden="false" customHeight="false" outlineLevel="0" collapsed="false">
      <c r="A3083" s="341" t="n">
        <v>92010</v>
      </c>
      <c r="B3083" s="342" t="str">
        <f aca="false">A3083&amp;"U"</f>
        <v>92010U</v>
      </c>
      <c r="C3083" s="341" t="s">
        <v>8980</v>
      </c>
      <c r="D3083" s="341" t="s">
        <v>32</v>
      </c>
      <c r="E3083" s="341" t="s">
        <v>5964</v>
      </c>
      <c r="F3083" s="343" t="n">
        <v>58.13</v>
      </c>
    </row>
    <row r="3084" customFormat="false" ht="15" hidden="false" customHeight="false" outlineLevel="0" collapsed="false">
      <c r="A3084" s="341" t="n">
        <v>92011</v>
      </c>
      <c r="B3084" s="342" t="str">
        <f aca="false">A3084&amp;"U"</f>
        <v>92011U</v>
      </c>
      <c r="C3084" s="341" t="s">
        <v>8981</v>
      </c>
      <c r="D3084" s="341" t="s">
        <v>32</v>
      </c>
      <c r="E3084" s="341" t="s">
        <v>5964</v>
      </c>
      <c r="F3084" s="343" t="n">
        <v>63.86</v>
      </c>
    </row>
    <row r="3085" customFormat="false" ht="15" hidden="false" customHeight="false" outlineLevel="0" collapsed="false">
      <c r="A3085" s="341" t="n">
        <v>92012</v>
      </c>
      <c r="B3085" s="342" t="str">
        <f aca="false">A3085&amp;"U"</f>
        <v>92012U</v>
      </c>
      <c r="C3085" s="341" t="s">
        <v>8982</v>
      </c>
      <c r="D3085" s="341" t="s">
        <v>32</v>
      </c>
      <c r="E3085" s="341" t="s">
        <v>5964</v>
      </c>
      <c r="F3085" s="343" t="n">
        <v>67.82</v>
      </c>
    </row>
    <row r="3086" customFormat="false" ht="15" hidden="false" customHeight="false" outlineLevel="0" collapsed="false">
      <c r="A3086" s="341" t="n">
        <v>92013</v>
      </c>
      <c r="B3086" s="342" t="str">
        <f aca="false">A3086&amp;"U"</f>
        <v>92013U</v>
      </c>
      <c r="C3086" s="341" t="s">
        <v>8983</v>
      </c>
      <c r="D3086" s="341" t="s">
        <v>32</v>
      </c>
      <c r="E3086" s="341" t="s">
        <v>5964</v>
      </c>
      <c r="F3086" s="343" t="n">
        <v>73.55</v>
      </c>
    </row>
    <row r="3087" customFormat="false" ht="15" hidden="false" customHeight="false" outlineLevel="0" collapsed="false">
      <c r="A3087" s="341" t="n">
        <v>92014</v>
      </c>
      <c r="B3087" s="342" t="str">
        <f aca="false">A3087&amp;"U"</f>
        <v>92014U</v>
      </c>
      <c r="C3087" s="341" t="s">
        <v>8984</v>
      </c>
      <c r="D3087" s="341" t="s">
        <v>32</v>
      </c>
      <c r="E3087" s="341" t="s">
        <v>5964</v>
      </c>
      <c r="F3087" s="343" t="n">
        <v>47.83</v>
      </c>
    </row>
    <row r="3088" customFormat="false" ht="15" hidden="false" customHeight="false" outlineLevel="0" collapsed="false">
      <c r="A3088" s="341" t="n">
        <v>92015</v>
      </c>
      <c r="B3088" s="342" t="str">
        <f aca="false">A3088&amp;"U"</f>
        <v>92015U</v>
      </c>
      <c r="C3088" s="341" t="s">
        <v>8985</v>
      </c>
      <c r="D3088" s="341" t="s">
        <v>32</v>
      </c>
      <c r="E3088" s="341" t="s">
        <v>5964</v>
      </c>
      <c r="F3088" s="343" t="n">
        <v>53.56</v>
      </c>
    </row>
    <row r="3089" customFormat="false" ht="15" hidden="false" customHeight="false" outlineLevel="0" collapsed="false">
      <c r="A3089" s="341" t="n">
        <v>92016</v>
      </c>
      <c r="B3089" s="342" t="str">
        <f aca="false">A3089&amp;"U"</f>
        <v>92016U</v>
      </c>
      <c r="C3089" s="341" t="s">
        <v>8986</v>
      </c>
      <c r="D3089" s="341" t="s">
        <v>32</v>
      </c>
      <c r="E3089" s="341" t="s">
        <v>5964</v>
      </c>
      <c r="F3089" s="343" t="n">
        <v>57.52</v>
      </c>
    </row>
    <row r="3090" customFormat="false" ht="15" hidden="false" customHeight="false" outlineLevel="0" collapsed="false">
      <c r="A3090" s="341" t="n">
        <v>92017</v>
      </c>
      <c r="B3090" s="342" t="str">
        <f aca="false">A3090&amp;"U"</f>
        <v>92017U</v>
      </c>
      <c r="C3090" s="341" t="s">
        <v>8987</v>
      </c>
      <c r="D3090" s="341" t="s">
        <v>32</v>
      </c>
      <c r="E3090" s="341" t="s">
        <v>5964</v>
      </c>
      <c r="F3090" s="343" t="n">
        <v>63.25</v>
      </c>
    </row>
    <row r="3091" customFormat="false" ht="15" hidden="false" customHeight="false" outlineLevel="0" collapsed="false">
      <c r="A3091" s="341" t="n">
        <v>92018</v>
      </c>
      <c r="B3091" s="342" t="str">
        <f aca="false">A3091&amp;"U"</f>
        <v>92018U</v>
      </c>
      <c r="C3091" s="341" t="s">
        <v>8988</v>
      </c>
      <c r="D3091" s="341" t="s">
        <v>32</v>
      </c>
      <c r="E3091" s="341" t="s">
        <v>5964</v>
      </c>
      <c r="F3091" s="343" t="n">
        <v>63.31</v>
      </c>
    </row>
    <row r="3092" customFormat="false" ht="15" hidden="false" customHeight="false" outlineLevel="0" collapsed="false">
      <c r="A3092" s="341" t="n">
        <v>92019</v>
      </c>
      <c r="B3092" s="342" t="str">
        <f aca="false">A3092&amp;"U"</f>
        <v>92019U</v>
      </c>
      <c r="C3092" s="341" t="s">
        <v>8989</v>
      </c>
      <c r="D3092" s="341" t="s">
        <v>32</v>
      </c>
      <c r="E3092" s="341" t="s">
        <v>5964</v>
      </c>
      <c r="F3092" s="343" t="n">
        <v>77.46</v>
      </c>
    </row>
    <row r="3093" customFormat="false" ht="15" hidden="false" customHeight="false" outlineLevel="0" collapsed="false">
      <c r="A3093" s="341" t="n">
        <v>92020</v>
      </c>
      <c r="B3093" s="342" t="str">
        <f aca="false">A3093&amp;"U"</f>
        <v>92020U</v>
      </c>
      <c r="C3093" s="341" t="s">
        <v>8990</v>
      </c>
      <c r="D3093" s="341" t="s">
        <v>32</v>
      </c>
      <c r="E3093" s="341" t="s">
        <v>5964</v>
      </c>
      <c r="F3093" s="343" t="n">
        <v>93.51</v>
      </c>
    </row>
    <row r="3094" customFormat="false" ht="15" hidden="false" customHeight="false" outlineLevel="0" collapsed="false">
      <c r="A3094" s="341" t="n">
        <v>92021</v>
      </c>
      <c r="B3094" s="342" t="str">
        <f aca="false">A3094&amp;"U"</f>
        <v>92021U</v>
      </c>
      <c r="C3094" s="341" t="s">
        <v>8991</v>
      </c>
      <c r="D3094" s="341" t="s">
        <v>32</v>
      </c>
      <c r="E3094" s="341" t="s">
        <v>5964</v>
      </c>
      <c r="F3094" s="343" t="n">
        <v>107.66</v>
      </c>
    </row>
    <row r="3095" customFormat="false" ht="15" hidden="false" customHeight="false" outlineLevel="0" collapsed="false">
      <c r="A3095" s="341" t="n">
        <v>92022</v>
      </c>
      <c r="B3095" s="342" t="str">
        <f aca="false">A3095&amp;"U"</f>
        <v>92022U</v>
      </c>
      <c r="C3095" s="341" t="s">
        <v>8992</v>
      </c>
      <c r="D3095" s="341" t="s">
        <v>32</v>
      </c>
      <c r="E3095" s="341" t="s">
        <v>5964</v>
      </c>
      <c r="F3095" s="343" t="n">
        <v>34.97</v>
      </c>
    </row>
    <row r="3096" customFormat="false" ht="15" hidden="false" customHeight="false" outlineLevel="0" collapsed="false">
      <c r="A3096" s="341" t="n">
        <v>92023</v>
      </c>
      <c r="B3096" s="342" t="str">
        <f aca="false">A3096&amp;"U"</f>
        <v>92023U</v>
      </c>
      <c r="C3096" s="341" t="s">
        <v>8993</v>
      </c>
      <c r="D3096" s="341" t="s">
        <v>32</v>
      </c>
      <c r="E3096" s="341" t="s">
        <v>5964</v>
      </c>
      <c r="F3096" s="343" t="n">
        <v>44.66</v>
      </c>
    </row>
    <row r="3097" customFormat="false" ht="15" hidden="false" customHeight="false" outlineLevel="0" collapsed="false">
      <c r="A3097" s="341" t="n">
        <v>92024</v>
      </c>
      <c r="B3097" s="342" t="str">
        <f aca="false">A3097&amp;"U"</f>
        <v>92024U</v>
      </c>
      <c r="C3097" s="341" t="s">
        <v>8994</v>
      </c>
      <c r="D3097" s="341" t="s">
        <v>32</v>
      </c>
      <c r="E3097" s="341" t="s">
        <v>5964</v>
      </c>
      <c r="F3097" s="343" t="n">
        <v>53.42</v>
      </c>
    </row>
    <row r="3098" customFormat="false" ht="15" hidden="false" customHeight="false" outlineLevel="0" collapsed="false">
      <c r="A3098" s="341" t="n">
        <v>92025</v>
      </c>
      <c r="B3098" s="342" t="str">
        <f aca="false">A3098&amp;"U"</f>
        <v>92025U</v>
      </c>
      <c r="C3098" s="341" t="s">
        <v>8995</v>
      </c>
      <c r="D3098" s="341" t="s">
        <v>32</v>
      </c>
      <c r="E3098" s="341" t="s">
        <v>5964</v>
      </c>
      <c r="F3098" s="343" t="n">
        <v>63.11</v>
      </c>
    </row>
    <row r="3099" customFormat="false" ht="15" hidden="false" customHeight="false" outlineLevel="0" collapsed="false">
      <c r="A3099" s="341" t="n">
        <v>92026</v>
      </c>
      <c r="B3099" s="342" t="str">
        <f aca="false">A3099&amp;"U"</f>
        <v>92026U</v>
      </c>
      <c r="C3099" s="341" t="s">
        <v>8996</v>
      </c>
      <c r="D3099" s="341" t="s">
        <v>32</v>
      </c>
      <c r="E3099" s="341" t="s">
        <v>5964</v>
      </c>
      <c r="F3099" s="343" t="n">
        <v>48.71</v>
      </c>
    </row>
    <row r="3100" customFormat="false" ht="15" hidden="false" customHeight="false" outlineLevel="0" collapsed="false">
      <c r="A3100" s="341" t="n">
        <v>92027</v>
      </c>
      <c r="B3100" s="342" t="str">
        <f aca="false">A3100&amp;"U"</f>
        <v>92027U</v>
      </c>
      <c r="C3100" s="341" t="s">
        <v>8997</v>
      </c>
      <c r="D3100" s="341" t="s">
        <v>32</v>
      </c>
      <c r="E3100" s="341" t="s">
        <v>5964</v>
      </c>
      <c r="F3100" s="343" t="n">
        <v>58.4</v>
      </c>
    </row>
    <row r="3101" customFormat="false" ht="15" hidden="false" customHeight="false" outlineLevel="0" collapsed="false">
      <c r="A3101" s="341" t="n">
        <v>92028</v>
      </c>
      <c r="B3101" s="342" t="str">
        <f aca="false">A3101&amp;"U"</f>
        <v>92028U</v>
      </c>
      <c r="C3101" s="341" t="s">
        <v>8998</v>
      </c>
      <c r="D3101" s="341" t="s">
        <v>32</v>
      </c>
      <c r="E3101" s="341" t="s">
        <v>5964</v>
      </c>
      <c r="F3101" s="343" t="n">
        <v>40.71</v>
      </c>
    </row>
    <row r="3102" customFormat="false" ht="15" hidden="false" customHeight="false" outlineLevel="0" collapsed="false">
      <c r="A3102" s="341" t="n">
        <v>92029</v>
      </c>
      <c r="B3102" s="342" t="str">
        <f aca="false">A3102&amp;"U"</f>
        <v>92029U</v>
      </c>
      <c r="C3102" s="341" t="s">
        <v>8999</v>
      </c>
      <c r="D3102" s="341" t="s">
        <v>32</v>
      </c>
      <c r="E3102" s="341" t="s">
        <v>5964</v>
      </c>
      <c r="F3102" s="343" t="n">
        <v>50.4</v>
      </c>
    </row>
    <row r="3103" customFormat="false" ht="15" hidden="false" customHeight="false" outlineLevel="0" collapsed="false">
      <c r="A3103" s="341" t="n">
        <v>92030</v>
      </c>
      <c r="B3103" s="342" t="str">
        <f aca="false">A3103&amp;"U"</f>
        <v>92030U</v>
      </c>
      <c r="C3103" s="341" t="s">
        <v>9000</v>
      </c>
      <c r="D3103" s="341" t="s">
        <v>32</v>
      </c>
      <c r="E3103" s="341" t="s">
        <v>5964</v>
      </c>
      <c r="F3103" s="343" t="n">
        <v>59.12</v>
      </c>
    </row>
    <row r="3104" customFormat="false" ht="15" hidden="false" customHeight="false" outlineLevel="0" collapsed="false">
      <c r="A3104" s="341" t="n">
        <v>92031</v>
      </c>
      <c r="B3104" s="342" t="str">
        <f aca="false">A3104&amp;"U"</f>
        <v>92031U</v>
      </c>
      <c r="C3104" s="341" t="s">
        <v>9001</v>
      </c>
      <c r="D3104" s="341" t="s">
        <v>32</v>
      </c>
      <c r="E3104" s="341" t="s">
        <v>5964</v>
      </c>
      <c r="F3104" s="343" t="n">
        <v>68.81</v>
      </c>
    </row>
    <row r="3105" customFormat="false" ht="15" hidden="false" customHeight="false" outlineLevel="0" collapsed="false">
      <c r="A3105" s="341" t="n">
        <v>92032</v>
      </c>
      <c r="B3105" s="342" t="str">
        <f aca="false">A3105&amp;"U"</f>
        <v>92032U</v>
      </c>
      <c r="C3105" s="341" t="s">
        <v>9002</v>
      </c>
      <c r="D3105" s="341" t="s">
        <v>32</v>
      </c>
      <c r="E3105" s="341" t="s">
        <v>5964</v>
      </c>
      <c r="F3105" s="343" t="n">
        <v>60.11</v>
      </c>
    </row>
    <row r="3106" customFormat="false" ht="15" hidden="false" customHeight="false" outlineLevel="0" collapsed="false">
      <c r="A3106" s="341" t="n">
        <v>92033</v>
      </c>
      <c r="B3106" s="342" t="str">
        <f aca="false">A3106&amp;"U"</f>
        <v>92033U</v>
      </c>
      <c r="C3106" s="341" t="s">
        <v>9003</v>
      </c>
      <c r="D3106" s="341" t="s">
        <v>32</v>
      </c>
      <c r="E3106" s="341" t="s">
        <v>5964</v>
      </c>
      <c r="F3106" s="343" t="n">
        <v>69.8</v>
      </c>
    </row>
    <row r="3107" customFormat="false" ht="15" hidden="false" customHeight="false" outlineLevel="0" collapsed="false">
      <c r="A3107" s="341" t="n">
        <v>92034</v>
      </c>
      <c r="B3107" s="342" t="str">
        <f aca="false">A3107&amp;"U"</f>
        <v>92034U</v>
      </c>
      <c r="C3107" s="341" t="s">
        <v>9004</v>
      </c>
      <c r="D3107" s="341" t="s">
        <v>32</v>
      </c>
      <c r="E3107" s="341" t="s">
        <v>5964</v>
      </c>
      <c r="F3107" s="343" t="n">
        <v>54.41</v>
      </c>
    </row>
    <row r="3108" customFormat="false" ht="15" hidden="false" customHeight="false" outlineLevel="0" collapsed="false">
      <c r="A3108" s="341" t="n">
        <v>92035</v>
      </c>
      <c r="B3108" s="342" t="str">
        <f aca="false">A3108&amp;"U"</f>
        <v>92035U</v>
      </c>
      <c r="C3108" s="341" t="s">
        <v>9005</v>
      </c>
      <c r="D3108" s="341" t="s">
        <v>32</v>
      </c>
      <c r="E3108" s="341" t="s">
        <v>5964</v>
      </c>
      <c r="F3108" s="343" t="n">
        <v>64.1</v>
      </c>
    </row>
    <row r="3109" customFormat="false" ht="15" hidden="false" customHeight="false" outlineLevel="0" collapsed="false">
      <c r="A3109" s="341" t="n">
        <v>97583</v>
      </c>
      <c r="B3109" s="342" t="str">
        <f aca="false">A3109&amp;"U"</f>
        <v>97583U</v>
      </c>
      <c r="C3109" s="341" t="s">
        <v>9006</v>
      </c>
      <c r="D3109" s="341" t="s">
        <v>32</v>
      </c>
      <c r="E3109" s="341" t="s">
        <v>5964</v>
      </c>
      <c r="F3109" s="343" t="n">
        <v>63.63</v>
      </c>
    </row>
    <row r="3110" customFormat="false" ht="15" hidden="false" customHeight="false" outlineLevel="0" collapsed="false">
      <c r="A3110" s="341" t="n">
        <v>97584</v>
      </c>
      <c r="B3110" s="342" t="str">
        <f aca="false">A3110&amp;"U"</f>
        <v>97584U</v>
      </c>
      <c r="C3110" s="341" t="s">
        <v>9007</v>
      </c>
      <c r="D3110" s="341" t="s">
        <v>32</v>
      </c>
      <c r="E3110" s="341" t="s">
        <v>5964</v>
      </c>
      <c r="F3110" s="343" t="n">
        <v>87.91</v>
      </c>
    </row>
    <row r="3111" customFormat="false" ht="15" hidden="false" customHeight="false" outlineLevel="0" collapsed="false">
      <c r="A3111" s="341" t="n">
        <v>97585</v>
      </c>
      <c r="B3111" s="342" t="str">
        <f aca="false">A3111&amp;"U"</f>
        <v>97585U</v>
      </c>
      <c r="C3111" s="341" t="s">
        <v>9008</v>
      </c>
      <c r="D3111" s="341" t="s">
        <v>32</v>
      </c>
      <c r="E3111" s="341" t="s">
        <v>5964</v>
      </c>
      <c r="F3111" s="343" t="n">
        <v>85.05</v>
      </c>
    </row>
    <row r="3112" customFormat="false" ht="15" hidden="false" customHeight="false" outlineLevel="0" collapsed="false">
      <c r="A3112" s="341" t="n">
        <v>97586</v>
      </c>
      <c r="B3112" s="342" t="str">
        <f aca="false">A3112&amp;"U"</f>
        <v>97586U</v>
      </c>
      <c r="C3112" s="341" t="s">
        <v>9009</v>
      </c>
      <c r="D3112" s="341" t="s">
        <v>32</v>
      </c>
      <c r="E3112" s="341" t="s">
        <v>5964</v>
      </c>
      <c r="F3112" s="343" t="n">
        <v>114.37</v>
      </c>
    </row>
    <row r="3113" customFormat="false" ht="15" hidden="false" customHeight="false" outlineLevel="0" collapsed="false">
      <c r="A3113" s="341" t="n">
        <v>97587</v>
      </c>
      <c r="B3113" s="342" t="str">
        <f aca="false">A3113&amp;"U"</f>
        <v>97587U</v>
      </c>
      <c r="C3113" s="341" t="s">
        <v>9010</v>
      </c>
      <c r="D3113" s="341" t="s">
        <v>32</v>
      </c>
      <c r="E3113" s="341" t="s">
        <v>5964</v>
      </c>
      <c r="F3113" s="343" t="n">
        <v>205.64</v>
      </c>
    </row>
    <row r="3114" customFormat="false" ht="15" hidden="false" customHeight="false" outlineLevel="0" collapsed="false">
      <c r="A3114" s="341" t="n">
        <v>97589</v>
      </c>
      <c r="B3114" s="342" t="str">
        <f aca="false">A3114&amp;"U"</f>
        <v>97589U</v>
      </c>
      <c r="C3114" s="341" t="s">
        <v>9011</v>
      </c>
      <c r="D3114" s="341" t="s">
        <v>32</v>
      </c>
      <c r="E3114" s="341" t="s">
        <v>5964</v>
      </c>
      <c r="F3114" s="343" t="n">
        <v>35.99</v>
      </c>
    </row>
    <row r="3115" customFormat="false" ht="15" hidden="false" customHeight="false" outlineLevel="0" collapsed="false">
      <c r="A3115" s="341" t="n">
        <v>97590</v>
      </c>
      <c r="B3115" s="342" t="str">
        <f aca="false">A3115&amp;"U"</f>
        <v>97590U</v>
      </c>
      <c r="C3115" s="341" t="s">
        <v>9012</v>
      </c>
      <c r="D3115" s="341" t="s">
        <v>32</v>
      </c>
      <c r="E3115" s="341" t="s">
        <v>5964</v>
      </c>
      <c r="F3115" s="343" t="n">
        <v>76.5</v>
      </c>
    </row>
    <row r="3116" customFormat="false" ht="15" hidden="false" customHeight="false" outlineLevel="0" collapsed="false">
      <c r="A3116" s="341" t="n">
        <v>97591</v>
      </c>
      <c r="B3116" s="342" t="str">
        <f aca="false">A3116&amp;"U"</f>
        <v>97591U</v>
      </c>
      <c r="C3116" s="341" t="s">
        <v>9013</v>
      </c>
      <c r="D3116" s="341" t="s">
        <v>32</v>
      </c>
      <c r="E3116" s="341" t="s">
        <v>5964</v>
      </c>
      <c r="F3116" s="343" t="n">
        <v>101.78</v>
      </c>
    </row>
    <row r="3117" customFormat="false" ht="15" hidden="false" customHeight="false" outlineLevel="0" collapsed="false">
      <c r="A3117" s="341" t="n">
        <v>97593</v>
      </c>
      <c r="B3117" s="342" t="str">
        <f aca="false">A3117&amp;"U"</f>
        <v>97593U</v>
      </c>
      <c r="C3117" s="341" t="s">
        <v>9014</v>
      </c>
      <c r="D3117" s="341" t="s">
        <v>32</v>
      </c>
      <c r="E3117" s="341" t="s">
        <v>5964</v>
      </c>
      <c r="F3117" s="343" t="n">
        <v>106.9</v>
      </c>
    </row>
    <row r="3118" customFormat="false" ht="15" hidden="false" customHeight="false" outlineLevel="0" collapsed="false">
      <c r="A3118" s="341" t="n">
        <v>97594</v>
      </c>
      <c r="B3118" s="342" t="str">
        <f aca="false">A3118&amp;"U"</f>
        <v>97594U</v>
      </c>
      <c r="C3118" s="341" t="s">
        <v>9015</v>
      </c>
      <c r="D3118" s="341" t="s">
        <v>32</v>
      </c>
      <c r="E3118" s="341" t="s">
        <v>5964</v>
      </c>
      <c r="F3118" s="343" t="n">
        <v>101.37</v>
      </c>
    </row>
    <row r="3119" customFormat="false" ht="15" hidden="false" customHeight="false" outlineLevel="0" collapsed="false">
      <c r="A3119" s="341" t="n">
        <v>97595</v>
      </c>
      <c r="B3119" s="342" t="str">
        <f aca="false">A3119&amp;"U"</f>
        <v>97595U</v>
      </c>
      <c r="C3119" s="341" t="s">
        <v>9016</v>
      </c>
      <c r="D3119" s="341" t="s">
        <v>32</v>
      </c>
      <c r="E3119" s="341" t="s">
        <v>5964</v>
      </c>
      <c r="F3119" s="343" t="n">
        <v>76.82</v>
      </c>
    </row>
    <row r="3120" customFormat="false" ht="15" hidden="false" customHeight="false" outlineLevel="0" collapsed="false">
      <c r="A3120" s="341" t="n">
        <v>97596</v>
      </c>
      <c r="B3120" s="342" t="str">
        <f aca="false">A3120&amp;"U"</f>
        <v>97596U</v>
      </c>
      <c r="C3120" s="341" t="s">
        <v>9017</v>
      </c>
      <c r="D3120" s="341" t="s">
        <v>32</v>
      </c>
      <c r="E3120" s="341" t="s">
        <v>5964</v>
      </c>
      <c r="F3120" s="343" t="n">
        <v>54.94</v>
      </c>
    </row>
    <row r="3121" customFormat="false" ht="15" hidden="false" customHeight="false" outlineLevel="0" collapsed="false">
      <c r="A3121" s="341" t="n">
        <v>97597</v>
      </c>
      <c r="B3121" s="342" t="str">
        <f aca="false">A3121&amp;"U"</f>
        <v>97597U</v>
      </c>
      <c r="C3121" s="341" t="s">
        <v>9018</v>
      </c>
      <c r="D3121" s="341" t="s">
        <v>32</v>
      </c>
      <c r="E3121" s="341" t="s">
        <v>5964</v>
      </c>
      <c r="F3121" s="343" t="n">
        <v>52.88</v>
      </c>
    </row>
    <row r="3122" customFormat="false" ht="15" hidden="false" customHeight="false" outlineLevel="0" collapsed="false">
      <c r="A3122" s="341" t="n">
        <v>97598</v>
      </c>
      <c r="B3122" s="342" t="str">
        <f aca="false">A3122&amp;"U"</f>
        <v>97598U</v>
      </c>
      <c r="C3122" s="341" t="s">
        <v>9019</v>
      </c>
      <c r="D3122" s="341" t="s">
        <v>32</v>
      </c>
      <c r="E3122" s="341" t="s">
        <v>5964</v>
      </c>
      <c r="F3122" s="343" t="n">
        <v>50.08</v>
      </c>
    </row>
    <row r="3123" customFormat="false" ht="15" hidden="false" customHeight="false" outlineLevel="0" collapsed="false">
      <c r="A3123" s="341" t="n">
        <v>97599</v>
      </c>
      <c r="B3123" s="342" t="str">
        <f aca="false">A3123&amp;"U"</f>
        <v>97599U</v>
      </c>
      <c r="C3123" s="341" t="s">
        <v>266</v>
      </c>
      <c r="D3123" s="341" t="s">
        <v>32</v>
      </c>
      <c r="E3123" s="341" t="s">
        <v>5964</v>
      </c>
      <c r="F3123" s="343" t="n">
        <v>21.23</v>
      </c>
    </row>
    <row r="3124" customFormat="false" ht="15" hidden="false" customHeight="false" outlineLevel="0" collapsed="false">
      <c r="A3124" s="341" t="n">
        <v>97609</v>
      </c>
      <c r="B3124" s="342" t="str">
        <f aca="false">A3124&amp;"U"</f>
        <v>97609U</v>
      </c>
      <c r="C3124" s="341" t="s">
        <v>9020</v>
      </c>
      <c r="D3124" s="341" t="s">
        <v>32</v>
      </c>
      <c r="E3124" s="341" t="s">
        <v>5964</v>
      </c>
      <c r="F3124" s="343" t="n">
        <v>12.97</v>
      </c>
    </row>
    <row r="3125" customFormat="false" ht="15" hidden="false" customHeight="false" outlineLevel="0" collapsed="false">
      <c r="A3125" s="341" t="n">
        <v>97610</v>
      </c>
      <c r="B3125" s="342" t="str">
        <f aca="false">A3125&amp;"U"</f>
        <v>97610U</v>
      </c>
      <c r="C3125" s="341" t="s">
        <v>9021</v>
      </c>
      <c r="D3125" s="341" t="s">
        <v>32</v>
      </c>
      <c r="E3125" s="341" t="s">
        <v>5964</v>
      </c>
      <c r="F3125" s="343" t="n">
        <v>13.76</v>
      </c>
    </row>
    <row r="3126" customFormat="false" ht="15" hidden="false" customHeight="false" outlineLevel="0" collapsed="false">
      <c r="A3126" s="341" t="n">
        <v>97611</v>
      </c>
      <c r="B3126" s="342" t="str">
        <f aca="false">A3126&amp;"U"</f>
        <v>97611U</v>
      </c>
      <c r="C3126" s="341" t="s">
        <v>9022</v>
      </c>
      <c r="D3126" s="341" t="s">
        <v>32</v>
      </c>
      <c r="E3126" s="341" t="s">
        <v>5964</v>
      </c>
      <c r="F3126" s="343" t="n">
        <v>20.49</v>
      </c>
    </row>
    <row r="3127" customFormat="false" ht="15" hidden="false" customHeight="false" outlineLevel="0" collapsed="false">
      <c r="A3127" s="341" t="n">
        <v>97612</v>
      </c>
      <c r="B3127" s="342" t="str">
        <f aca="false">A3127&amp;"U"</f>
        <v>97612U</v>
      </c>
      <c r="C3127" s="341" t="s">
        <v>9023</v>
      </c>
      <c r="D3127" s="341" t="s">
        <v>32</v>
      </c>
      <c r="E3127" s="341" t="s">
        <v>5964</v>
      </c>
      <c r="F3127" s="343" t="n">
        <v>22.28</v>
      </c>
    </row>
    <row r="3128" customFormat="false" ht="15" hidden="false" customHeight="false" outlineLevel="0" collapsed="false">
      <c r="A3128" s="341" t="n">
        <v>97613</v>
      </c>
      <c r="B3128" s="342" t="str">
        <f aca="false">A3128&amp;"U"</f>
        <v>97613U</v>
      </c>
      <c r="C3128" s="341" t="s">
        <v>9024</v>
      </c>
      <c r="D3128" s="341" t="s">
        <v>32</v>
      </c>
      <c r="E3128" s="341" t="s">
        <v>5964</v>
      </c>
      <c r="F3128" s="343" t="n">
        <v>28.24</v>
      </c>
    </row>
    <row r="3129" customFormat="false" ht="15" hidden="false" customHeight="false" outlineLevel="0" collapsed="false">
      <c r="A3129" s="341" t="n">
        <v>97614</v>
      </c>
      <c r="B3129" s="342" t="str">
        <f aca="false">A3129&amp;"U"</f>
        <v>97614U</v>
      </c>
      <c r="C3129" s="341" t="s">
        <v>9025</v>
      </c>
      <c r="D3129" s="341" t="s">
        <v>32</v>
      </c>
      <c r="E3129" s="341" t="s">
        <v>5964</v>
      </c>
      <c r="F3129" s="343" t="n">
        <v>49.74</v>
      </c>
    </row>
    <row r="3130" customFormat="false" ht="15" hidden="false" customHeight="false" outlineLevel="0" collapsed="false">
      <c r="A3130" s="341" t="n">
        <v>97615</v>
      </c>
      <c r="B3130" s="342" t="str">
        <f aca="false">A3130&amp;"U"</f>
        <v>97615U</v>
      </c>
      <c r="C3130" s="341" t="s">
        <v>9026</v>
      </c>
      <c r="D3130" s="341" t="s">
        <v>32</v>
      </c>
      <c r="E3130" s="341" t="s">
        <v>5964</v>
      </c>
      <c r="F3130" s="343" t="n">
        <v>41.27</v>
      </c>
    </row>
    <row r="3131" customFormat="false" ht="15" hidden="false" customHeight="false" outlineLevel="0" collapsed="false">
      <c r="A3131" s="341" t="n">
        <v>97616</v>
      </c>
      <c r="B3131" s="342" t="str">
        <f aca="false">A3131&amp;"U"</f>
        <v>97616U</v>
      </c>
      <c r="C3131" s="341" t="s">
        <v>9027</v>
      </c>
      <c r="D3131" s="341" t="s">
        <v>32</v>
      </c>
      <c r="E3131" s="341" t="s">
        <v>5964</v>
      </c>
      <c r="F3131" s="343" t="n">
        <v>46.96</v>
      </c>
    </row>
    <row r="3132" customFormat="false" ht="15" hidden="false" customHeight="false" outlineLevel="0" collapsed="false">
      <c r="A3132" s="341" t="n">
        <v>97617</v>
      </c>
      <c r="B3132" s="342" t="str">
        <f aca="false">A3132&amp;"U"</f>
        <v>97617U</v>
      </c>
      <c r="C3132" s="341" t="s">
        <v>9028</v>
      </c>
      <c r="D3132" s="341" t="s">
        <v>32</v>
      </c>
      <c r="E3132" s="341" t="s">
        <v>5964</v>
      </c>
      <c r="F3132" s="343" t="n">
        <v>46.68</v>
      </c>
    </row>
    <row r="3133" customFormat="false" ht="15" hidden="false" customHeight="false" outlineLevel="0" collapsed="false">
      <c r="A3133" s="341" t="n">
        <v>97618</v>
      </c>
      <c r="B3133" s="342" t="str">
        <f aca="false">A3133&amp;"U"</f>
        <v>97618U</v>
      </c>
      <c r="C3133" s="341" t="s">
        <v>9029</v>
      </c>
      <c r="D3133" s="341" t="s">
        <v>32</v>
      </c>
      <c r="E3133" s="341" t="s">
        <v>5964</v>
      </c>
      <c r="F3133" s="343" t="n">
        <v>43.79</v>
      </c>
    </row>
    <row r="3134" customFormat="false" ht="15" hidden="false" customHeight="false" outlineLevel="0" collapsed="false">
      <c r="A3134" s="341" t="n">
        <v>100902</v>
      </c>
      <c r="B3134" s="342" t="str">
        <f aca="false">A3134&amp;"U"</f>
        <v>100902U</v>
      </c>
      <c r="C3134" s="341" t="s">
        <v>9030</v>
      </c>
      <c r="D3134" s="341" t="s">
        <v>32</v>
      </c>
      <c r="E3134" s="341" t="s">
        <v>5964</v>
      </c>
      <c r="F3134" s="343" t="n">
        <v>20.68</v>
      </c>
    </row>
    <row r="3135" customFormat="false" ht="15" hidden="false" customHeight="false" outlineLevel="0" collapsed="false">
      <c r="A3135" s="341" t="n">
        <v>100903</v>
      </c>
      <c r="B3135" s="342" t="str">
        <f aca="false">A3135&amp;"U"</f>
        <v>100903U</v>
      </c>
      <c r="C3135" s="341" t="s">
        <v>9031</v>
      </c>
      <c r="D3135" s="341" t="s">
        <v>32</v>
      </c>
      <c r="E3135" s="341" t="s">
        <v>5964</v>
      </c>
      <c r="F3135" s="343" t="n">
        <v>24.16</v>
      </c>
    </row>
    <row r="3136" customFormat="false" ht="15" hidden="false" customHeight="false" outlineLevel="0" collapsed="false">
      <c r="A3136" s="341" t="n">
        <v>100904</v>
      </c>
      <c r="B3136" s="342" t="str">
        <f aca="false">A3136&amp;"U"</f>
        <v>100904U</v>
      </c>
      <c r="C3136" s="341" t="s">
        <v>9032</v>
      </c>
      <c r="D3136" s="341" t="s">
        <v>32</v>
      </c>
      <c r="E3136" s="341" t="s">
        <v>5964</v>
      </c>
      <c r="F3136" s="343" t="n">
        <v>63.63</v>
      </c>
    </row>
    <row r="3137" customFormat="false" ht="15" hidden="false" customHeight="false" outlineLevel="0" collapsed="false">
      <c r="A3137" s="341" t="n">
        <v>100905</v>
      </c>
      <c r="B3137" s="342" t="str">
        <f aca="false">A3137&amp;"U"</f>
        <v>100905U</v>
      </c>
      <c r="C3137" s="341" t="s">
        <v>9033</v>
      </c>
      <c r="D3137" s="341" t="s">
        <v>32</v>
      </c>
      <c r="E3137" s="341" t="s">
        <v>5964</v>
      </c>
      <c r="F3137" s="343" t="n">
        <v>170.11</v>
      </c>
    </row>
    <row r="3138" customFormat="false" ht="15" hidden="false" customHeight="false" outlineLevel="0" collapsed="false">
      <c r="A3138" s="341" t="n">
        <v>100906</v>
      </c>
      <c r="B3138" s="342" t="str">
        <f aca="false">A3138&amp;"U"</f>
        <v>100906U</v>
      </c>
      <c r="C3138" s="341" t="s">
        <v>9034</v>
      </c>
      <c r="D3138" s="341" t="s">
        <v>32</v>
      </c>
      <c r="E3138" s="341" t="s">
        <v>5964</v>
      </c>
      <c r="F3138" s="343" t="n">
        <v>228.75</v>
      </c>
    </row>
    <row r="3139" customFormat="false" ht="15" hidden="false" customHeight="false" outlineLevel="0" collapsed="false">
      <c r="A3139" s="341" t="n">
        <v>100919</v>
      </c>
      <c r="B3139" s="342" t="str">
        <f aca="false">A3139&amp;"U"</f>
        <v>100919U</v>
      </c>
      <c r="C3139" s="341" t="s">
        <v>9035</v>
      </c>
      <c r="D3139" s="341" t="s">
        <v>32</v>
      </c>
      <c r="E3139" s="341" t="s">
        <v>5964</v>
      </c>
      <c r="F3139" s="343" t="n">
        <v>56.76</v>
      </c>
    </row>
    <row r="3140" customFormat="false" ht="15" hidden="false" customHeight="false" outlineLevel="0" collapsed="false">
      <c r="A3140" s="341" t="n">
        <v>100920</v>
      </c>
      <c r="B3140" s="342" t="str">
        <f aca="false">A3140&amp;"U"</f>
        <v>100920U</v>
      </c>
      <c r="C3140" s="341" t="s">
        <v>9036</v>
      </c>
      <c r="D3140" s="341" t="s">
        <v>32</v>
      </c>
      <c r="E3140" s="341" t="s">
        <v>5964</v>
      </c>
      <c r="F3140" s="343" t="n">
        <v>96.42</v>
      </c>
    </row>
    <row r="3141" customFormat="false" ht="15" hidden="false" customHeight="false" outlineLevel="0" collapsed="false">
      <c r="A3141" s="341" t="n">
        <v>100921</v>
      </c>
      <c r="B3141" s="342" t="str">
        <f aca="false">A3141&amp;"U"</f>
        <v>100921U</v>
      </c>
      <c r="C3141" s="341" t="s">
        <v>9037</v>
      </c>
      <c r="D3141" s="341" t="s">
        <v>32</v>
      </c>
      <c r="E3141" s="341" t="s">
        <v>5964</v>
      </c>
      <c r="F3141" s="343" t="n">
        <v>52.27</v>
      </c>
    </row>
    <row r="3142" customFormat="false" ht="15" hidden="false" customHeight="false" outlineLevel="0" collapsed="false">
      <c r="A3142" s="341" t="n">
        <v>100922</v>
      </c>
      <c r="B3142" s="342" t="str">
        <f aca="false">A3142&amp;"U"</f>
        <v>100922U</v>
      </c>
      <c r="C3142" s="341" t="s">
        <v>9038</v>
      </c>
      <c r="D3142" s="341" t="s">
        <v>32</v>
      </c>
      <c r="E3142" s="341" t="s">
        <v>5964</v>
      </c>
      <c r="F3142" s="343" t="n">
        <v>37.37</v>
      </c>
    </row>
    <row r="3143" customFormat="false" ht="15" hidden="false" customHeight="false" outlineLevel="0" collapsed="false">
      <c r="A3143" s="341" t="n">
        <v>100923</v>
      </c>
      <c r="B3143" s="342" t="str">
        <f aca="false">A3143&amp;"U"</f>
        <v>100923U</v>
      </c>
      <c r="C3143" s="341" t="s">
        <v>9039</v>
      </c>
      <c r="D3143" s="341" t="s">
        <v>32</v>
      </c>
      <c r="E3143" s="341" t="s">
        <v>5964</v>
      </c>
      <c r="F3143" s="343" t="n">
        <v>42.6</v>
      </c>
    </row>
    <row r="3144" customFormat="false" ht="15" hidden="false" customHeight="false" outlineLevel="0" collapsed="false">
      <c r="A3144" s="341" t="n">
        <v>103782</v>
      </c>
      <c r="B3144" s="342" t="str">
        <f aca="false">A3144&amp;"U"</f>
        <v>103782U</v>
      </c>
      <c r="C3144" s="341" t="s">
        <v>9040</v>
      </c>
      <c r="D3144" s="341" t="s">
        <v>32</v>
      </c>
      <c r="E3144" s="341" t="s">
        <v>5964</v>
      </c>
      <c r="F3144" s="343" t="n">
        <v>30.63</v>
      </c>
    </row>
    <row r="3145" customFormat="false" ht="15" hidden="false" customHeight="false" outlineLevel="0" collapsed="false">
      <c r="A3145" s="341" t="n">
        <v>101489</v>
      </c>
      <c r="B3145" s="342" t="str">
        <f aca="false">A3145&amp;"U"</f>
        <v>101489U</v>
      </c>
      <c r="C3145" s="341" t="s">
        <v>9041</v>
      </c>
      <c r="D3145" s="341" t="s">
        <v>32</v>
      </c>
      <c r="E3145" s="341" t="s">
        <v>5911</v>
      </c>
      <c r="F3145" s="344" t="n">
        <v>1318.15</v>
      </c>
    </row>
    <row r="3146" customFormat="false" ht="15" hidden="false" customHeight="false" outlineLevel="0" collapsed="false">
      <c r="A3146" s="341" t="n">
        <v>101490</v>
      </c>
      <c r="B3146" s="342" t="str">
        <f aca="false">A3146&amp;"U"</f>
        <v>101490U</v>
      </c>
      <c r="C3146" s="341" t="s">
        <v>9042</v>
      </c>
      <c r="D3146" s="341" t="s">
        <v>32</v>
      </c>
      <c r="E3146" s="341" t="s">
        <v>5911</v>
      </c>
      <c r="F3146" s="344" t="n">
        <v>1407.36</v>
      </c>
    </row>
    <row r="3147" customFormat="false" ht="15" hidden="false" customHeight="false" outlineLevel="0" collapsed="false">
      <c r="A3147" s="341" t="n">
        <v>101491</v>
      </c>
      <c r="B3147" s="342" t="str">
        <f aca="false">A3147&amp;"U"</f>
        <v>101491U</v>
      </c>
      <c r="C3147" s="341" t="s">
        <v>9043</v>
      </c>
      <c r="D3147" s="341" t="s">
        <v>32</v>
      </c>
      <c r="E3147" s="341" t="s">
        <v>5911</v>
      </c>
      <c r="F3147" s="344" t="n">
        <v>1431.01</v>
      </c>
    </row>
    <row r="3148" customFormat="false" ht="15" hidden="false" customHeight="false" outlineLevel="0" collapsed="false">
      <c r="A3148" s="341" t="n">
        <v>101492</v>
      </c>
      <c r="B3148" s="342" t="str">
        <f aca="false">A3148&amp;"U"</f>
        <v>101492U</v>
      </c>
      <c r="C3148" s="341" t="s">
        <v>9044</v>
      </c>
      <c r="D3148" s="341" t="s">
        <v>32</v>
      </c>
      <c r="E3148" s="341" t="s">
        <v>5911</v>
      </c>
      <c r="F3148" s="344" t="n">
        <v>1559.3</v>
      </c>
    </row>
    <row r="3149" customFormat="false" ht="15" hidden="false" customHeight="false" outlineLevel="0" collapsed="false">
      <c r="A3149" s="341" t="n">
        <v>101493</v>
      </c>
      <c r="B3149" s="342" t="str">
        <f aca="false">A3149&amp;"U"</f>
        <v>101493U</v>
      </c>
      <c r="C3149" s="341" t="s">
        <v>9045</v>
      </c>
      <c r="D3149" s="341" t="s">
        <v>32</v>
      </c>
      <c r="E3149" s="341" t="s">
        <v>5911</v>
      </c>
      <c r="F3149" s="344" t="n">
        <v>1304.01</v>
      </c>
    </row>
    <row r="3150" customFormat="false" ht="15" hidden="false" customHeight="false" outlineLevel="0" collapsed="false">
      <c r="A3150" s="341" t="n">
        <v>101494</v>
      </c>
      <c r="B3150" s="342" t="str">
        <f aca="false">A3150&amp;"U"</f>
        <v>101494U</v>
      </c>
      <c r="C3150" s="341" t="s">
        <v>9046</v>
      </c>
      <c r="D3150" s="341" t="s">
        <v>32</v>
      </c>
      <c r="E3150" s="341" t="s">
        <v>5911</v>
      </c>
      <c r="F3150" s="344" t="n">
        <v>1393.22</v>
      </c>
    </row>
    <row r="3151" customFormat="false" ht="15" hidden="false" customHeight="false" outlineLevel="0" collapsed="false">
      <c r="A3151" s="341" t="n">
        <v>101495</v>
      </c>
      <c r="B3151" s="342" t="str">
        <f aca="false">A3151&amp;"U"</f>
        <v>101495U</v>
      </c>
      <c r="C3151" s="341" t="s">
        <v>9047</v>
      </c>
      <c r="D3151" s="341" t="s">
        <v>32</v>
      </c>
      <c r="E3151" s="341" t="s">
        <v>5911</v>
      </c>
      <c r="F3151" s="344" t="n">
        <v>1416.87</v>
      </c>
    </row>
    <row r="3152" customFormat="false" ht="15" hidden="false" customHeight="false" outlineLevel="0" collapsed="false">
      <c r="A3152" s="341" t="n">
        <v>101496</v>
      </c>
      <c r="B3152" s="342" t="str">
        <f aca="false">A3152&amp;"U"</f>
        <v>101496U</v>
      </c>
      <c r="C3152" s="341" t="s">
        <v>9048</v>
      </c>
      <c r="D3152" s="341" t="s">
        <v>32</v>
      </c>
      <c r="E3152" s="341" t="s">
        <v>5911</v>
      </c>
      <c r="F3152" s="344" t="n">
        <v>1545.16</v>
      </c>
    </row>
    <row r="3153" customFormat="false" ht="15" hidden="false" customHeight="false" outlineLevel="0" collapsed="false">
      <c r="A3153" s="341" t="n">
        <v>101497</v>
      </c>
      <c r="B3153" s="342" t="str">
        <f aca="false">A3153&amp;"U"</f>
        <v>101497U</v>
      </c>
      <c r="C3153" s="341" t="s">
        <v>9049</v>
      </c>
      <c r="D3153" s="341" t="s">
        <v>32</v>
      </c>
      <c r="E3153" s="341" t="s">
        <v>5911</v>
      </c>
      <c r="F3153" s="344" t="n">
        <v>1542.04</v>
      </c>
    </row>
    <row r="3154" customFormat="false" ht="15" hidden="false" customHeight="false" outlineLevel="0" collapsed="false">
      <c r="A3154" s="341" t="n">
        <v>101498</v>
      </c>
      <c r="B3154" s="342" t="str">
        <f aca="false">A3154&amp;"U"</f>
        <v>101498U</v>
      </c>
      <c r="C3154" s="341" t="s">
        <v>9050</v>
      </c>
      <c r="D3154" s="341" t="s">
        <v>32</v>
      </c>
      <c r="E3154" s="341" t="s">
        <v>5911</v>
      </c>
      <c r="F3154" s="344" t="n">
        <v>1677.08</v>
      </c>
    </row>
    <row r="3155" customFormat="false" ht="15" hidden="false" customHeight="false" outlineLevel="0" collapsed="false">
      <c r="A3155" s="341" t="n">
        <v>101499</v>
      </c>
      <c r="B3155" s="342" t="str">
        <f aca="false">A3155&amp;"U"</f>
        <v>101499U</v>
      </c>
      <c r="C3155" s="341" t="s">
        <v>9051</v>
      </c>
      <c r="D3155" s="341" t="s">
        <v>32</v>
      </c>
      <c r="E3155" s="341" t="s">
        <v>5911</v>
      </c>
      <c r="F3155" s="344" t="n">
        <v>1712.87</v>
      </c>
    </row>
    <row r="3156" customFormat="false" ht="15" hidden="false" customHeight="false" outlineLevel="0" collapsed="false">
      <c r="A3156" s="341" t="n">
        <v>101500</v>
      </c>
      <c r="B3156" s="342" t="str">
        <f aca="false">A3156&amp;"U"</f>
        <v>101500U</v>
      </c>
      <c r="C3156" s="341" t="s">
        <v>9052</v>
      </c>
      <c r="D3156" s="341" t="s">
        <v>32</v>
      </c>
      <c r="E3156" s="341" t="s">
        <v>5911</v>
      </c>
      <c r="F3156" s="344" t="n">
        <v>1894.16</v>
      </c>
    </row>
    <row r="3157" customFormat="false" ht="15" hidden="false" customHeight="false" outlineLevel="0" collapsed="false">
      <c r="A3157" s="341" t="n">
        <v>101501</v>
      </c>
      <c r="B3157" s="342" t="str">
        <f aca="false">A3157&amp;"U"</f>
        <v>101501U</v>
      </c>
      <c r="C3157" s="341" t="s">
        <v>9053</v>
      </c>
      <c r="D3157" s="341" t="s">
        <v>32</v>
      </c>
      <c r="E3157" s="341" t="s">
        <v>5911</v>
      </c>
      <c r="F3157" s="344" t="n">
        <v>1535.89</v>
      </c>
    </row>
    <row r="3158" customFormat="false" ht="15" hidden="false" customHeight="false" outlineLevel="0" collapsed="false">
      <c r="A3158" s="341" t="n">
        <v>101502</v>
      </c>
      <c r="B3158" s="342" t="str">
        <f aca="false">A3158&amp;"U"</f>
        <v>101502U</v>
      </c>
      <c r="C3158" s="341" t="s">
        <v>9054</v>
      </c>
      <c r="D3158" s="341" t="s">
        <v>32</v>
      </c>
      <c r="E3158" s="341" t="s">
        <v>5911</v>
      </c>
      <c r="F3158" s="344" t="n">
        <v>1670.93</v>
      </c>
    </row>
    <row r="3159" customFormat="false" ht="15" hidden="false" customHeight="false" outlineLevel="0" collapsed="false">
      <c r="A3159" s="341" t="n">
        <v>101503</v>
      </c>
      <c r="B3159" s="342" t="str">
        <f aca="false">A3159&amp;"U"</f>
        <v>101503U</v>
      </c>
      <c r="C3159" s="341" t="s">
        <v>9055</v>
      </c>
      <c r="D3159" s="341" t="s">
        <v>32</v>
      </c>
      <c r="E3159" s="341" t="s">
        <v>5911</v>
      </c>
      <c r="F3159" s="344" t="n">
        <v>1706.72</v>
      </c>
    </row>
    <row r="3160" customFormat="false" ht="15" hidden="false" customHeight="false" outlineLevel="0" collapsed="false">
      <c r="A3160" s="341" t="n">
        <v>101504</v>
      </c>
      <c r="B3160" s="342" t="str">
        <f aca="false">A3160&amp;"U"</f>
        <v>101504U</v>
      </c>
      <c r="C3160" s="341" t="s">
        <v>9056</v>
      </c>
      <c r="D3160" s="341" t="s">
        <v>32</v>
      </c>
      <c r="E3160" s="341" t="s">
        <v>5911</v>
      </c>
      <c r="F3160" s="344" t="n">
        <v>1888.01</v>
      </c>
    </row>
    <row r="3161" customFormat="false" ht="15" hidden="false" customHeight="false" outlineLevel="0" collapsed="false">
      <c r="A3161" s="341" t="n">
        <v>101505</v>
      </c>
      <c r="B3161" s="342" t="str">
        <f aca="false">A3161&amp;"U"</f>
        <v>101505U</v>
      </c>
      <c r="C3161" s="341" t="s">
        <v>9057</v>
      </c>
      <c r="D3161" s="341" t="s">
        <v>32</v>
      </c>
      <c r="E3161" s="341" t="s">
        <v>5911</v>
      </c>
      <c r="F3161" s="344" t="n">
        <v>1643.06</v>
      </c>
    </row>
    <row r="3162" customFormat="false" ht="15" hidden="false" customHeight="false" outlineLevel="0" collapsed="false">
      <c r="A3162" s="341" t="n">
        <v>101506</v>
      </c>
      <c r="B3162" s="342" t="str">
        <f aca="false">A3162&amp;"U"</f>
        <v>101506U</v>
      </c>
      <c r="C3162" s="341" t="s">
        <v>9058</v>
      </c>
      <c r="D3162" s="341" t="s">
        <v>32</v>
      </c>
      <c r="E3162" s="341" t="s">
        <v>5911</v>
      </c>
      <c r="F3162" s="344" t="n">
        <v>1823.1</v>
      </c>
    </row>
    <row r="3163" customFormat="false" ht="15" hidden="false" customHeight="false" outlineLevel="0" collapsed="false">
      <c r="A3163" s="341" t="n">
        <v>101507</v>
      </c>
      <c r="B3163" s="342" t="str">
        <f aca="false">A3163&amp;"U"</f>
        <v>101507U</v>
      </c>
      <c r="C3163" s="341" t="s">
        <v>9059</v>
      </c>
      <c r="D3163" s="341" t="s">
        <v>32</v>
      </c>
      <c r="E3163" s="341" t="s">
        <v>5911</v>
      </c>
      <c r="F3163" s="344" t="n">
        <v>1870.83</v>
      </c>
    </row>
    <row r="3164" customFormat="false" ht="15" hidden="false" customHeight="false" outlineLevel="0" collapsed="false">
      <c r="A3164" s="341" t="n">
        <v>101508</v>
      </c>
      <c r="B3164" s="342" t="str">
        <f aca="false">A3164&amp;"U"</f>
        <v>101508U</v>
      </c>
      <c r="C3164" s="341" t="s">
        <v>9060</v>
      </c>
      <c r="D3164" s="341" t="s">
        <v>32</v>
      </c>
      <c r="E3164" s="341" t="s">
        <v>5911</v>
      </c>
      <c r="F3164" s="344" t="n">
        <v>2104.18</v>
      </c>
    </row>
    <row r="3165" customFormat="false" ht="15" hidden="false" customHeight="false" outlineLevel="0" collapsed="false">
      <c r="A3165" s="341" t="n">
        <v>101509</v>
      </c>
      <c r="B3165" s="342" t="str">
        <f aca="false">A3165&amp;"U"</f>
        <v>101509U</v>
      </c>
      <c r="C3165" s="341" t="s">
        <v>9061</v>
      </c>
      <c r="D3165" s="341" t="s">
        <v>32</v>
      </c>
      <c r="E3165" s="341" t="s">
        <v>5911</v>
      </c>
      <c r="F3165" s="344" t="n">
        <v>1723.16</v>
      </c>
    </row>
    <row r="3166" customFormat="false" ht="15" hidden="false" customHeight="false" outlineLevel="0" collapsed="false">
      <c r="A3166" s="341" t="n">
        <v>101510</v>
      </c>
      <c r="B3166" s="342" t="str">
        <f aca="false">A3166&amp;"U"</f>
        <v>101510U</v>
      </c>
      <c r="C3166" s="341" t="s">
        <v>9062</v>
      </c>
      <c r="D3166" s="341" t="s">
        <v>32</v>
      </c>
      <c r="E3166" s="341" t="s">
        <v>5911</v>
      </c>
      <c r="F3166" s="344" t="n">
        <v>1903.2</v>
      </c>
    </row>
    <row r="3167" customFormat="false" ht="15" hidden="false" customHeight="false" outlineLevel="0" collapsed="false">
      <c r="A3167" s="341" t="n">
        <v>101511</v>
      </c>
      <c r="B3167" s="342" t="str">
        <f aca="false">A3167&amp;"U"</f>
        <v>101511U</v>
      </c>
      <c r="C3167" s="341" t="s">
        <v>9063</v>
      </c>
      <c r="D3167" s="341" t="s">
        <v>32</v>
      </c>
      <c r="E3167" s="341" t="s">
        <v>5911</v>
      </c>
      <c r="F3167" s="344" t="n">
        <v>1950.93</v>
      </c>
    </row>
    <row r="3168" customFormat="false" ht="15" hidden="false" customHeight="false" outlineLevel="0" collapsed="false">
      <c r="A3168" s="341" t="n">
        <v>101512</v>
      </c>
      <c r="B3168" s="342" t="str">
        <f aca="false">A3168&amp;"U"</f>
        <v>101512U</v>
      </c>
      <c r="C3168" s="341" t="s">
        <v>9064</v>
      </c>
      <c r="D3168" s="341" t="s">
        <v>32</v>
      </c>
      <c r="E3168" s="341" t="s">
        <v>5911</v>
      </c>
      <c r="F3168" s="344" t="n">
        <v>2184.28</v>
      </c>
    </row>
    <row r="3169" customFormat="false" ht="15" hidden="false" customHeight="false" outlineLevel="0" collapsed="false">
      <c r="A3169" s="341" t="n">
        <v>101513</v>
      </c>
      <c r="B3169" s="342" t="str">
        <f aca="false">A3169&amp;"U"</f>
        <v>101513U</v>
      </c>
      <c r="C3169" s="341" t="s">
        <v>9065</v>
      </c>
      <c r="D3169" s="341" t="s">
        <v>32</v>
      </c>
      <c r="E3169" s="341" t="s">
        <v>5964</v>
      </c>
      <c r="F3169" s="343" t="n">
        <v>723.89</v>
      </c>
    </row>
    <row r="3170" customFormat="false" ht="15" hidden="false" customHeight="false" outlineLevel="0" collapsed="false">
      <c r="A3170" s="341" t="n">
        <v>101514</v>
      </c>
      <c r="B3170" s="342" t="str">
        <f aca="false">A3170&amp;"U"</f>
        <v>101514U</v>
      </c>
      <c r="C3170" s="341" t="s">
        <v>9066</v>
      </c>
      <c r="D3170" s="341" t="s">
        <v>32</v>
      </c>
      <c r="E3170" s="341" t="s">
        <v>5964</v>
      </c>
      <c r="F3170" s="343" t="n">
        <v>830.94</v>
      </c>
    </row>
    <row r="3171" customFormat="false" ht="15" hidden="false" customHeight="false" outlineLevel="0" collapsed="false">
      <c r="A3171" s="341" t="n">
        <v>101515</v>
      </c>
      <c r="B3171" s="342" t="str">
        <f aca="false">A3171&amp;"U"</f>
        <v>101515U</v>
      </c>
      <c r="C3171" s="341" t="s">
        <v>9067</v>
      </c>
      <c r="D3171" s="341" t="s">
        <v>32</v>
      </c>
      <c r="E3171" s="341" t="s">
        <v>5964</v>
      </c>
      <c r="F3171" s="343" t="n">
        <v>859.32</v>
      </c>
    </row>
    <row r="3172" customFormat="false" ht="15" hidden="false" customHeight="false" outlineLevel="0" collapsed="false">
      <c r="A3172" s="341" t="n">
        <v>101516</v>
      </c>
      <c r="B3172" s="342" t="str">
        <f aca="false">A3172&amp;"U"</f>
        <v>101516U</v>
      </c>
      <c r="C3172" s="341" t="s">
        <v>9068</v>
      </c>
      <c r="D3172" s="341" t="s">
        <v>32</v>
      </c>
      <c r="E3172" s="341" t="s">
        <v>5964</v>
      </c>
      <c r="F3172" s="343" t="n">
        <v>983.14</v>
      </c>
    </row>
    <row r="3173" customFormat="false" ht="15" hidden="false" customHeight="false" outlineLevel="0" collapsed="false">
      <c r="A3173" s="341" t="n">
        <v>101517</v>
      </c>
      <c r="B3173" s="342" t="str">
        <f aca="false">A3173&amp;"U"</f>
        <v>101517U</v>
      </c>
      <c r="C3173" s="341" t="s">
        <v>9069</v>
      </c>
      <c r="D3173" s="341" t="s">
        <v>32</v>
      </c>
      <c r="E3173" s="341" t="s">
        <v>5964</v>
      </c>
      <c r="F3173" s="343" t="n">
        <v>709.75</v>
      </c>
    </row>
    <row r="3174" customFormat="false" ht="15" hidden="false" customHeight="false" outlineLevel="0" collapsed="false">
      <c r="A3174" s="341" t="n">
        <v>101518</v>
      </c>
      <c r="B3174" s="342" t="str">
        <f aca="false">A3174&amp;"U"</f>
        <v>101518U</v>
      </c>
      <c r="C3174" s="341" t="s">
        <v>9070</v>
      </c>
      <c r="D3174" s="341" t="s">
        <v>32</v>
      </c>
      <c r="E3174" s="341" t="s">
        <v>5964</v>
      </c>
      <c r="F3174" s="343" t="n">
        <v>816.8</v>
      </c>
    </row>
    <row r="3175" customFormat="false" ht="15" hidden="false" customHeight="false" outlineLevel="0" collapsed="false">
      <c r="A3175" s="341" t="n">
        <v>101519</v>
      </c>
      <c r="B3175" s="342" t="str">
        <f aca="false">A3175&amp;"U"</f>
        <v>101519U</v>
      </c>
      <c r="C3175" s="341" t="s">
        <v>9071</v>
      </c>
      <c r="D3175" s="341" t="s">
        <v>32</v>
      </c>
      <c r="E3175" s="341" t="s">
        <v>5964</v>
      </c>
      <c r="F3175" s="343" t="n">
        <v>845.18</v>
      </c>
    </row>
    <row r="3176" customFormat="false" ht="15" hidden="false" customHeight="false" outlineLevel="0" collapsed="false">
      <c r="A3176" s="341" t="n">
        <v>101520</v>
      </c>
      <c r="B3176" s="342" t="str">
        <f aca="false">A3176&amp;"U"</f>
        <v>101520U</v>
      </c>
      <c r="C3176" s="341" t="s">
        <v>9072</v>
      </c>
      <c r="D3176" s="341" t="s">
        <v>32</v>
      </c>
      <c r="E3176" s="341" t="s">
        <v>5964</v>
      </c>
      <c r="F3176" s="343" t="n">
        <v>969</v>
      </c>
    </row>
    <row r="3177" customFormat="false" ht="15" hidden="false" customHeight="false" outlineLevel="0" collapsed="false">
      <c r="A3177" s="341" t="n">
        <v>101521</v>
      </c>
      <c r="B3177" s="342" t="str">
        <f aca="false">A3177&amp;"U"</f>
        <v>101521U</v>
      </c>
      <c r="C3177" s="341" t="s">
        <v>9073</v>
      </c>
      <c r="D3177" s="341" t="s">
        <v>32</v>
      </c>
      <c r="E3177" s="341" t="s">
        <v>5964</v>
      </c>
      <c r="F3177" s="343" t="n">
        <v>961.33</v>
      </c>
    </row>
    <row r="3178" customFormat="false" ht="15" hidden="false" customHeight="false" outlineLevel="0" collapsed="false">
      <c r="A3178" s="341" t="n">
        <v>101522</v>
      </c>
      <c r="B3178" s="342" t="str">
        <f aca="false">A3178&amp;"U"</f>
        <v>101522U</v>
      </c>
      <c r="C3178" s="341" t="s">
        <v>9074</v>
      </c>
      <c r="D3178" s="341" t="s">
        <v>32</v>
      </c>
      <c r="E3178" s="341" t="s">
        <v>5964</v>
      </c>
      <c r="F3178" s="344" t="n">
        <v>1121.91</v>
      </c>
    </row>
    <row r="3179" customFormat="false" ht="15" hidden="false" customHeight="false" outlineLevel="0" collapsed="false">
      <c r="A3179" s="341" t="n">
        <v>101523</v>
      </c>
      <c r="B3179" s="342" t="str">
        <f aca="false">A3179&amp;"U"</f>
        <v>101523U</v>
      </c>
      <c r="C3179" s="341" t="s">
        <v>9075</v>
      </c>
      <c r="D3179" s="341" t="s">
        <v>32</v>
      </c>
      <c r="E3179" s="341" t="s">
        <v>5964</v>
      </c>
      <c r="F3179" s="344" t="n">
        <v>1164.48</v>
      </c>
    </row>
    <row r="3180" customFormat="false" ht="15" hidden="false" customHeight="false" outlineLevel="0" collapsed="false">
      <c r="A3180" s="341" t="n">
        <v>101524</v>
      </c>
      <c r="B3180" s="342" t="str">
        <f aca="false">A3180&amp;"U"</f>
        <v>101524U</v>
      </c>
      <c r="C3180" s="341" t="s">
        <v>9076</v>
      </c>
      <c r="D3180" s="341" t="s">
        <v>32</v>
      </c>
      <c r="E3180" s="341" t="s">
        <v>5964</v>
      </c>
      <c r="F3180" s="344" t="n">
        <v>1350.21</v>
      </c>
    </row>
    <row r="3181" customFormat="false" ht="15" hidden="false" customHeight="false" outlineLevel="0" collapsed="false">
      <c r="A3181" s="341" t="n">
        <v>101525</v>
      </c>
      <c r="B3181" s="342" t="str">
        <f aca="false">A3181&amp;"U"</f>
        <v>101525U</v>
      </c>
      <c r="C3181" s="341" t="s">
        <v>9077</v>
      </c>
      <c r="D3181" s="341" t="s">
        <v>32</v>
      </c>
      <c r="E3181" s="341" t="s">
        <v>5964</v>
      </c>
      <c r="F3181" s="343" t="n">
        <v>955.19</v>
      </c>
    </row>
    <row r="3182" customFormat="false" ht="15" hidden="false" customHeight="false" outlineLevel="0" collapsed="false">
      <c r="A3182" s="341" t="n">
        <v>101526</v>
      </c>
      <c r="B3182" s="342" t="str">
        <f aca="false">A3182&amp;"U"</f>
        <v>101526U</v>
      </c>
      <c r="C3182" s="341" t="s">
        <v>9078</v>
      </c>
      <c r="D3182" s="341" t="s">
        <v>32</v>
      </c>
      <c r="E3182" s="341" t="s">
        <v>5964</v>
      </c>
      <c r="F3182" s="344" t="n">
        <v>1115.77</v>
      </c>
    </row>
    <row r="3183" customFormat="false" ht="15" hidden="false" customHeight="false" outlineLevel="0" collapsed="false">
      <c r="A3183" s="341" t="n">
        <v>101527</v>
      </c>
      <c r="B3183" s="342" t="str">
        <f aca="false">A3183&amp;"U"</f>
        <v>101527U</v>
      </c>
      <c r="C3183" s="341" t="s">
        <v>9079</v>
      </c>
      <c r="D3183" s="341" t="s">
        <v>32</v>
      </c>
      <c r="E3183" s="341" t="s">
        <v>5964</v>
      </c>
      <c r="F3183" s="344" t="n">
        <v>1158.34</v>
      </c>
    </row>
    <row r="3184" customFormat="false" ht="15" hidden="false" customHeight="false" outlineLevel="0" collapsed="false">
      <c r="A3184" s="341" t="n">
        <v>101528</v>
      </c>
      <c r="B3184" s="342" t="str">
        <f aca="false">A3184&amp;"U"</f>
        <v>101528U</v>
      </c>
      <c r="C3184" s="341" t="s">
        <v>9080</v>
      </c>
      <c r="D3184" s="341" t="s">
        <v>32</v>
      </c>
      <c r="E3184" s="341" t="s">
        <v>5964</v>
      </c>
      <c r="F3184" s="344" t="n">
        <v>1344.07</v>
      </c>
    </row>
    <row r="3185" customFormat="false" ht="15" hidden="false" customHeight="false" outlineLevel="0" collapsed="false">
      <c r="A3185" s="341" t="n">
        <v>101529</v>
      </c>
      <c r="B3185" s="342" t="str">
        <f aca="false">A3185&amp;"U"</f>
        <v>101529U</v>
      </c>
      <c r="C3185" s="341" t="s">
        <v>9081</v>
      </c>
      <c r="D3185" s="341" t="s">
        <v>32</v>
      </c>
      <c r="E3185" s="341" t="s">
        <v>5964</v>
      </c>
      <c r="F3185" s="344" t="n">
        <v>1077.32</v>
      </c>
    </row>
    <row r="3186" customFormat="false" ht="15" hidden="false" customHeight="false" outlineLevel="0" collapsed="false">
      <c r="A3186" s="341" t="n">
        <v>101530</v>
      </c>
      <c r="B3186" s="342" t="str">
        <f aca="false">A3186&amp;"U"</f>
        <v>101530U</v>
      </c>
      <c r="C3186" s="341" t="s">
        <v>9082</v>
      </c>
      <c r="D3186" s="341" t="s">
        <v>32</v>
      </c>
      <c r="E3186" s="341" t="s">
        <v>5964</v>
      </c>
      <c r="F3186" s="344" t="n">
        <v>1291.42</v>
      </c>
    </row>
    <row r="3187" customFormat="false" ht="15" hidden="false" customHeight="false" outlineLevel="0" collapsed="false">
      <c r="A3187" s="341" t="n">
        <v>101531</v>
      </c>
      <c r="B3187" s="342" t="str">
        <f aca="false">A3187&amp;"U"</f>
        <v>101531U</v>
      </c>
      <c r="C3187" s="341" t="s">
        <v>9083</v>
      </c>
      <c r="D3187" s="341" t="s">
        <v>32</v>
      </c>
      <c r="E3187" s="341" t="s">
        <v>5964</v>
      </c>
      <c r="F3187" s="344" t="n">
        <v>1348.18</v>
      </c>
    </row>
    <row r="3188" customFormat="false" ht="15" hidden="false" customHeight="false" outlineLevel="0" collapsed="false">
      <c r="A3188" s="341" t="n">
        <v>101532</v>
      </c>
      <c r="B3188" s="342" t="str">
        <f aca="false">A3188&amp;"U"</f>
        <v>101532U</v>
      </c>
      <c r="C3188" s="341" t="s">
        <v>9084</v>
      </c>
      <c r="D3188" s="341" t="s">
        <v>32</v>
      </c>
      <c r="E3188" s="341" t="s">
        <v>5964</v>
      </c>
      <c r="F3188" s="344" t="n">
        <v>1595.82</v>
      </c>
    </row>
    <row r="3189" customFormat="false" ht="15" hidden="false" customHeight="false" outlineLevel="0" collapsed="false">
      <c r="A3189" s="341" t="n">
        <v>101533</v>
      </c>
      <c r="B3189" s="342" t="str">
        <f aca="false">A3189&amp;"U"</f>
        <v>101533U</v>
      </c>
      <c r="C3189" s="341" t="s">
        <v>9085</v>
      </c>
      <c r="D3189" s="341" t="s">
        <v>32</v>
      </c>
      <c r="E3189" s="341" t="s">
        <v>5911</v>
      </c>
      <c r="F3189" s="344" t="n">
        <v>1157.43</v>
      </c>
    </row>
    <row r="3190" customFormat="false" ht="15" hidden="false" customHeight="false" outlineLevel="0" collapsed="false">
      <c r="A3190" s="341" t="n">
        <v>101534</v>
      </c>
      <c r="B3190" s="342" t="str">
        <f aca="false">A3190&amp;"U"</f>
        <v>101534U</v>
      </c>
      <c r="C3190" s="341" t="s">
        <v>9086</v>
      </c>
      <c r="D3190" s="341" t="s">
        <v>32</v>
      </c>
      <c r="E3190" s="341" t="s">
        <v>5911</v>
      </c>
      <c r="F3190" s="344" t="n">
        <v>1371.53</v>
      </c>
    </row>
    <row r="3191" customFormat="false" ht="15" hidden="false" customHeight="false" outlineLevel="0" collapsed="false">
      <c r="A3191" s="341" t="n">
        <v>101535</v>
      </c>
      <c r="B3191" s="342" t="str">
        <f aca="false">A3191&amp;"U"</f>
        <v>101535U</v>
      </c>
      <c r="C3191" s="341" t="s">
        <v>9087</v>
      </c>
      <c r="D3191" s="341" t="s">
        <v>32</v>
      </c>
      <c r="E3191" s="341" t="s">
        <v>5911</v>
      </c>
      <c r="F3191" s="344" t="n">
        <v>1428.29</v>
      </c>
    </row>
    <row r="3192" customFormat="false" ht="15" hidden="false" customHeight="false" outlineLevel="0" collapsed="false">
      <c r="A3192" s="341" t="n">
        <v>101536</v>
      </c>
      <c r="B3192" s="342" t="str">
        <f aca="false">A3192&amp;"U"</f>
        <v>101536U</v>
      </c>
      <c r="C3192" s="341" t="s">
        <v>9088</v>
      </c>
      <c r="D3192" s="341" t="s">
        <v>32</v>
      </c>
      <c r="E3192" s="341" t="s">
        <v>5911</v>
      </c>
      <c r="F3192" s="344" t="n">
        <v>1675.93</v>
      </c>
    </row>
    <row r="3193" customFormat="false" ht="15" hidden="false" customHeight="false" outlineLevel="0" collapsed="false">
      <c r="A3193" s="341" t="n">
        <v>101537</v>
      </c>
      <c r="B3193" s="342" t="str">
        <f aca="false">A3193&amp;"U"</f>
        <v>101537U</v>
      </c>
      <c r="C3193" s="341" t="s">
        <v>9089</v>
      </c>
      <c r="D3193" s="341" t="s">
        <v>32</v>
      </c>
      <c r="E3193" s="341" t="s">
        <v>5964</v>
      </c>
      <c r="F3193" s="343" t="n">
        <v>104.42</v>
      </c>
    </row>
    <row r="3194" customFormat="false" ht="15" hidden="false" customHeight="false" outlineLevel="0" collapsed="false">
      <c r="A3194" s="341" t="n">
        <v>101538</v>
      </c>
      <c r="B3194" s="342" t="str">
        <f aca="false">A3194&amp;"U"</f>
        <v>101538U</v>
      </c>
      <c r="C3194" s="341" t="s">
        <v>9090</v>
      </c>
      <c r="D3194" s="341" t="s">
        <v>32</v>
      </c>
      <c r="E3194" s="341" t="s">
        <v>5911</v>
      </c>
      <c r="F3194" s="343" t="n">
        <v>57.91</v>
      </c>
    </row>
    <row r="3195" customFormat="false" ht="15" hidden="false" customHeight="false" outlineLevel="0" collapsed="false">
      <c r="A3195" s="341" t="n">
        <v>101539</v>
      </c>
      <c r="B3195" s="342" t="str">
        <f aca="false">A3195&amp;"U"</f>
        <v>101539U</v>
      </c>
      <c r="C3195" s="341" t="s">
        <v>9091</v>
      </c>
      <c r="D3195" s="341" t="s">
        <v>32</v>
      </c>
      <c r="E3195" s="341" t="s">
        <v>5911</v>
      </c>
      <c r="F3195" s="343" t="n">
        <v>93.76</v>
      </c>
    </row>
    <row r="3196" customFormat="false" ht="15" hidden="false" customHeight="false" outlineLevel="0" collapsed="false">
      <c r="A3196" s="341" t="n">
        <v>101540</v>
      </c>
      <c r="B3196" s="342" t="str">
        <f aca="false">A3196&amp;"U"</f>
        <v>101540U</v>
      </c>
      <c r="C3196" s="341" t="s">
        <v>9092</v>
      </c>
      <c r="D3196" s="341" t="s">
        <v>32</v>
      </c>
      <c r="E3196" s="341" t="s">
        <v>5911</v>
      </c>
      <c r="F3196" s="343" t="n">
        <v>160.25</v>
      </c>
    </row>
    <row r="3197" customFormat="false" ht="15" hidden="false" customHeight="false" outlineLevel="0" collapsed="false">
      <c r="A3197" s="341" t="n">
        <v>101541</v>
      </c>
      <c r="B3197" s="342" t="str">
        <f aca="false">A3197&amp;"U"</f>
        <v>101541U</v>
      </c>
      <c r="C3197" s="341" t="s">
        <v>9093</v>
      </c>
      <c r="D3197" s="341" t="s">
        <v>32</v>
      </c>
      <c r="E3197" s="341" t="s">
        <v>5911</v>
      </c>
      <c r="F3197" s="343" t="n">
        <v>208.5</v>
      </c>
    </row>
    <row r="3198" customFormat="false" ht="15" hidden="false" customHeight="false" outlineLevel="0" collapsed="false">
      <c r="A3198" s="341" t="n">
        <v>101542</v>
      </c>
      <c r="B3198" s="342" t="str">
        <f aca="false">A3198&amp;"U"</f>
        <v>101542U</v>
      </c>
      <c r="C3198" s="341" t="s">
        <v>9094</v>
      </c>
      <c r="D3198" s="341" t="s">
        <v>32</v>
      </c>
      <c r="E3198" s="341" t="s">
        <v>5911</v>
      </c>
      <c r="F3198" s="343" t="n">
        <v>43.2</v>
      </c>
    </row>
    <row r="3199" customFormat="false" ht="15" hidden="false" customHeight="false" outlineLevel="0" collapsed="false">
      <c r="A3199" s="341" t="n">
        <v>101543</v>
      </c>
      <c r="B3199" s="342" t="str">
        <f aca="false">A3199&amp;"U"</f>
        <v>101543U</v>
      </c>
      <c r="C3199" s="341" t="s">
        <v>9095</v>
      </c>
      <c r="D3199" s="341" t="s">
        <v>32</v>
      </c>
      <c r="E3199" s="341" t="s">
        <v>5911</v>
      </c>
      <c r="F3199" s="343" t="n">
        <v>75.75</v>
      </c>
    </row>
    <row r="3200" customFormat="false" ht="15" hidden="false" customHeight="false" outlineLevel="0" collapsed="false">
      <c r="A3200" s="341" t="n">
        <v>101544</v>
      </c>
      <c r="B3200" s="342" t="str">
        <f aca="false">A3200&amp;"U"</f>
        <v>101544U</v>
      </c>
      <c r="C3200" s="341" t="s">
        <v>9096</v>
      </c>
      <c r="D3200" s="341" t="s">
        <v>32</v>
      </c>
      <c r="E3200" s="341" t="s">
        <v>5911</v>
      </c>
      <c r="F3200" s="343" t="n">
        <v>122.13</v>
      </c>
    </row>
    <row r="3201" customFormat="false" ht="15" hidden="false" customHeight="false" outlineLevel="0" collapsed="false">
      <c r="A3201" s="341" t="n">
        <v>101545</v>
      </c>
      <c r="B3201" s="342" t="str">
        <f aca="false">A3201&amp;"U"</f>
        <v>101545U</v>
      </c>
      <c r="C3201" s="341" t="s">
        <v>9097</v>
      </c>
      <c r="D3201" s="341" t="s">
        <v>32</v>
      </c>
      <c r="E3201" s="341" t="s">
        <v>5911</v>
      </c>
      <c r="F3201" s="343" t="n">
        <v>178.91</v>
      </c>
    </row>
    <row r="3202" customFormat="false" ht="15" hidden="false" customHeight="false" outlineLevel="0" collapsed="false">
      <c r="A3202" s="341" t="n">
        <v>101546</v>
      </c>
      <c r="B3202" s="342" t="str">
        <f aca="false">A3202&amp;"U"</f>
        <v>101546U</v>
      </c>
      <c r="C3202" s="341" t="s">
        <v>9098</v>
      </c>
      <c r="D3202" s="341" t="s">
        <v>32</v>
      </c>
      <c r="E3202" s="341" t="s">
        <v>5964</v>
      </c>
      <c r="F3202" s="343" t="n">
        <v>30.99</v>
      </c>
    </row>
    <row r="3203" customFormat="false" ht="15" hidden="false" customHeight="false" outlineLevel="0" collapsed="false">
      <c r="A3203" s="341" t="n">
        <v>101547</v>
      </c>
      <c r="B3203" s="342" t="str">
        <f aca="false">A3203&amp;"U"</f>
        <v>101547U</v>
      </c>
      <c r="C3203" s="341" t="s">
        <v>9099</v>
      </c>
      <c r="D3203" s="341" t="s">
        <v>32</v>
      </c>
      <c r="E3203" s="341" t="s">
        <v>5964</v>
      </c>
      <c r="F3203" s="343" t="n">
        <v>97.23</v>
      </c>
    </row>
    <row r="3204" customFormat="false" ht="15" hidden="false" customHeight="false" outlineLevel="0" collapsed="false">
      <c r="A3204" s="341" t="n">
        <v>101548</v>
      </c>
      <c r="B3204" s="342" t="str">
        <f aca="false">A3204&amp;"U"</f>
        <v>101548U</v>
      </c>
      <c r="C3204" s="341" t="s">
        <v>9100</v>
      </c>
      <c r="D3204" s="341" t="s">
        <v>32</v>
      </c>
      <c r="E3204" s="341" t="s">
        <v>5964</v>
      </c>
      <c r="F3204" s="343" t="n">
        <v>7.63</v>
      </c>
    </row>
    <row r="3205" customFormat="false" ht="15" hidden="false" customHeight="false" outlineLevel="0" collapsed="false">
      <c r="A3205" s="341" t="n">
        <v>101549</v>
      </c>
      <c r="B3205" s="342" t="str">
        <f aca="false">A3205&amp;"U"</f>
        <v>101549U</v>
      </c>
      <c r="C3205" s="341" t="s">
        <v>9101</v>
      </c>
      <c r="D3205" s="341" t="s">
        <v>32</v>
      </c>
      <c r="E3205" s="341" t="s">
        <v>5964</v>
      </c>
      <c r="F3205" s="343" t="n">
        <v>20.81</v>
      </c>
    </row>
    <row r="3206" customFormat="false" ht="15" hidden="false" customHeight="false" outlineLevel="0" collapsed="false">
      <c r="A3206" s="341" t="n">
        <v>101553</v>
      </c>
      <c r="B3206" s="342" t="str">
        <f aca="false">A3206&amp;"U"</f>
        <v>101553U</v>
      </c>
      <c r="C3206" s="341" t="s">
        <v>9102</v>
      </c>
      <c r="D3206" s="341" t="s">
        <v>32</v>
      </c>
      <c r="E3206" s="341" t="s">
        <v>5964</v>
      </c>
      <c r="F3206" s="343" t="n">
        <v>20.28</v>
      </c>
    </row>
    <row r="3207" customFormat="false" ht="15" hidden="false" customHeight="false" outlineLevel="0" collapsed="false">
      <c r="A3207" s="341" t="n">
        <v>101554</v>
      </c>
      <c r="B3207" s="342" t="str">
        <f aca="false">A3207&amp;"U"</f>
        <v>101554U</v>
      </c>
      <c r="C3207" s="341" t="s">
        <v>9103</v>
      </c>
      <c r="D3207" s="341" t="s">
        <v>32</v>
      </c>
      <c r="E3207" s="341" t="s">
        <v>5964</v>
      </c>
      <c r="F3207" s="343" t="n">
        <v>14.02</v>
      </c>
    </row>
    <row r="3208" customFormat="false" ht="15" hidden="false" customHeight="false" outlineLevel="0" collapsed="false">
      <c r="A3208" s="341" t="n">
        <v>101555</v>
      </c>
      <c r="B3208" s="342" t="str">
        <f aca="false">A3208&amp;"U"</f>
        <v>101555U</v>
      </c>
      <c r="C3208" s="341" t="s">
        <v>9104</v>
      </c>
      <c r="D3208" s="341" t="s">
        <v>32</v>
      </c>
      <c r="E3208" s="341" t="s">
        <v>5964</v>
      </c>
      <c r="F3208" s="343" t="n">
        <v>8.32</v>
      </c>
    </row>
    <row r="3209" customFormat="false" ht="15" hidden="false" customHeight="false" outlineLevel="0" collapsed="false">
      <c r="A3209" s="341" t="n">
        <v>101556</v>
      </c>
      <c r="B3209" s="342" t="str">
        <f aca="false">A3209&amp;"U"</f>
        <v>101556U</v>
      </c>
      <c r="C3209" s="341" t="s">
        <v>9105</v>
      </c>
      <c r="D3209" s="341" t="s">
        <v>32</v>
      </c>
      <c r="E3209" s="341" t="s">
        <v>5964</v>
      </c>
      <c r="F3209" s="343" t="n">
        <v>7.41</v>
      </c>
    </row>
    <row r="3210" customFormat="false" ht="15" hidden="false" customHeight="false" outlineLevel="0" collapsed="false">
      <c r="A3210" s="341" t="n">
        <v>101560</v>
      </c>
      <c r="B3210" s="342" t="str">
        <f aca="false">A3210&amp;"U"</f>
        <v>101560U</v>
      </c>
      <c r="C3210" s="341" t="s">
        <v>9106</v>
      </c>
      <c r="D3210" s="341" t="s">
        <v>152</v>
      </c>
      <c r="E3210" s="341" t="s">
        <v>5964</v>
      </c>
      <c r="F3210" s="343" t="n">
        <v>9.08</v>
      </c>
    </row>
    <row r="3211" customFormat="false" ht="15" hidden="false" customHeight="false" outlineLevel="0" collapsed="false">
      <c r="A3211" s="341" t="n">
        <v>101561</v>
      </c>
      <c r="B3211" s="342" t="str">
        <f aca="false">A3211&amp;"U"</f>
        <v>101561U</v>
      </c>
      <c r="C3211" s="341" t="s">
        <v>9107</v>
      </c>
      <c r="D3211" s="341" t="s">
        <v>152</v>
      </c>
      <c r="E3211" s="341" t="s">
        <v>5964</v>
      </c>
      <c r="F3211" s="343" t="n">
        <v>14.42</v>
      </c>
    </row>
    <row r="3212" customFormat="false" ht="15" hidden="false" customHeight="false" outlineLevel="0" collapsed="false">
      <c r="A3212" s="341" t="n">
        <v>101562</v>
      </c>
      <c r="B3212" s="342" t="str">
        <f aca="false">A3212&amp;"U"</f>
        <v>101562U</v>
      </c>
      <c r="C3212" s="341" t="s">
        <v>9108</v>
      </c>
      <c r="D3212" s="341" t="s">
        <v>152</v>
      </c>
      <c r="E3212" s="341" t="s">
        <v>5964</v>
      </c>
      <c r="F3212" s="343" t="n">
        <v>22.33</v>
      </c>
    </row>
    <row r="3213" customFormat="false" ht="15" hidden="false" customHeight="false" outlineLevel="0" collapsed="false">
      <c r="A3213" s="341" t="n">
        <v>101563</v>
      </c>
      <c r="B3213" s="342" t="str">
        <f aca="false">A3213&amp;"U"</f>
        <v>101563U</v>
      </c>
      <c r="C3213" s="341" t="s">
        <v>9109</v>
      </c>
      <c r="D3213" s="341" t="s">
        <v>152</v>
      </c>
      <c r="E3213" s="341" t="s">
        <v>5964</v>
      </c>
      <c r="F3213" s="343" t="n">
        <v>31.53</v>
      </c>
    </row>
    <row r="3214" customFormat="false" ht="15" hidden="false" customHeight="false" outlineLevel="0" collapsed="false">
      <c r="A3214" s="341" t="n">
        <v>101564</v>
      </c>
      <c r="B3214" s="342" t="str">
        <f aca="false">A3214&amp;"U"</f>
        <v>101564U</v>
      </c>
      <c r="C3214" s="341" t="s">
        <v>9110</v>
      </c>
      <c r="D3214" s="341" t="s">
        <v>152</v>
      </c>
      <c r="E3214" s="341" t="s">
        <v>5964</v>
      </c>
      <c r="F3214" s="343" t="n">
        <v>46.6</v>
      </c>
    </row>
    <row r="3215" customFormat="false" ht="15" hidden="false" customHeight="false" outlineLevel="0" collapsed="false">
      <c r="A3215" s="341" t="n">
        <v>101565</v>
      </c>
      <c r="B3215" s="342" t="str">
        <f aca="false">A3215&amp;"U"</f>
        <v>101565U</v>
      </c>
      <c r="C3215" s="341" t="s">
        <v>9111</v>
      </c>
      <c r="D3215" s="341" t="s">
        <v>152</v>
      </c>
      <c r="E3215" s="341" t="s">
        <v>5964</v>
      </c>
      <c r="F3215" s="343" t="n">
        <v>65.16</v>
      </c>
    </row>
    <row r="3216" customFormat="false" ht="15" hidden="false" customHeight="false" outlineLevel="0" collapsed="false">
      <c r="A3216" s="341" t="n">
        <v>101567</v>
      </c>
      <c r="B3216" s="342" t="str">
        <f aca="false">A3216&amp;"U"</f>
        <v>101567U</v>
      </c>
      <c r="C3216" s="341" t="s">
        <v>9112</v>
      </c>
      <c r="D3216" s="341" t="s">
        <v>152</v>
      </c>
      <c r="E3216" s="341" t="s">
        <v>5964</v>
      </c>
      <c r="F3216" s="343" t="n">
        <v>84.59</v>
      </c>
    </row>
    <row r="3217" customFormat="false" ht="15" hidden="false" customHeight="false" outlineLevel="0" collapsed="false">
      <c r="A3217" s="341" t="n">
        <v>101568</v>
      </c>
      <c r="B3217" s="342" t="str">
        <f aca="false">A3217&amp;"U"</f>
        <v>101568U</v>
      </c>
      <c r="C3217" s="341" t="s">
        <v>9113</v>
      </c>
      <c r="D3217" s="341" t="s">
        <v>152</v>
      </c>
      <c r="E3217" s="341" t="s">
        <v>5964</v>
      </c>
      <c r="F3217" s="343" t="n">
        <v>110.6</v>
      </c>
    </row>
    <row r="3218" customFormat="false" ht="15" hidden="false" customHeight="false" outlineLevel="0" collapsed="false">
      <c r="A3218" s="341" t="n">
        <v>101626</v>
      </c>
      <c r="B3218" s="342" t="str">
        <f aca="false">A3218&amp;"U"</f>
        <v>101626U</v>
      </c>
      <c r="C3218" s="341" t="s">
        <v>9114</v>
      </c>
      <c r="D3218" s="341" t="s">
        <v>32</v>
      </c>
      <c r="E3218" s="341" t="s">
        <v>5964</v>
      </c>
      <c r="F3218" s="343" t="n">
        <v>121.8</v>
      </c>
    </row>
    <row r="3219" customFormat="false" ht="15" hidden="false" customHeight="false" outlineLevel="0" collapsed="false">
      <c r="A3219" s="341" t="n">
        <v>101627</v>
      </c>
      <c r="B3219" s="342" t="str">
        <f aca="false">A3219&amp;"U"</f>
        <v>101627U</v>
      </c>
      <c r="C3219" s="341" t="s">
        <v>9115</v>
      </c>
      <c r="D3219" s="341" t="s">
        <v>32</v>
      </c>
      <c r="E3219" s="341" t="s">
        <v>5964</v>
      </c>
      <c r="F3219" s="343" t="n">
        <v>188.18</v>
      </c>
    </row>
    <row r="3220" customFormat="false" ht="15" hidden="false" customHeight="false" outlineLevel="0" collapsed="false">
      <c r="A3220" s="341" t="n">
        <v>101628</v>
      </c>
      <c r="B3220" s="342" t="str">
        <f aca="false">A3220&amp;"U"</f>
        <v>101628U</v>
      </c>
      <c r="C3220" s="341" t="s">
        <v>9116</v>
      </c>
      <c r="D3220" s="341" t="s">
        <v>32</v>
      </c>
      <c r="E3220" s="341" t="s">
        <v>5964</v>
      </c>
      <c r="F3220" s="343" t="n">
        <v>91.09</v>
      </c>
    </row>
    <row r="3221" customFormat="false" ht="15" hidden="false" customHeight="false" outlineLevel="0" collapsed="false">
      <c r="A3221" s="341" t="n">
        <v>101629</v>
      </c>
      <c r="B3221" s="342" t="str">
        <f aca="false">A3221&amp;"U"</f>
        <v>101629U</v>
      </c>
      <c r="C3221" s="341" t="s">
        <v>9117</v>
      </c>
      <c r="D3221" s="341" t="s">
        <v>32</v>
      </c>
      <c r="E3221" s="341" t="s">
        <v>5964</v>
      </c>
      <c r="F3221" s="343" t="n">
        <v>106.91</v>
      </c>
    </row>
    <row r="3222" customFormat="false" ht="15" hidden="false" customHeight="false" outlineLevel="0" collapsed="false">
      <c r="A3222" s="341" t="n">
        <v>101630</v>
      </c>
      <c r="B3222" s="342" t="str">
        <f aca="false">A3222&amp;"U"</f>
        <v>101630U</v>
      </c>
      <c r="C3222" s="341" t="s">
        <v>9118</v>
      </c>
      <c r="D3222" s="341" t="s">
        <v>32</v>
      </c>
      <c r="E3222" s="341" t="s">
        <v>5911</v>
      </c>
      <c r="F3222" s="343" t="n">
        <v>78.54</v>
      </c>
    </row>
    <row r="3223" customFormat="false" ht="15" hidden="false" customHeight="false" outlineLevel="0" collapsed="false">
      <c r="A3223" s="341" t="n">
        <v>101631</v>
      </c>
      <c r="B3223" s="342" t="str">
        <f aca="false">A3223&amp;"U"</f>
        <v>101631U</v>
      </c>
      <c r="C3223" s="341" t="s">
        <v>9119</v>
      </c>
      <c r="D3223" s="341" t="s">
        <v>32</v>
      </c>
      <c r="E3223" s="341" t="s">
        <v>5911</v>
      </c>
      <c r="F3223" s="343" t="n">
        <v>36.43</v>
      </c>
    </row>
    <row r="3224" customFormat="false" ht="15" hidden="false" customHeight="false" outlineLevel="0" collapsed="false">
      <c r="A3224" s="341" t="n">
        <v>101632</v>
      </c>
      <c r="B3224" s="342" t="str">
        <f aca="false">A3224&amp;"U"</f>
        <v>101632U</v>
      </c>
      <c r="C3224" s="341" t="s">
        <v>9120</v>
      </c>
      <c r="D3224" s="341" t="s">
        <v>32</v>
      </c>
      <c r="E3224" s="341" t="s">
        <v>5964</v>
      </c>
      <c r="F3224" s="343" t="n">
        <v>26.79</v>
      </c>
    </row>
    <row r="3225" customFormat="false" ht="15" hidden="false" customHeight="false" outlineLevel="0" collapsed="false">
      <c r="A3225" s="341" t="n">
        <v>101633</v>
      </c>
      <c r="B3225" s="342" t="str">
        <f aca="false">A3225&amp;"U"</f>
        <v>101633U</v>
      </c>
      <c r="C3225" s="341" t="s">
        <v>9121</v>
      </c>
      <c r="D3225" s="341" t="s">
        <v>32</v>
      </c>
      <c r="E3225" s="341" t="s">
        <v>5911</v>
      </c>
      <c r="F3225" s="343" t="n">
        <v>93.44</v>
      </c>
    </row>
    <row r="3226" customFormat="false" ht="15" hidden="false" customHeight="false" outlineLevel="0" collapsed="false">
      <c r="A3226" s="341" t="n">
        <v>101636</v>
      </c>
      <c r="B3226" s="342" t="str">
        <f aca="false">A3226&amp;"U"</f>
        <v>101636U</v>
      </c>
      <c r="C3226" s="341" t="s">
        <v>9122</v>
      </c>
      <c r="D3226" s="341" t="s">
        <v>32</v>
      </c>
      <c r="E3226" s="341" t="s">
        <v>5911</v>
      </c>
      <c r="F3226" s="343" t="n">
        <v>136.99</v>
      </c>
    </row>
    <row r="3227" customFormat="false" ht="15" hidden="false" customHeight="false" outlineLevel="0" collapsed="false">
      <c r="A3227" s="341" t="n">
        <v>101637</v>
      </c>
      <c r="B3227" s="342" t="str">
        <f aca="false">A3227&amp;"U"</f>
        <v>101637U</v>
      </c>
      <c r="C3227" s="341" t="s">
        <v>9123</v>
      </c>
      <c r="D3227" s="341" t="s">
        <v>32</v>
      </c>
      <c r="E3227" s="341" t="s">
        <v>5911</v>
      </c>
      <c r="F3227" s="343" t="n">
        <v>132.25</v>
      </c>
    </row>
    <row r="3228" customFormat="false" ht="15" hidden="false" customHeight="false" outlineLevel="0" collapsed="false">
      <c r="A3228" s="341" t="n">
        <v>101640</v>
      </c>
      <c r="B3228" s="342" t="str">
        <f aca="false">A3228&amp;"U"</f>
        <v>101640U</v>
      </c>
      <c r="C3228" s="341" t="s">
        <v>9124</v>
      </c>
      <c r="D3228" s="341" t="s">
        <v>32</v>
      </c>
      <c r="E3228" s="341" t="s">
        <v>5964</v>
      </c>
      <c r="F3228" s="343" t="n">
        <v>83.36</v>
      </c>
    </row>
    <row r="3229" customFormat="false" ht="15" hidden="false" customHeight="false" outlineLevel="0" collapsed="false">
      <c r="A3229" s="341" t="n">
        <v>101641</v>
      </c>
      <c r="B3229" s="342" t="str">
        <f aca="false">A3229&amp;"U"</f>
        <v>101641U</v>
      </c>
      <c r="C3229" s="341" t="s">
        <v>9125</v>
      </c>
      <c r="D3229" s="341" t="s">
        <v>32</v>
      </c>
      <c r="E3229" s="341" t="s">
        <v>5964</v>
      </c>
      <c r="F3229" s="343" t="n">
        <v>43.21</v>
      </c>
    </row>
    <row r="3230" customFormat="false" ht="15" hidden="false" customHeight="false" outlineLevel="0" collapsed="false">
      <c r="A3230" s="341" t="n">
        <v>101642</v>
      </c>
      <c r="B3230" s="342" t="str">
        <f aca="false">A3230&amp;"U"</f>
        <v>101642U</v>
      </c>
      <c r="C3230" s="341" t="s">
        <v>9126</v>
      </c>
      <c r="D3230" s="341" t="s">
        <v>32</v>
      </c>
      <c r="E3230" s="341" t="s">
        <v>5964</v>
      </c>
      <c r="F3230" s="343" t="n">
        <v>21.71</v>
      </c>
    </row>
    <row r="3231" customFormat="false" ht="15" hidden="false" customHeight="false" outlineLevel="0" collapsed="false">
      <c r="A3231" s="341" t="n">
        <v>101643</v>
      </c>
      <c r="B3231" s="342" t="str">
        <f aca="false">A3231&amp;"U"</f>
        <v>101643U</v>
      </c>
      <c r="C3231" s="341" t="s">
        <v>9127</v>
      </c>
      <c r="D3231" s="341" t="s">
        <v>32</v>
      </c>
      <c r="E3231" s="341" t="s">
        <v>5964</v>
      </c>
      <c r="F3231" s="343" t="n">
        <v>37.72</v>
      </c>
    </row>
    <row r="3232" customFormat="false" ht="15" hidden="false" customHeight="false" outlineLevel="0" collapsed="false">
      <c r="A3232" s="341" t="n">
        <v>101644</v>
      </c>
      <c r="B3232" s="342" t="str">
        <f aca="false">A3232&amp;"U"</f>
        <v>101644U</v>
      </c>
      <c r="C3232" s="341" t="s">
        <v>9128</v>
      </c>
      <c r="D3232" s="341" t="s">
        <v>32</v>
      </c>
      <c r="E3232" s="341" t="s">
        <v>5964</v>
      </c>
      <c r="F3232" s="343" t="n">
        <v>51.02</v>
      </c>
    </row>
    <row r="3233" customFormat="false" ht="15" hidden="false" customHeight="false" outlineLevel="0" collapsed="false">
      <c r="A3233" s="341" t="n">
        <v>101648</v>
      </c>
      <c r="B3233" s="342" t="str">
        <f aca="false">A3233&amp;"U"</f>
        <v>101648U</v>
      </c>
      <c r="C3233" s="341" t="s">
        <v>9129</v>
      </c>
      <c r="D3233" s="341" t="s">
        <v>32</v>
      </c>
      <c r="E3233" s="341" t="s">
        <v>5964</v>
      </c>
      <c r="F3233" s="343" t="n">
        <v>45.57</v>
      </c>
    </row>
    <row r="3234" customFormat="false" ht="15" hidden="false" customHeight="false" outlineLevel="0" collapsed="false">
      <c r="A3234" s="341" t="n">
        <v>101649</v>
      </c>
      <c r="B3234" s="342" t="str">
        <f aca="false">A3234&amp;"U"</f>
        <v>101649U</v>
      </c>
      <c r="C3234" s="341" t="s">
        <v>9130</v>
      </c>
      <c r="D3234" s="341" t="s">
        <v>32</v>
      </c>
      <c r="E3234" s="341" t="s">
        <v>5964</v>
      </c>
      <c r="F3234" s="343" t="n">
        <v>52.5</v>
      </c>
    </row>
    <row r="3235" customFormat="false" ht="15" hidden="false" customHeight="false" outlineLevel="0" collapsed="false">
      <c r="A3235" s="341" t="n">
        <v>101650</v>
      </c>
      <c r="B3235" s="342" t="str">
        <f aca="false">A3235&amp;"U"</f>
        <v>101650U</v>
      </c>
      <c r="C3235" s="341" t="s">
        <v>9131</v>
      </c>
      <c r="D3235" s="341" t="s">
        <v>32</v>
      </c>
      <c r="E3235" s="341" t="s">
        <v>5964</v>
      </c>
      <c r="F3235" s="343" t="n">
        <v>61.01</v>
      </c>
    </row>
    <row r="3236" customFormat="false" ht="15" hidden="false" customHeight="false" outlineLevel="0" collapsed="false">
      <c r="A3236" s="341" t="n">
        <v>101651</v>
      </c>
      <c r="B3236" s="342" t="str">
        <f aca="false">A3236&amp;"U"</f>
        <v>101651U</v>
      </c>
      <c r="C3236" s="341" t="s">
        <v>9132</v>
      </c>
      <c r="D3236" s="341" t="s">
        <v>32</v>
      </c>
      <c r="E3236" s="341" t="s">
        <v>5911</v>
      </c>
      <c r="F3236" s="343" t="n">
        <v>68.55</v>
      </c>
    </row>
    <row r="3237" customFormat="false" ht="15" hidden="false" customHeight="false" outlineLevel="0" collapsed="false">
      <c r="A3237" s="341" t="n">
        <v>101652</v>
      </c>
      <c r="B3237" s="342" t="str">
        <f aca="false">A3237&amp;"U"</f>
        <v>101652U</v>
      </c>
      <c r="C3237" s="341" t="s">
        <v>9133</v>
      </c>
      <c r="D3237" s="341" t="s">
        <v>32</v>
      </c>
      <c r="E3237" s="341" t="s">
        <v>5911</v>
      </c>
      <c r="F3237" s="343" t="n">
        <v>388.44</v>
      </c>
    </row>
    <row r="3238" customFormat="false" ht="15" hidden="false" customHeight="false" outlineLevel="0" collapsed="false">
      <c r="A3238" s="341" t="n">
        <v>101653</v>
      </c>
      <c r="B3238" s="342" t="str">
        <f aca="false">A3238&amp;"U"</f>
        <v>101653U</v>
      </c>
      <c r="C3238" s="341" t="s">
        <v>9134</v>
      </c>
      <c r="D3238" s="341" t="s">
        <v>32</v>
      </c>
      <c r="E3238" s="341" t="s">
        <v>5911</v>
      </c>
      <c r="F3238" s="343" t="n">
        <v>235.2</v>
      </c>
    </row>
    <row r="3239" customFormat="false" ht="15" hidden="false" customHeight="false" outlineLevel="0" collapsed="false">
      <c r="A3239" s="341" t="n">
        <v>101654</v>
      </c>
      <c r="B3239" s="342" t="str">
        <f aca="false">A3239&amp;"U"</f>
        <v>101654U</v>
      </c>
      <c r="C3239" s="341" t="s">
        <v>9135</v>
      </c>
      <c r="D3239" s="341" t="s">
        <v>32</v>
      </c>
      <c r="E3239" s="341" t="s">
        <v>5911</v>
      </c>
      <c r="F3239" s="343" t="n">
        <v>231.14</v>
      </c>
    </row>
    <row r="3240" customFormat="false" ht="15" hidden="false" customHeight="false" outlineLevel="0" collapsed="false">
      <c r="A3240" s="341" t="n">
        <v>101655</v>
      </c>
      <c r="B3240" s="342" t="str">
        <f aca="false">A3240&amp;"U"</f>
        <v>101655U</v>
      </c>
      <c r="C3240" s="341" t="s">
        <v>9136</v>
      </c>
      <c r="D3240" s="341" t="s">
        <v>32</v>
      </c>
      <c r="E3240" s="341" t="s">
        <v>5911</v>
      </c>
      <c r="F3240" s="343" t="n">
        <v>361.62</v>
      </c>
    </row>
    <row r="3241" customFormat="false" ht="15" hidden="false" customHeight="false" outlineLevel="0" collapsed="false">
      <c r="A3241" s="341" t="n">
        <v>101656</v>
      </c>
      <c r="B3241" s="342" t="str">
        <f aca="false">A3241&amp;"U"</f>
        <v>101656U</v>
      </c>
      <c r="C3241" s="341" t="s">
        <v>9137</v>
      </c>
      <c r="D3241" s="341" t="s">
        <v>32</v>
      </c>
      <c r="E3241" s="341" t="s">
        <v>5911</v>
      </c>
      <c r="F3241" s="343" t="n">
        <v>392.08</v>
      </c>
    </row>
    <row r="3242" customFormat="false" ht="15" hidden="false" customHeight="false" outlineLevel="0" collapsed="false">
      <c r="A3242" s="341" t="n">
        <v>101657</v>
      </c>
      <c r="B3242" s="342" t="str">
        <f aca="false">A3242&amp;"U"</f>
        <v>101657U</v>
      </c>
      <c r="C3242" s="341" t="s">
        <v>9138</v>
      </c>
      <c r="D3242" s="341" t="s">
        <v>32</v>
      </c>
      <c r="E3242" s="341" t="s">
        <v>5911</v>
      </c>
      <c r="F3242" s="343" t="n">
        <v>456.97</v>
      </c>
    </row>
    <row r="3243" customFormat="false" ht="15" hidden="false" customHeight="false" outlineLevel="0" collapsed="false">
      <c r="A3243" s="341" t="n">
        <v>101658</v>
      </c>
      <c r="B3243" s="342" t="str">
        <f aca="false">A3243&amp;"U"</f>
        <v>101658U</v>
      </c>
      <c r="C3243" s="341" t="s">
        <v>9139</v>
      </c>
      <c r="D3243" s="341" t="s">
        <v>32</v>
      </c>
      <c r="E3243" s="341" t="s">
        <v>5911</v>
      </c>
      <c r="F3243" s="343" t="n">
        <v>590.41</v>
      </c>
    </row>
    <row r="3244" customFormat="false" ht="15" hidden="false" customHeight="false" outlineLevel="0" collapsed="false">
      <c r="A3244" s="341" t="n">
        <v>101659</v>
      </c>
      <c r="B3244" s="342" t="str">
        <f aca="false">A3244&amp;"U"</f>
        <v>101659U</v>
      </c>
      <c r="C3244" s="341" t="s">
        <v>9140</v>
      </c>
      <c r="D3244" s="341" t="s">
        <v>32</v>
      </c>
      <c r="E3244" s="341" t="s">
        <v>5911</v>
      </c>
      <c r="F3244" s="343" t="n">
        <v>673.4</v>
      </c>
    </row>
    <row r="3245" customFormat="false" ht="15" hidden="false" customHeight="false" outlineLevel="0" collapsed="false">
      <c r="A3245" s="341" t="n">
        <v>101660</v>
      </c>
      <c r="B3245" s="342" t="str">
        <f aca="false">A3245&amp;"U"</f>
        <v>101660U</v>
      </c>
      <c r="C3245" s="341" t="s">
        <v>9141</v>
      </c>
      <c r="D3245" s="341" t="s">
        <v>32</v>
      </c>
      <c r="E3245" s="341" t="s">
        <v>5911</v>
      </c>
      <c r="F3245" s="344" t="n">
        <v>1065.18</v>
      </c>
    </row>
    <row r="3246" customFormat="false" ht="15" hidden="false" customHeight="false" outlineLevel="0" collapsed="false">
      <c r="A3246" s="341" t="n">
        <v>101661</v>
      </c>
      <c r="B3246" s="342" t="str">
        <f aca="false">A3246&amp;"U"</f>
        <v>101661U</v>
      </c>
      <c r="C3246" s="341" t="s">
        <v>9142</v>
      </c>
      <c r="D3246" s="341" t="s">
        <v>32</v>
      </c>
      <c r="E3246" s="341" t="s">
        <v>5911</v>
      </c>
      <c r="F3246" s="343" t="n">
        <v>113.72</v>
      </c>
    </row>
    <row r="3247" customFormat="false" ht="15" hidden="false" customHeight="false" outlineLevel="0" collapsed="false">
      <c r="A3247" s="341" t="n">
        <v>101662</v>
      </c>
      <c r="B3247" s="342" t="str">
        <f aca="false">A3247&amp;"U"</f>
        <v>101662U</v>
      </c>
      <c r="C3247" s="341" t="s">
        <v>9143</v>
      </c>
      <c r="D3247" s="341" t="s">
        <v>32</v>
      </c>
      <c r="E3247" s="341" t="s">
        <v>5911</v>
      </c>
      <c r="F3247" s="343" t="n">
        <v>533.1</v>
      </c>
    </row>
    <row r="3248" customFormat="false" ht="15" hidden="false" customHeight="false" outlineLevel="0" collapsed="false">
      <c r="A3248" s="341" t="n">
        <v>101663</v>
      </c>
      <c r="B3248" s="342" t="str">
        <f aca="false">A3248&amp;"U"</f>
        <v>101663U</v>
      </c>
      <c r="C3248" s="341" t="s">
        <v>9144</v>
      </c>
      <c r="D3248" s="341" t="s">
        <v>32</v>
      </c>
      <c r="E3248" s="341" t="s">
        <v>5911</v>
      </c>
      <c r="F3248" s="343" t="n">
        <v>24.49</v>
      </c>
    </row>
    <row r="3249" customFormat="false" ht="15" hidden="false" customHeight="false" outlineLevel="0" collapsed="false">
      <c r="A3249" s="341" t="n">
        <v>101664</v>
      </c>
      <c r="B3249" s="342" t="str">
        <f aca="false">A3249&amp;"U"</f>
        <v>101664U</v>
      </c>
      <c r="C3249" s="341" t="s">
        <v>9145</v>
      </c>
      <c r="D3249" s="341" t="s">
        <v>32</v>
      </c>
      <c r="E3249" s="341" t="s">
        <v>5911</v>
      </c>
      <c r="F3249" s="343" t="n">
        <v>25.62</v>
      </c>
    </row>
    <row r="3250" customFormat="false" ht="15" hidden="false" customHeight="false" outlineLevel="0" collapsed="false">
      <c r="A3250" s="341" t="n">
        <v>101665</v>
      </c>
      <c r="B3250" s="342" t="str">
        <f aca="false">A3250&amp;"U"</f>
        <v>101665U</v>
      </c>
      <c r="C3250" s="341" t="s">
        <v>9146</v>
      </c>
      <c r="D3250" s="341" t="s">
        <v>32</v>
      </c>
      <c r="E3250" s="341" t="s">
        <v>5911</v>
      </c>
      <c r="F3250" s="343" t="n">
        <v>30.47</v>
      </c>
    </row>
    <row r="3251" customFormat="false" ht="15" hidden="false" customHeight="false" outlineLevel="0" collapsed="false">
      <c r="A3251" s="341" t="n">
        <v>101666</v>
      </c>
      <c r="B3251" s="342" t="str">
        <f aca="false">A3251&amp;"U"</f>
        <v>101666U</v>
      </c>
      <c r="C3251" s="341" t="s">
        <v>9147</v>
      </c>
      <c r="D3251" s="341" t="s">
        <v>32</v>
      </c>
      <c r="E3251" s="341" t="s">
        <v>5964</v>
      </c>
      <c r="F3251" s="343" t="n">
        <v>301.03</v>
      </c>
    </row>
    <row r="3252" customFormat="false" ht="15" hidden="false" customHeight="false" outlineLevel="0" collapsed="false">
      <c r="A3252" s="341" t="n">
        <v>102085</v>
      </c>
      <c r="B3252" s="342" t="str">
        <f aca="false">A3252&amp;"U"</f>
        <v>102085U</v>
      </c>
      <c r="C3252" s="341" t="s">
        <v>9148</v>
      </c>
      <c r="D3252" s="341" t="s">
        <v>32</v>
      </c>
      <c r="E3252" s="341" t="s">
        <v>5964</v>
      </c>
      <c r="F3252" s="343" t="n">
        <v>146.78</v>
      </c>
    </row>
    <row r="3253" customFormat="false" ht="15" hidden="false" customHeight="false" outlineLevel="0" collapsed="false">
      <c r="A3253" s="341" t="n">
        <v>100578</v>
      </c>
      <c r="B3253" s="342" t="str">
        <f aca="false">A3253&amp;"U"</f>
        <v>100578U</v>
      </c>
      <c r="C3253" s="341" t="s">
        <v>9149</v>
      </c>
      <c r="D3253" s="341" t="s">
        <v>32</v>
      </c>
      <c r="E3253" s="341" t="s">
        <v>5911</v>
      </c>
      <c r="F3253" s="343" t="n">
        <v>448.39</v>
      </c>
    </row>
    <row r="3254" customFormat="false" ht="15" hidden="false" customHeight="false" outlineLevel="0" collapsed="false">
      <c r="A3254" s="341" t="n">
        <v>100579</v>
      </c>
      <c r="B3254" s="342" t="str">
        <f aca="false">A3254&amp;"U"</f>
        <v>100579U</v>
      </c>
      <c r="C3254" s="341" t="s">
        <v>9150</v>
      </c>
      <c r="D3254" s="341" t="s">
        <v>32</v>
      </c>
      <c r="E3254" s="341" t="s">
        <v>5911</v>
      </c>
      <c r="F3254" s="343" t="n">
        <v>491.55</v>
      </c>
    </row>
    <row r="3255" customFormat="false" ht="15" hidden="false" customHeight="false" outlineLevel="0" collapsed="false">
      <c r="A3255" s="341" t="n">
        <v>100580</v>
      </c>
      <c r="B3255" s="342" t="str">
        <f aca="false">A3255&amp;"U"</f>
        <v>100580U</v>
      </c>
      <c r="C3255" s="341" t="s">
        <v>9151</v>
      </c>
      <c r="D3255" s="341" t="s">
        <v>32</v>
      </c>
      <c r="E3255" s="341" t="s">
        <v>5911</v>
      </c>
      <c r="F3255" s="343" t="n">
        <v>537.1</v>
      </c>
    </row>
    <row r="3256" customFormat="false" ht="15" hidden="false" customHeight="false" outlineLevel="0" collapsed="false">
      <c r="A3256" s="341" t="n">
        <v>100581</v>
      </c>
      <c r="B3256" s="342" t="str">
        <f aca="false">A3256&amp;"U"</f>
        <v>100581U</v>
      </c>
      <c r="C3256" s="341" t="s">
        <v>9152</v>
      </c>
      <c r="D3256" s="341" t="s">
        <v>32</v>
      </c>
      <c r="E3256" s="341" t="s">
        <v>5911</v>
      </c>
      <c r="F3256" s="343" t="n">
        <v>512.93</v>
      </c>
    </row>
    <row r="3257" customFormat="false" ht="15" hidden="false" customHeight="false" outlineLevel="0" collapsed="false">
      <c r="A3257" s="341" t="n">
        <v>100582</v>
      </c>
      <c r="B3257" s="342" t="str">
        <f aca="false">A3257&amp;"U"</f>
        <v>100582U</v>
      </c>
      <c r="C3257" s="341" t="s">
        <v>9153</v>
      </c>
      <c r="D3257" s="341" t="s">
        <v>32</v>
      </c>
      <c r="E3257" s="341" t="s">
        <v>5911</v>
      </c>
      <c r="F3257" s="343" t="n">
        <v>594.92</v>
      </c>
    </row>
    <row r="3258" customFormat="false" ht="15" hidden="false" customHeight="false" outlineLevel="0" collapsed="false">
      <c r="A3258" s="341" t="n">
        <v>100583</v>
      </c>
      <c r="B3258" s="342" t="str">
        <f aca="false">A3258&amp;"U"</f>
        <v>100583U</v>
      </c>
      <c r="C3258" s="341" t="s">
        <v>9154</v>
      </c>
      <c r="D3258" s="341" t="s">
        <v>32</v>
      </c>
      <c r="E3258" s="341" t="s">
        <v>5911</v>
      </c>
      <c r="F3258" s="343" t="n">
        <v>535.82</v>
      </c>
    </row>
    <row r="3259" customFormat="false" ht="15" hidden="false" customHeight="false" outlineLevel="0" collapsed="false">
      <c r="A3259" s="341" t="n">
        <v>100584</v>
      </c>
      <c r="B3259" s="342" t="str">
        <f aca="false">A3259&amp;"U"</f>
        <v>100584U</v>
      </c>
      <c r="C3259" s="341" t="s">
        <v>9155</v>
      </c>
      <c r="D3259" s="341" t="s">
        <v>32</v>
      </c>
      <c r="E3259" s="341" t="s">
        <v>5911</v>
      </c>
      <c r="F3259" s="343" t="n">
        <v>585.18</v>
      </c>
    </row>
    <row r="3260" customFormat="false" ht="15" hidden="false" customHeight="false" outlineLevel="0" collapsed="false">
      <c r="A3260" s="341" t="n">
        <v>100585</v>
      </c>
      <c r="B3260" s="342" t="str">
        <f aca="false">A3260&amp;"U"</f>
        <v>100585U</v>
      </c>
      <c r="C3260" s="341" t="s">
        <v>9156</v>
      </c>
      <c r="D3260" s="341" t="s">
        <v>32</v>
      </c>
      <c r="E3260" s="341" t="s">
        <v>5911</v>
      </c>
      <c r="F3260" s="343" t="n">
        <v>580.29</v>
      </c>
    </row>
    <row r="3261" customFormat="false" ht="15" hidden="false" customHeight="false" outlineLevel="0" collapsed="false">
      <c r="A3261" s="341" t="n">
        <v>100586</v>
      </c>
      <c r="B3261" s="342" t="str">
        <f aca="false">A3261&amp;"U"</f>
        <v>100586U</v>
      </c>
      <c r="C3261" s="341" t="s">
        <v>9157</v>
      </c>
      <c r="D3261" s="341" t="s">
        <v>32</v>
      </c>
      <c r="E3261" s="341" t="s">
        <v>5911</v>
      </c>
      <c r="F3261" s="343" t="n">
        <v>659.02</v>
      </c>
    </row>
    <row r="3262" customFormat="false" ht="15" hidden="false" customHeight="false" outlineLevel="0" collapsed="false">
      <c r="A3262" s="341" t="n">
        <v>100587</v>
      </c>
      <c r="B3262" s="342" t="str">
        <f aca="false">A3262&amp;"U"</f>
        <v>100587U</v>
      </c>
      <c r="C3262" s="341" t="s">
        <v>9158</v>
      </c>
      <c r="D3262" s="341" t="s">
        <v>32</v>
      </c>
      <c r="E3262" s="341" t="s">
        <v>5911</v>
      </c>
      <c r="F3262" s="343" t="n">
        <v>626.32</v>
      </c>
    </row>
    <row r="3263" customFormat="false" ht="15" hidden="false" customHeight="false" outlineLevel="0" collapsed="false">
      <c r="A3263" s="341" t="n">
        <v>100588</v>
      </c>
      <c r="B3263" s="342" t="str">
        <f aca="false">A3263&amp;"U"</f>
        <v>100588U</v>
      </c>
      <c r="C3263" s="341" t="s">
        <v>9159</v>
      </c>
      <c r="D3263" s="341" t="s">
        <v>32</v>
      </c>
      <c r="E3263" s="341" t="s">
        <v>5911</v>
      </c>
      <c r="F3263" s="343" t="n">
        <v>687.52</v>
      </c>
    </row>
    <row r="3264" customFormat="false" ht="15" hidden="false" customHeight="false" outlineLevel="0" collapsed="false">
      <c r="A3264" s="341" t="n">
        <v>100589</v>
      </c>
      <c r="B3264" s="342" t="str">
        <f aca="false">A3264&amp;"U"</f>
        <v>100589U</v>
      </c>
      <c r="C3264" s="341" t="s">
        <v>9160</v>
      </c>
      <c r="D3264" s="341" t="s">
        <v>32</v>
      </c>
      <c r="E3264" s="341" t="s">
        <v>5911</v>
      </c>
      <c r="F3264" s="343" t="n">
        <v>691.56</v>
      </c>
    </row>
    <row r="3265" customFormat="false" ht="15" hidden="false" customHeight="false" outlineLevel="0" collapsed="false">
      <c r="A3265" s="341" t="n">
        <v>100590</v>
      </c>
      <c r="B3265" s="342" t="str">
        <f aca="false">A3265&amp;"U"</f>
        <v>100590U</v>
      </c>
      <c r="C3265" s="341" t="s">
        <v>9161</v>
      </c>
      <c r="D3265" s="341" t="s">
        <v>32</v>
      </c>
      <c r="E3265" s="341" t="s">
        <v>5911</v>
      </c>
      <c r="F3265" s="343" t="n">
        <v>751.88</v>
      </c>
    </row>
    <row r="3266" customFormat="false" ht="15" hidden="false" customHeight="false" outlineLevel="0" collapsed="false">
      <c r="A3266" s="341" t="n">
        <v>100591</v>
      </c>
      <c r="B3266" s="342" t="str">
        <f aca="false">A3266&amp;"U"</f>
        <v>100591U</v>
      </c>
      <c r="C3266" s="341" t="s">
        <v>9162</v>
      </c>
      <c r="D3266" s="341" t="s">
        <v>32</v>
      </c>
      <c r="E3266" s="341" t="s">
        <v>5911</v>
      </c>
      <c r="F3266" s="343" t="n">
        <v>688.47</v>
      </c>
    </row>
    <row r="3267" customFormat="false" ht="15" hidden="false" customHeight="false" outlineLevel="0" collapsed="false">
      <c r="A3267" s="341" t="n">
        <v>100592</v>
      </c>
      <c r="B3267" s="342" t="str">
        <f aca="false">A3267&amp;"U"</f>
        <v>100592U</v>
      </c>
      <c r="C3267" s="341" t="s">
        <v>9163</v>
      </c>
      <c r="D3267" s="341" t="s">
        <v>32</v>
      </c>
      <c r="E3267" s="341" t="s">
        <v>5911</v>
      </c>
      <c r="F3267" s="343" t="n">
        <v>738.51</v>
      </c>
    </row>
    <row r="3268" customFormat="false" ht="15" hidden="false" customHeight="false" outlineLevel="0" collapsed="false">
      <c r="A3268" s="341" t="n">
        <v>100593</v>
      </c>
      <c r="B3268" s="342" t="str">
        <f aca="false">A3268&amp;"U"</f>
        <v>100593U</v>
      </c>
      <c r="C3268" s="341" t="s">
        <v>9164</v>
      </c>
      <c r="D3268" s="341" t="s">
        <v>32</v>
      </c>
      <c r="E3268" s="341" t="s">
        <v>5911</v>
      </c>
      <c r="F3268" s="343" t="n">
        <v>737.25</v>
      </c>
    </row>
    <row r="3269" customFormat="false" ht="15" hidden="false" customHeight="false" outlineLevel="0" collapsed="false">
      <c r="A3269" s="341" t="n">
        <v>100594</v>
      </c>
      <c r="B3269" s="342" t="str">
        <f aca="false">A3269&amp;"U"</f>
        <v>100594U</v>
      </c>
      <c r="C3269" s="341" t="s">
        <v>9165</v>
      </c>
      <c r="D3269" s="341" t="s">
        <v>32</v>
      </c>
      <c r="E3269" s="341" t="s">
        <v>5911</v>
      </c>
      <c r="F3269" s="343" t="n">
        <v>822.2</v>
      </c>
    </row>
    <row r="3270" customFormat="false" ht="15" hidden="false" customHeight="false" outlineLevel="0" collapsed="false">
      <c r="A3270" s="341" t="n">
        <v>100595</v>
      </c>
      <c r="B3270" s="342" t="str">
        <f aca="false">A3270&amp;"U"</f>
        <v>100595U</v>
      </c>
      <c r="C3270" s="341" t="s">
        <v>9166</v>
      </c>
      <c r="D3270" s="341" t="s">
        <v>32</v>
      </c>
      <c r="E3270" s="341" t="s">
        <v>5911</v>
      </c>
      <c r="F3270" s="343" t="n">
        <v>883.49</v>
      </c>
    </row>
    <row r="3271" customFormat="false" ht="15" hidden="false" customHeight="false" outlineLevel="0" collapsed="false">
      <c r="A3271" s="341" t="n">
        <v>100596</v>
      </c>
      <c r="B3271" s="342" t="str">
        <f aca="false">A3271&amp;"U"</f>
        <v>100596U</v>
      </c>
      <c r="C3271" s="341" t="s">
        <v>9167</v>
      </c>
      <c r="D3271" s="341" t="s">
        <v>32</v>
      </c>
      <c r="E3271" s="341" t="s">
        <v>5911</v>
      </c>
      <c r="F3271" s="343" t="n">
        <v>998.24</v>
      </c>
    </row>
    <row r="3272" customFormat="false" ht="15" hidden="false" customHeight="false" outlineLevel="0" collapsed="false">
      <c r="A3272" s="341" t="n">
        <v>100597</v>
      </c>
      <c r="B3272" s="342" t="str">
        <f aca="false">A3272&amp;"U"</f>
        <v>100597U</v>
      </c>
      <c r="C3272" s="341" t="s">
        <v>9168</v>
      </c>
      <c r="D3272" s="341" t="s">
        <v>32</v>
      </c>
      <c r="E3272" s="341" t="s">
        <v>5911</v>
      </c>
      <c r="F3272" s="344" t="n">
        <v>1019.98</v>
      </c>
    </row>
    <row r="3273" customFormat="false" ht="15" hidden="false" customHeight="false" outlineLevel="0" collapsed="false">
      <c r="A3273" s="341" t="n">
        <v>100598</v>
      </c>
      <c r="B3273" s="342" t="str">
        <f aca="false">A3273&amp;"U"</f>
        <v>100598U</v>
      </c>
      <c r="C3273" s="341" t="s">
        <v>9169</v>
      </c>
      <c r="D3273" s="341" t="s">
        <v>32</v>
      </c>
      <c r="E3273" s="341" t="s">
        <v>5911</v>
      </c>
      <c r="F3273" s="344" t="n">
        <v>1114.6</v>
      </c>
    </row>
    <row r="3274" customFormat="false" ht="15" hidden="false" customHeight="false" outlineLevel="0" collapsed="false">
      <c r="A3274" s="341" t="n">
        <v>100599</v>
      </c>
      <c r="B3274" s="342" t="str">
        <f aca="false">A3274&amp;"U"</f>
        <v>100599U</v>
      </c>
      <c r="C3274" s="341" t="s">
        <v>9170</v>
      </c>
      <c r="D3274" s="341" t="s">
        <v>32</v>
      </c>
      <c r="E3274" s="341" t="s">
        <v>5911</v>
      </c>
      <c r="F3274" s="343" t="n">
        <v>473.51</v>
      </c>
    </row>
    <row r="3275" customFormat="false" ht="15" hidden="false" customHeight="false" outlineLevel="0" collapsed="false">
      <c r="A3275" s="341" t="n">
        <v>100600</v>
      </c>
      <c r="B3275" s="342" t="str">
        <f aca="false">A3275&amp;"U"</f>
        <v>100600U</v>
      </c>
      <c r="C3275" s="341" t="s">
        <v>9171</v>
      </c>
      <c r="D3275" s="341" t="s">
        <v>32</v>
      </c>
      <c r="E3275" s="341" t="s">
        <v>5911</v>
      </c>
      <c r="F3275" s="343" t="n">
        <v>565.84</v>
      </c>
    </row>
    <row r="3276" customFormat="false" ht="15" hidden="false" customHeight="false" outlineLevel="0" collapsed="false">
      <c r="A3276" s="341" t="n">
        <v>100601</v>
      </c>
      <c r="B3276" s="342" t="str">
        <f aca="false">A3276&amp;"U"</f>
        <v>100601U</v>
      </c>
      <c r="C3276" s="341" t="s">
        <v>9172</v>
      </c>
      <c r="D3276" s="341" t="s">
        <v>32</v>
      </c>
      <c r="E3276" s="341" t="s">
        <v>5911</v>
      </c>
      <c r="F3276" s="343" t="n">
        <v>724.61</v>
      </c>
    </row>
    <row r="3277" customFormat="false" ht="15" hidden="false" customHeight="false" outlineLevel="0" collapsed="false">
      <c r="A3277" s="341" t="n">
        <v>100602</v>
      </c>
      <c r="B3277" s="342" t="str">
        <f aca="false">A3277&amp;"U"</f>
        <v>100602U</v>
      </c>
      <c r="C3277" s="341" t="s">
        <v>9173</v>
      </c>
      <c r="D3277" s="341" t="s">
        <v>32</v>
      </c>
      <c r="E3277" s="341" t="s">
        <v>5911</v>
      </c>
      <c r="F3277" s="343" t="n">
        <v>922.62</v>
      </c>
    </row>
    <row r="3278" customFormat="false" ht="15" hidden="false" customHeight="false" outlineLevel="0" collapsed="false">
      <c r="A3278" s="341" t="n">
        <v>100603</v>
      </c>
      <c r="B3278" s="342" t="str">
        <f aca="false">A3278&amp;"U"</f>
        <v>100603U</v>
      </c>
      <c r="C3278" s="341" t="s">
        <v>9174</v>
      </c>
      <c r="D3278" s="341" t="s">
        <v>32</v>
      </c>
      <c r="E3278" s="341" t="s">
        <v>5911</v>
      </c>
      <c r="F3278" s="344" t="n">
        <v>1431.02</v>
      </c>
    </row>
    <row r="3279" customFormat="false" ht="15" hidden="false" customHeight="false" outlineLevel="0" collapsed="false">
      <c r="A3279" s="341" t="n">
        <v>100604</v>
      </c>
      <c r="B3279" s="342" t="str">
        <f aca="false">A3279&amp;"U"</f>
        <v>100604U</v>
      </c>
      <c r="C3279" s="341" t="s">
        <v>9175</v>
      </c>
      <c r="D3279" s="341" t="s">
        <v>32</v>
      </c>
      <c r="E3279" s="341" t="s">
        <v>5911</v>
      </c>
      <c r="F3279" s="343" t="n">
        <v>599.49</v>
      </c>
    </row>
    <row r="3280" customFormat="false" ht="15" hidden="false" customHeight="false" outlineLevel="0" collapsed="false">
      <c r="A3280" s="341" t="n">
        <v>100605</v>
      </c>
      <c r="B3280" s="342" t="str">
        <f aca="false">A3280&amp;"U"</f>
        <v>100605U</v>
      </c>
      <c r="C3280" s="341" t="s">
        <v>9176</v>
      </c>
      <c r="D3280" s="341" t="s">
        <v>32</v>
      </c>
      <c r="E3280" s="341" t="s">
        <v>5911</v>
      </c>
      <c r="F3280" s="343" t="n">
        <v>964.43</v>
      </c>
    </row>
    <row r="3281" customFormat="false" ht="15" hidden="false" customHeight="false" outlineLevel="0" collapsed="false">
      <c r="A3281" s="341" t="n">
        <v>100606</v>
      </c>
      <c r="B3281" s="342" t="str">
        <f aca="false">A3281&amp;"U"</f>
        <v>100606U</v>
      </c>
      <c r="C3281" s="341" t="s">
        <v>9177</v>
      </c>
      <c r="D3281" s="341" t="s">
        <v>32</v>
      </c>
      <c r="E3281" s="341" t="s">
        <v>5911</v>
      </c>
      <c r="F3281" s="344" t="n">
        <v>1483.28</v>
      </c>
    </row>
    <row r="3282" customFormat="false" ht="15" hidden="false" customHeight="false" outlineLevel="0" collapsed="false">
      <c r="A3282" s="341" t="n">
        <v>100607</v>
      </c>
      <c r="B3282" s="342" t="str">
        <f aca="false">A3282&amp;"U"</f>
        <v>100607U</v>
      </c>
      <c r="C3282" s="341" t="s">
        <v>9178</v>
      </c>
      <c r="D3282" s="341" t="s">
        <v>32</v>
      </c>
      <c r="E3282" s="341" t="s">
        <v>5911</v>
      </c>
      <c r="F3282" s="343" t="n">
        <v>615.38</v>
      </c>
    </row>
    <row r="3283" customFormat="false" ht="15" hidden="false" customHeight="false" outlineLevel="0" collapsed="false">
      <c r="A3283" s="341" t="n">
        <v>100608</v>
      </c>
      <c r="B3283" s="342" t="str">
        <f aca="false">A3283&amp;"U"</f>
        <v>100608U</v>
      </c>
      <c r="C3283" s="341" t="s">
        <v>9179</v>
      </c>
      <c r="D3283" s="341" t="s">
        <v>32</v>
      </c>
      <c r="E3283" s="341" t="s">
        <v>5911</v>
      </c>
      <c r="F3283" s="343" t="n">
        <v>985.01</v>
      </c>
    </row>
    <row r="3284" customFormat="false" ht="15" hidden="false" customHeight="false" outlineLevel="0" collapsed="false">
      <c r="A3284" s="341" t="n">
        <v>100609</v>
      </c>
      <c r="B3284" s="342" t="str">
        <f aca="false">A3284&amp;"U"</f>
        <v>100609U</v>
      </c>
      <c r="C3284" s="341" t="s">
        <v>9180</v>
      </c>
      <c r="D3284" s="341" t="s">
        <v>32</v>
      </c>
      <c r="E3284" s="341" t="s">
        <v>5911</v>
      </c>
      <c r="F3284" s="344" t="n">
        <v>1511.27</v>
      </c>
    </row>
    <row r="3285" customFormat="false" ht="15" hidden="false" customHeight="false" outlineLevel="0" collapsed="false">
      <c r="A3285" s="341" t="n">
        <v>100610</v>
      </c>
      <c r="B3285" s="342" t="str">
        <f aca="false">A3285&amp;"U"</f>
        <v>100610U</v>
      </c>
      <c r="C3285" s="341" t="s">
        <v>9181</v>
      </c>
      <c r="D3285" s="341" t="s">
        <v>32</v>
      </c>
      <c r="E3285" s="341" t="s">
        <v>5911</v>
      </c>
      <c r="F3285" s="343" t="n">
        <v>631.24</v>
      </c>
    </row>
    <row r="3286" customFormat="false" ht="15" hidden="false" customHeight="false" outlineLevel="0" collapsed="false">
      <c r="A3286" s="341" t="n">
        <v>100611</v>
      </c>
      <c r="B3286" s="342" t="str">
        <f aca="false">A3286&amp;"U"</f>
        <v>100611U</v>
      </c>
      <c r="C3286" s="341" t="s">
        <v>9182</v>
      </c>
      <c r="D3286" s="341" t="s">
        <v>32</v>
      </c>
      <c r="E3286" s="341" t="s">
        <v>5911</v>
      </c>
      <c r="F3286" s="343" t="n">
        <v>797.2</v>
      </c>
    </row>
    <row r="3287" customFormat="false" ht="15" hidden="false" customHeight="false" outlineLevel="0" collapsed="false">
      <c r="A3287" s="341" t="n">
        <v>100612</v>
      </c>
      <c r="B3287" s="342" t="str">
        <f aca="false">A3287&amp;"U"</f>
        <v>100612U</v>
      </c>
      <c r="C3287" s="341" t="s">
        <v>9183</v>
      </c>
      <c r="D3287" s="341" t="s">
        <v>32</v>
      </c>
      <c r="E3287" s="341" t="s">
        <v>5911</v>
      </c>
      <c r="F3287" s="344" t="n">
        <v>1005.18</v>
      </c>
    </row>
    <row r="3288" customFormat="false" ht="15" hidden="false" customHeight="false" outlineLevel="0" collapsed="false">
      <c r="A3288" s="341" t="n">
        <v>100613</v>
      </c>
      <c r="B3288" s="342" t="str">
        <f aca="false">A3288&amp;"U"</f>
        <v>100613U</v>
      </c>
      <c r="C3288" s="341" t="s">
        <v>9184</v>
      </c>
      <c r="D3288" s="341" t="s">
        <v>32</v>
      </c>
      <c r="E3288" s="341" t="s">
        <v>5911</v>
      </c>
      <c r="F3288" s="344" t="n">
        <v>1538.53</v>
      </c>
    </row>
    <row r="3289" customFormat="false" ht="15" hidden="false" customHeight="false" outlineLevel="0" collapsed="false">
      <c r="A3289" s="341" t="n">
        <v>100614</v>
      </c>
      <c r="B3289" s="342" t="str">
        <f aca="false">A3289&amp;"U"</f>
        <v>100614U</v>
      </c>
      <c r="C3289" s="341" t="s">
        <v>9185</v>
      </c>
      <c r="D3289" s="341" t="s">
        <v>32</v>
      </c>
      <c r="E3289" s="341" t="s">
        <v>5911</v>
      </c>
      <c r="F3289" s="343" t="n">
        <v>832.84</v>
      </c>
    </row>
    <row r="3290" customFormat="false" ht="15" hidden="false" customHeight="false" outlineLevel="0" collapsed="false">
      <c r="A3290" s="341" t="n">
        <v>100615</v>
      </c>
      <c r="B3290" s="342" t="str">
        <f aca="false">A3290&amp;"U"</f>
        <v>100615U</v>
      </c>
      <c r="C3290" s="341" t="s">
        <v>9186</v>
      </c>
      <c r="D3290" s="341" t="s">
        <v>32</v>
      </c>
      <c r="E3290" s="341" t="s">
        <v>5911</v>
      </c>
      <c r="F3290" s="344" t="n">
        <v>1045.17</v>
      </c>
    </row>
    <row r="3291" customFormat="false" ht="15" hidden="false" customHeight="false" outlineLevel="0" collapsed="false">
      <c r="A3291" s="341" t="n">
        <v>100616</v>
      </c>
      <c r="B3291" s="342" t="str">
        <f aca="false">A3291&amp;"U"</f>
        <v>100616U</v>
      </c>
      <c r="C3291" s="341" t="s">
        <v>9187</v>
      </c>
      <c r="D3291" s="341" t="s">
        <v>32</v>
      </c>
      <c r="E3291" s="341" t="s">
        <v>5911</v>
      </c>
      <c r="F3291" s="344" t="n">
        <v>1595.83</v>
      </c>
    </row>
    <row r="3292" customFormat="false" ht="15" hidden="false" customHeight="false" outlineLevel="0" collapsed="false">
      <c r="A3292" s="341" t="n">
        <v>100617</v>
      </c>
      <c r="B3292" s="342" t="str">
        <f aca="false">A3292&amp;"U"</f>
        <v>100617U</v>
      </c>
      <c r="C3292" s="341" t="s">
        <v>9188</v>
      </c>
      <c r="D3292" s="341" t="s">
        <v>32</v>
      </c>
      <c r="E3292" s="341" t="s">
        <v>5911</v>
      </c>
      <c r="F3292" s="344" t="n">
        <v>1084.92</v>
      </c>
    </row>
    <row r="3293" customFormat="false" ht="15" hidden="false" customHeight="false" outlineLevel="0" collapsed="false">
      <c r="A3293" s="341" t="n">
        <v>100618</v>
      </c>
      <c r="B3293" s="342" t="str">
        <f aca="false">A3293&amp;"U"</f>
        <v>100618U</v>
      </c>
      <c r="C3293" s="341" t="s">
        <v>9189</v>
      </c>
      <c r="D3293" s="341" t="s">
        <v>32</v>
      </c>
      <c r="E3293" s="341" t="s">
        <v>5911</v>
      </c>
      <c r="F3293" s="344" t="n">
        <v>1659.41</v>
      </c>
    </row>
    <row r="3294" customFormat="false" ht="15" hidden="false" customHeight="false" outlineLevel="0" collapsed="false">
      <c r="A3294" s="341" t="n">
        <v>100619</v>
      </c>
      <c r="B3294" s="342" t="str">
        <f aca="false">A3294&amp;"U"</f>
        <v>100619U</v>
      </c>
      <c r="C3294" s="341" t="s">
        <v>9190</v>
      </c>
      <c r="D3294" s="341" t="s">
        <v>32</v>
      </c>
      <c r="E3294" s="341" t="s">
        <v>5911</v>
      </c>
      <c r="F3294" s="343" t="n">
        <v>569.21</v>
      </c>
    </row>
    <row r="3295" customFormat="false" ht="15" hidden="false" customHeight="false" outlineLevel="0" collapsed="false">
      <c r="A3295" s="341" t="n">
        <v>100620</v>
      </c>
      <c r="B3295" s="342" t="str">
        <f aca="false">A3295&amp;"U"</f>
        <v>100620U</v>
      </c>
      <c r="C3295" s="341" t="s">
        <v>9191</v>
      </c>
      <c r="D3295" s="341" t="s">
        <v>32</v>
      </c>
      <c r="E3295" s="341" t="s">
        <v>5911</v>
      </c>
      <c r="F3295" s="344" t="n">
        <v>2755.35</v>
      </c>
    </row>
    <row r="3296" customFormat="false" ht="15" hidden="false" customHeight="false" outlineLevel="0" collapsed="false">
      <c r="A3296" s="341" t="n">
        <v>100621</v>
      </c>
      <c r="B3296" s="342" t="str">
        <f aca="false">A3296&amp;"U"</f>
        <v>100621U</v>
      </c>
      <c r="C3296" s="341" t="s">
        <v>9192</v>
      </c>
      <c r="D3296" s="341" t="s">
        <v>32</v>
      </c>
      <c r="E3296" s="341" t="s">
        <v>5911</v>
      </c>
      <c r="F3296" s="344" t="n">
        <v>3193.8</v>
      </c>
    </row>
    <row r="3297" customFormat="false" ht="15" hidden="false" customHeight="false" outlineLevel="0" collapsed="false">
      <c r="A3297" s="341" t="n">
        <v>100622</v>
      </c>
      <c r="B3297" s="342" t="str">
        <f aca="false">A3297&amp;"U"</f>
        <v>100622U</v>
      </c>
      <c r="C3297" s="341" t="s">
        <v>9193</v>
      </c>
      <c r="D3297" s="341" t="s">
        <v>32</v>
      </c>
      <c r="E3297" s="341" t="s">
        <v>5911</v>
      </c>
      <c r="F3297" s="344" t="n">
        <v>2463.68</v>
      </c>
    </row>
    <row r="3298" customFormat="false" ht="15" hidden="false" customHeight="false" outlineLevel="0" collapsed="false">
      <c r="A3298" s="341" t="n">
        <v>100623</v>
      </c>
      <c r="B3298" s="342" t="str">
        <f aca="false">A3298&amp;"U"</f>
        <v>100623U</v>
      </c>
      <c r="C3298" s="341" t="s">
        <v>9194</v>
      </c>
      <c r="D3298" s="341" t="s">
        <v>32</v>
      </c>
      <c r="E3298" s="341" t="s">
        <v>5911</v>
      </c>
      <c r="F3298" s="344" t="n">
        <v>2622.87</v>
      </c>
    </row>
    <row r="3299" customFormat="false" ht="15" hidden="false" customHeight="false" outlineLevel="0" collapsed="false">
      <c r="A3299" s="341" t="n">
        <v>97600</v>
      </c>
      <c r="B3299" s="342" t="str">
        <f aca="false">A3299&amp;"U"</f>
        <v>97600U</v>
      </c>
      <c r="C3299" s="341" t="s">
        <v>9195</v>
      </c>
      <c r="D3299" s="341" t="s">
        <v>32</v>
      </c>
      <c r="E3299" s="341" t="s">
        <v>5964</v>
      </c>
      <c r="F3299" s="343" t="n">
        <v>281.45</v>
      </c>
    </row>
    <row r="3300" customFormat="false" ht="15" hidden="false" customHeight="false" outlineLevel="0" collapsed="false">
      <c r="A3300" s="341" t="n">
        <v>97601</v>
      </c>
      <c r="B3300" s="342" t="str">
        <f aca="false">A3300&amp;"U"</f>
        <v>97601U</v>
      </c>
      <c r="C3300" s="341" t="s">
        <v>9196</v>
      </c>
      <c r="D3300" s="341" t="s">
        <v>32</v>
      </c>
      <c r="E3300" s="341" t="s">
        <v>5964</v>
      </c>
      <c r="F3300" s="343" t="n">
        <v>297.46</v>
      </c>
    </row>
    <row r="3301" customFormat="false" ht="15" hidden="false" customHeight="false" outlineLevel="0" collapsed="false">
      <c r="A3301" s="341" t="n">
        <v>97605</v>
      </c>
      <c r="B3301" s="342" t="str">
        <f aca="false">A3301&amp;"U"</f>
        <v>97605U</v>
      </c>
      <c r="C3301" s="341" t="s">
        <v>9197</v>
      </c>
      <c r="D3301" s="341" t="s">
        <v>32</v>
      </c>
      <c r="E3301" s="341" t="s">
        <v>5964</v>
      </c>
      <c r="F3301" s="343" t="n">
        <v>69.3</v>
      </c>
    </row>
    <row r="3302" customFormat="false" ht="15" hidden="false" customHeight="false" outlineLevel="0" collapsed="false">
      <c r="A3302" s="341" t="n">
        <v>97606</v>
      </c>
      <c r="B3302" s="342" t="str">
        <f aca="false">A3302&amp;"U"</f>
        <v>97606U</v>
      </c>
      <c r="C3302" s="341" t="s">
        <v>9198</v>
      </c>
      <c r="D3302" s="341" t="s">
        <v>32</v>
      </c>
      <c r="E3302" s="341" t="s">
        <v>5964</v>
      </c>
      <c r="F3302" s="343" t="n">
        <v>76.82</v>
      </c>
    </row>
    <row r="3303" customFormat="false" ht="15" hidden="false" customHeight="false" outlineLevel="0" collapsed="false">
      <c r="A3303" s="341" t="n">
        <v>97607</v>
      </c>
      <c r="B3303" s="342" t="str">
        <f aca="false">A3303&amp;"U"</f>
        <v>97607U</v>
      </c>
      <c r="C3303" s="341" t="s">
        <v>9199</v>
      </c>
      <c r="D3303" s="341" t="s">
        <v>32</v>
      </c>
      <c r="E3303" s="341" t="s">
        <v>5964</v>
      </c>
      <c r="F3303" s="343" t="n">
        <v>83.38</v>
      </c>
    </row>
    <row r="3304" customFormat="false" ht="15" hidden="false" customHeight="false" outlineLevel="0" collapsed="false">
      <c r="A3304" s="341" t="n">
        <v>97608</v>
      </c>
      <c r="B3304" s="342" t="str">
        <f aca="false">A3304&amp;"U"</f>
        <v>97608U</v>
      </c>
      <c r="C3304" s="341" t="s">
        <v>9200</v>
      </c>
      <c r="D3304" s="341" t="s">
        <v>32</v>
      </c>
      <c r="E3304" s="341" t="s">
        <v>5964</v>
      </c>
      <c r="F3304" s="343" t="n">
        <v>90.9</v>
      </c>
    </row>
    <row r="3305" customFormat="false" ht="15" hidden="false" customHeight="false" outlineLevel="0" collapsed="false">
      <c r="A3305" s="341" t="n">
        <v>102102</v>
      </c>
      <c r="B3305" s="342" t="str">
        <f aca="false">A3305&amp;"U"</f>
        <v>102102U</v>
      </c>
      <c r="C3305" s="341" t="s">
        <v>9201</v>
      </c>
      <c r="D3305" s="341" t="s">
        <v>32</v>
      </c>
      <c r="E3305" s="341" t="s">
        <v>5911</v>
      </c>
      <c r="F3305" s="344" t="n">
        <v>10790.21</v>
      </c>
    </row>
    <row r="3306" customFormat="false" ht="15" hidden="false" customHeight="false" outlineLevel="0" collapsed="false">
      <c r="A3306" s="341" t="n">
        <v>102103</v>
      </c>
      <c r="B3306" s="342" t="str">
        <f aca="false">A3306&amp;"U"</f>
        <v>102103U</v>
      </c>
      <c r="C3306" s="341" t="s">
        <v>9202</v>
      </c>
      <c r="D3306" s="341" t="s">
        <v>32</v>
      </c>
      <c r="E3306" s="341" t="s">
        <v>5911</v>
      </c>
      <c r="F3306" s="344" t="n">
        <v>12013.26</v>
      </c>
    </row>
    <row r="3307" customFormat="false" ht="15" hidden="false" customHeight="false" outlineLevel="0" collapsed="false">
      <c r="A3307" s="341" t="n">
        <v>102104</v>
      </c>
      <c r="B3307" s="342" t="str">
        <f aca="false">A3307&amp;"U"</f>
        <v>102104U</v>
      </c>
      <c r="C3307" s="341" t="s">
        <v>9203</v>
      </c>
      <c r="D3307" s="341" t="s">
        <v>32</v>
      </c>
      <c r="E3307" s="341" t="s">
        <v>5911</v>
      </c>
      <c r="F3307" s="344" t="n">
        <v>15424.19</v>
      </c>
    </row>
    <row r="3308" customFormat="false" ht="15" hidden="false" customHeight="false" outlineLevel="0" collapsed="false">
      <c r="A3308" s="341" t="n">
        <v>102105</v>
      </c>
      <c r="B3308" s="342" t="str">
        <f aca="false">A3308&amp;"U"</f>
        <v>102105U</v>
      </c>
      <c r="C3308" s="341" t="s">
        <v>9204</v>
      </c>
      <c r="D3308" s="341" t="s">
        <v>32</v>
      </c>
      <c r="E3308" s="341" t="s">
        <v>5911</v>
      </c>
      <c r="F3308" s="344" t="n">
        <v>18968.31</v>
      </c>
    </row>
    <row r="3309" customFormat="false" ht="15" hidden="false" customHeight="false" outlineLevel="0" collapsed="false">
      <c r="A3309" s="341" t="n">
        <v>102106</v>
      </c>
      <c r="B3309" s="342" t="str">
        <f aca="false">A3309&amp;"U"</f>
        <v>102106U</v>
      </c>
      <c r="C3309" s="341" t="s">
        <v>9205</v>
      </c>
      <c r="D3309" s="341" t="s">
        <v>32</v>
      </c>
      <c r="E3309" s="341" t="s">
        <v>5911</v>
      </c>
      <c r="F3309" s="344" t="n">
        <v>23806.59</v>
      </c>
    </row>
    <row r="3310" customFormat="false" ht="15" hidden="false" customHeight="false" outlineLevel="0" collapsed="false">
      <c r="A3310" s="341" t="n">
        <v>102107</v>
      </c>
      <c r="B3310" s="342" t="str">
        <f aca="false">A3310&amp;"U"</f>
        <v>102107U</v>
      </c>
      <c r="C3310" s="341" t="s">
        <v>9206</v>
      </c>
      <c r="D3310" s="341" t="s">
        <v>32</v>
      </c>
      <c r="E3310" s="341" t="s">
        <v>5911</v>
      </c>
      <c r="F3310" s="344" t="n">
        <v>33238.93</v>
      </c>
    </row>
    <row r="3311" customFormat="false" ht="15" hidden="false" customHeight="false" outlineLevel="0" collapsed="false">
      <c r="A3311" s="341" t="n">
        <v>102108</v>
      </c>
      <c r="B3311" s="342" t="str">
        <f aca="false">A3311&amp;"U"</f>
        <v>102108U</v>
      </c>
      <c r="C3311" s="341" t="s">
        <v>9207</v>
      </c>
      <c r="D3311" s="341" t="s">
        <v>32</v>
      </c>
      <c r="E3311" s="341" t="s">
        <v>5911</v>
      </c>
      <c r="F3311" s="344" t="n">
        <v>38714.92</v>
      </c>
    </row>
    <row r="3312" customFormat="false" ht="15" hidden="false" customHeight="false" outlineLevel="0" collapsed="false">
      <c r="A3312" s="341" t="n">
        <v>102109</v>
      </c>
      <c r="B3312" s="342" t="str">
        <f aca="false">A3312&amp;"U"</f>
        <v>102109U</v>
      </c>
      <c r="C3312" s="341" t="s">
        <v>9208</v>
      </c>
      <c r="D3312" s="341" t="s">
        <v>32</v>
      </c>
      <c r="E3312" s="341" t="s">
        <v>5964</v>
      </c>
      <c r="F3312" s="343" t="n">
        <v>73.61</v>
      </c>
    </row>
    <row r="3313" customFormat="false" ht="15" hidden="false" customHeight="false" outlineLevel="0" collapsed="false">
      <c r="A3313" s="341" t="n">
        <v>102110</v>
      </c>
      <c r="B3313" s="342" t="str">
        <f aca="false">A3313&amp;"U"</f>
        <v>102110U</v>
      </c>
      <c r="C3313" s="341" t="s">
        <v>9209</v>
      </c>
      <c r="D3313" s="341" t="s">
        <v>32</v>
      </c>
      <c r="E3313" s="341" t="s">
        <v>5964</v>
      </c>
      <c r="F3313" s="343" t="n">
        <v>253</v>
      </c>
    </row>
    <row r="3314" customFormat="false" ht="15" hidden="false" customHeight="false" outlineLevel="0" collapsed="false">
      <c r="A3314" s="341" t="n">
        <v>103654</v>
      </c>
      <c r="B3314" s="342" t="str">
        <f aca="false">A3314&amp;"U"</f>
        <v>103654U</v>
      </c>
      <c r="C3314" s="341" t="s">
        <v>9210</v>
      </c>
      <c r="D3314" s="341" t="s">
        <v>32</v>
      </c>
      <c r="E3314" s="341" t="s">
        <v>5911</v>
      </c>
      <c r="F3314" s="344" t="n">
        <v>62753.88</v>
      </c>
    </row>
    <row r="3315" customFormat="false" ht="15" hidden="false" customHeight="false" outlineLevel="0" collapsed="false">
      <c r="A3315" s="341" t="n">
        <v>103655</v>
      </c>
      <c r="B3315" s="342" t="str">
        <f aca="false">A3315&amp;"U"</f>
        <v>103655U</v>
      </c>
      <c r="C3315" s="341" t="s">
        <v>9211</v>
      </c>
      <c r="D3315" s="341" t="s">
        <v>32</v>
      </c>
      <c r="E3315" s="341" t="s">
        <v>5911</v>
      </c>
      <c r="F3315" s="344" t="n">
        <v>85974.13</v>
      </c>
    </row>
    <row r="3316" customFormat="false" ht="15" hidden="false" customHeight="false" outlineLevel="0" collapsed="false">
      <c r="A3316" s="341" t="n">
        <v>103656</v>
      </c>
      <c r="B3316" s="342" t="str">
        <f aca="false">A3316&amp;"U"</f>
        <v>103656U</v>
      </c>
      <c r="C3316" s="341" t="s">
        <v>9212</v>
      </c>
      <c r="D3316" s="341" t="s">
        <v>32</v>
      </c>
      <c r="E3316" s="341" t="s">
        <v>5911</v>
      </c>
      <c r="F3316" s="344" t="n">
        <v>120218.07</v>
      </c>
    </row>
    <row r="3317" customFormat="false" ht="15" hidden="false" customHeight="false" outlineLevel="0" collapsed="false">
      <c r="A3317" s="341" t="n">
        <v>104473</v>
      </c>
      <c r="B3317" s="342" t="str">
        <f aca="false">A3317&amp;"U"</f>
        <v>104473U</v>
      </c>
      <c r="C3317" s="341" t="s">
        <v>9213</v>
      </c>
      <c r="D3317" s="341" t="s">
        <v>32</v>
      </c>
      <c r="E3317" s="341" t="s">
        <v>5964</v>
      </c>
      <c r="F3317" s="343" t="n">
        <v>147.07</v>
      </c>
    </row>
    <row r="3318" customFormat="false" ht="15" hidden="false" customHeight="false" outlineLevel="0" collapsed="false">
      <c r="A3318" s="341" t="n">
        <v>104474</v>
      </c>
      <c r="B3318" s="342" t="str">
        <f aca="false">A3318&amp;"U"</f>
        <v>104474U</v>
      </c>
      <c r="C3318" s="341" t="s">
        <v>9214</v>
      </c>
      <c r="D3318" s="341" t="s">
        <v>32</v>
      </c>
      <c r="E3318" s="341" t="s">
        <v>5964</v>
      </c>
      <c r="F3318" s="343" t="n">
        <v>315.11</v>
      </c>
    </row>
    <row r="3319" customFormat="false" ht="15" hidden="false" customHeight="false" outlineLevel="0" collapsed="false">
      <c r="A3319" s="341" t="n">
        <v>104475</v>
      </c>
      <c r="B3319" s="342" t="str">
        <f aca="false">A3319&amp;"U"</f>
        <v>104475U</v>
      </c>
      <c r="C3319" s="341" t="s">
        <v>9215</v>
      </c>
      <c r="D3319" s="341" t="s">
        <v>32</v>
      </c>
      <c r="E3319" s="341" t="s">
        <v>5964</v>
      </c>
      <c r="F3319" s="343" t="n">
        <v>126.75</v>
      </c>
    </row>
    <row r="3320" customFormat="false" ht="15" hidden="false" customHeight="false" outlineLevel="0" collapsed="false">
      <c r="A3320" s="341" t="n">
        <v>104476</v>
      </c>
      <c r="B3320" s="342" t="str">
        <f aca="false">A3320&amp;"U"</f>
        <v>104476U</v>
      </c>
      <c r="C3320" s="341" t="s">
        <v>9216</v>
      </c>
      <c r="D3320" s="341" t="s">
        <v>32</v>
      </c>
      <c r="E3320" s="341" t="s">
        <v>5964</v>
      </c>
      <c r="F3320" s="343" t="n">
        <v>163.55</v>
      </c>
    </row>
    <row r="3321" customFormat="false" ht="15" hidden="false" customHeight="false" outlineLevel="0" collapsed="false">
      <c r="A3321" s="341" t="n">
        <v>104477</v>
      </c>
      <c r="B3321" s="342" t="str">
        <f aca="false">A3321&amp;"U"</f>
        <v>104477U</v>
      </c>
      <c r="C3321" s="341" t="s">
        <v>9217</v>
      </c>
      <c r="D3321" s="341" t="s">
        <v>32</v>
      </c>
      <c r="E3321" s="341" t="s">
        <v>5964</v>
      </c>
      <c r="F3321" s="343" t="n">
        <v>120.21</v>
      </c>
    </row>
    <row r="3322" customFormat="false" ht="15" hidden="false" customHeight="false" outlineLevel="0" collapsed="false">
      <c r="A3322" s="341" t="n">
        <v>104478</v>
      </c>
      <c r="B3322" s="342" t="str">
        <f aca="false">A3322&amp;"U"</f>
        <v>104478U</v>
      </c>
      <c r="C3322" s="341" t="s">
        <v>9218</v>
      </c>
      <c r="D3322" s="341" t="s">
        <v>32</v>
      </c>
      <c r="E3322" s="341" t="s">
        <v>5964</v>
      </c>
      <c r="F3322" s="343" t="n">
        <v>267.56</v>
      </c>
    </row>
    <row r="3323" customFormat="false" ht="15" hidden="false" customHeight="false" outlineLevel="0" collapsed="false">
      <c r="A3323" s="341" t="n">
        <v>104479</v>
      </c>
      <c r="B3323" s="342" t="str">
        <f aca="false">A3323&amp;"U"</f>
        <v>104479U</v>
      </c>
      <c r="C3323" s="341" t="s">
        <v>9219</v>
      </c>
      <c r="D3323" s="341" t="s">
        <v>32</v>
      </c>
      <c r="E3323" s="341" t="s">
        <v>5964</v>
      </c>
      <c r="F3323" s="343" t="n">
        <v>107.63</v>
      </c>
    </row>
    <row r="3324" customFormat="false" ht="15" hidden="false" customHeight="false" outlineLevel="0" collapsed="false">
      <c r="A3324" s="341" t="n">
        <v>104480</v>
      </c>
      <c r="B3324" s="342" t="str">
        <f aca="false">A3324&amp;"U"</f>
        <v>104480U</v>
      </c>
      <c r="C3324" s="341" t="s">
        <v>9220</v>
      </c>
      <c r="D3324" s="341" t="s">
        <v>32</v>
      </c>
      <c r="E3324" s="341" t="s">
        <v>5964</v>
      </c>
      <c r="F3324" s="343" t="n">
        <v>121.71</v>
      </c>
    </row>
    <row r="3325" customFormat="false" ht="15" hidden="false" customHeight="false" outlineLevel="0" collapsed="false">
      <c r="A3325" s="341" t="n">
        <v>104481</v>
      </c>
      <c r="B3325" s="342" t="str">
        <f aca="false">A3325&amp;"U"</f>
        <v>104481U</v>
      </c>
      <c r="C3325" s="341" t="s">
        <v>9221</v>
      </c>
      <c r="D3325" s="341" t="s">
        <v>32</v>
      </c>
      <c r="E3325" s="341" t="s">
        <v>5964</v>
      </c>
      <c r="F3325" s="343" t="n">
        <v>293.77</v>
      </c>
    </row>
    <row r="3326" customFormat="false" ht="15" hidden="false" customHeight="false" outlineLevel="0" collapsed="false">
      <c r="A3326" s="341" t="n">
        <v>96973</v>
      </c>
      <c r="B3326" s="342" t="str">
        <f aca="false">A3326&amp;"U"</f>
        <v>96973U</v>
      </c>
      <c r="C3326" s="341" t="s">
        <v>9222</v>
      </c>
      <c r="D3326" s="341" t="s">
        <v>152</v>
      </c>
      <c r="E3326" s="341" t="s">
        <v>5911</v>
      </c>
      <c r="F3326" s="343" t="n">
        <v>62.09</v>
      </c>
    </row>
    <row r="3327" customFormat="false" ht="15" hidden="false" customHeight="false" outlineLevel="0" collapsed="false">
      <c r="A3327" s="341" t="n">
        <v>96974</v>
      </c>
      <c r="B3327" s="342" t="str">
        <f aca="false">A3327&amp;"U"</f>
        <v>96974U</v>
      </c>
      <c r="C3327" s="341" t="s">
        <v>9223</v>
      </c>
      <c r="D3327" s="341" t="s">
        <v>152</v>
      </c>
      <c r="E3327" s="341" t="s">
        <v>5911</v>
      </c>
      <c r="F3327" s="343" t="n">
        <v>80.03</v>
      </c>
    </row>
    <row r="3328" customFormat="false" ht="15" hidden="false" customHeight="false" outlineLevel="0" collapsed="false">
      <c r="A3328" s="341" t="n">
        <v>96975</v>
      </c>
      <c r="B3328" s="342" t="str">
        <f aca="false">A3328&amp;"U"</f>
        <v>96975U</v>
      </c>
      <c r="C3328" s="341" t="s">
        <v>9224</v>
      </c>
      <c r="D3328" s="341" t="s">
        <v>152</v>
      </c>
      <c r="E3328" s="341" t="s">
        <v>5911</v>
      </c>
      <c r="F3328" s="343" t="n">
        <v>98.89</v>
      </c>
    </row>
    <row r="3329" customFormat="false" ht="15" hidden="false" customHeight="false" outlineLevel="0" collapsed="false">
      <c r="A3329" s="341" t="n">
        <v>96976</v>
      </c>
      <c r="B3329" s="342" t="str">
        <f aca="false">A3329&amp;"U"</f>
        <v>96976U</v>
      </c>
      <c r="C3329" s="341" t="s">
        <v>9225</v>
      </c>
      <c r="D3329" s="341" t="s">
        <v>152</v>
      </c>
      <c r="E3329" s="341" t="s">
        <v>5911</v>
      </c>
      <c r="F3329" s="343" t="n">
        <v>130.24</v>
      </c>
    </row>
    <row r="3330" customFormat="false" ht="15" hidden="false" customHeight="false" outlineLevel="0" collapsed="false">
      <c r="A3330" s="341" t="n">
        <v>96977</v>
      </c>
      <c r="B3330" s="342" t="str">
        <f aca="false">A3330&amp;"U"</f>
        <v>96977U</v>
      </c>
      <c r="C3330" s="341" t="s">
        <v>9226</v>
      </c>
      <c r="D3330" s="341" t="s">
        <v>152</v>
      </c>
      <c r="E3330" s="341" t="s">
        <v>5964</v>
      </c>
      <c r="F3330" s="343" t="n">
        <v>50.89</v>
      </c>
    </row>
    <row r="3331" customFormat="false" ht="15" hidden="false" customHeight="false" outlineLevel="0" collapsed="false">
      <c r="A3331" s="341" t="n">
        <v>96978</v>
      </c>
      <c r="B3331" s="342" t="str">
        <f aca="false">A3331&amp;"U"</f>
        <v>96978U</v>
      </c>
      <c r="C3331" s="341" t="s">
        <v>9227</v>
      </c>
      <c r="D3331" s="341" t="s">
        <v>152</v>
      </c>
      <c r="E3331" s="341" t="s">
        <v>5964</v>
      </c>
      <c r="F3331" s="343" t="n">
        <v>67.05</v>
      </c>
    </row>
    <row r="3332" customFormat="false" ht="15" hidden="false" customHeight="false" outlineLevel="0" collapsed="false">
      <c r="A3332" s="341" t="n">
        <v>96979</v>
      </c>
      <c r="B3332" s="342" t="str">
        <f aca="false">A3332&amp;"U"</f>
        <v>96979U</v>
      </c>
      <c r="C3332" s="341" t="s">
        <v>9228</v>
      </c>
      <c r="D3332" s="341" t="s">
        <v>152</v>
      </c>
      <c r="E3332" s="341" t="s">
        <v>5964</v>
      </c>
      <c r="F3332" s="343" t="n">
        <v>95.93</v>
      </c>
    </row>
    <row r="3333" customFormat="false" ht="15" hidden="false" customHeight="false" outlineLevel="0" collapsed="false">
      <c r="A3333" s="341" t="n">
        <v>96984</v>
      </c>
      <c r="B3333" s="342" t="str">
        <f aca="false">A3333&amp;"U"</f>
        <v>96984U</v>
      </c>
      <c r="C3333" s="341" t="s">
        <v>9229</v>
      </c>
      <c r="D3333" s="341" t="s">
        <v>32</v>
      </c>
      <c r="E3333" s="341" t="s">
        <v>5964</v>
      </c>
      <c r="F3333" s="343" t="n">
        <v>49.68</v>
      </c>
    </row>
    <row r="3334" customFormat="false" ht="15" hidden="false" customHeight="false" outlineLevel="0" collapsed="false">
      <c r="A3334" s="341" t="n">
        <v>96985</v>
      </c>
      <c r="B3334" s="342" t="str">
        <f aca="false">A3334&amp;"U"</f>
        <v>96985U</v>
      </c>
      <c r="C3334" s="341" t="s">
        <v>9230</v>
      </c>
      <c r="D3334" s="341" t="s">
        <v>32</v>
      </c>
      <c r="E3334" s="341" t="s">
        <v>5964</v>
      </c>
      <c r="F3334" s="343" t="n">
        <v>88.74</v>
      </c>
    </row>
    <row r="3335" customFormat="false" ht="15" hidden="false" customHeight="false" outlineLevel="0" collapsed="false">
      <c r="A3335" s="341" t="n">
        <v>96986</v>
      </c>
      <c r="B3335" s="342" t="str">
        <f aca="false">A3335&amp;"U"</f>
        <v>96986U</v>
      </c>
      <c r="C3335" s="341" t="s">
        <v>9231</v>
      </c>
      <c r="D3335" s="341" t="s">
        <v>32</v>
      </c>
      <c r="E3335" s="341" t="s">
        <v>5964</v>
      </c>
      <c r="F3335" s="343" t="n">
        <v>132.25</v>
      </c>
    </row>
    <row r="3336" customFormat="false" ht="15" hidden="false" customHeight="false" outlineLevel="0" collapsed="false">
      <c r="A3336" s="341" t="n">
        <v>96987</v>
      </c>
      <c r="B3336" s="342" t="str">
        <f aca="false">A3336&amp;"U"</f>
        <v>96987U</v>
      </c>
      <c r="C3336" s="341" t="s">
        <v>9232</v>
      </c>
      <c r="D3336" s="341" t="s">
        <v>32</v>
      </c>
      <c r="E3336" s="341" t="s">
        <v>5911</v>
      </c>
      <c r="F3336" s="343" t="n">
        <v>116.63</v>
      </c>
    </row>
    <row r="3337" customFormat="false" ht="15" hidden="false" customHeight="false" outlineLevel="0" collapsed="false">
      <c r="A3337" s="341" t="n">
        <v>96988</v>
      </c>
      <c r="B3337" s="342" t="str">
        <f aca="false">A3337&amp;"U"</f>
        <v>96988U</v>
      </c>
      <c r="C3337" s="341" t="s">
        <v>9233</v>
      </c>
      <c r="D3337" s="341" t="s">
        <v>32</v>
      </c>
      <c r="E3337" s="341" t="s">
        <v>5964</v>
      </c>
      <c r="F3337" s="343" t="n">
        <v>166.68</v>
      </c>
    </row>
    <row r="3338" customFormat="false" ht="15" hidden="false" customHeight="false" outlineLevel="0" collapsed="false">
      <c r="A3338" s="341" t="n">
        <v>96989</v>
      </c>
      <c r="B3338" s="342" t="str">
        <f aca="false">A3338&amp;"U"</f>
        <v>96989U</v>
      </c>
      <c r="C3338" s="341" t="s">
        <v>9234</v>
      </c>
      <c r="D3338" s="341" t="s">
        <v>32</v>
      </c>
      <c r="E3338" s="341" t="s">
        <v>5964</v>
      </c>
      <c r="F3338" s="343" t="n">
        <v>139.55</v>
      </c>
    </row>
    <row r="3339" customFormat="false" ht="15" hidden="false" customHeight="false" outlineLevel="0" collapsed="false">
      <c r="A3339" s="341" t="n">
        <v>98463</v>
      </c>
      <c r="B3339" s="342" t="str">
        <f aca="false">A3339&amp;"U"</f>
        <v>98463U</v>
      </c>
      <c r="C3339" s="341" t="s">
        <v>9235</v>
      </c>
      <c r="D3339" s="341" t="s">
        <v>32</v>
      </c>
      <c r="E3339" s="341" t="s">
        <v>5911</v>
      </c>
      <c r="F3339" s="343" t="n">
        <v>24.16</v>
      </c>
    </row>
    <row r="3340" customFormat="false" ht="15" hidden="false" customHeight="false" outlineLevel="0" collapsed="false">
      <c r="A3340" s="341" t="n">
        <v>104746</v>
      </c>
      <c r="B3340" s="342" t="str">
        <f aca="false">A3340&amp;"U"</f>
        <v>104746U</v>
      </c>
      <c r="C3340" s="341" t="s">
        <v>9236</v>
      </c>
      <c r="D3340" s="341" t="s">
        <v>32</v>
      </c>
      <c r="E3340" s="341" t="s">
        <v>5911</v>
      </c>
      <c r="F3340" s="343" t="n">
        <v>26.32</v>
      </c>
    </row>
    <row r="3341" customFormat="false" ht="15" hidden="false" customHeight="false" outlineLevel="0" collapsed="false">
      <c r="A3341" s="341" t="n">
        <v>104749</v>
      </c>
      <c r="B3341" s="342" t="str">
        <f aca="false">A3341&amp;"U"</f>
        <v>104749U</v>
      </c>
      <c r="C3341" s="341" t="s">
        <v>9237</v>
      </c>
      <c r="D3341" s="341" t="s">
        <v>32</v>
      </c>
      <c r="E3341" s="341" t="s">
        <v>5964</v>
      </c>
      <c r="F3341" s="343" t="n">
        <v>20.33</v>
      </c>
    </row>
    <row r="3342" customFormat="false" ht="15" hidden="false" customHeight="false" outlineLevel="0" collapsed="false">
      <c r="A3342" s="341" t="n">
        <v>104750</v>
      </c>
      <c r="B3342" s="342" t="str">
        <f aca="false">A3342&amp;"U"</f>
        <v>104750U</v>
      </c>
      <c r="C3342" s="341" t="s">
        <v>9238</v>
      </c>
      <c r="D3342" s="341" t="s">
        <v>32</v>
      </c>
      <c r="E3342" s="341" t="s">
        <v>5964</v>
      </c>
      <c r="F3342" s="343" t="n">
        <v>15.82</v>
      </c>
    </row>
    <row r="3343" customFormat="false" ht="15" hidden="false" customHeight="false" outlineLevel="0" collapsed="false">
      <c r="A3343" s="341" t="n">
        <v>104751</v>
      </c>
      <c r="B3343" s="342" t="str">
        <f aca="false">A3343&amp;"U"</f>
        <v>104751U</v>
      </c>
      <c r="C3343" s="341" t="s">
        <v>9239</v>
      </c>
      <c r="D3343" s="341" t="s">
        <v>32</v>
      </c>
      <c r="E3343" s="341" t="s">
        <v>5964</v>
      </c>
      <c r="F3343" s="343" t="n">
        <v>23.55</v>
      </c>
    </row>
    <row r="3344" customFormat="false" ht="15" hidden="false" customHeight="false" outlineLevel="0" collapsed="false">
      <c r="A3344" s="341" t="n">
        <v>104752</v>
      </c>
      <c r="B3344" s="342" t="str">
        <f aca="false">A3344&amp;"U"</f>
        <v>104752U</v>
      </c>
      <c r="C3344" s="341" t="s">
        <v>9240</v>
      </c>
      <c r="D3344" s="341" t="s">
        <v>32</v>
      </c>
      <c r="E3344" s="341" t="s">
        <v>5964</v>
      </c>
      <c r="F3344" s="343" t="n">
        <v>18.27</v>
      </c>
    </row>
    <row r="3345" customFormat="false" ht="15" hidden="false" customHeight="false" outlineLevel="0" collapsed="false">
      <c r="A3345" s="341" t="n">
        <v>104753</v>
      </c>
      <c r="B3345" s="342" t="str">
        <f aca="false">A3345&amp;"U"</f>
        <v>104753U</v>
      </c>
      <c r="C3345" s="341" t="s">
        <v>9241</v>
      </c>
      <c r="D3345" s="341" t="s">
        <v>32</v>
      </c>
      <c r="E3345" s="341" t="s">
        <v>5964</v>
      </c>
      <c r="F3345" s="343" t="n">
        <v>22.21</v>
      </c>
    </row>
    <row r="3346" customFormat="false" ht="15" hidden="false" customHeight="false" outlineLevel="0" collapsed="false">
      <c r="A3346" s="341" t="n">
        <v>104754</v>
      </c>
      <c r="B3346" s="342" t="str">
        <f aca="false">A3346&amp;"U"</f>
        <v>104754U</v>
      </c>
      <c r="C3346" s="341" t="s">
        <v>9242</v>
      </c>
      <c r="D3346" s="341" t="s">
        <v>32</v>
      </c>
      <c r="E3346" s="341" t="s">
        <v>5964</v>
      </c>
      <c r="F3346" s="343" t="n">
        <v>28.98</v>
      </c>
    </row>
    <row r="3347" customFormat="false" ht="15" hidden="false" customHeight="false" outlineLevel="0" collapsed="false">
      <c r="A3347" s="341" t="n">
        <v>104755</v>
      </c>
      <c r="B3347" s="342" t="str">
        <f aca="false">A3347&amp;"U"</f>
        <v>104755U</v>
      </c>
      <c r="C3347" s="341" t="s">
        <v>9243</v>
      </c>
      <c r="D3347" s="341" t="s">
        <v>32</v>
      </c>
      <c r="E3347" s="341" t="s">
        <v>5964</v>
      </c>
      <c r="F3347" s="343" t="n">
        <v>39.47</v>
      </c>
    </row>
    <row r="3348" customFormat="false" ht="15" hidden="false" customHeight="false" outlineLevel="0" collapsed="false">
      <c r="A3348" s="341" t="n">
        <v>103490</v>
      </c>
      <c r="B3348" s="342" t="str">
        <f aca="false">A3348&amp;"U"</f>
        <v>103490U</v>
      </c>
      <c r="C3348" s="341" t="s">
        <v>9244</v>
      </c>
      <c r="D3348" s="341" t="s">
        <v>102</v>
      </c>
      <c r="E3348" s="341" t="s">
        <v>5911</v>
      </c>
      <c r="F3348" s="344" t="n">
        <v>2882.99</v>
      </c>
    </row>
    <row r="3349" customFormat="false" ht="15" hidden="false" customHeight="false" outlineLevel="0" collapsed="false">
      <c r="A3349" s="341" t="n">
        <v>103491</v>
      </c>
      <c r="B3349" s="342" t="str">
        <f aca="false">A3349&amp;"U"</f>
        <v>103491U</v>
      </c>
      <c r="C3349" s="341" t="s">
        <v>9245</v>
      </c>
      <c r="D3349" s="341" t="s">
        <v>102</v>
      </c>
      <c r="E3349" s="341" t="s">
        <v>5964</v>
      </c>
      <c r="F3349" s="343" t="n">
        <v>776.72</v>
      </c>
    </row>
    <row r="3350" customFormat="false" ht="15" hidden="false" customHeight="false" outlineLevel="0" collapsed="false">
      <c r="A3350" s="341" t="n">
        <v>104758</v>
      </c>
      <c r="B3350" s="342" t="str">
        <f aca="false">A3350&amp;"U"</f>
        <v>104758U</v>
      </c>
      <c r="C3350" s="341" t="s">
        <v>9246</v>
      </c>
      <c r="D3350" s="341" t="s">
        <v>32</v>
      </c>
      <c r="E3350" s="341" t="s">
        <v>5964</v>
      </c>
      <c r="F3350" s="343" t="n">
        <v>13.95</v>
      </c>
    </row>
    <row r="3351" customFormat="false" ht="15" hidden="false" customHeight="false" outlineLevel="0" collapsed="false">
      <c r="A3351" s="341" t="n">
        <v>104759</v>
      </c>
      <c r="B3351" s="342" t="str">
        <f aca="false">A3351&amp;"U"</f>
        <v>104759U</v>
      </c>
      <c r="C3351" s="341" t="s">
        <v>9247</v>
      </c>
      <c r="D3351" s="341" t="s">
        <v>32</v>
      </c>
      <c r="E3351" s="341" t="s">
        <v>5964</v>
      </c>
      <c r="F3351" s="343" t="n">
        <v>37.17</v>
      </c>
    </row>
    <row r="3352" customFormat="false" ht="15" hidden="false" customHeight="false" outlineLevel="0" collapsed="false">
      <c r="A3352" s="341" t="n">
        <v>104760</v>
      </c>
      <c r="B3352" s="342" t="str">
        <f aca="false">A3352&amp;"U"</f>
        <v>104760U</v>
      </c>
      <c r="C3352" s="341" t="s">
        <v>9248</v>
      </c>
      <c r="D3352" s="341" t="s">
        <v>32</v>
      </c>
      <c r="E3352" s="341" t="s">
        <v>5964</v>
      </c>
      <c r="F3352" s="343" t="n">
        <v>54.29</v>
      </c>
    </row>
    <row r="3353" customFormat="false" ht="15" hidden="false" customHeight="false" outlineLevel="0" collapsed="false">
      <c r="A3353" s="341" t="n">
        <v>104761</v>
      </c>
      <c r="B3353" s="342" t="str">
        <f aca="false">A3353&amp;"U"</f>
        <v>104761U</v>
      </c>
      <c r="C3353" s="341" t="s">
        <v>9249</v>
      </c>
      <c r="D3353" s="341" t="s">
        <v>32</v>
      </c>
      <c r="E3353" s="341" t="s">
        <v>5911</v>
      </c>
      <c r="F3353" s="343" t="n">
        <v>7.88</v>
      </c>
    </row>
    <row r="3354" customFormat="false" ht="15" hidden="false" customHeight="false" outlineLevel="0" collapsed="false">
      <c r="A3354" s="341" t="n">
        <v>104762</v>
      </c>
      <c r="B3354" s="342" t="str">
        <f aca="false">A3354&amp;"U"</f>
        <v>104762U</v>
      </c>
      <c r="C3354" s="341" t="s">
        <v>9250</v>
      </c>
      <c r="D3354" s="341" t="s">
        <v>32</v>
      </c>
      <c r="E3354" s="341" t="s">
        <v>5911</v>
      </c>
      <c r="F3354" s="343" t="n">
        <v>21.02</v>
      </c>
    </row>
    <row r="3355" customFormat="false" ht="15" hidden="false" customHeight="false" outlineLevel="0" collapsed="false">
      <c r="A3355" s="341" t="n">
        <v>104763</v>
      </c>
      <c r="B3355" s="342" t="str">
        <f aca="false">A3355&amp;"U"</f>
        <v>104763U</v>
      </c>
      <c r="C3355" s="341" t="s">
        <v>9251</v>
      </c>
      <c r="D3355" s="341" t="s">
        <v>32</v>
      </c>
      <c r="E3355" s="341" t="s">
        <v>5911</v>
      </c>
      <c r="F3355" s="343" t="n">
        <v>30.7</v>
      </c>
    </row>
    <row r="3356" customFormat="false" ht="15" hidden="false" customHeight="false" outlineLevel="0" collapsed="false">
      <c r="A3356" s="341" t="n">
        <v>104764</v>
      </c>
      <c r="B3356" s="342" t="str">
        <f aca="false">A3356&amp;"U"</f>
        <v>104764U</v>
      </c>
      <c r="C3356" s="341" t="s">
        <v>9252</v>
      </c>
      <c r="D3356" s="341" t="s">
        <v>152</v>
      </c>
      <c r="E3356" s="341" t="s">
        <v>5911</v>
      </c>
      <c r="F3356" s="343" t="n">
        <v>20.1</v>
      </c>
    </row>
    <row r="3357" customFormat="false" ht="15" hidden="false" customHeight="false" outlineLevel="0" collapsed="false">
      <c r="A3357" s="341" t="n">
        <v>104765</v>
      </c>
      <c r="B3357" s="342" t="str">
        <f aca="false">A3357&amp;"U"</f>
        <v>104765U</v>
      </c>
      <c r="C3357" s="341" t="s">
        <v>9253</v>
      </c>
      <c r="D3357" s="341" t="s">
        <v>152</v>
      </c>
      <c r="E3357" s="341" t="s">
        <v>5911</v>
      </c>
      <c r="F3357" s="343" t="n">
        <v>15.78</v>
      </c>
    </row>
    <row r="3358" customFormat="false" ht="15" hidden="false" customHeight="false" outlineLevel="0" collapsed="false">
      <c r="A3358" s="341" t="n">
        <v>104766</v>
      </c>
      <c r="B3358" s="342" t="str">
        <f aca="false">A3358&amp;"U"</f>
        <v>104766U</v>
      </c>
      <c r="C3358" s="341" t="s">
        <v>9254</v>
      </c>
      <c r="D3358" s="341" t="s">
        <v>152</v>
      </c>
      <c r="E3358" s="341" t="s">
        <v>5964</v>
      </c>
      <c r="F3358" s="343" t="n">
        <v>14.61</v>
      </c>
    </row>
    <row r="3359" customFormat="false" ht="15" hidden="false" customHeight="false" outlineLevel="0" collapsed="false">
      <c r="A3359" s="341" t="n">
        <v>104768</v>
      </c>
      <c r="B3359" s="342" t="str">
        <f aca="false">A3359&amp;"U"</f>
        <v>104768U</v>
      </c>
      <c r="C3359" s="341" t="s">
        <v>9255</v>
      </c>
      <c r="D3359" s="341" t="s">
        <v>32</v>
      </c>
      <c r="E3359" s="341" t="s">
        <v>5964</v>
      </c>
      <c r="F3359" s="343" t="n">
        <v>0.58</v>
      </c>
    </row>
    <row r="3360" customFormat="false" ht="15" hidden="false" customHeight="false" outlineLevel="0" collapsed="false">
      <c r="A3360" s="341" t="n">
        <v>104770</v>
      </c>
      <c r="B3360" s="342" t="str">
        <f aca="false">A3360&amp;"U"</f>
        <v>104770U</v>
      </c>
      <c r="C3360" s="341" t="s">
        <v>9256</v>
      </c>
      <c r="D3360" s="341" t="s">
        <v>32</v>
      </c>
      <c r="E3360" s="341" t="s">
        <v>5964</v>
      </c>
      <c r="F3360" s="343" t="n">
        <v>1.57</v>
      </c>
    </row>
    <row r="3361" customFormat="false" ht="15" hidden="false" customHeight="false" outlineLevel="0" collapsed="false">
      <c r="A3361" s="341" t="n">
        <v>104772</v>
      </c>
      <c r="B3361" s="342" t="str">
        <f aca="false">A3361&amp;"U"</f>
        <v>104772U</v>
      </c>
      <c r="C3361" s="341" t="s">
        <v>9257</v>
      </c>
      <c r="D3361" s="341" t="s">
        <v>32</v>
      </c>
      <c r="E3361" s="341" t="s">
        <v>5964</v>
      </c>
      <c r="F3361" s="343" t="n">
        <v>2.3</v>
      </c>
    </row>
    <row r="3362" customFormat="false" ht="15" hidden="false" customHeight="false" outlineLevel="0" collapsed="false">
      <c r="A3362" s="341" t="n">
        <v>104774</v>
      </c>
      <c r="B3362" s="342" t="str">
        <f aca="false">A3362&amp;"U"</f>
        <v>104774U</v>
      </c>
      <c r="C3362" s="341" t="s">
        <v>9258</v>
      </c>
      <c r="D3362" s="341" t="s">
        <v>32</v>
      </c>
      <c r="E3362" s="341" t="s">
        <v>5911</v>
      </c>
      <c r="F3362" s="343" t="n">
        <v>2.03</v>
      </c>
    </row>
    <row r="3363" customFormat="false" ht="15" hidden="false" customHeight="false" outlineLevel="0" collapsed="false">
      <c r="A3363" s="341" t="n">
        <v>104776</v>
      </c>
      <c r="B3363" s="342" t="str">
        <f aca="false">A3363&amp;"U"</f>
        <v>104776U</v>
      </c>
      <c r="C3363" s="341" t="s">
        <v>9259</v>
      </c>
      <c r="D3363" s="341" t="s">
        <v>32</v>
      </c>
      <c r="E3363" s="341" t="s">
        <v>5911</v>
      </c>
      <c r="F3363" s="343" t="n">
        <v>5.49</v>
      </c>
    </row>
    <row r="3364" customFormat="false" ht="15" hidden="false" customHeight="false" outlineLevel="0" collapsed="false">
      <c r="A3364" s="341" t="n">
        <v>104778</v>
      </c>
      <c r="B3364" s="342" t="str">
        <f aca="false">A3364&amp;"U"</f>
        <v>104778U</v>
      </c>
      <c r="C3364" s="341" t="s">
        <v>9260</v>
      </c>
      <c r="D3364" s="341" t="s">
        <v>32</v>
      </c>
      <c r="E3364" s="341" t="s">
        <v>5911</v>
      </c>
      <c r="F3364" s="343" t="n">
        <v>8.01</v>
      </c>
    </row>
    <row r="3365" customFormat="false" ht="15" hidden="false" customHeight="false" outlineLevel="0" collapsed="false">
      <c r="A3365" s="341" t="n">
        <v>104780</v>
      </c>
      <c r="B3365" s="342" t="str">
        <f aca="false">A3365&amp;"U"</f>
        <v>104780U</v>
      </c>
      <c r="C3365" s="341" t="s">
        <v>9261</v>
      </c>
      <c r="D3365" s="341" t="s">
        <v>152</v>
      </c>
      <c r="E3365" s="341" t="s">
        <v>5964</v>
      </c>
      <c r="F3365" s="343" t="n">
        <v>4.27</v>
      </c>
    </row>
    <row r="3366" customFormat="false" ht="15" hidden="false" customHeight="false" outlineLevel="0" collapsed="false">
      <c r="A3366" s="341" t="n">
        <v>104785</v>
      </c>
      <c r="B3366" s="342" t="str">
        <f aca="false">A3366&amp;"U"</f>
        <v>104785U</v>
      </c>
      <c r="C3366" s="341" t="s">
        <v>9262</v>
      </c>
      <c r="D3366" s="341" t="s">
        <v>152</v>
      </c>
      <c r="E3366" s="341" t="s">
        <v>5911</v>
      </c>
      <c r="F3366" s="343" t="n">
        <v>10.29</v>
      </c>
    </row>
    <row r="3367" customFormat="false" ht="15" hidden="false" customHeight="false" outlineLevel="0" collapsed="false">
      <c r="A3367" s="341" t="n">
        <v>96765</v>
      </c>
      <c r="B3367" s="342" t="str">
        <f aca="false">A3367&amp;"U"</f>
        <v>96765U</v>
      </c>
      <c r="C3367" s="341" t="s">
        <v>9263</v>
      </c>
      <c r="D3367" s="341" t="s">
        <v>32</v>
      </c>
      <c r="E3367" s="341" t="s">
        <v>5911</v>
      </c>
      <c r="F3367" s="344" t="n">
        <v>1666.17</v>
      </c>
    </row>
    <row r="3368" customFormat="false" ht="15" hidden="false" customHeight="false" outlineLevel="0" collapsed="false">
      <c r="A3368" s="341" t="n">
        <v>101905</v>
      </c>
      <c r="B3368" s="342" t="str">
        <f aca="false">A3368&amp;"U"</f>
        <v>101905U</v>
      </c>
      <c r="C3368" s="341" t="s">
        <v>9264</v>
      </c>
      <c r="D3368" s="341" t="s">
        <v>32</v>
      </c>
      <c r="E3368" s="341" t="s">
        <v>5911</v>
      </c>
      <c r="F3368" s="343" t="n">
        <v>222.44</v>
      </c>
    </row>
    <row r="3369" customFormat="false" ht="15" hidden="false" customHeight="false" outlineLevel="0" collapsed="false">
      <c r="A3369" s="341" t="n">
        <v>101906</v>
      </c>
      <c r="B3369" s="342" t="str">
        <f aca="false">A3369&amp;"U"</f>
        <v>101906U</v>
      </c>
      <c r="C3369" s="341" t="s">
        <v>9265</v>
      </c>
      <c r="D3369" s="341" t="s">
        <v>32</v>
      </c>
      <c r="E3369" s="341" t="s">
        <v>5911</v>
      </c>
      <c r="F3369" s="343" t="n">
        <v>658.11</v>
      </c>
    </row>
    <row r="3370" customFormat="false" ht="15" hidden="false" customHeight="false" outlineLevel="0" collapsed="false">
      <c r="A3370" s="341" t="n">
        <v>101907</v>
      </c>
      <c r="B3370" s="342" t="str">
        <f aca="false">A3370&amp;"U"</f>
        <v>101907U</v>
      </c>
      <c r="C3370" s="341" t="s">
        <v>9266</v>
      </c>
      <c r="D3370" s="341" t="s">
        <v>32</v>
      </c>
      <c r="E3370" s="341" t="s">
        <v>5911</v>
      </c>
      <c r="F3370" s="343" t="n">
        <v>711.19</v>
      </c>
    </row>
    <row r="3371" customFormat="false" ht="15" hidden="false" customHeight="false" outlineLevel="0" collapsed="false">
      <c r="A3371" s="341" t="n">
        <v>101908</v>
      </c>
      <c r="B3371" s="342" t="str">
        <f aca="false">A3371&amp;"U"</f>
        <v>101908U</v>
      </c>
      <c r="C3371" s="341" t="s">
        <v>9267</v>
      </c>
      <c r="D3371" s="341" t="s">
        <v>32</v>
      </c>
      <c r="E3371" s="341" t="s">
        <v>5911</v>
      </c>
      <c r="F3371" s="343" t="n">
        <v>215.8</v>
      </c>
    </row>
    <row r="3372" customFormat="false" ht="15" hidden="false" customHeight="false" outlineLevel="0" collapsed="false">
      <c r="A3372" s="341" t="n">
        <v>101909</v>
      </c>
      <c r="B3372" s="342" t="str">
        <f aca="false">A3372&amp;"U"</f>
        <v>101909U</v>
      </c>
      <c r="C3372" s="341" t="s">
        <v>9268</v>
      </c>
      <c r="D3372" s="341" t="s">
        <v>32</v>
      </c>
      <c r="E3372" s="341" t="s">
        <v>5911</v>
      </c>
      <c r="F3372" s="343" t="n">
        <v>251.19</v>
      </c>
    </row>
    <row r="3373" customFormat="false" ht="15" hidden="false" customHeight="false" outlineLevel="0" collapsed="false">
      <c r="A3373" s="341" t="n">
        <v>101910</v>
      </c>
      <c r="B3373" s="342" t="str">
        <f aca="false">A3373&amp;"U"</f>
        <v>101910U</v>
      </c>
      <c r="C3373" s="341" t="s">
        <v>9269</v>
      </c>
      <c r="D3373" s="341" t="s">
        <v>32</v>
      </c>
      <c r="E3373" s="341" t="s">
        <v>5911</v>
      </c>
      <c r="F3373" s="343" t="n">
        <v>295.42</v>
      </c>
    </row>
    <row r="3374" customFormat="false" ht="15" hidden="false" customHeight="false" outlineLevel="0" collapsed="false">
      <c r="A3374" s="341" t="n">
        <v>101911</v>
      </c>
      <c r="B3374" s="342" t="str">
        <f aca="false">A3374&amp;"U"</f>
        <v>101911U</v>
      </c>
      <c r="C3374" s="341" t="s">
        <v>9270</v>
      </c>
      <c r="D3374" s="341" t="s">
        <v>32</v>
      </c>
      <c r="E3374" s="341" t="s">
        <v>5911</v>
      </c>
      <c r="F3374" s="343" t="n">
        <v>339.65</v>
      </c>
    </row>
    <row r="3375" customFormat="false" ht="15" hidden="false" customHeight="false" outlineLevel="0" collapsed="false">
      <c r="A3375" s="341" t="n">
        <v>101912</v>
      </c>
      <c r="B3375" s="342" t="str">
        <f aca="false">A3375&amp;"U"</f>
        <v>101912U</v>
      </c>
      <c r="C3375" s="341" t="s">
        <v>9271</v>
      </c>
      <c r="D3375" s="341" t="s">
        <v>32</v>
      </c>
      <c r="E3375" s="341" t="s">
        <v>5911</v>
      </c>
      <c r="F3375" s="344" t="n">
        <v>2072.81</v>
      </c>
    </row>
    <row r="3376" customFormat="false" ht="15" hidden="false" customHeight="false" outlineLevel="0" collapsed="false">
      <c r="A3376" s="341" t="n">
        <v>101913</v>
      </c>
      <c r="B3376" s="342" t="str">
        <f aca="false">A3376&amp;"U"</f>
        <v>101913U</v>
      </c>
      <c r="C3376" s="341" t="s">
        <v>9272</v>
      </c>
      <c r="D3376" s="341" t="s">
        <v>32</v>
      </c>
      <c r="E3376" s="341" t="s">
        <v>5911</v>
      </c>
      <c r="F3376" s="343" t="n">
        <v>357.55</v>
      </c>
    </row>
    <row r="3377" customFormat="false" ht="15" hidden="false" customHeight="false" outlineLevel="0" collapsed="false">
      <c r="A3377" s="341" t="n">
        <v>101914</v>
      </c>
      <c r="B3377" s="342" t="str">
        <f aca="false">A3377&amp;"U"</f>
        <v>101914U</v>
      </c>
      <c r="C3377" s="341" t="s">
        <v>9273</v>
      </c>
      <c r="D3377" s="341" t="s">
        <v>32</v>
      </c>
      <c r="E3377" s="341" t="s">
        <v>5911</v>
      </c>
      <c r="F3377" s="343" t="n">
        <v>455.58</v>
      </c>
    </row>
    <row r="3378" customFormat="false" ht="15" hidden="false" customHeight="false" outlineLevel="0" collapsed="false">
      <c r="A3378" s="341" t="n">
        <v>101915</v>
      </c>
      <c r="B3378" s="342" t="str">
        <f aca="false">A3378&amp;"U"</f>
        <v>101915U</v>
      </c>
      <c r="C3378" s="341" t="s">
        <v>9274</v>
      </c>
      <c r="D3378" s="341" t="s">
        <v>32</v>
      </c>
      <c r="E3378" s="341" t="s">
        <v>5964</v>
      </c>
      <c r="F3378" s="343" t="n">
        <v>306.16</v>
      </c>
    </row>
    <row r="3379" customFormat="false" ht="15" hidden="false" customHeight="false" outlineLevel="0" collapsed="false">
      <c r="A3379" s="341" t="n">
        <v>101916</v>
      </c>
      <c r="B3379" s="342" t="str">
        <f aca="false">A3379&amp;"U"</f>
        <v>101916U</v>
      </c>
      <c r="C3379" s="341" t="s">
        <v>9275</v>
      </c>
      <c r="D3379" s="341" t="s">
        <v>32</v>
      </c>
      <c r="E3379" s="341" t="s">
        <v>5911</v>
      </c>
      <c r="F3379" s="344" t="n">
        <v>3560.73</v>
      </c>
    </row>
    <row r="3380" customFormat="false" ht="15" hidden="false" customHeight="false" outlineLevel="0" collapsed="false">
      <c r="A3380" s="341" t="n">
        <v>101917</v>
      </c>
      <c r="B3380" s="342" t="str">
        <f aca="false">A3380&amp;"U"</f>
        <v>101917U</v>
      </c>
      <c r="C3380" s="341" t="s">
        <v>9276</v>
      </c>
      <c r="D3380" s="341" t="s">
        <v>32</v>
      </c>
      <c r="E3380" s="341" t="s">
        <v>5911</v>
      </c>
      <c r="F3380" s="343" t="n">
        <v>151.33</v>
      </c>
    </row>
    <row r="3381" customFormat="false" ht="15" hidden="false" customHeight="false" outlineLevel="0" collapsed="false">
      <c r="A3381" s="341" t="n">
        <v>98261</v>
      </c>
      <c r="B3381" s="342" t="str">
        <f aca="false">A3381&amp;"U"</f>
        <v>98261U</v>
      </c>
      <c r="C3381" s="341" t="s">
        <v>9277</v>
      </c>
      <c r="D3381" s="341" t="s">
        <v>152</v>
      </c>
      <c r="E3381" s="341" t="s">
        <v>5964</v>
      </c>
      <c r="F3381" s="343" t="n">
        <v>3.57</v>
      </c>
    </row>
    <row r="3382" customFormat="false" ht="15" hidden="false" customHeight="false" outlineLevel="0" collapsed="false">
      <c r="A3382" s="341" t="n">
        <v>98262</v>
      </c>
      <c r="B3382" s="342" t="str">
        <f aca="false">A3382&amp;"U"</f>
        <v>98262U</v>
      </c>
      <c r="C3382" s="341" t="s">
        <v>9278</v>
      </c>
      <c r="D3382" s="341" t="s">
        <v>152</v>
      </c>
      <c r="E3382" s="341" t="s">
        <v>5964</v>
      </c>
      <c r="F3382" s="343" t="n">
        <v>4.45</v>
      </c>
    </row>
    <row r="3383" customFormat="false" ht="15" hidden="false" customHeight="false" outlineLevel="0" collapsed="false">
      <c r="A3383" s="341" t="n">
        <v>98263</v>
      </c>
      <c r="B3383" s="342" t="str">
        <f aca="false">A3383&amp;"U"</f>
        <v>98263U</v>
      </c>
      <c r="C3383" s="341" t="s">
        <v>9279</v>
      </c>
      <c r="D3383" s="341" t="s">
        <v>152</v>
      </c>
      <c r="E3383" s="341" t="s">
        <v>5964</v>
      </c>
      <c r="F3383" s="343" t="n">
        <v>4.63</v>
      </c>
    </row>
    <row r="3384" customFormat="false" ht="15" hidden="false" customHeight="false" outlineLevel="0" collapsed="false">
      <c r="A3384" s="341" t="n">
        <v>98264</v>
      </c>
      <c r="B3384" s="342" t="str">
        <f aca="false">A3384&amp;"U"</f>
        <v>98264U</v>
      </c>
      <c r="C3384" s="341" t="s">
        <v>9280</v>
      </c>
      <c r="D3384" s="341" t="s">
        <v>152</v>
      </c>
      <c r="E3384" s="341" t="s">
        <v>5964</v>
      </c>
      <c r="F3384" s="343" t="n">
        <v>5.57</v>
      </c>
    </row>
    <row r="3385" customFormat="false" ht="15" hidden="false" customHeight="false" outlineLevel="0" collapsed="false">
      <c r="A3385" s="341" t="n">
        <v>98265</v>
      </c>
      <c r="B3385" s="342" t="str">
        <f aca="false">A3385&amp;"U"</f>
        <v>98265U</v>
      </c>
      <c r="C3385" s="341" t="s">
        <v>9281</v>
      </c>
      <c r="D3385" s="341" t="s">
        <v>152</v>
      </c>
      <c r="E3385" s="341" t="s">
        <v>5964</v>
      </c>
      <c r="F3385" s="343" t="n">
        <v>6.18</v>
      </c>
    </row>
    <row r="3386" customFormat="false" ht="15" hidden="false" customHeight="false" outlineLevel="0" collapsed="false">
      <c r="A3386" s="341" t="n">
        <v>98266</v>
      </c>
      <c r="B3386" s="342" t="str">
        <f aca="false">A3386&amp;"U"</f>
        <v>98266U</v>
      </c>
      <c r="C3386" s="341" t="s">
        <v>9282</v>
      </c>
      <c r="D3386" s="341" t="s">
        <v>152</v>
      </c>
      <c r="E3386" s="341" t="s">
        <v>5964</v>
      </c>
      <c r="F3386" s="343" t="n">
        <v>7.04</v>
      </c>
    </row>
    <row r="3387" customFormat="false" ht="15" hidden="false" customHeight="false" outlineLevel="0" collapsed="false">
      <c r="A3387" s="341" t="n">
        <v>98267</v>
      </c>
      <c r="B3387" s="342" t="str">
        <f aca="false">A3387&amp;"U"</f>
        <v>98267U</v>
      </c>
      <c r="C3387" s="341" t="s">
        <v>9283</v>
      </c>
      <c r="D3387" s="341" t="s">
        <v>152</v>
      </c>
      <c r="E3387" s="341" t="s">
        <v>5964</v>
      </c>
      <c r="F3387" s="343" t="n">
        <v>11.17</v>
      </c>
    </row>
    <row r="3388" customFormat="false" ht="15" hidden="false" customHeight="false" outlineLevel="0" collapsed="false">
      <c r="A3388" s="341" t="n">
        <v>98268</v>
      </c>
      <c r="B3388" s="342" t="str">
        <f aca="false">A3388&amp;"U"</f>
        <v>98268U</v>
      </c>
      <c r="C3388" s="341" t="s">
        <v>9284</v>
      </c>
      <c r="D3388" s="341" t="s">
        <v>152</v>
      </c>
      <c r="E3388" s="341" t="s">
        <v>5964</v>
      </c>
      <c r="F3388" s="343" t="n">
        <v>18</v>
      </c>
    </row>
    <row r="3389" customFormat="false" ht="15" hidden="false" customHeight="false" outlineLevel="0" collapsed="false">
      <c r="A3389" s="341" t="n">
        <v>98269</v>
      </c>
      <c r="B3389" s="342" t="str">
        <f aca="false">A3389&amp;"U"</f>
        <v>98269U</v>
      </c>
      <c r="C3389" s="341" t="s">
        <v>9285</v>
      </c>
      <c r="D3389" s="341" t="s">
        <v>152</v>
      </c>
      <c r="E3389" s="341" t="s">
        <v>5964</v>
      </c>
      <c r="F3389" s="343" t="n">
        <v>24.6</v>
      </c>
    </row>
    <row r="3390" customFormat="false" ht="15" hidden="false" customHeight="false" outlineLevel="0" collapsed="false">
      <c r="A3390" s="341" t="n">
        <v>98270</v>
      </c>
      <c r="B3390" s="342" t="str">
        <f aca="false">A3390&amp;"U"</f>
        <v>98270U</v>
      </c>
      <c r="C3390" s="341" t="s">
        <v>9286</v>
      </c>
      <c r="D3390" s="341" t="s">
        <v>152</v>
      </c>
      <c r="E3390" s="341" t="s">
        <v>5964</v>
      </c>
      <c r="F3390" s="343" t="n">
        <v>37.15</v>
      </c>
    </row>
    <row r="3391" customFormat="false" ht="15" hidden="false" customHeight="false" outlineLevel="0" collapsed="false">
      <c r="A3391" s="341" t="n">
        <v>98271</v>
      </c>
      <c r="B3391" s="342" t="str">
        <f aca="false">A3391&amp;"U"</f>
        <v>98271U</v>
      </c>
      <c r="C3391" s="341" t="s">
        <v>9287</v>
      </c>
      <c r="D3391" s="341" t="s">
        <v>152</v>
      </c>
      <c r="E3391" s="341" t="s">
        <v>5964</v>
      </c>
      <c r="F3391" s="343" t="n">
        <v>52.26</v>
      </c>
    </row>
    <row r="3392" customFormat="false" ht="15" hidden="false" customHeight="false" outlineLevel="0" collapsed="false">
      <c r="A3392" s="341" t="n">
        <v>98272</v>
      </c>
      <c r="B3392" s="342" t="str">
        <f aca="false">A3392&amp;"U"</f>
        <v>98272U</v>
      </c>
      <c r="C3392" s="341" t="s">
        <v>9288</v>
      </c>
      <c r="D3392" s="341" t="s">
        <v>152</v>
      </c>
      <c r="E3392" s="341" t="s">
        <v>5964</v>
      </c>
      <c r="F3392" s="343" t="n">
        <v>120</v>
      </c>
    </row>
    <row r="3393" customFormat="false" ht="15" hidden="false" customHeight="false" outlineLevel="0" collapsed="false">
      <c r="A3393" s="341" t="n">
        <v>98273</v>
      </c>
      <c r="B3393" s="342" t="str">
        <f aca="false">A3393&amp;"U"</f>
        <v>98273U</v>
      </c>
      <c r="C3393" s="341" t="s">
        <v>9289</v>
      </c>
      <c r="D3393" s="341" t="s">
        <v>152</v>
      </c>
      <c r="E3393" s="341" t="s">
        <v>5964</v>
      </c>
      <c r="F3393" s="343" t="n">
        <v>2.83</v>
      </c>
    </row>
    <row r="3394" customFormat="false" ht="15" hidden="false" customHeight="false" outlineLevel="0" collapsed="false">
      <c r="A3394" s="341" t="n">
        <v>98274</v>
      </c>
      <c r="B3394" s="342" t="str">
        <f aca="false">A3394&amp;"U"</f>
        <v>98274U</v>
      </c>
      <c r="C3394" s="341" t="s">
        <v>9290</v>
      </c>
      <c r="D3394" s="341" t="s">
        <v>152</v>
      </c>
      <c r="E3394" s="341" t="s">
        <v>5964</v>
      </c>
      <c r="F3394" s="343" t="n">
        <v>3.44</v>
      </c>
    </row>
    <row r="3395" customFormat="false" ht="15" hidden="false" customHeight="false" outlineLevel="0" collapsed="false">
      <c r="A3395" s="341" t="n">
        <v>98275</v>
      </c>
      <c r="B3395" s="342" t="str">
        <f aca="false">A3395&amp;"U"</f>
        <v>98275U</v>
      </c>
      <c r="C3395" s="341" t="s">
        <v>9291</v>
      </c>
      <c r="D3395" s="341" t="s">
        <v>152</v>
      </c>
      <c r="E3395" s="341" t="s">
        <v>5964</v>
      </c>
      <c r="F3395" s="343" t="n">
        <v>4.29</v>
      </c>
    </row>
    <row r="3396" customFormat="false" ht="15" hidden="false" customHeight="false" outlineLevel="0" collapsed="false">
      <c r="A3396" s="341" t="n">
        <v>98276</v>
      </c>
      <c r="B3396" s="342" t="str">
        <f aca="false">A3396&amp;"U"</f>
        <v>98276U</v>
      </c>
      <c r="C3396" s="341" t="s">
        <v>9292</v>
      </c>
      <c r="D3396" s="341" t="s">
        <v>152</v>
      </c>
      <c r="E3396" s="341" t="s">
        <v>5964</v>
      </c>
      <c r="F3396" s="343" t="n">
        <v>8.41</v>
      </c>
    </row>
    <row r="3397" customFormat="false" ht="15" hidden="false" customHeight="false" outlineLevel="0" collapsed="false">
      <c r="A3397" s="341" t="n">
        <v>98277</v>
      </c>
      <c r="B3397" s="342" t="str">
        <f aca="false">A3397&amp;"U"</f>
        <v>98277U</v>
      </c>
      <c r="C3397" s="341" t="s">
        <v>9293</v>
      </c>
      <c r="D3397" s="341" t="s">
        <v>152</v>
      </c>
      <c r="E3397" s="341" t="s">
        <v>5964</v>
      </c>
      <c r="F3397" s="343" t="n">
        <v>15.25</v>
      </c>
    </row>
    <row r="3398" customFormat="false" ht="15" hidden="false" customHeight="false" outlineLevel="0" collapsed="false">
      <c r="A3398" s="341" t="n">
        <v>98278</v>
      </c>
      <c r="B3398" s="342" t="str">
        <f aca="false">A3398&amp;"U"</f>
        <v>98278U</v>
      </c>
      <c r="C3398" s="341" t="s">
        <v>9294</v>
      </c>
      <c r="D3398" s="341" t="s">
        <v>152</v>
      </c>
      <c r="E3398" s="341" t="s">
        <v>5964</v>
      </c>
      <c r="F3398" s="343" t="n">
        <v>21.86</v>
      </c>
    </row>
    <row r="3399" customFormat="false" ht="15" hidden="false" customHeight="false" outlineLevel="0" collapsed="false">
      <c r="A3399" s="341" t="n">
        <v>98279</v>
      </c>
      <c r="B3399" s="342" t="str">
        <f aca="false">A3399&amp;"U"</f>
        <v>98279U</v>
      </c>
      <c r="C3399" s="341" t="s">
        <v>9295</v>
      </c>
      <c r="D3399" s="341" t="s">
        <v>152</v>
      </c>
      <c r="E3399" s="341" t="s">
        <v>5964</v>
      </c>
      <c r="F3399" s="343" t="n">
        <v>34.4</v>
      </c>
    </row>
    <row r="3400" customFormat="false" ht="15" hidden="false" customHeight="false" outlineLevel="0" collapsed="false">
      <c r="A3400" s="341" t="n">
        <v>98280</v>
      </c>
      <c r="B3400" s="342" t="str">
        <f aca="false">A3400&amp;"U"</f>
        <v>98280U</v>
      </c>
      <c r="C3400" s="341" t="s">
        <v>9296</v>
      </c>
      <c r="D3400" s="341" t="s">
        <v>152</v>
      </c>
      <c r="E3400" s="341" t="s">
        <v>5964</v>
      </c>
      <c r="F3400" s="343" t="n">
        <v>7.11</v>
      </c>
    </row>
    <row r="3401" customFormat="false" ht="15" hidden="false" customHeight="false" outlineLevel="0" collapsed="false">
      <c r="A3401" s="341" t="n">
        <v>98281</v>
      </c>
      <c r="B3401" s="342" t="str">
        <f aca="false">A3401&amp;"U"</f>
        <v>98281U</v>
      </c>
      <c r="C3401" s="341" t="s">
        <v>9297</v>
      </c>
      <c r="D3401" s="341" t="s">
        <v>152</v>
      </c>
      <c r="E3401" s="341" t="s">
        <v>5964</v>
      </c>
      <c r="F3401" s="343" t="n">
        <v>7.98</v>
      </c>
    </row>
    <row r="3402" customFormat="false" ht="15" hidden="false" customHeight="false" outlineLevel="0" collapsed="false">
      <c r="A3402" s="341" t="n">
        <v>98282</v>
      </c>
      <c r="B3402" s="342" t="str">
        <f aca="false">A3402&amp;"U"</f>
        <v>98282U</v>
      </c>
      <c r="C3402" s="341" t="s">
        <v>9298</v>
      </c>
      <c r="D3402" s="341" t="s">
        <v>152</v>
      </c>
      <c r="E3402" s="341" t="s">
        <v>5964</v>
      </c>
      <c r="F3402" s="343" t="n">
        <v>8.17</v>
      </c>
    </row>
    <row r="3403" customFormat="false" ht="15" hidden="false" customHeight="false" outlineLevel="0" collapsed="false">
      <c r="A3403" s="341" t="n">
        <v>98283</v>
      </c>
      <c r="B3403" s="342" t="str">
        <f aca="false">A3403&amp;"U"</f>
        <v>98283U</v>
      </c>
      <c r="C3403" s="341" t="s">
        <v>9299</v>
      </c>
      <c r="D3403" s="341" t="s">
        <v>152</v>
      </c>
      <c r="E3403" s="341" t="s">
        <v>5964</v>
      </c>
      <c r="F3403" s="343" t="n">
        <v>9.11</v>
      </c>
    </row>
    <row r="3404" customFormat="false" ht="15" hidden="false" customHeight="false" outlineLevel="0" collapsed="false">
      <c r="A3404" s="341" t="n">
        <v>98284</v>
      </c>
      <c r="B3404" s="342" t="str">
        <f aca="false">A3404&amp;"U"</f>
        <v>98284U</v>
      </c>
      <c r="C3404" s="341" t="s">
        <v>9300</v>
      </c>
      <c r="D3404" s="341" t="s">
        <v>152</v>
      </c>
      <c r="E3404" s="341" t="s">
        <v>5964</v>
      </c>
      <c r="F3404" s="343" t="n">
        <v>9.72</v>
      </c>
    </row>
    <row r="3405" customFormat="false" ht="15" hidden="false" customHeight="false" outlineLevel="0" collapsed="false">
      <c r="A3405" s="341" t="n">
        <v>98285</v>
      </c>
      <c r="B3405" s="342" t="str">
        <f aca="false">A3405&amp;"U"</f>
        <v>98285U</v>
      </c>
      <c r="C3405" s="341" t="s">
        <v>9301</v>
      </c>
      <c r="D3405" s="341" t="s">
        <v>152</v>
      </c>
      <c r="E3405" s="341" t="s">
        <v>5964</v>
      </c>
      <c r="F3405" s="343" t="n">
        <v>10.58</v>
      </c>
    </row>
    <row r="3406" customFormat="false" ht="15" hidden="false" customHeight="false" outlineLevel="0" collapsed="false">
      <c r="A3406" s="341" t="n">
        <v>98286</v>
      </c>
      <c r="B3406" s="342" t="str">
        <f aca="false">A3406&amp;"U"</f>
        <v>98286U</v>
      </c>
      <c r="C3406" s="341" t="s">
        <v>9302</v>
      </c>
      <c r="D3406" s="341" t="s">
        <v>152</v>
      </c>
      <c r="E3406" s="341" t="s">
        <v>5964</v>
      </c>
      <c r="F3406" s="343" t="n">
        <v>14.7</v>
      </c>
    </row>
    <row r="3407" customFormat="false" ht="15" hidden="false" customHeight="false" outlineLevel="0" collapsed="false">
      <c r="A3407" s="341" t="n">
        <v>98287</v>
      </c>
      <c r="B3407" s="342" t="str">
        <f aca="false">A3407&amp;"U"</f>
        <v>98287U</v>
      </c>
      <c r="C3407" s="341" t="s">
        <v>9303</v>
      </c>
      <c r="D3407" s="341" t="s">
        <v>152</v>
      </c>
      <c r="E3407" s="341" t="s">
        <v>5964</v>
      </c>
      <c r="F3407" s="343" t="n">
        <v>1.46</v>
      </c>
    </row>
    <row r="3408" customFormat="false" ht="15" hidden="false" customHeight="false" outlineLevel="0" collapsed="false">
      <c r="A3408" s="341" t="n">
        <v>98288</v>
      </c>
      <c r="B3408" s="342" t="str">
        <f aca="false">A3408&amp;"U"</f>
        <v>98288U</v>
      </c>
      <c r="C3408" s="341" t="s">
        <v>9304</v>
      </c>
      <c r="D3408" s="341" t="s">
        <v>152</v>
      </c>
      <c r="E3408" s="341" t="s">
        <v>5964</v>
      </c>
      <c r="F3408" s="343" t="n">
        <v>2.32</v>
      </c>
    </row>
    <row r="3409" customFormat="false" ht="15" hidden="false" customHeight="false" outlineLevel="0" collapsed="false">
      <c r="A3409" s="341" t="n">
        <v>98289</v>
      </c>
      <c r="B3409" s="342" t="str">
        <f aca="false">A3409&amp;"U"</f>
        <v>98289U</v>
      </c>
      <c r="C3409" s="341" t="s">
        <v>9305</v>
      </c>
      <c r="D3409" s="341" t="s">
        <v>152</v>
      </c>
      <c r="E3409" s="341" t="s">
        <v>5964</v>
      </c>
      <c r="F3409" s="343" t="n">
        <v>2.52</v>
      </c>
    </row>
    <row r="3410" customFormat="false" ht="15" hidden="false" customHeight="false" outlineLevel="0" collapsed="false">
      <c r="A3410" s="341" t="n">
        <v>98290</v>
      </c>
      <c r="B3410" s="342" t="str">
        <f aca="false">A3410&amp;"U"</f>
        <v>98290U</v>
      </c>
      <c r="C3410" s="341" t="s">
        <v>9306</v>
      </c>
      <c r="D3410" s="341" t="s">
        <v>152</v>
      </c>
      <c r="E3410" s="341" t="s">
        <v>5964</v>
      </c>
      <c r="F3410" s="343" t="n">
        <v>3.45</v>
      </c>
    </row>
    <row r="3411" customFormat="false" ht="15" hidden="false" customHeight="false" outlineLevel="0" collapsed="false">
      <c r="A3411" s="341" t="n">
        <v>98291</v>
      </c>
      <c r="B3411" s="342" t="str">
        <f aca="false">A3411&amp;"U"</f>
        <v>98291U</v>
      </c>
      <c r="C3411" s="341" t="s">
        <v>9307</v>
      </c>
      <c r="D3411" s="341" t="s">
        <v>152</v>
      </c>
      <c r="E3411" s="341" t="s">
        <v>5964</v>
      </c>
      <c r="F3411" s="343" t="n">
        <v>4.07</v>
      </c>
    </row>
    <row r="3412" customFormat="false" ht="15" hidden="false" customHeight="false" outlineLevel="0" collapsed="false">
      <c r="A3412" s="341" t="n">
        <v>98292</v>
      </c>
      <c r="B3412" s="342" t="str">
        <f aca="false">A3412&amp;"U"</f>
        <v>98292U</v>
      </c>
      <c r="C3412" s="341" t="s">
        <v>9308</v>
      </c>
      <c r="D3412" s="341" t="s">
        <v>152</v>
      </c>
      <c r="E3412" s="341" t="s">
        <v>5964</v>
      </c>
      <c r="F3412" s="343" t="n">
        <v>4.92</v>
      </c>
    </row>
    <row r="3413" customFormat="false" ht="15" hidden="false" customHeight="false" outlineLevel="0" collapsed="false">
      <c r="A3413" s="341" t="n">
        <v>98293</v>
      </c>
      <c r="B3413" s="342" t="str">
        <f aca="false">A3413&amp;"U"</f>
        <v>98293U</v>
      </c>
      <c r="C3413" s="341" t="s">
        <v>9309</v>
      </c>
      <c r="D3413" s="341" t="s">
        <v>152</v>
      </c>
      <c r="E3413" s="341" t="s">
        <v>5964</v>
      </c>
      <c r="F3413" s="343" t="n">
        <v>9.04</v>
      </c>
    </row>
    <row r="3414" customFormat="false" ht="15" hidden="false" customHeight="false" outlineLevel="0" collapsed="false">
      <c r="A3414" s="341" t="n">
        <v>98400</v>
      </c>
      <c r="B3414" s="342" t="str">
        <f aca="false">A3414&amp;"U"</f>
        <v>98400U</v>
      </c>
      <c r="C3414" s="341" t="s">
        <v>9310</v>
      </c>
      <c r="D3414" s="341" t="s">
        <v>152</v>
      </c>
      <c r="E3414" s="341" t="s">
        <v>5964</v>
      </c>
      <c r="F3414" s="343" t="n">
        <v>13.74</v>
      </c>
    </row>
    <row r="3415" customFormat="false" ht="15" hidden="false" customHeight="false" outlineLevel="0" collapsed="false">
      <c r="A3415" s="341" t="n">
        <v>98401</v>
      </c>
      <c r="B3415" s="342" t="str">
        <f aca="false">A3415&amp;"U"</f>
        <v>98401U</v>
      </c>
      <c r="C3415" s="341" t="s">
        <v>9311</v>
      </c>
      <c r="D3415" s="341" t="s">
        <v>152</v>
      </c>
      <c r="E3415" s="341" t="s">
        <v>5964</v>
      </c>
      <c r="F3415" s="343" t="n">
        <v>21.56</v>
      </c>
    </row>
    <row r="3416" customFormat="false" ht="15" hidden="false" customHeight="false" outlineLevel="0" collapsed="false">
      <c r="A3416" s="341" t="n">
        <v>98402</v>
      </c>
      <c r="B3416" s="342" t="str">
        <f aca="false">A3416&amp;"U"</f>
        <v>98402U</v>
      </c>
      <c r="C3416" s="341" t="s">
        <v>9312</v>
      </c>
      <c r="D3416" s="341" t="s">
        <v>152</v>
      </c>
      <c r="E3416" s="341" t="s">
        <v>5964</v>
      </c>
      <c r="F3416" s="343" t="n">
        <v>25.16</v>
      </c>
    </row>
    <row r="3417" customFormat="false" ht="15" hidden="false" customHeight="false" outlineLevel="0" collapsed="false">
      <c r="A3417" s="341" t="n">
        <v>100556</v>
      </c>
      <c r="B3417" s="342" t="str">
        <f aca="false">A3417&amp;"U"</f>
        <v>100556U</v>
      </c>
      <c r="C3417" s="341" t="s">
        <v>9313</v>
      </c>
      <c r="D3417" s="341" t="s">
        <v>32</v>
      </c>
      <c r="E3417" s="341" t="s">
        <v>5911</v>
      </c>
      <c r="F3417" s="343" t="n">
        <v>37.19</v>
      </c>
    </row>
    <row r="3418" customFormat="false" ht="15" hidden="false" customHeight="false" outlineLevel="0" collapsed="false">
      <c r="A3418" s="341" t="n">
        <v>100557</v>
      </c>
      <c r="B3418" s="342" t="str">
        <f aca="false">A3418&amp;"U"</f>
        <v>100557U</v>
      </c>
      <c r="C3418" s="341" t="s">
        <v>9314</v>
      </c>
      <c r="D3418" s="341" t="s">
        <v>32</v>
      </c>
      <c r="E3418" s="341" t="s">
        <v>5911</v>
      </c>
      <c r="F3418" s="343" t="n">
        <v>447.22</v>
      </c>
    </row>
    <row r="3419" customFormat="false" ht="15" hidden="false" customHeight="false" outlineLevel="0" collapsed="false">
      <c r="A3419" s="341" t="n">
        <v>100560</v>
      </c>
      <c r="B3419" s="342" t="str">
        <f aca="false">A3419&amp;"U"</f>
        <v>100560U</v>
      </c>
      <c r="C3419" s="341" t="s">
        <v>9315</v>
      </c>
      <c r="D3419" s="341" t="s">
        <v>32</v>
      </c>
      <c r="E3419" s="341" t="s">
        <v>5911</v>
      </c>
      <c r="F3419" s="343" t="n">
        <v>101.41</v>
      </c>
    </row>
    <row r="3420" customFormat="false" ht="15" hidden="false" customHeight="false" outlineLevel="0" collapsed="false">
      <c r="A3420" s="341" t="n">
        <v>100561</v>
      </c>
      <c r="B3420" s="342" t="str">
        <f aca="false">A3420&amp;"U"</f>
        <v>100561U</v>
      </c>
      <c r="C3420" s="341" t="s">
        <v>9316</v>
      </c>
      <c r="D3420" s="341" t="s">
        <v>32</v>
      </c>
      <c r="E3420" s="341" t="s">
        <v>5911</v>
      </c>
      <c r="F3420" s="343" t="n">
        <v>182.96</v>
      </c>
    </row>
    <row r="3421" customFormat="false" ht="15" hidden="false" customHeight="false" outlineLevel="0" collapsed="false">
      <c r="A3421" s="341" t="n">
        <v>100562</v>
      </c>
      <c r="B3421" s="342" t="str">
        <f aca="false">A3421&amp;"U"</f>
        <v>100562U</v>
      </c>
      <c r="C3421" s="341" t="s">
        <v>311</v>
      </c>
      <c r="D3421" s="341" t="s">
        <v>32</v>
      </c>
      <c r="E3421" s="341" t="s">
        <v>5911</v>
      </c>
      <c r="F3421" s="343" t="n">
        <v>282.03</v>
      </c>
    </row>
    <row r="3422" customFormat="false" ht="15" hidden="false" customHeight="false" outlineLevel="0" collapsed="false">
      <c r="A3422" s="341" t="n">
        <v>100563</v>
      </c>
      <c r="B3422" s="342" t="str">
        <f aca="false">A3422&amp;"U"</f>
        <v>100563U</v>
      </c>
      <c r="C3422" s="341" t="s">
        <v>9317</v>
      </c>
      <c r="D3422" s="341" t="s">
        <v>32</v>
      </c>
      <c r="E3422" s="341" t="s">
        <v>5911</v>
      </c>
      <c r="F3422" s="343" t="n">
        <v>405.72</v>
      </c>
    </row>
    <row r="3423" customFormat="false" ht="15" hidden="false" customHeight="false" outlineLevel="0" collapsed="false">
      <c r="A3423" s="341" t="n">
        <v>101795</v>
      </c>
      <c r="B3423" s="342" t="str">
        <f aca="false">A3423&amp;"U"</f>
        <v>101795U</v>
      </c>
      <c r="C3423" s="341" t="s">
        <v>9318</v>
      </c>
      <c r="D3423" s="341" t="s">
        <v>32</v>
      </c>
      <c r="E3423" s="341" t="s">
        <v>5911</v>
      </c>
      <c r="F3423" s="343" t="n">
        <v>552.07</v>
      </c>
    </row>
    <row r="3424" customFormat="false" ht="15" hidden="false" customHeight="false" outlineLevel="0" collapsed="false">
      <c r="A3424" s="341" t="n">
        <v>101798</v>
      </c>
      <c r="B3424" s="342" t="str">
        <f aca="false">A3424&amp;"U"</f>
        <v>101798U</v>
      </c>
      <c r="C3424" s="341" t="s">
        <v>9319</v>
      </c>
      <c r="D3424" s="341" t="s">
        <v>32</v>
      </c>
      <c r="E3424" s="341" t="s">
        <v>5911</v>
      </c>
      <c r="F3424" s="343" t="n">
        <v>365.2</v>
      </c>
    </row>
    <row r="3425" customFormat="false" ht="15" hidden="false" customHeight="false" outlineLevel="0" collapsed="false">
      <c r="A3425" s="341" t="n">
        <v>101799</v>
      </c>
      <c r="B3425" s="342" t="str">
        <f aca="false">A3425&amp;"U"</f>
        <v>101799U</v>
      </c>
      <c r="C3425" s="341" t="s">
        <v>9320</v>
      </c>
      <c r="D3425" s="341" t="s">
        <v>32</v>
      </c>
      <c r="E3425" s="341" t="s">
        <v>5911</v>
      </c>
      <c r="F3425" s="343" t="n">
        <v>887.9</v>
      </c>
    </row>
    <row r="3426" customFormat="false" ht="15" hidden="false" customHeight="false" outlineLevel="0" collapsed="false">
      <c r="A3426" s="341" t="n">
        <v>98397</v>
      </c>
      <c r="B3426" s="342" t="str">
        <f aca="false">A3426&amp;"U"</f>
        <v>98397U</v>
      </c>
      <c r="C3426" s="341" t="s">
        <v>9321</v>
      </c>
      <c r="D3426" s="341" t="s">
        <v>68</v>
      </c>
      <c r="E3426" s="341" t="s">
        <v>5964</v>
      </c>
      <c r="F3426" s="343" t="n">
        <v>11.81</v>
      </c>
    </row>
    <row r="3427" customFormat="false" ht="15" hidden="false" customHeight="false" outlineLevel="0" collapsed="false">
      <c r="A3427" s="341" t="n">
        <v>103244</v>
      </c>
      <c r="B3427" s="342" t="str">
        <f aca="false">A3427&amp;"U"</f>
        <v>103244U</v>
      </c>
      <c r="C3427" s="341" t="s">
        <v>355</v>
      </c>
      <c r="D3427" s="341" t="s">
        <v>32</v>
      </c>
      <c r="E3427" s="341" t="s">
        <v>5911</v>
      </c>
      <c r="F3427" s="344" t="n">
        <v>2540.56</v>
      </c>
    </row>
    <row r="3428" customFormat="false" ht="15" hidden="false" customHeight="false" outlineLevel="0" collapsed="false">
      <c r="A3428" s="341" t="n">
        <v>103245</v>
      </c>
      <c r="B3428" s="342" t="str">
        <f aca="false">A3428&amp;"U"</f>
        <v>103245U</v>
      </c>
      <c r="C3428" s="341" t="s">
        <v>9322</v>
      </c>
      <c r="D3428" s="341" t="s">
        <v>32</v>
      </c>
      <c r="E3428" s="341" t="s">
        <v>5911</v>
      </c>
      <c r="F3428" s="344" t="n">
        <v>1994.32</v>
      </c>
    </row>
    <row r="3429" customFormat="false" ht="15" hidden="false" customHeight="false" outlineLevel="0" collapsed="false">
      <c r="A3429" s="341" t="n">
        <v>103246</v>
      </c>
      <c r="B3429" s="342" t="str">
        <f aca="false">A3429&amp;"U"</f>
        <v>103246U</v>
      </c>
      <c r="C3429" s="341" t="s">
        <v>9323</v>
      </c>
      <c r="D3429" s="341" t="s">
        <v>32</v>
      </c>
      <c r="E3429" s="341" t="s">
        <v>5911</v>
      </c>
      <c r="F3429" s="344" t="n">
        <v>2179.05</v>
      </c>
    </row>
    <row r="3430" customFormat="false" ht="15" hidden="false" customHeight="false" outlineLevel="0" collapsed="false">
      <c r="A3430" s="341" t="n">
        <v>103247</v>
      </c>
      <c r="B3430" s="342" t="str">
        <f aca="false">A3430&amp;"U"</f>
        <v>103247U</v>
      </c>
      <c r="C3430" s="341" t="s">
        <v>358</v>
      </c>
      <c r="D3430" s="341" t="s">
        <v>32</v>
      </c>
      <c r="E3430" s="341" t="s">
        <v>5911</v>
      </c>
      <c r="F3430" s="344" t="n">
        <v>2824.67</v>
      </c>
    </row>
    <row r="3431" customFormat="false" ht="15" hidden="false" customHeight="false" outlineLevel="0" collapsed="false">
      <c r="A3431" s="341" t="n">
        <v>103248</v>
      </c>
      <c r="B3431" s="342" t="str">
        <f aca="false">A3431&amp;"U"</f>
        <v>103248U</v>
      </c>
      <c r="C3431" s="341" t="s">
        <v>9324</v>
      </c>
      <c r="D3431" s="341" t="s">
        <v>32</v>
      </c>
      <c r="E3431" s="341" t="s">
        <v>5911</v>
      </c>
      <c r="F3431" s="344" t="n">
        <v>2300.01</v>
      </c>
    </row>
    <row r="3432" customFormat="false" ht="15" hidden="false" customHeight="false" outlineLevel="0" collapsed="false">
      <c r="A3432" s="341" t="n">
        <v>103249</v>
      </c>
      <c r="B3432" s="342" t="str">
        <f aca="false">A3432&amp;"U"</f>
        <v>103249U</v>
      </c>
      <c r="C3432" s="341" t="s">
        <v>9325</v>
      </c>
      <c r="D3432" s="341" t="s">
        <v>32</v>
      </c>
      <c r="E3432" s="341" t="s">
        <v>5911</v>
      </c>
      <c r="F3432" s="344" t="n">
        <v>2474.34</v>
      </c>
    </row>
    <row r="3433" customFormat="false" ht="15" hidden="false" customHeight="false" outlineLevel="0" collapsed="false">
      <c r="A3433" s="341" t="n">
        <v>103250</v>
      </c>
      <c r="B3433" s="342" t="str">
        <f aca="false">A3433&amp;"U"</f>
        <v>103250U</v>
      </c>
      <c r="C3433" s="341" t="s">
        <v>361</v>
      </c>
      <c r="D3433" s="341" t="s">
        <v>32</v>
      </c>
      <c r="E3433" s="341" t="s">
        <v>5911</v>
      </c>
      <c r="F3433" s="344" t="n">
        <v>4120.84</v>
      </c>
    </row>
    <row r="3434" customFormat="false" ht="15" hidden="false" customHeight="false" outlineLevel="0" collapsed="false">
      <c r="A3434" s="341" t="n">
        <v>103251</v>
      </c>
      <c r="B3434" s="342" t="str">
        <f aca="false">A3434&amp;"U"</f>
        <v>103251U</v>
      </c>
      <c r="C3434" s="341" t="s">
        <v>9326</v>
      </c>
      <c r="D3434" s="341" t="s">
        <v>32</v>
      </c>
      <c r="E3434" s="341" t="s">
        <v>5911</v>
      </c>
      <c r="F3434" s="344" t="n">
        <v>3244.56</v>
      </c>
    </row>
    <row r="3435" customFormat="false" ht="15" hidden="false" customHeight="false" outlineLevel="0" collapsed="false">
      <c r="A3435" s="341" t="n">
        <v>103252</v>
      </c>
      <c r="B3435" s="342" t="str">
        <f aca="false">A3435&amp;"U"</f>
        <v>103252U</v>
      </c>
      <c r="C3435" s="341" t="s">
        <v>9327</v>
      </c>
      <c r="D3435" s="341" t="s">
        <v>32</v>
      </c>
      <c r="E3435" s="341" t="s">
        <v>5911</v>
      </c>
      <c r="F3435" s="344" t="n">
        <v>3597.94</v>
      </c>
    </row>
    <row r="3436" customFormat="false" ht="15" hidden="false" customHeight="false" outlineLevel="0" collapsed="false">
      <c r="A3436" s="341" t="n">
        <v>103253</v>
      </c>
      <c r="B3436" s="342" t="str">
        <f aca="false">A3436&amp;"U"</f>
        <v>103253U</v>
      </c>
      <c r="C3436" s="341" t="s">
        <v>9328</v>
      </c>
      <c r="D3436" s="341" t="s">
        <v>32</v>
      </c>
      <c r="E3436" s="341" t="s">
        <v>5911</v>
      </c>
      <c r="F3436" s="344" t="n">
        <v>5633.21</v>
      </c>
    </row>
    <row r="3437" customFormat="false" ht="15" hidden="false" customHeight="false" outlineLevel="0" collapsed="false">
      <c r="A3437" s="341" t="n">
        <v>103254</v>
      </c>
      <c r="B3437" s="342" t="str">
        <f aca="false">A3437&amp;"U"</f>
        <v>103254U</v>
      </c>
      <c r="C3437" s="341" t="s">
        <v>9329</v>
      </c>
      <c r="D3437" s="341" t="s">
        <v>32</v>
      </c>
      <c r="E3437" s="341" t="s">
        <v>5911</v>
      </c>
      <c r="F3437" s="344" t="n">
        <v>4200.6</v>
      </c>
    </row>
    <row r="3438" customFormat="false" ht="15" hidden="false" customHeight="false" outlineLevel="0" collapsed="false">
      <c r="A3438" s="341" t="n">
        <v>103255</v>
      </c>
      <c r="B3438" s="342" t="str">
        <f aca="false">A3438&amp;"U"</f>
        <v>103255U</v>
      </c>
      <c r="C3438" s="341" t="s">
        <v>9330</v>
      </c>
      <c r="D3438" s="341" t="s">
        <v>32</v>
      </c>
      <c r="E3438" s="341" t="s">
        <v>5911</v>
      </c>
      <c r="F3438" s="344" t="n">
        <v>4706.06</v>
      </c>
    </row>
    <row r="3439" customFormat="false" ht="15" hidden="false" customHeight="false" outlineLevel="0" collapsed="false">
      <c r="A3439" s="341" t="n">
        <v>103256</v>
      </c>
      <c r="B3439" s="342" t="str">
        <f aca="false">A3439&amp;"U"</f>
        <v>103256U</v>
      </c>
      <c r="C3439" s="341" t="s">
        <v>9331</v>
      </c>
      <c r="D3439" s="341" t="s">
        <v>32</v>
      </c>
      <c r="E3439" s="341" t="s">
        <v>5911</v>
      </c>
      <c r="F3439" s="344" t="n">
        <v>10485.64</v>
      </c>
    </row>
    <row r="3440" customFormat="false" ht="15" hidden="false" customHeight="false" outlineLevel="0" collapsed="false">
      <c r="A3440" s="341" t="n">
        <v>103257</v>
      </c>
      <c r="B3440" s="342" t="str">
        <f aca="false">A3440&amp;"U"</f>
        <v>103257U</v>
      </c>
      <c r="C3440" s="341" t="s">
        <v>9332</v>
      </c>
      <c r="D3440" s="341" t="s">
        <v>32</v>
      </c>
      <c r="E3440" s="341" t="s">
        <v>5911</v>
      </c>
      <c r="F3440" s="344" t="n">
        <v>5964.28</v>
      </c>
    </row>
    <row r="3441" customFormat="false" ht="15" hidden="false" customHeight="false" outlineLevel="0" collapsed="false">
      <c r="A3441" s="341" t="n">
        <v>103258</v>
      </c>
      <c r="B3441" s="342" t="str">
        <f aca="false">A3441&amp;"U"</f>
        <v>103258U</v>
      </c>
      <c r="C3441" s="341" t="s">
        <v>9333</v>
      </c>
      <c r="D3441" s="341" t="s">
        <v>32</v>
      </c>
      <c r="E3441" s="341" t="s">
        <v>5911</v>
      </c>
      <c r="F3441" s="344" t="n">
        <v>11729.07</v>
      </c>
    </row>
    <row r="3442" customFormat="false" ht="15" hidden="false" customHeight="false" outlineLevel="0" collapsed="false">
      <c r="A3442" s="341" t="n">
        <v>103259</v>
      </c>
      <c r="B3442" s="342" t="str">
        <f aca="false">A3442&amp;"U"</f>
        <v>103259U</v>
      </c>
      <c r="C3442" s="341" t="s">
        <v>9334</v>
      </c>
      <c r="D3442" s="341" t="s">
        <v>32</v>
      </c>
      <c r="E3442" s="341" t="s">
        <v>5911</v>
      </c>
      <c r="F3442" s="344" t="n">
        <v>6289.71</v>
      </c>
    </row>
    <row r="3443" customFormat="false" ht="15" hidden="false" customHeight="false" outlineLevel="0" collapsed="false">
      <c r="A3443" s="341" t="n">
        <v>103260</v>
      </c>
      <c r="B3443" s="342" t="str">
        <f aca="false">A3443&amp;"U"</f>
        <v>103260U</v>
      </c>
      <c r="C3443" s="341" t="s">
        <v>9335</v>
      </c>
      <c r="D3443" s="341" t="s">
        <v>32</v>
      </c>
      <c r="E3443" s="341" t="s">
        <v>5911</v>
      </c>
      <c r="F3443" s="344" t="n">
        <v>6462.81</v>
      </c>
    </row>
    <row r="3444" customFormat="false" ht="15" hidden="false" customHeight="false" outlineLevel="0" collapsed="false">
      <c r="A3444" s="341" t="n">
        <v>103261</v>
      </c>
      <c r="B3444" s="342" t="str">
        <f aca="false">A3444&amp;"U"</f>
        <v>103261U</v>
      </c>
      <c r="C3444" s="341" t="s">
        <v>9336</v>
      </c>
      <c r="D3444" s="341" t="s">
        <v>32</v>
      </c>
      <c r="E3444" s="341" t="s">
        <v>5911</v>
      </c>
      <c r="F3444" s="344" t="n">
        <v>13235.29</v>
      </c>
    </row>
    <row r="3445" customFormat="false" ht="15" hidden="false" customHeight="false" outlineLevel="0" collapsed="false">
      <c r="A3445" s="341" t="n">
        <v>103262</v>
      </c>
      <c r="B3445" s="342" t="str">
        <f aca="false">A3445&amp;"U"</f>
        <v>103262U</v>
      </c>
      <c r="C3445" s="341" t="s">
        <v>9337</v>
      </c>
      <c r="D3445" s="341" t="s">
        <v>32</v>
      </c>
      <c r="E3445" s="341" t="s">
        <v>5911</v>
      </c>
      <c r="F3445" s="344" t="n">
        <v>8279.3</v>
      </c>
    </row>
    <row r="3446" customFormat="false" ht="15" hidden="false" customHeight="false" outlineLevel="0" collapsed="false">
      <c r="A3446" s="341" t="n">
        <v>103263</v>
      </c>
      <c r="B3446" s="342" t="str">
        <f aca="false">A3446&amp;"U"</f>
        <v>103263U</v>
      </c>
      <c r="C3446" s="341" t="s">
        <v>9338</v>
      </c>
      <c r="D3446" s="341" t="s">
        <v>32</v>
      </c>
      <c r="E3446" s="341" t="s">
        <v>5911</v>
      </c>
      <c r="F3446" s="344" t="n">
        <v>18378.59</v>
      </c>
    </row>
    <row r="3447" customFormat="false" ht="15" hidden="false" customHeight="false" outlineLevel="0" collapsed="false">
      <c r="A3447" s="341" t="n">
        <v>103264</v>
      </c>
      <c r="B3447" s="342" t="str">
        <f aca="false">A3447&amp;"U"</f>
        <v>103264U</v>
      </c>
      <c r="C3447" s="341" t="s">
        <v>9339</v>
      </c>
      <c r="D3447" s="341" t="s">
        <v>32</v>
      </c>
      <c r="E3447" s="341" t="s">
        <v>5911</v>
      </c>
      <c r="F3447" s="344" t="n">
        <v>10264.22</v>
      </c>
    </row>
    <row r="3448" customFormat="false" ht="15" hidden="false" customHeight="false" outlineLevel="0" collapsed="false">
      <c r="A3448" s="341" t="n">
        <v>103265</v>
      </c>
      <c r="B3448" s="342" t="str">
        <f aca="false">A3448&amp;"U"</f>
        <v>103265U</v>
      </c>
      <c r="C3448" s="341" t="s">
        <v>9340</v>
      </c>
      <c r="D3448" s="341" t="s">
        <v>32</v>
      </c>
      <c r="E3448" s="341" t="s">
        <v>5911</v>
      </c>
      <c r="F3448" s="344" t="n">
        <v>22176.77</v>
      </c>
    </row>
    <row r="3449" customFormat="false" ht="15" hidden="false" customHeight="false" outlineLevel="0" collapsed="false">
      <c r="A3449" s="341" t="n">
        <v>103266</v>
      </c>
      <c r="B3449" s="342" t="str">
        <f aca="false">A3449&amp;"U"</f>
        <v>103266U</v>
      </c>
      <c r="C3449" s="341" t="s">
        <v>9341</v>
      </c>
      <c r="D3449" s="341" t="s">
        <v>32</v>
      </c>
      <c r="E3449" s="341" t="s">
        <v>5911</v>
      </c>
      <c r="F3449" s="344" t="n">
        <v>11474.6</v>
      </c>
    </row>
    <row r="3450" customFormat="false" ht="15" hidden="false" customHeight="false" outlineLevel="0" collapsed="false">
      <c r="A3450" s="341" t="n">
        <v>103267</v>
      </c>
      <c r="B3450" s="342" t="str">
        <f aca="false">A3450&amp;"U"</f>
        <v>103267U</v>
      </c>
      <c r="C3450" s="341" t="s">
        <v>9342</v>
      </c>
      <c r="D3450" s="341" t="s">
        <v>32</v>
      </c>
      <c r="E3450" s="341" t="s">
        <v>5911</v>
      </c>
      <c r="F3450" s="344" t="n">
        <v>6524.91</v>
      </c>
    </row>
    <row r="3451" customFormat="false" ht="15" hidden="false" customHeight="false" outlineLevel="0" collapsed="false">
      <c r="A3451" s="341" t="n">
        <v>103268</v>
      </c>
      <c r="B3451" s="342" t="str">
        <f aca="false">A3451&amp;"U"</f>
        <v>103268U</v>
      </c>
      <c r="C3451" s="341" t="s">
        <v>9343</v>
      </c>
      <c r="D3451" s="341" t="s">
        <v>32</v>
      </c>
      <c r="E3451" s="341" t="s">
        <v>5911</v>
      </c>
      <c r="F3451" s="344" t="n">
        <v>7757.79</v>
      </c>
    </row>
    <row r="3452" customFormat="false" ht="15" hidden="false" customHeight="false" outlineLevel="0" collapsed="false">
      <c r="A3452" s="341" t="n">
        <v>103269</v>
      </c>
      <c r="B3452" s="342" t="str">
        <f aca="false">A3452&amp;"U"</f>
        <v>103269U</v>
      </c>
      <c r="C3452" s="341" t="s">
        <v>9344</v>
      </c>
      <c r="D3452" s="341" t="s">
        <v>32</v>
      </c>
      <c r="E3452" s="341" t="s">
        <v>5911</v>
      </c>
      <c r="F3452" s="344" t="n">
        <v>8033.11</v>
      </c>
    </row>
    <row r="3453" customFormat="false" ht="15" hidden="false" customHeight="false" outlineLevel="0" collapsed="false">
      <c r="A3453" s="341" t="n">
        <v>103270</v>
      </c>
      <c r="B3453" s="342" t="str">
        <f aca="false">A3453&amp;"U"</f>
        <v>103270U</v>
      </c>
      <c r="C3453" s="341" t="s">
        <v>9345</v>
      </c>
      <c r="D3453" s="341" t="s">
        <v>32</v>
      </c>
      <c r="E3453" s="341" t="s">
        <v>5911</v>
      </c>
      <c r="F3453" s="344" t="n">
        <v>8341.11</v>
      </c>
    </row>
    <row r="3454" customFormat="false" ht="15" hidden="false" customHeight="false" outlineLevel="0" collapsed="false">
      <c r="A3454" s="341" t="n">
        <v>103271</v>
      </c>
      <c r="B3454" s="342" t="str">
        <f aca="false">A3454&amp;"U"</f>
        <v>103271U</v>
      </c>
      <c r="C3454" s="341" t="s">
        <v>9346</v>
      </c>
      <c r="D3454" s="341" t="s">
        <v>32</v>
      </c>
      <c r="E3454" s="341" t="s">
        <v>5911</v>
      </c>
      <c r="F3454" s="344" t="n">
        <v>11838.5</v>
      </c>
    </row>
    <row r="3455" customFormat="false" ht="15" hidden="false" customHeight="false" outlineLevel="0" collapsed="false">
      <c r="A3455" s="341" t="n">
        <v>103272</v>
      </c>
      <c r="B3455" s="342" t="str">
        <f aca="false">A3455&amp;"U"</f>
        <v>103272U</v>
      </c>
      <c r="C3455" s="341" t="s">
        <v>9347</v>
      </c>
      <c r="D3455" s="341" t="s">
        <v>32</v>
      </c>
      <c r="E3455" s="341" t="s">
        <v>5911</v>
      </c>
      <c r="F3455" s="344" t="n">
        <v>12230.17</v>
      </c>
    </row>
    <row r="3456" customFormat="false" ht="15" hidden="false" customHeight="false" outlineLevel="0" collapsed="false">
      <c r="A3456" s="341" t="n">
        <v>103273</v>
      </c>
      <c r="B3456" s="342" t="str">
        <f aca="false">A3456&amp;"U"</f>
        <v>103273U</v>
      </c>
      <c r="C3456" s="341" t="s">
        <v>9348</v>
      </c>
      <c r="D3456" s="341" t="s">
        <v>32</v>
      </c>
      <c r="E3456" s="341" t="s">
        <v>5911</v>
      </c>
      <c r="F3456" s="344" t="n">
        <v>12555.01</v>
      </c>
    </row>
    <row r="3457" customFormat="false" ht="15" hidden="false" customHeight="false" outlineLevel="0" collapsed="false">
      <c r="A3457" s="341" t="n">
        <v>103274</v>
      </c>
      <c r="B3457" s="342" t="str">
        <f aca="false">A3457&amp;"U"</f>
        <v>103274U</v>
      </c>
      <c r="C3457" s="341" t="s">
        <v>9349</v>
      </c>
      <c r="D3457" s="341" t="s">
        <v>32</v>
      </c>
      <c r="E3457" s="341" t="s">
        <v>5911</v>
      </c>
      <c r="F3457" s="344" t="n">
        <v>14397.07</v>
      </c>
    </row>
    <row r="3458" customFormat="false" ht="15" hidden="false" customHeight="false" outlineLevel="0" collapsed="false">
      <c r="A3458" s="341" t="n">
        <v>103275</v>
      </c>
      <c r="B3458" s="342" t="str">
        <f aca="false">A3458&amp;"U"</f>
        <v>103275U</v>
      </c>
      <c r="C3458" s="341" t="s">
        <v>9350</v>
      </c>
      <c r="D3458" s="341" t="s">
        <v>32</v>
      </c>
      <c r="E3458" s="341" t="s">
        <v>5911</v>
      </c>
      <c r="F3458" s="344" t="n">
        <v>14321.87</v>
      </c>
    </row>
    <row r="3459" customFormat="false" ht="15" hidden="false" customHeight="false" outlineLevel="0" collapsed="false">
      <c r="A3459" s="341" t="n">
        <v>103276</v>
      </c>
      <c r="B3459" s="342" t="str">
        <f aca="false">A3459&amp;"U"</f>
        <v>103276U</v>
      </c>
      <c r="C3459" s="341" t="s">
        <v>9351</v>
      </c>
      <c r="D3459" s="341" t="s">
        <v>32</v>
      </c>
      <c r="E3459" s="341" t="s">
        <v>5911</v>
      </c>
      <c r="F3459" s="344" t="n">
        <v>15034.31</v>
      </c>
    </row>
    <row r="3460" customFormat="false" ht="15" hidden="false" customHeight="false" outlineLevel="0" collapsed="false">
      <c r="A3460" s="341" t="n">
        <v>103277</v>
      </c>
      <c r="B3460" s="342" t="str">
        <f aca="false">A3460&amp;"U"</f>
        <v>103277U</v>
      </c>
      <c r="C3460" s="341" t="s">
        <v>9352</v>
      </c>
      <c r="D3460" s="341" t="s">
        <v>32</v>
      </c>
      <c r="E3460" s="341" t="s">
        <v>5911</v>
      </c>
      <c r="F3460" s="344" t="n">
        <v>27808.78</v>
      </c>
    </row>
    <row r="3461" customFormat="false" ht="15" hidden="false" customHeight="false" outlineLevel="0" collapsed="false">
      <c r="A3461" s="341" t="n">
        <v>103278</v>
      </c>
      <c r="B3461" s="342" t="str">
        <f aca="false">A3461&amp;"U"</f>
        <v>103278U</v>
      </c>
      <c r="C3461" s="341" t="s">
        <v>9353</v>
      </c>
      <c r="D3461" s="341" t="s">
        <v>32</v>
      </c>
      <c r="E3461" s="341" t="s">
        <v>5911</v>
      </c>
      <c r="F3461" s="344" t="n">
        <v>35633.39</v>
      </c>
    </row>
    <row r="3462" customFormat="false" ht="15" hidden="false" customHeight="false" outlineLevel="0" collapsed="false">
      <c r="A3462" s="341" t="n">
        <v>103288</v>
      </c>
      <c r="B3462" s="342" t="str">
        <f aca="false">A3462&amp;"U"</f>
        <v>103288U</v>
      </c>
      <c r="C3462" s="341" t="s">
        <v>9354</v>
      </c>
      <c r="D3462" s="341" t="s">
        <v>32</v>
      </c>
      <c r="E3462" s="341" t="s">
        <v>5964</v>
      </c>
      <c r="F3462" s="343" t="n">
        <v>13.85</v>
      </c>
    </row>
    <row r="3463" customFormat="false" ht="15" hidden="false" customHeight="false" outlineLevel="0" collapsed="false">
      <c r="A3463" s="341" t="n">
        <v>103289</v>
      </c>
      <c r="B3463" s="342" t="str">
        <f aca="false">A3463&amp;"U"</f>
        <v>103289U</v>
      </c>
      <c r="C3463" s="341" t="s">
        <v>9355</v>
      </c>
      <c r="D3463" s="341" t="s">
        <v>152</v>
      </c>
      <c r="E3463" s="341" t="s">
        <v>5911</v>
      </c>
      <c r="F3463" s="343" t="n">
        <v>28.58</v>
      </c>
    </row>
    <row r="3464" customFormat="false" ht="15" hidden="false" customHeight="false" outlineLevel="0" collapsed="false">
      <c r="A3464" s="341" t="n">
        <v>103290</v>
      </c>
      <c r="B3464" s="342" t="str">
        <f aca="false">A3464&amp;"U"</f>
        <v>103290U</v>
      </c>
      <c r="C3464" s="341" t="s">
        <v>9356</v>
      </c>
      <c r="D3464" s="341" t="s">
        <v>152</v>
      </c>
      <c r="E3464" s="341" t="s">
        <v>5911</v>
      </c>
      <c r="F3464" s="343" t="n">
        <v>44.59</v>
      </c>
    </row>
    <row r="3465" customFormat="false" ht="15" hidden="false" customHeight="false" outlineLevel="0" collapsed="false">
      <c r="A3465" s="341" t="n">
        <v>103291</v>
      </c>
      <c r="B3465" s="342" t="str">
        <f aca="false">A3465&amp;"U"</f>
        <v>103291U</v>
      </c>
      <c r="C3465" s="341" t="s">
        <v>9357</v>
      </c>
      <c r="D3465" s="341" t="s">
        <v>152</v>
      </c>
      <c r="E3465" s="341" t="s">
        <v>5911</v>
      </c>
      <c r="F3465" s="343" t="n">
        <v>56.02</v>
      </c>
    </row>
    <row r="3466" customFormat="false" ht="15" hidden="false" customHeight="false" outlineLevel="0" collapsed="false">
      <c r="A3466" s="341" t="n">
        <v>103292</v>
      </c>
      <c r="B3466" s="342" t="str">
        <f aca="false">A3466&amp;"U"</f>
        <v>103292U</v>
      </c>
      <c r="C3466" s="341" t="s">
        <v>9358</v>
      </c>
      <c r="D3466" s="341" t="s">
        <v>152</v>
      </c>
      <c r="E3466" s="341" t="s">
        <v>5911</v>
      </c>
      <c r="F3466" s="343" t="n">
        <v>67.73</v>
      </c>
    </row>
    <row r="3467" customFormat="false" ht="15" hidden="false" customHeight="false" outlineLevel="0" collapsed="false">
      <c r="A3467" s="341" t="n">
        <v>101936</v>
      </c>
      <c r="B3467" s="342" t="str">
        <f aca="false">A3467&amp;"U"</f>
        <v>101936U</v>
      </c>
      <c r="C3467" s="341" t="s">
        <v>9359</v>
      </c>
      <c r="D3467" s="341" t="s">
        <v>32</v>
      </c>
      <c r="E3467" s="341" t="s">
        <v>5911</v>
      </c>
      <c r="F3467" s="344" t="n">
        <v>8066.05</v>
      </c>
    </row>
    <row r="3468" customFormat="false" ht="15" hidden="false" customHeight="false" outlineLevel="0" collapsed="false">
      <c r="A3468" s="341" t="n">
        <v>101937</v>
      </c>
      <c r="B3468" s="342" t="str">
        <f aca="false">A3468&amp;"U"</f>
        <v>101937U</v>
      </c>
      <c r="C3468" s="341" t="s">
        <v>9360</v>
      </c>
      <c r="D3468" s="341" t="s">
        <v>32</v>
      </c>
      <c r="E3468" s="341" t="s">
        <v>5911</v>
      </c>
      <c r="F3468" s="344" t="n">
        <v>14383.79</v>
      </c>
    </row>
    <row r="3469" customFormat="false" ht="15" hidden="false" customHeight="false" outlineLevel="0" collapsed="false">
      <c r="A3469" s="341" t="n">
        <v>98294</v>
      </c>
      <c r="B3469" s="342" t="str">
        <f aca="false">A3469&amp;"U"</f>
        <v>98294U</v>
      </c>
      <c r="C3469" s="341" t="s">
        <v>9361</v>
      </c>
      <c r="D3469" s="341" t="s">
        <v>152</v>
      </c>
      <c r="E3469" s="341" t="s">
        <v>5964</v>
      </c>
      <c r="F3469" s="343" t="n">
        <v>6.93</v>
      </c>
    </row>
    <row r="3470" customFormat="false" ht="15" hidden="false" customHeight="false" outlineLevel="0" collapsed="false">
      <c r="A3470" s="341" t="n">
        <v>98295</v>
      </c>
      <c r="B3470" s="342" t="str">
        <f aca="false">A3470&amp;"U"</f>
        <v>98295U</v>
      </c>
      <c r="C3470" s="341" t="s">
        <v>9362</v>
      </c>
      <c r="D3470" s="341" t="s">
        <v>152</v>
      </c>
      <c r="E3470" s="341" t="s">
        <v>5964</v>
      </c>
      <c r="F3470" s="343" t="n">
        <v>6.29</v>
      </c>
    </row>
    <row r="3471" customFormat="false" ht="15" hidden="false" customHeight="false" outlineLevel="0" collapsed="false">
      <c r="A3471" s="341" t="n">
        <v>98296</v>
      </c>
      <c r="B3471" s="342" t="str">
        <f aca="false">A3471&amp;"U"</f>
        <v>98296U</v>
      </c>
      <c r="C3471" s="341" t="s">
        <v>9363</v>
      </c>
      <c r="D3471" s="341" t="s">
        <v>152</v>
      </c>
      <c r="E3471" s="341" t="s">
        <v>5964</v>
      </c>
      <c r="F3471" s="343" t="n">
        <v>10.1</v>
      </c>
    </row>
    <row r="3472" customFormat="false" ht="15" hidden="false" customHeight="false" outlineLevel="0" collapsed="false">
      <c r="A3472" s="341" t="n">
        <v>98297</v>
      </c>
      <c r="B3472" s="342" t="str">
        <f aca="false">A3472&amp;"U"</f>
        <v>98297U</v>
      </c>
      <c r="C3472" s="341" t="s">
        <v>9364</v>
      </c>
      <c r="D3472" s="341" t="s">
        <v>152</v>
      </c>
      <c r="E3472" s="341" t="s">
        <v>5964</v>
      </c>
      <c r="F3472" s="343" t="n">
        <v>9.07</v>
      </c>
    </row>
    <row r="3473" customFormat="false" ht="15" hidden="false" customHeight="false" outlineLevel="0" collapsed="false">
      <c r="A3473" s="341" t="n">
        <v>98298</v>
      </c>
      <c r="B3473" s="342" t="str">
        <f aca="false">A3473&amp;"U"</f>
        <v>98298U</v>
      </c>
      <c r="C3473" s="341" t="s">
        <v>9365</v>
      </c>
      <c r="D3473" s="341" t="s">
        <v>152</v>
      </c>
      <c r="E3473" s="341" t="s">
        <v>5964</v>
      </c>
      <c r="F3473" s="343" t="n">
        <v>24.88</v>
      </c>
    </row>
    <row r="3474" customFormat="false" ht="15" hidden="false" customHeight="false" outlineLevel="0" collapsed="false">
      <c r="A3474" s="341" t="n">
        <v>98299</v>
      </c>
      <c r="B3474" s="342" t="str">
        <f aca="false">A3474&amp;"U"</f>
        <v>98299U</v>
      </c>
      <c r="C3474" s="341" t="s">
        <v>9366</v>
      </c>
      <c r="D3474" s="341" t="s">
        <v>152</v>
      </c>
      <c r="E3474" s="341" t="s">
        <v>5964</v>
      </c>
      <c r="F3474" s="343" t="n">
        <v>23.62</v>
      </c>
    </row>
    <row r="3475" customFormat="false" ht="15" hidden="false" customHeight="false" outlineLevel="0" collapsed="false">
      <c r="A3475" s="341" t="n">
        <v>98300</v>
      </c>
      <c r="B3475" s="342" t="str">
        <f aca="false">A3475&amp;"U"</f>
        <v>98300U</v>
      </c>
      <c r="C3475" s="341" t="s">
        <v>9367</v>
      </c>
      <c r="D3475" s="341" t="s">
        <v>152</v>
      </c>
      <c r="E3475" s="341" t="s">
        <v>5964</v>
      </c>
      <c r="F3475" s="343" t="n">
        <v>5.52</v>
      </c>
    </row>
    <row r="3476" customFormat="false" ht="15" hidden="false" customHeight="false" outlineLevel="0" collapsed="false">
      <c r="A3476" s="341" t="n">
        <v>98301</v>
      </c>
      <c r="B3476" s="342" t="str">
        <f aca="false">A3476&amp;"U"</f>
        <v>98301U</v>
      </c>
      <c r="C3476" s="341" t="s">
        <v>9368</v>
      </c>
      <c r="D3476" s="341" t="s">
        <v>32</v>
      </c>
      <c r="E3476" s="341" t="s">
        <v>5964</v>
      </c>
      <c r="F3476" s="343" t="n">
        <v>587.87</v>
      </c>
    </row>
    <row r="3477" customFormat="false" ht="15" hidden="false" customHeight="false" outlineLevel="0" collapsed="false">
      <c r="A3477" s="341" t="n">
        <v>98302</v>
      </c>
      <c r="B3477" s="342" t="str">
        <f aca="false">A3477&amp;"U"</f>
        <v>98302U</v>
      </c>
      <c r="C3477" s="341" t="s">
        <v>9369</v>
      </c>
      <c r="D3477" s="341" t="s">
        <v>32</v>
      </c>
      <c r="E3477" s="341" t="s">
        <v>5964</v>
      </c>
      <c r="F3477" s="344" t="n">
        <v>1099.68</v>
      </c>
    </row>
    <row r="3478" customFormat="false" ht="15" hidden="false" customHeight="false" outlineLevel="0" collapsed="false">
      <c r="A3478" s="341" t="n">
        <v>98304</v>
      </c>
      <c r="B3478" s="342" t="str">
        <f aca="false">A3478&amp;"U"</f>
        <v>98304U</v>
      </c>
      <c r="C3478" s="341" t="s">
        <v>9370</v>
      </c>
      <c r="D3478" s="341" t="s">
        <v>32</v>
      </c>
      <c r="E3478" s="341" t="s">
        <v>5964</v>
      </c>
      <c r="F3478" s="344" t="n">
        <v>3441.06</v>
      </c>
    </row>
    <row r="3479" customFormat="false" ht="15" hidden="false" customHeight="false" outlineLevel="0" collapsed="false">
      <c r="A3479" s="341" t="n">
        <v>98305</v>
      </c>
      <c r="B3479" s="342" t="str">
        <f aca="false">A3479&amp;"U"</f>
        <v>98305U</v>
      </c>
      <c r="C3479" s="341" t="s">
        <v>9371</v>
      </c>
      <c r="D3479" s="341" t="s">
        <v>32</v>
      </c>
      <c r="E3479" s="341" t="s">
        <v>5964</v>
      </c>
      <c r="F3479" s="344" t="n">
        <v>2528.82</v>
      </c>
    </row>
    <row r="3480" customFormat="false" ht="15" hidden="false" customHeight="false" outlineLevel="0" collapsed="false">
      <c r="A3480" s="341" t="n">
        <v>98306</v>
      </c>
      <c r="B3480" s="342" t="str">
        <f aca="false">A3480&amp;"U"</f>
        <v>98306U</v>
      </c>
      <c r="C3480" s="341" t="s">
        <v>9372</v>
      </c>
      <c r="D3480" s="341" t="s">
        <v>32</v>
      </c>
      <c r="E3480" s="341" t="s">
        <v>5964</v>
      </c>
      <c r="F3480" s="343" t="n">
        <v>58.1</v>
      </c>
    </row>
    <row r="3481" customFormat="false" ht="15" hidden="false" customHeight="false" outlineLevel="0" collapsed="false">
      <c r="A3481" s="341" t="n">
        <v>98307</v>
      </c>
      <c r="B3481" s="342" t="str">
        <f aca="false">A3481&amp;"U"</f>
        <v>98307U</v>
      </c>
      <c r="C3481" s="341" t="s">
        <v>9373</v>
      </c>
      <c r="D3481" s="341" t="s">
        <v>32</v>
      </c>
      <c r="E3481" s="341" t="s">
        <v>5964</v>
      </c>
      <c r="F3481" s="343" t="n">
        <v>40.58</v>
      </c>
    </row>
    <row r="3482" customFormat="false" ht="15" hidden="false" customHeight="false" outlineLevel="0" collapsed="false">
      <c r="A3482" s="341" t="n">
        <v>98308</v>
      </c>
      <c r="B3482" s="342" t="str">
        <f aca="false">A3482&amp;"U"</f>
        <v>98308U</v>
      </c>
      <c r="C3482" s="341" t="s">
        <v>9374</v>
      </c>
      <c r="D3482" s="341" t="s">
        <v>32</v>
      </c>
      <c r="E3482" s="341" t="s">
        <v>5964</v>
      </c>
      <c r="F3482" s="343" t="n">
        <v>27.07</v>
      </c>
    </row>
    <row r="3483" customFormat="false" ht="15" hidden="false" customHeight="false" outlineLevel="0" collapsed="false">
      <c r="A3483" s="341" t="n">
        <v>98593</v>
      </c>
      <c r="B3483" s="342" t="str">
        <f aca="false">A3483&amp;"U"</f>
        <v>98593U</v>
      </c>
      <c r="C3483" s="341" t="s">
        <v>9375</v>
      </c>
      <c r="D3483" s="341" t="s">
        <v>32</v>
      </c>
      <c r="E3483" s="341" t="s">
        <v>5964</v>
      </c>
      <c r="F3483" s="344" t="n">
        <v>2397.46</v>
      </c>
    </row>
    <row r="3484" customFormat="false" ht="15" hidden="false" customHeight="false" outlineLevel="0" collapsed="false">
      <c r="A3484" s="341" t="n">
        <v>100553</v>
      </c>
      <c r="B3484" s="342" t="str">
        <f aca="false">A3484&amp;"U"</f>
        <v>100553U</v>
      </c>
      <c r="C3484" s="341" t="s">
        <v>9376</v>
      </c>
      <c r="D3484" s="341" t="s">
        <v>152</v>
      </c>
      <c r="E3484" s="341" t="s">
        <v>5964</v>
      </c>
      <c r="F3484" s="343" t="n">
        <v>26.27</v>
      </c>
    </row>
    <row r="3485" customFormat="false" ht="15" hidden="false" customHeight="false" outlineLevel="0" collapsed="false">
      <c r="A3485" s="341" t="n">
        <v>100554</v>
      </c>
      <c r="B3485" s="342" t="str">
        <f aca="false">A3485&amp;"U"</f>
        <v>100554U</v>
      </c>
      <c r="C3485" s="341" t="s">
        <v>9377</v>
      </c>
      <c r="D3485" s="341" t="s">
        <v>152</v>
      </c>
      <c r="E3485" s="341" t="s">
        <v>5964</v>
      </c>
      <c r="F3485" s="343" t="n">
        <v>5.27</v>
      </c>
    </row>
    <row r="3486" customFormat="false" ht="15" hidden="false" customHeight="false" outlineLevel="0" collapsed="false">
      <c r="A3486" s="341" t="n">
        <v>100555</v>
      </c>
      <c r="B3486" s="342" t="str">
        <f aca="false">A3486&amp;"U"</f>
        <v>100555U</v>
      </c>
      <c r="C3486" s="341" t="s">
        <v>9378</v>
      </c>
      <c r="D3486" s="341" t="s">
        <v>32</v>
      </c>
      <c r="E3486" s="341" t="s">
        <v>5964</v>
      </c>
      <c r="F3486" s="344" t="n">
        <v>1266.58</v>
      </c>
    </row>
    <row r="3487" customFormat="false" ht="15" hidden="false" customHeight="false" outlineLevel="0" collapsed="false">
      <c r="A3487" s="341" t="n">
        <v>89355</v>
      </c>
      <c r="B3487" s="342" t="str">
        <f aca="false">A3487&amp;"U"</f>
        <v>89355U</v>
      </c>
      <c r="C3487" s="341" t="s">
        <v>9379</v>
      </c>
      <c r="D3487" s="341" t="s">
        <v>152</v>
      </c>
      <c r="E3487" s="341" t="s">
        <v>5964</v>
      </c>
      <c r="F3487" s="343" t="n">
        <v>19.31</v>
      </c>
    </row>
    <row r="3488" customFormat="false" ht="15" hidden="false" customHeight="false" outlineLevel="0" collapsed="false">
      <c r="A3488" s="341" t="n">
        <v>89356</v>
      </c>
      <c r="B3488" s="342" t="str">
        <f aca="false">A3488&amp;"U"</f>
        <v>89356U</v>
      </c>
      <c r="C3488" s="341" t="s">
        <v>9380</v>
      </c>
      <c r="D3488" s="341" t="s">
        <v>152</v>
      </c>
      <c r="E3488" s="341" t="s">
        <v>5964</v>
      </c>
      <c r="F3488" s="343" t="n">
        <v>22.24</v>
      </c>
    </row>
    <row r="3489" customFormat="false" ht="15" hidden="false" customHeight="false" outlineLevel="0" collapsed="false">
      <c r="A3489" s="341" t="n">
        <v>89357</v>
      </c>
      <c r="B3489" s="342" t="str">
        <f aca="false">A3489&amp;"U"</f>
        <v>89357U</v>
      </c>
      <c r="C3489" s="341" t="s">
        <v>9381</v>
      </c>
      <c r="D3489" s="341" t="s">
        <v>152</v>
      </c>
      <c r="E3489" s="341" t="s">
        <v>5964</v>
      </c>
      <c r="F3489" s="343" t="n">
        <v>31.83</v>
      </c>
    </row>
    <row r="3490" customFormat="false" ht="15" hidden="false" customHeight="false" outlineLevel="0" collapsed="false">
      <c r="A3490" s="341" t="n">
        <v>89401</v>
      </c>
      <c r="B3490" s="342" t="str">
        <f aca="false">A3490&amp;"U"</f>
        <v>89401U</v>
      </c>
      <c r="C3490" s="341" t="s">
        <v>9382</v>
      </c>
      <c r="D3490" s="341" t="s">
        <v>152</v>
      </c>
      <c r="E3490" s="341" t="s">
        <v>5964</v>
      </c>
      <c r="F3490" s="343" t="n">
        <v>10.88</v>
      </c>
    </row>
    <row r="3491" customFormat="false" ht="15" hidden="false" customHeight="false" outlineLevel="0" collapsed="false">
      <c r="A3491" s="341" t="n">
        <v>89402</v>
      </c>
      <c r="B3491" s="342" t="str">
        <f aca="false">A3491&amp;"U"</f>
        <v>89402U</v>
      </c>
      <c r="C3491" s="341" t="s">
        <v>9383</v>
      </c>
      <c r="D3491" s="341" t="s">
        <v>152</v>
      </c>
      <c r="E3491" s="341" t="s">
        <v>5964</v>
      </c>
      <c r="F3491" s="343" t="n">
        <v>12.48</v>
      </c>
    </row>
    <row r="3492" customFormat="false" ht="15" hidden="false" customHeight="false" outlineLevel="0" collapsed="false">
      <c r="A3492" s="341" t="n">
        <v>89403</v>
      </c>
      <c r="B3492" s="342" t="str">
        <f aca="false">A3492&amp;"U"</f>
        <v>89403U</v>
      </c>
      <c r="C3492" s="341" t="s">
        <v>9384</v>
      </c>
      <c r="D3492" s="341" t="s">
        <v>152</v>
      </c>
      <c r="E3492" s="341" t="s">
        <v>5964</v>
      </c>
      <c r="F3492" s="343" t="n">
        <v>20.2</v>
      </c>
    </row>
    <row r="3493" customFormat="false" ht="15" hidden="false" customHeight="false" outlineLevel="0" collapsed="false">
      <c r="A3493" s="341" t="n">
        <v>89446</v>
      </c>
      <c r="B3493" s="342" t="str">
        <f aca="false">A3493&amp;"U"</f>
        <v>89446U</v>
      </c>
      <c r="C3493" s="341" t="s">
        <v>9385</v>
      </c>
      <c r="D3493" s="341" t="s">
        <v>152</v>
      </c>
      <c r="E3493" s="341" t="s">
        <v>5964</v>
      </c>
      <c r="F3493" s="343" t="n">
        <v>6.34</v>
      </c>
    </row>
    <row r="3494" customFormat="false" ht="15" hidden="false" customHeight="false" outlineLevel="0" collapsed="false">
      <c r="A3494" s="341" t="n">
        <v>89447</v>
      </c>
      <c r="B3494" s="342" t="str">
        <f aca="false">A3494&amp;"U"</f>
        <v>89447U</v>
      </c>
      <c r="C3494" s="341" t="s">
        <v>9386</v>
      </c>
      <c r="D3494" s="341" t="s">
        <v>152</v>
      </c>
      <c r="E3494" s="341" t="s">
        <v>5964</v>
      </c>
      <c r="F3494" s="343" t="n">
        <v>12.9</v>
      </c>
    </row>
    <row r="3495" customFormat="false" ht="15" hidden="false" customHeight="false" outlineLevel="0" collapsed="false">
      <c r="A3495" s="341" t="n">
        <v>89448</v>
      </c>
      <c r="B3495" s="342" t="str">
        <f aca="false">A3495&amp;"U"</f>
        <v>89448U</v>
      </c>
      <c r="C3495" s="341" t="s">
        <v>9387</v>
      </c>
      <c r="D3495" s="341" t="s">
        <v>152</v>
      </c>
      <c r="E3495" s="341" t="s">
        <v>5964</v>
      </c>
      <c r="F3495" s="343" t="n">
        <v>19.89</v>
      </c>
    </row>
    <row r="3496" customFormat="false" ht="15" hidden="false" customHeight="false" outlineLevel="0" collapsed="false">
      <c r="A3496" s="341" t="n">
        <v>89449</v>
      </c>
      <c r="B3496" s="342" t="str">
        <f aca="false">A3496&amp;"U"</f>
        <v>89449U</v>
      </c>
      <c r="C3496" s="341" t="s">
        <v>9388</v>
      </c>
      <c r="D3496" s="341" t="s">
        <v>152</v>
      </c>
      <c r="E3496" s="341" t="s">
        <v>5964</v>
      </c>
      <c r="F3496" s="343" t="n">
        <v>21.95</v>
      </c>
    </row>
    <row r="3497" customFormat="false" ht="15" hidden="false" customHeight="false" outlineLevel="0" collapsed="false">
      <c r="A3497" s="341" t="n">
        <v>89450</v>
      </c>
      <c r="B3497" s="342" t="str">
        <f aca="false">A3497&amp;"U"</f>
        <v>89450U</v>
      </c>
      <c r="C3497" s="341" t="s">
        <v>9389</v>
      </c>
      <c r="D3497" s="341" t="s">
        <v>152</v>
      </c>
      <c r="E3497" s="341" t="s">
        <v>5964</v>
      </c>
      <c r="F3497" s="343" t="n">
        <v>35.43</v>
      </c>
    </row>
    <row r="3498" customFormat="false" ht="15" hidden="false" customHeight="false" outlineLevel="0" collapsed="false">
      <c r="A3498" s="341" t="n">
        <v>89451</v>
      </c>
      <c r="B3498" s="342" t="str">
        <f aca="false">A3498&amp;"U"</f>
        <v>89451U</v>
      </c>
      <c r="C3498" s="341" t="s">
        <v>9390</v>
      </c>
      <c r="D3498" s="341" t="s">
        <v>152</v>
      </c>
      <c r="E3498" s="341" t="s">
        <v>5964</v>
      </c>
      <c r="F3498" s="343" t="n">
        <v>57.98</v>
      </c>
    </row>
    <row r="3499" customFormat="false" ht="15" hidden="false" customHeight="false" outlineLevel="0" collapsed="false">
      <c r="A3499" s="341" t="n">
        <v>89452</v>
      </c>
      <c r="B3499" s="342" t="str">
        <f aca="false">A3499&amp;"U"</f>
        <v>89452U</v>
      </c>
      <c r="C3499" s="341" t="s">
        <v>9391</v>
      </c>
      <c r="D3499" s="341" t="s">
        <v>152</v>
      </c>
      <c r="E3499" s="341" t="s">
        <v>5964</v>
      </c>
      <c r="F3499" s="343" t="n">
        <v>80.07</v>
      </c>
    </row>
    <row r="3500" customFormat="false" ht="15" hidden="false" customHeight="false" outlineLevel="0" collapsed="false">
      <c r="A3500" s="341" t="n">
        <v>89508</v>
      </c>
      <c r="B3500" s="342" t="str">
        <f aca="false">A3500&amp;"U"</f>
        <v>89508U</v>
      </c>
      <c r="C3500" s="341" t="s">
        <v>9392</v>
      </c>
      <c r="D3500" s="341" t="s">
        <v>152</v>
      </c>
      <c r="E3500" s="341" t="s">
        <v>5964</v>
      </c>
      <c r="F3500" s="343" t="n">
        <v>14.87</v>
      </c>
    </row>
    <row r="3501" customFormat="false" ht="15" hidden="false" customHeight="false" outlineLevel="0" collapsed="false">
      <c r="A3501" s="341" t="n">
        <v>89509</v>
      </c>
      <c r="B3501" s="342" t="str">
        <f aca="false">A3501&amp;"U"</f>
        <v>89509U</v>
      </c>
      <c r="C3501" s="341" t="s">
        <v>9393</v>
      </c>
      <c r="D3501" s="341" t="s">
        <v>152</v>
      </c>
      <c r="E3501" s="341" t="s">
        <v>5964</v>
      </c>
      <c r="F3501" s="343" t="n">
        <v>20.13</v>
      </c>
    </row>
    <row r="3502" customFormat="false" ht="15" hidden="false" customHeight="false" outlineLevel="0" collapsed="false">
      <c r="A3502" s="341" t="n">
        <v>89511</v>
      </c>
      <c r="B3502" s="342" t="str">
        <f aca="false">A3502&amp;"U"</f>
        <v>89511U</v>
      </c>
      <c r="C3502" s="341" t="s">
        <v>9394</v>
      </c>
      <c r="D3502" s="341" t="s">
        <v>152</v>
      </c>
      <c r="E3502" s="341" t="s">
        <v>5964</v>
      </c>
      <c r="F3502" s="343" t="n">
        <v>34.34</v>
      </c>
    </row>
    <row r="3503" customFormat="false" ht="15" hidden="false" customHeight="false" outlineLevel="0" collapsed="false">
      <c r="A3503" s="341" t="n">
        <v>89512</v>
      </c>
      <c r="B3503" s="342" t="str">
        <f aca="false">A3503&amp;"U"</f>
        <v>89512U</v>
      </c>
      <c r="C3503" s="341" t="s">
        <v>9395</v>
      </c>
      <c r="D3503" s="341" t="s">
        <v>152</v>
      </c>
      <c r="E3503" s="341" t="s">
        <v>5964</v>
      </c>
      <c r="F3503" s="343" t="n">
        <v>43.54</v>
      </c>
    </row>
    <row r="3504" customFormat="false" ht="15" hidden="false" customHeight="false" outlineLevel="0" collapsed="false">
      <c r="A3504" s="341" t="n">
        <v>89576</v>
      </c>
      <c r="B3504" s="342" t="str">
        <f aca="false">A3504&amp;"U"</f>
        <v>89576U</v>
      </c>
      <c r="C3504" s="341" t="s">
        <v>9396</v>
      </c>
      <c r="D3504" s="341" t="s">
        <v>152</v>
      </c>
      <c r="E3504" s="341" t="s">
        <v>5964</v>
      </c>
      <c r="F3504" s="343" t="n">
        <v>23.65</v>
      </c>
    </row>
    <row r="3505" customFormat="false" ht="15" hidden="false" customHeight="false" outlineLevel="0" collapsed="false">
      <c r="A3505" s="341" t="n">
        <v>89578</v>
      </c>
      <c r="B3505" s="342" t="str">
        <f aca="false">A3505&amp;"U"</f>
        <v>89578U</v>
      </c>
      <c r="C3505" s="341" t="s">
        <v>9397</v>
      </c>
      <c r="D3505" s="341" t="s">
        <v>152</v>
      </c>
      <c r="E3505" s="341" t="s">
        <v>5964</v>
      </c>
      <c r="F3505" s="343" t="n">
        <v>29.34</v>
      </c>
    </row>
    <row r="3506" customFormat="false" ht="15" hidden="false" customHeight="false" outlineLevel="0" collapsed="false">
      <c r="A3506" s="341" t="n">
        <v>89580</v>
      </c>
      <c r="B3506" s="342" t="str">
        <f aca="false">A3506&amp;"U"</f>
        <v>89580U</v>
      </c>
      <c r="C3506" s="341" t="s">
        <v>9398</v>
      </c>
      <c r="D3506" s="341" t="s">
        <v>152</v>
      </c>
      <c r="E3506" s="341" t="s">
        <v>5964</v>
      </c>
      <c r="F3506" s="343" t="n">
        <v>60.7</v>
      </c>
    </row>
    <row r="3507" customFormat="false" ht="15" hidden="false" customHeight="false" outlineLevel="0" collapsed="false">
      <c r="A3507" s="341" t="n">
        <v>89633</v>
      </c>
      <c r="B3507" s="342" t="str">
        <f aca="false">A3507&amp;"U"</f>
        <v>89633U</v>
      </c>
      <c r="C3507" s="341" t="s">
        <v>9399</v>
      </c>
      <c r="D3507" s="341" t="s">
        <v>152</v>
      </c>
      <c r="E3507" s="341" t="s">
        <v>5964</v>
      </c>
      <c r="F3507" s="343" t="n">
        <v>22.95</v>
      </c>
    </row>
    <row r="3508" customFormat="false" ht="15" hidden="false" customHeight="false" outlineLevel="0" collapsed="false">
      <c r="A3508" s="341" t="n">
        <v>89634</v>
      </c>
      <c r="B3508" s="342" t="str">
        <f aca="false">A3508&amp;"U"</f>
        <v>89634U</v>
      </c>
      <c r="C3508" s="341" t="s">
        <v>9400</v>
      </c>
      <c r="D3508" s="341" t="s">
        <v>152</v>
      </c>
      <c r="E3508" s="341" t="s">
        <v>5964</v>
      </c>
      <c r="F3508" s="343" t="n">
        <v>32.67</v>
      </c>
    </row>
    <row r="3509" customFormat="false" ht="15" hidden="false" customHeight="false" outlineLevel="0" collapsed="false">
      <c r="A3509" s="341" t="n">
        <v>89635</v>
      </c>
      <c r="B3509" s="342" t="str">
        <f aca="false">A3509&amp;"U"</f>
        <v>89635U</v>
      </c>
      <c r="C3509" s="341" t="s">
        <v>9401</v>
      </c>
      <c r="D3509" s="341" t="s">
        <v>152</v>
      </c>
      <c r="E3509" s="341" t="s">
        <v>5964</v>
      </c>
      <c r="F3509" s="343" t="n">
        <v>48.03</v>
      </c>
    </row>
    <row r="3510" customFormat="false" ht="15" hidden="false" customHeight="false" outlineLevel="0" collapsed="false">
      <c r="A3510" s="341" t="n">
        <v>89636</v>
      </c>
      <c r="B3510" s="342" t="str">
        <f aca="false">A3510&amp;"U"</f>
        <v>89636U</v>
      </c>
      <c r="C3510" s="341" t="s">
        <v>9402</v>
      </c>
      <c r="D3510" s="341" t="s">
        <v>152</v>
      </c>
      <c r="E3510" s="341" t="s">
        <v>5964</v>
      </c>
      <c r="F3510" s="343" t="n">
        <v>60.42</v>
      </c>
    </row>
    <row r="3511" customFormat="false" ht="15" hidden="false" customHeight="false" outlineLevel="0" collapsed="false">
      <c r="A3511" s="341" t="n">
        <v>89711</v>
      </c>
      <c r="B3511" s="342" t="str">
        <f aca="false">A3511&amp;"U"</f>
        <v>89711U</v>
      </c>
      <c r="C3511" s="341" t="s">
        <v>9403</v>
      </c>
      <c r="D3511" s="341" t="s">
        <v>152</v>
      </c>
      <c r="E3511" s="341" t="s">
        <v>5964</v>
      </c>
      <c r="F3511" s="343" t="n">
        <v>18.92</v>
      </c>
    </row>
    <row r="3512" customFormat="false" ht="15" hidden="false" customHeight="false" outlineLevel="0" collapsed="false">
      <c r="A3512" s="341" t="n">
        <v>89712</v>
      </c>
      <c r="B3512" s="342" t="str">
        <f aca="false">A3512&amp;"U"</f>
        <v>89712U</v>
      </c>
      <c r="C3512" s="341" t="s">
        <v>9404</v>
      </c>
      <c r="D3512" s="341" t="s">
        <v>152</v>
      </c>
      <c r="E3512" s="341" t="s">
        <v>5964</v>
      </c>
      <c r="F3512" s="343" t="n">
        <v>24.02</v>
      </c>
    </row>
    <row r="3513" customFormat="false" ht="15" hidden="false" customHeight="false" outlineLevel="0" collapsed="false">
      <c r="A3513" s="341" t="n">
        <v>89713</v>
      </c>
      <c r="B3513" s="342" t="str">
        <f aca="false">A3513&amp;"U"</f>
        <v>89713U</v>
      </c>
      <c r="C3513" s="341" t="s">
        <v>9405</v>
      </c>
      <c r="D3513" s="341" t="s">
        <v>152</v>
      </c>
      <c r="E3513" s="341" t="s">
        <v>5964</v>
      </c>
      <c r="F3513" s="343" t="n">
        <v>29.95</v>
      </c>
    </row>
    <row r="3514" customFormat="false" ht="15" hidden="false" customHeight="false" outlineLevel="0" collapsed="false">
      <c r="A3514" s="341" t="n">
        <v>89714</v>
      </c>
      <c r="B3514" s="342" t="str">
        <f aca="false">A3514&amp;"U"</f>
        <v>89714U</v>
      </c>
      <c r="C3514" s="341" t="s">
        <v>9406</v>
      </c>
      <c r="D3514" s="341" t="s">
        <v>152</v>
      </c>
      <c r="E3514" s="341" t="s">
        <v>5964</v>
      </c>
      <c r="F3514" s="343" t="n">
        <v>33.47</v>
      </c>
    </row>
    <row r="3515" customFormat="false" ht="15" hidden="false" customHeight="false" outlineLevel="0" collapsed="false">
      <c r="A3515" s="341" t="n">
        <v>89716</v>
      </c>
      <c r="B3515" s="342" t="str">
        <f aca="false">A3515&amp;"U"</f>
        <v>89716U</v>
      </c>
      <c r="C3515" s="341" t="s">
        <v>9407</v>
      </c>
      <c r="D3515" s="341" t="s">
        <v>152</v>
      </c>
      <c r="E3515" s="341" t="s">
        <v>5964</v>
      </c>
      <c r="F3515" s="343" t="n">
        <v>23.81</v>
      </c>
    </row>
    <row r="3516" customFormat="false" ht="15" hidden="false" customHeight="false" outlineLevel="0" collapsed="false">
      <c r="A3516" s="341" t="n">
        <v>89717</v>
      </c>
      <c r="B3516" s="342" t="str">
        <f aca="false">A3516&amp;"U"</f>
        <v>89717U</v>
      </c>
      <c r="C3516" s="341" t="s">
        <v>9408</v>
      </c>
      <c r="D3516" s="341" t="s">
        <v>152</v>
      </c>
      <c r="E3516" s="341" t="s">
        <v>5964</v>
      </c>
      <c r="F3516" s="343" t="n">
        <v>37.58</v>
      </c>
    </row>
    <row r="3517" customFormat="false" ht="15" hidden="false" customHeight="false" outlineLevel="0" collapsed="false">
      <c r="A3517" s="341" t="n">
        <v>89770</v>
      </c>
      <c r="B3517" s="342" t="str">
        <f aca="false">A3517&amp;"U"</f>
        <v>89770U</v>
      </c>
      <c r="C3517" s="341" t="s">
        <v>9409</v>
      </c>
      <c r="D3517" s="341" t="s">
        <v>152</v>
      </c>
      <c r="E3517" s="341" t="s">
        <v>5964</v>
      </c>
      <c r="F3517" s="343" t="n">
        <v>40.38</v>
      </c>
    </row>
    <row r="3518" customFormat="false" ht="15" hidden="false" customHeight="false" outlineLevel="0" collapsed="false">
      <c r="A3518" s="341" t="n">
        <v>89771</v>
      </c>
      <c r="B3518" s="342" t="str">
        <f aca="false">A3518&amp;"U"</f>
        <v>89771U</v>
      </c>
      <c r="C3518" s="341" t="s">
        <v>9410</v>
      </c>
      <c r="D3518" s="341" t="s">
        <v>152</v>
      </c>
      <c r="E3518" s="341" t="s">
        <v>5964</v>
      </c>
      <c r="F3518" s="343" t="n">
        <v>53.91</v>
      </c>
    </row>
    <row r="3519" customFormat="false" ht="15" hidden="false" customHeight="false" outlineLevel="0" collapsed="false">
      <c r="A3519" s="341" t="n">
        <v>89773</v>
      </c>
      <c r="B3519" s="342" t="str">
        <f aca="false">A3519&amp;"U"</f>
        <v>89773U</v>
      </c>
      <c r="C3519" s="341" t="s">
        <v>9411</v>
      </c>
      <c r="D3519" s="341" t="s">
        <v>152</v>
      </c>
      <c r="E3519" s="341" t="s">
        <v>5964</v>
      </c>
      <c r="F3519" s="343" t="n">
        <v>126.69</v>
      </c>
    </row>
    <row r="3520" customFormat="false" ht="15" hidden="false" customHeight="false" outlineLevel="0" collapsed="false">
      <c r="A3520" s="341" t="n">
        <v>89775</v>
      </c>
      <c r="B3520" s="342" t="str">
        <f aca="false">A3520&amp;"U"</f>
        <v>89775U</v>
      </c>
      <c r="C3520" s="341" t="s">
        <v>9412</v>
      </c>
      <c r="D3520" s="341" t="s">
        <v>152</v>
      </c>
      <c r="E3520" s="341" t="s">
        <v>5964</v>
      </c>
      <c r="F3520" s="343" t="n">
        <v>198.08</v>
      </c>
    </row>
    <row r="3521" customFormat="false" ht="15" hidden="false" customHeight="false" outlineLevel="0" collapsed="false">
      <c r="A3521" s="341" t="n">
        <v>89798</v>
      </c>
      <c r="B3521" s="342" t="str">
        <f aca="false">A3521&amp;"U"</f>
        <v>89798U</v>
      </c>
      <c r="C3521" s="341" t="s">
        <v>9413</v>
      </c>
      <c r="D3521" s="341" t="s">
        <v>152</v>
      </c>
      <c r="E3521" s="341" t="s">
        <v>5964</v>
      </c>
      <c r="F3521" s="343" t="n">
        <v>11.97</v>
      </c>
    </row>
    <row r="3522" customFormat="false" ht="15" hidden="false" customHeight="false" outlineLevel="0" collapsed="false">
      <c r="A3522" s="341" t="n">
        <v>89799</v>
      </c>
      <c r="B3522" s="342" t="str">
        <f aca="false">A3522&amp;"U"</f>
        <v>89799U</v>
      </c>
      <c r="C3522" s="341" t="s">
        <v>9414</v>
      </c>
      <c r="D3522" s="341" t="s">
        <v>152</v>
      </c>
      <c r="E3522" s="341" t="s">
        <v>5964</v>
      </c>
      <c r="F3522" s="343" t="n">
        <v>19.95</v>
      </c>
    </row>
    <row r="3523" customFormat="false" ht="15" hidden="false" customHeight="false" outlineLevel="0" collapsed="false">
      <c r="A3523" s="341" t="n">
        <v>89800</v>
      </c>
      <c r="B3523" s="342" t="str">
        <f aca="false">A3523&amp;"U"</f>
        <v>89800U</v>
      </c>
      <c r="C3523" s="341" t="s">
        <v>9415</v>
      </c>
      <c r="D3523" s="341" t="s">
        <v>152</v>
      </c>
      <c r="E3523" s="341" t="s">
        <v>5964</v>
      </c>
      <c r="F3523" s="343" t="n">
        <v>25.54</v>
      </c>
    </row>
    <row r="3524" customFormat="false" ht="15" hidden="false" customHeight="false" outlineLevel="0" collapsed="false">
      <c r="A3524" s="341" t="n">
        <v>89848</v>
      </c>
      <c r="B3524" s="342" t="str">
        <f aca="false">A3524&amp;"U"</f>
        <v>89848U</v>
      </c>
      <c r="C3524" s="341" t="s">
        <v>9416</v>
      </c>
      <c r="D3524" s="341" t="s">
        <v>152</v>
      </c>
      <c r="E3524" s="341" t="s">
        <v>5964</v>
      </c>
      <c r="F3524" s="343" t="n">
        <v>24.51</v>
      </c>
    </row>
    <row r="3525" customFormat="false" ht="15" hidden="false" customHeight="false" outlineLevel="0" collapsed="false">
      <c r="A3525" s="341" t="n">
        <v>89849</v>
      </c>
      <c r="B3525" s="342" t="str">
        <f aca="false">A3525&amp;"U"</f>
        <v>89849U</v>
      </c>
      <c r="C3525" s="341" t="s">
        <v>9417</v>
      </c>
      <c r="D3525" s="341" t="s">
        <v>152</v>
      </c>
      <c r="E3525" s="341" t="s">
        <v>5964</v>
      </c>
      <c r="F3525" s="343" t="n">
        <v>50.33</v>
      </c>
    </row>
    <row r="3526" customFormat="false" ht="15" hidden="false" customHeight="false" outlineLevel="0" collapsed="false">
      <c r="A3526" s="341" t="n">
        <v>89865</v>
      </c>
      <c r="B3526" s="342" t="str">
        <f aca="false">A3526&amp;"U"</f>
        <v>89865U</v>
      </c>
      <c r="C3526" s="341" t="s">
        <v>9418</v>
      </c>
      <c r="D3526" s="341" t="s">
        <v>152</v>
      </c>
      <c r="E3526" s="341" t="s">
        <v>5964</v>
      </c>
      <c r="F3526" s="343" t="n">
        <v>16.67</v>
      </c>
    </row>
    <row r="3527" customFormat="false" ht="15" hidden="false" customHeight="false" outlineLevel="0" collapsed="false">
      <c r="A3527" s="341" t="n">
        <v>92275</v>
      </c>
      <c r="B3527" s="342" t="str">
        <f aca="false">A3527&amp;"U"</f>
        <v>92275U</v>
      </c>
      <c r="C3527" s="341" t="s">
        <v>9419</v>
      </c>
      <c r="D3527" s="341" t="s">
        <v>152</v>
      </c>
      <c r="E3527" s="341" t="s">
        <v>5911</v>
      </c>
      <c r="F3527" s="343" t="n">
        <v>52.87</v>
      </c>
    </row>
    <row r="3528" customFormat="false" ht="15" hidden="false" customHeight="false" outlineLevel="0" collapsed="false">
      <c r="A3528" s="341" t="n">
        <v>92276</v>
      </c>
      <c r="B3528" s="342" t="str">
        <f aca="false">A3528&amp;"U"</f>
        <v>92276U</v>
      </c>
      <c r="C3528" s="341" t="s">
        <v>9420</v>
      </c>
      <c r="D3528" s="341" t="s">
        <v>152</v>
      </c>
      <c r="E3528" s="341" t="s">
        <v>5911</v>
      </c>
      <c r="F3528" s="343" t="n">
        <v>67.15</v>
      </c>
    </row>
    <row r="3529" customFormat="false" ht="15" hidden="false" customHeight="false" outlineLevel="0" collapsed="false">
      <c r="A3529" s="341" t="n">
        <v>92277</v>
      </c>
      <c r="B3529" s="342" t="str">
        <f aca="false">A3529&amp;"U"</f>
        <v>92277U</v>
      </c>
      <c r="C3529" s="341" t="s">
        <v>9421</v>
      </c>
      <c r="D3529" s="341" t="s">
        <v>152</v>
      </c>
      <c r="E3529" s="341" t="s">
        <v>5911</v>
      </c>
      <c r="F3529" s="343" t="n">
        <v>97.05</v>
      </c>
    </row>
    <row r="3530" customFormat="false" ht="15" hidden="false" customHeight="false" outlineLevel="0" collapsed="false">
      <c r="A3530" s="341" t="n">
        <v>92278</v>
      </c>
      <c r="B3530" s="342" t="str">
        <f aca="false">A3530&amp;"U"</f>
        <v>92278U</v>
      </c>
      <c r="C3530" s="341" t="s">
        <v>9422</v>
      </c>
      <c r="D3530" s="341" t="s">
        <v>152</v>
      </c>
      <c r="E3530" s="341" t="s">
        <v>5911</v>
      </c>
      <c r="F3530" s="343" t="n">
        <v>130.62</v>
      </c>
    </row>
    <row r="3531" customFormat="false" ht="15" hidden="false" customHeight="false" outlineLevel="0" collapsed="false">
      <c r="A3531" s="341" t="n">
        <v>92279</v>
      </c>
      <c r="B3531" s="342" t="str">
        <f aca="false">A3531&amp;"U"</f>
        <v>92279U</v>
      </c>
      <c r="C3531" s="341" t="s">
        <v>9423</v>
      </c>
      <c r="D3531" s="341" t="s">
        <v>152</v>
      </c>
      <c r="E3531" s="341" t="s">
        <v>5911</v>
      </c>
      <c r="F3531" s="343" t="n">
        <v>188.83</v>
      </c>
    </row>
    <row r="3532" customFormat="false" ht="15" hidden="false" customHeight="false" outlineLevel="0" collapsed="false">
      <c r="A3532" s="341" t="n">
        <v>92280</v>
      </c>
      <c r="B3532" s="342" t="str">
        <f aca="false">A3532&amp;"U"</f>
        <v>92280U</v>
      </c>
      <c r="C3532" s="341" t="s">
        <v>9424</v>
      </c>
      <c r="D3532" s="341" t="s">
        <v>152</v>
      </c>
      <c r="E3532" s="341" t="s">
        <v>5911</v>
      </c>
      <c r="F3532" s="343" t="n">
        <v>265.16</v>
      </c>
    </row>
    <row r="3533" customFormat="false" ht="15" hidden="false" customHeight="false" outlineLevel="0" collapsed="false">
      <c r="A3533" s="341" t="n">
        <v>92281</v>
      </c>
      <c r="B3533" s="342" t="str">
        <f aca="false">A3533&amp;"U"</f>
        <v>92281U</v>
      </c>
      <c r="C3533" s="341" t="s">
        <v>9425</v>
      </c>
      <c r="D3533" s="341" t="s">
        <v>152</v>
      </c>
      <c r="E3533" s="341" t="s">
        <v>5911</v>
      </c>
      <c r="F3533" s="343" t="n">
        <v>105.04</v>
      </c>
    </row>
    <row r="3534" customFormat="false" ht="15" hidden="false" customHeight="false" outlineLevel="0" collapsed="false">
      <c r="A3534" s="341" t="n">
        <v>92282</v>
      </c>
      <c r="B3534" s="342" t="str">
        <f aca="false">A3534&amp;"U"</f>
        <v>92282U</v>
      </c>
      <c r="C3534" s="341" t="s">
        <v>9426</v>
      </c>
      <c r="D3534" s="341" t="s">
        <v>152</v>
      </c>
      <c r="E3534" s="341" t="s">
        <v>5911</v>
      </c>
      <c r="F3534" s="343" t="n">
        <v>121.45</v>
      </c>
    </row>
    <row r="3535" customFormat="false" ht="15" hidden="false" customHeight="false" outlineLevel="0" collapsed="false">
      <c r="A3535" s="341" t="n">
        <v>92283</v>
      </c>
      <c r="B3535" s="342" t="str">
        <f aca="false">A3535&amp;"U"</f>
        <v>92283U</v>
      </c>
      <c r="C3535" s="341" t="s">
        <v>9427</v>
      </c>
      <c r="D3535" s="341" t="s">
        <v>152</v>
      </c>
      <c r="E3535" s="341" t="s">
        <v>5911</v>
      </c>
      <c r="F3535" s="343" t="n">
        <v>165.59</v>
      </c>
    </row>
    <row r="3536" customFormat="false" ht="15" hidden="false" customHeight="false" outlineLevel="0" collapsed="false">
      <c r="A3536" s="341" t="n">
        <v>92284</v>
      </c>
      <c r="B3536" s="342" t="str">
        <f aca="false">A3536&amp;"U"</f>
        <v>92284U</v>
      </c>
      <c r="C3536" s="341" t="s">
        <v>9428</v>
      </c>
      <c r="D3536" s="341" t="s">
        <v>152</v>
      </c>
      <c r="E3536" s="341" t="s">
        <v>5911</v>
      </c>
      <c r="F3536" s="343" t="n">
        <v>208.72</v>
      </c>
    </row>
    <row r="3537" customFormat="false" ht="15" hidden="false" customHeight="false" outlineLevel="0" collapsed="false">
      <c r="A3537" s="341" t="n">
        <v>92285</v>
      </c>
      <c r="B3537" s="342" t="str">
        <f aca="false">A3537&amp;"U"</f>
        <v>92285U</v>
      </c>
      <c r="C3537" s="341" t="s">
        <v>9429</v>
      </c>
      <c r="D3537" s="341" t="s">
        <v>152</v>
      </c>
      <c r="E3537" s="341" t="s">
        <v>5911</v>
      </c>
      <c r="F3537" s="343" t="n">
        <v>282.13</v>
      </c>
    </row>
    <row r="3538" customFormat="false" ht="15" hidden="false" customHeight="false" outlineLevel="0" collapsed="false">
      <c r="A3538" s="341" t="n">
        <v>92286</v>
      </c>
      <c r="B3538" s="342" t="str">
        <f aca="false">A3538&amp;"U"</f>
        <v>92286U</v>
      </c>
      <c r="C3538" s="341" t="s">
        <v>9430</v>
      </c>
      <c r="D3538" s="341" t="s">
        <v>152</v>
      </c>
      <c r="E3538" s="341" t="s">
        <v>5911</v>
      </c>
      <c r="F3538" s="343" t="n">
        <v>359.77</v>
      </c>
    </row>
    <row r="3539" customFormat="false" ht="15" hidden="false" customHeight="false" outlineLevel="0" collapsed="false">
      <c r="A3539" s="341" t="n">
        <v>92305</v>
      </c>
      <c r="B3539" s="342" t="str">
        <f aca="false">A3539&amp;"U"</f>
        <v>92305U</v>
      </c>
      <c r="C3539" s="341" t="s">
        <v>9431</v>
      </c>
      <c r="D3539" s="341" t="s">
        <v>152</v>
      </c>
      <c r="E3539" s="341" t="s">
        <v>5911</v>
      </c>
      <c r="F3539" s="343" t="n">
        <v>35.55</v>
      </c>
    </row>
    <row r="3540" customFormat="false" ht="15" hidden="false" customHeight="false" outlineLevel="0" collapsed="false">
      <c r="A3540" s="341" t="n">
        <v>92306</v>
      </c>
      <c r="B3540" s="342" t="str">
        <f aca="false">A3540&amp;"U"</f>
        <v>92306U</v>
      </c>
      <c r="C3540" s="341" t="s">
        <v>9432</v>
      </c>
      <c r="D3540" s="341" t="s">
        <v>152</v>
      </c>
      <c r="E3540" s="341" t="s">
        <v>5911</v>
      </c>
      <c r="F3540" s="343" t="n">
        <v>57.79</v>
      </c>
    </row>
    <row r="3541" customFormat="false" ht="15" hidden="false" customHeight="false" outlineLevel="0" collapsed="false">
      <c r="A3541" s="341" t="n">
        <v>92307</v>
      </c>
      <c r="B3541" s="342" t="str">
        <f aca="false">A3541&amp;"U"</f>
        <v>92307U</v>
      </c>
      <c r="C3541" s="341" t="s">
        <v>9433</v>
      </c>
      <c r="D3541" s="341" t="s">
        <v>152</v>
      </c>
      <c r="E3541" s="341" t="s">
        <v>5911</v>
      </c>
      <c r="F3541" s="343" t="n">
        <v>72.29</v>
      </c>
    </row>
    <row r="3542" customFormat="false" ht="15" hidden="false" customHeight="false" outlineLevel="0" collapsed="false">
      <c r="A3542" s="341" t="n">
        <v>92308</v>
      </c>
      <c r="B3542" s="342" t="str">
        <f aca="false">A3542&amp;"U"</f>
        <v>92308U</v>
      </c>
      <c r="C3542" s="341" t="s">
        <v>9434</v>
      </c>
      <c r="D3542" s="341" t="s">
        <v>152</v>
      </c>
      <c r="E3542" s="341" t="s">
        <v>5911</v>
      </c>
      <c r="F3542" s="343" t="n">
        <v>49.27</v>
      </c>
    </row>
    <row r="3543" customFormat="false" ht="15" hidden="false" customHeight="false" outlineLevel="0" collapsed="false">
      <c r="A3543" s="341" t="n">
        <v>92309</v>
      </c>
      <c r="B3543" s="342" t="str">
        <f aca="false">A3543&amp;"U"</f>
        <v>92309U</v>
      </c>
      <c r="C3543" s="341" t="s">
        <v>9435</v>
      </c>
      <c r="D3543" s="341" t="s">
        <v>152</v>
      </c>
      <c r="E3543" s="341" t="s">
        <v>5911</v>
      </c>
      <c r="F3543" s="343" t="n">
        <v>112.41</v>
      </c>
    </row>
    <row r="3544" customFormat="false" ht="15" hidden="false" customHeight="false" outlineLevel="0" collapsed="false">
      <c r="A3544" s="341" t="n">
        <v>92310</v>
      </c>
      <c r="B3544" s="342" t="str">
        <f aca="false">A3544&amp;"U"</f>
        <v>92310U</v>
      </c>
      <c r="C3544" s="341" t="s">
        <v>9436</v>
      </c>
      <c r="D3544" s="341" t="s">
        <v>152</v>
      </c>
      <c r="E3544" s="341" t="s">
        <v>5911</v>
      </c>
      <c r="F3544" s="343" t="n">
        <v>129.04</v>
      </c>
    </row>
    <row r="3545" customFormat="false" ht="15" hidden="false" customHeight="false" outlineLevel="0" collapsed="false">
      <c r="A3545" s="341" t="n">
        <v>92320</v>
      </c>
      <c r="B3545" s="342" t="str">
        <f aca="false">A3545&amp;"U"</f>
        <v>92320U</v>
      </c>
      <c r="C3545" s="341" t="s">
        <v>9437</v>
      </c>
      <c r="D3545" s="341" t="s">
        <v>152</v>
      </c>
      <c r="E3545" s="341" t="s">
        <v>5911</v>
      </c>
      <c r="F3545" s="343" t="n">
        <v>45.65</v>
      </c>
    </row>
    <row r="3546" customFormat="false" ht="15" hidden="false" customHeight="false" outlineLevel="0" collapsed="false">
      <c r="A3546" s="341" t="n">
        <v>92321</v>
      </c>
      <c r="B3546" s="342" t="str">
        <f aca="false">A3546&amp;"U"</f>
        <v>92321U</v>
      </c>
      <c r="C3546" s="341" t="s">
        <v>9438</v>
      </c>
      <c r="D3546" s="341" t="s">
        <v>152</v>
      </c>
      <c r="E3546" s="341" t="s">
        <v>5911</v>
      </c>
      <c r="F3546" s="343" t="n">
        <v>75.2</v>
      </c>
    </row>
    <row r="3547" customFormat="false" ht="15" hidden="false" customHeight="false" outlineLevel="0" collapsed="false">
      <c r="A3547" s="341" t="n">
        <v>92322</v>
      </c>
      <c r="B3547" s="342" t="str">
        <f aca="false">A3547&amp;"U"</f>
        <v>92322U</v>
      </c>
      <c r="C3547" s="341" t="s">
        <v>9439</v>
      </c>
      <c r="D3547" s="341" t="s">
        <v>152</v>
      </c>
      <c r="E3547" s="341" t="s">
        <v>5911</v>
      </c>
      <c r="F3547" s="343" t="n">
        <v>95.95</v>
      </c>
    </row>
    <row r="3548" customFormat="false" ht="15" hidden="false" customHeight="false" outlineLevel="0" collapsed="false">
      <c r="A3548" s="341" t="n">
        <v>92323</v>
      </c>
      <c r="B3548" s="342" t="str">
        <f aca="false">A3548&amp;"U"</f>
        <v>92323U</v>
      </c>
      <c r="C3548" s="341" t="s">
        <v>9440</v>
      </c>
      <c r="D3548" s="341" t="s">
        <v>152</v>
      </c>
      <c r="E3548" s="341" t="s">
        <v>5911</v>
      </c>
      <c r="F3548" s="343" t="n">
        <v>56.94</v>
      </c>
    </row>
    <row r="3549" customFormat="false" ht="15" hidden="false" customHeight="false" outlineLevel="0" collapsed="false">
      <c r="A3549" s="341" t="n">
        <v>92324</v>
      </c>
      <c r="B3549" s="342" t="str">
        <f aca="false">A3549&amp;"U"</f>
        <v>92324U</v>
      </c>
      <c r="C3549" s="341" t="s">
        <v>9441</v>
      </c>
      <c r="D3549" s="341" t="s">
        <v>152</v>
      </c>
      <c r="E3549" s="341" t="s">
        <v>5911</v>
      </c>
      <c r="F3549" s="343" t="n">
        <v>127.38</v>
      </c>
    </row>
    <row r="3550" customFormat="false" ht="15" hidden="false" customHeight="false" outlineLevel="0" collapsed="false">
      <c r="A3550" s="341" t="n">
        <v>92325</v>
      </c>
      <c r="B3550" s="342" t="str">
        <f aca="false">A3550&amp;"U"</f>
        <v>92325U</v>
      </c>
      <c r="C3550" s="341" t="s">
        <v>9442</v>
      </c>
      <c r="D3550" s="341" t="s">
        <v>152</v>
      </c>
      <c r="E3550" s="341" t="s">
        <v>5911</v>
      </c>
      <c r="F3550" s="343" t="n">
        <v>150.27</v>
      </c>
    </row>
    <row r="3551" customFormat="false" ht="15" hidden="false" customHeight="false" outlineLevel="0" collapsed="false">
      <c r="A3551" s="341" t="n">
        <v>92335</v>
      </c>
      <c r="B3551" s="342" t="str">
        <f aca="false">A3551&amp;"U"</f>
        <v>92335U</v>
      </c>
      <c r="C3551" s="341" t="s">
        <v>9443</v>
      </c>
      <c r="D3551" s="341" t="s">
        <v>152</v>
      </c>
      <c r="E3551" s="341" t="s">
        <v>5911</v>
      </c>
      <c r="F3551" s="343" t="n">
        <v>88.51</v>
      </c>
    </row>
    <row r="3552" customFormat="false" ht="15" hidden="false" customHeight="false" outlineLevel="0" collapsed="false">
      <c r="A3552" s="341" t="n">
        <v>92336</v>
      </c>
      <c r="B3552" s="342" t="str">
        <f aca="false">A3552&amp;"U"</f>
        <v>92336U</v>
      </c>
      <c r="C3552" s="341" t="s">
        <v>9444</v>
      </c>
      <c r="D3552" s="341" t="s">
        <v>152</v>
      </c>
      <c r="E3552" s="341" t="s">
        <v>5911</v>
      </c>
      <c r="F3552" s="343" t="n">
        <v>108.83</v>
      </c>
    </row>
    <row r="3553" customFormat="false" ht="15" hidden="false" customHeight="false" outlineLevel="0" collapsed="false">
      <c r="A3553" s="341" t="n">
        <v>92337</v>
      </c>
      <c r="B3553" s="342" t="str">
        <f aca="false">A3553&amp;"U"</f>
        <v>92337U</v>
      </c>
      <c r="C3553" s="341" t="s">
        <v>9445</v>
      </c>
      <c r="D3553" s="341" t="s">
        <v>152</v>
      </c>
      <c r="E3553" s="341" t="s">
        <v>5911</v>
      </c>
      <c r="F3553" s="343" t="n">
        <v>143.59</v>
      </c>
    </row>
    <row r="3554" customFormat="false" ht="15" hidden="false" customHeight="false" outlineLevel="0" collapsed="false">
      <c r="A3554" s="341" t="n">
        <v>92338</v>
      </c>
      <c r="B3554" s="342" t="str">
        <f aca="false">A3554&amp;"U"</f>
        <v>92338U</v>
      </c>
      <c r="C3554" s="341" t="s">
        <v>9446</v>
      </c>
      <c r="D3554" s="341" t="s">
        <v>152</v>
      </c>
      <c r="E3554" s="341" t="s">
        <v>5911</v>
      </c>
      <c r="F3554" s="343" t="n">
        <v>155.47</v>
      </c>
    </row>
    <row r="3555" customFormat="false" ht="15" hidden="false" customHeight="false" outlineLevel="0" collapsed="false">
      <c r="A3555" s="341" t="n">
        <v>92339</v>
      </c>
      <c r="B3555" s="342" t="str">
        <f aca="false">A3555&amp;"U"</f>
        <v>92339U</v>
      </c>
      <c r="C3555" s="341" t="s">
        <v>9447</v>
      </c>
      <c r="D3555" s="341" t="s">
        <v>152</v>
      </c>
      <c r="E3555" s="341" t="s">
        <v>5911</v>
      </c>
      <c r="F3555" s="343" t="n">
        <v>238.25</v>
      </c>
    </row>
    <row r="3556" customFormat="false" ht="15" hidden="false" customHeight="false" outlineLevel="0" collapsed="false">
      <c r="A3556" s="341" t="n">
        <v>92341</v>
      </c>
      <c r="B3556" s="342" t="str">
        <f aca="false">A3556&amp;"U"</f>
        <v>92341U</v>
      </c>
      <c r="C3556" s="341" t="s">
        <v>9448</v>
      </c>
      <c r="D3556" s="341" t="s">
        <v>152</v>
      </c>
      <c r="E3556" s="341" t="s">
        <v>5911</v>
      </c>
      <c r="F3556" s="343" t="n">
        <v>97.78</v>
      </c>
    </row>
    <row r="3557" customFormat="false" ht="15" hidden="false" customHeight="false" outlineLevel="0" collapsed="false">
      <c r="A3557" s="341" t="n">
        <v>92342</v>
      </c>
      <c r="B3557" s="342" t="str">
        <f aca="false">A3557&amp;"U"</f>
        <v>92342U</v>
      </c>
      <c r="C3557" s="341" t="s">
        <v>9449</v>
      </c>
      <c r="D3557" s="341" t="s">
        <v>152</v>
      </c>
      <c r="E3557" s="341" t="s">
        <v>5911</v>
      </c>
      <c r="F3557" s="343" t="n">
        <v>118.16</v>
      </c>
    </row>
    <row r="3558" customFormat="false" ht="15" hidden="false" customHeight="false" outlineLevel="0" collapsed="false">
      <c r="A3558" s="341" t="n">
        <v>92343</v>
      </c>
      <c r="B3558" s="342" t="str">
        <f aca="false">A3558&amp;"U"</f>
        <v>92343U</v>
      </c>
      <c r="C3558" s="341" t="s">
        <v>9450</v>
      </c>
      <c r="D3558" s="341" t="s">
        <v>152</v>
      </c>
      <c r="E3558" s="341" t="s">
        <v>5911</v>
      </c>
      <c r="F3558" s="343" t="n">
        <v>153.01</v>
      </c>
    </row>
    <row r="3559" customFormat="false" ht="15" hidden="false" customHeight="false" outlineLevel="0" collapsed="false">
      <c r="A3559" s="341" t="n">
        <v>92359</v>
      </c>
      <c r="B3559" s="342" t="str">
        <f aca="false">A3559&amp;"U"</f>
        <v>92359U</v>
      </c>
      <c r="C3559" s="341" t="s">
        <v>9451</v>
      </c>
      <c r="D3559" s="341" t="s">
        <v>152</v>
      </c>
      <c r="E3559" s="341" t="s">
        <v>5911</v>
      </c>
      <c r="F3559" s="343" t="n">
        <v>75.38</v>
      </c>
    </row>
    <row r="3560" customFormat="false" ht="15" hidden="false" customHeight="false" outlineLevel="0" collapsed="false">
      <c r="A3560" s="341" t="n">
        <v>92360</v>
      </c>
      <c r="B3560" s="342" t="str">
        <f aca="false">A3560&amp;"U"</f>
        <v>92360U</v>
      </c>
      <c r="C3560" s="341" t="s">
        <v>9452</v>
      </c>
      <c r="D3560" s="341" t="s">
        <v>152</v>
      </c>
      <c r="E3560" s="341" t="s">
        <v>5911</v>
      </c>
      <c r="F3560" s="343" t="n">
        <v>100.81</v>
      </c>
    </row>
    <row r="3561" customFormat="false" ht="15" hidden="false" customHeight="false" outlineLevel="0" collapsed="false">
      <c r="A3561" s="341" t="n">
        <v>92361</v>
      </c>
      <c r="B3561" s="342" t="str">
        <f aca="false">A3561&amp;"U"</f>
        <v>92361U</v>
      </c>
      <c r="C3561" s="341" t="s">
        <v>9453</v>
      </c>
      <c r="D3561" s="341" t="s">
        <v>152</v>
      </c>
      <c r="E3561" s="341" t="s">
        <v>5911</v>
      </c>
      <c r="F3561" s="343" t="n">
        <v>135.84</v>
      </c>
    </row>
    <row r="3562" customFormat="false" ht="15" hidden="false" customHeight="false" outlineLevel="0" collapsed="false">
      <c r="A3562" s="341" t="n">
        <v>92362</v>
      </c>
      <c r="B3562" s="342" t="str">
        <f aca="false">A3562&amp;"U"</f>
        <v>92362U</v>
      </c>
      <c r="C3562" s="341" t="s">
        <v>9454</v>
      </c>
      <c r="D3562" s="341" t="s">
        <v>152</v>
      </c>
      <c r="E3562" s="341" t="s">
        <v>5911</v>
      </c>
      <c r="F3562" s="343" t="n">
        <v>217.85</v>
      </c>
    </row>
    <row r="3563" customFormat="false" ht="15" hidden="false" customHeight="false" outlineLevel="0" collapsed="false">
      <c r="A3563" s="341" t="n">
        <v>92364</v>
      </c>
      <c r="B3563" s="342" t="str">
        <f aca="false">A3563&amp;"U"</f>
        <v>92364U</v>
      </c>
      <c r="C3563" s="341" t="s">
        <v>9455</v>
      </c>
      <c r="D3563" s="341" t="s">
        <v>152</v>
      </c>
      <c r="E3563" s="341" t="s">
        <v>5911</v>
      </c>
      <c r="F3563" s="343" t="n">
        <v>53.68</v>
      </c>
    </row>
    <row r="3564" customFormat="false" ht="15" hidden="false" customHeight="false" outlineLevel="0" collapsed="false">
      <c r="A3564" s="341" t="n">
        <v>92365</v>
      </c>
      <c r="B3564" s="342" t="str">
        <f aca="false">A3564&amp;"U"</f>
        <v>92365U</v>
      </c>
      <c r="C3564" s="341" t="s">
        <v>9456</v>
      </c>
      <c r="D3564" s="341" t="s">
        <v>152</v>
      </c>
      <c r="E3564" s="341" t="s">
        <v>5911</v>
      </c>
      <c r="F3564" s="343" t="n">
        <v>61.81</v>
      </c>
    </row>
    <row r="3565" customFormat="false" ht="15" hidden="false" customHeight="false" outlineLevel="0" collapsed="false">
      <c r="A3565" s="341" t="n">
        <v>92366</v>
      </c>
      <c r="B3565" s="342" t="str">
        <f aca="false">A3565&amp;"U"</f>
        <v>92366U</v>
      </c>
      <c r="C3565" s="341" t="s">
        <v>9457</v>
      </c>
      <c r="D3565" s="341" t="s">
        <v>152</v>
      </c>
      <c r="E3565" s="341" t="s">
        <v>5911</v>
      </c>
      <c r="F3565" s="343" t="n">
        <v>86.31</v>
      </c>
    </row>
    <row r="3566" customFormat="false" ht="15" hidden="false" customHeight="false" outlineLevel="0" collapsed="false">
      <c r="A3566" s="341" t="n">
        <v>92367</v>
      </c>
      <c r="B3566" s="342" t="str">
        <f aca="false">A3566&amp;"U"</f>
        <v>92367U</v>
      </c>
      <c r="C3566" s="341" t="s">
        <v>9458</v>
      </c>
      <c r="D3566" s="341" t="s">
        <v>152</v>
      </c>
      <c r="E3566" s="341" t="s">
        <v>5911</v>
      </c>
      <c r="F3566" s="343" t="n">
        <v>106.17</v>
      </c>
    </row>
    <row r="3567" customFormat="false" ht="15" hidden="false" customHeight="false" outlineLevel="0" collapsed="false">
      <c r="A3567" s="341" t="n">
        <v>92368</v>
      </c>
      <c r="B3567" s="342" t="str">
        <f aca="false">A3567&amp;"U"</f>
        <v>92368U</v>
      </c>
      <c r="C3567" s="341" t="s">
        <v>9459</v>
      </c>
      <c r="D3567" s="341" t="s">
        <v>152</v>
      </c>
      <c r="E3567" s="341" t="s">
        <v>5911</v>
      </c>
      <c r="F3567" s="343" t="n">
        <v>140.55</v>
      </c>
    </row>
    <row r="3568" customFormat="false" ht="15" hidden="false" customHeight="false" outlineLevel="0" collapsed="false">
      <c r="A3568" s="341" t="n">
        <v>92645</v>
      </c>
      <c r="B3568" s="342" t="str">
        <f aca="false">A3568&amp;"U"</f>
        <v>92645U</v>
      </c>
      <c r="C3568" s="341" t="s">
        <v>9460</v>
      </c>
      <c r="D3568" s="341" t="s">
        <v>152</v>
      </c>
      <c r="E3568" s="341" t="s">
        <v>5911</v>
      </c>
      <c r="F3568" s="343" t="n">
        <v>78.91</v>
      </c>
    </row>
    <row r="3569" customFormat="false" ht="15" hidden="false" customHeight="false" outlineLevel="0" collapsed="false">
      <c r="A3569" s="341" t="n">
        <v>92646</v>
      </c>
      <c r="B3569" s="342" t="str">
        <f aca="false">A3569&amp;"U"</f>
        <v>92646U</v>
      </c>
      <c r="C3569" s="341" t="s">
        <v>9461</v>
      </c>
      <c r="D3569" s="341" t="s">
        <v>152</v>
      </c>
      <c r="E3569" s="341" t="s">
        <v>5911</v>
      </c>
      <c r="F3569" s="343" t="n">
        <v>104.34</v>
      </c>
    </row>
    <row r="3570" customFormat="false" ht="15" hidden="false" customHeight="false" outlineLevel="0" collapsed="false">
      <c r="A3570" s="341" t="n">
        <v>92648</v>
      </c>
      <c r="B3570" s="342" t="str">
        <f aca="false">A3570&amp;"U"</f>
        <v>92648U</v>
      </c>
      <c r="C3570" s="341" t="s">
        <v>9462</v>
      </c>
      <c r="D3570" s="341" t="s">
        <v>152</v>
      </c>
      <c r="E3570" s="341" t="s">
        <v>5911</v>
      </c>
      <c r="F3570" s="343" t="n">
        <v>114.11</v>
      </c>
    </row>
    <row r="3571" customFormat="false" ht="15" hidden="false" customHeight="false" outlineLevel="0" collapsed="false">
      <c r="A3571" s="341" t="n">
        <v>92649</v>
      </c>
      <c r="B3571" s="342" t="str">
        <f aca="false">A3571&amp;"U"</f>
        <v>92649U</v>
      </c>
      <c r="C3571" s="341" t="s">
        <v>9463</v>
      </c>
      <c r="D3571" s="341" t="s">
        <v>152</v>
      </c>
      <c r="E3571" s="341" t="s">
        <v>5911</v>
      </c>
      <c r="F3571" s="343" t="n">
        <v>139.37</v>
      </c>
    </row>
    <row r="3572" customFormat="false" ht="15" hidden="false" customHeight="false" outlineLevel="0" collapsed="false">
      <c r="A3572" s="341" t="n">
        <v>92650</v>
      </c>
      <c r="B3572" s="342" t="str">
        <f aca="false">A3572&amp;"U"</f>
        <v>92650U</v>
      </c>
      <c r="C3572" s="341" t="s">
        <v>9464</v>
      </c>
      <c r="D3572" s="341" t="s">
        <v>152</v>
      </c>
      <c r="E3572" s="341" t="s">
        <v>5911</v>
      </c>
      <c r="F3572" s="343" t="n">
        <v>221.38</v>
      </c>
    </row>
    <row r="3573" customFormat="false" ht="15" hidden="false" customHeight="false" outlineLevel="0" collapsed="false">
      <c r="A3573" s="341" t="n">
        <v>92652</v>
      </c>
      <c r="B3573" s="342" t="str">
        <f aca="false">A3573&amp;"U"</f>
        <v>92652U</v>
      </c>
      <c r="C3573" s="341" t="s">
        <v>9465</v>
      </c>
      <c r="D3573" s="341" t="s">
        <v>152</v>
      </c>
      <c r="E3573" s="341" t="s">
        <v>5911</v>
      </c>
      <c r="F3573" s="343" t="n">
        <v>57.91</v>
      </c>
    </row>
    <row r="3574" customFormat="false" ht="15" hidden="false" customHeight="false" outlineLevel="0" collapsed="false">
      <c r="A3574" s="341" t="n">
        <v>92653</v>
      </c>
      <c r="B3574" s="342" t="str">
        <f aca="false">A3574&amp;"U"</f>
        <v>92653U</v>
      </c>
      <c r="C3574" s="341" t="s">
        <v>9466</v>
      </c>
      <c r="D3574" s="341" t="s">
        <v>152</v>
      </c>
      <c r="E3574" s="341" t="s">
        <v>5911</v>
      </c>
      <c r="F3574" s="343" t="n">
        <v>66.09</v>
      </c>
    </row>
    <row r="3575" customFormat="false" ht="15" hidden="false" customHeight="false" outlineLevel="0" collapsed="false">
      <c r="A3575" s="341" t="n">
        <v>92654</v>
      </c>
      <c r="B3575" s="342" t="str">
        <f aca="false">A3575&amp;"U"</f>
        <v>92654U</v>
      </c>
      <c r="C3575" s="341" t="s">
        <v>9467</v>
      </c>
      <c r="D3575" s="341" t="s">
        <v>152</v>
      </c>
      <c r="E3575" s="341" t="s">
        <v>5911</v>
      </c>
      <c r="F3575" s="343" t="n">
        <v>90.59</v>
      </c>
    </row>
    <row r="3576" customFormat="false" ht="15" hidden="false" customHeight="false" outlineLevel="0" collapsed="false">
      <c r="A3576" s="341" t="n">
        <v>92655</v>
      </c>
      <c r="B3576" s="342" t="str">
        <f aca="false">A3576&amp;"U"</f>
        <v>92655U</v>
      </c>
      <c r="C3576" s="341" t="s">
        <v>9468</v>
      </c>
      <c r="D3576" s="341" t="s">
        <v>152</v>
      </c>
      <c r="E3576" s="341" t="s">
        <v>5911</v>
      </c>
      <c r="F3576" s="343" t="n">
        <v>110.54</v>
      </c>
    </row>
    <row r="3577" customFormat="false" ht="15" hidden="false" customHeight="false" outlineLevel="0" collapsed="false">
      <c r="A3577" s="341" t="n">
        <v>92656</v>
      </c>
      <c r="B3577" s="342" t="str">
        <f aca="false">A3577&amp;"U"</f>
        <v>92656U</v>
      </c>
      <c r="C3577" s="341" t="s">
        <v>9469</v>
      </c>
      <c r="D3577" s="341" t="s">
        <v>152</v>
      </c>
      <c r="E3577" s="341" t="s">
        <v>5911</v>
      </c>
      <c r="F3577" s="343" t="n">
        <v>144.91</v>
      </c>
    </row>
    <row r="3578" customFormat="false" ht="15" hidden="false" customHeight="false" outlineLevel="0" collapsed="false">
      <c r="A3578" s="341" t="n">
        <v>92687</v>
      </c>
      <c r="B3578" s="342" t="str">
        <f aca="false">A3578&amp;"U"</f>
        <v>92687U</v>
      </c>
      <c r="C3578" s="341" t="s">
        <v>9470</v>
      </c>
      <c r="D3578" s="341" t="s">
        <v>152</v>
      </c>
      <c r="E3578" s="341" t="s">
        <v>5911</v>
      </c>
      <c r="F3578" s="343" t="n">
        <v>26.93</v>
      </c>
    </row>
    <row r="3579" customFormat="false" ht="15" hidden="false" customHeight="false" outlineLevel="0" collapsed="false">
      <c r="A3579" s="341" t="n">
        <v>92688</v>
      </c>
      <c r="B3579" s="342" t="str">
        <f aca="false">A3579&amp;"U"</f>
        <v>92688U</v>
      </c>
      <c r="C3579" s="341" t="s">
        <v>9471</v>
      </c>
      <c r="D3579" s="341" t="s">
        <v>152</v>
      </c>
      <c r="E3579" s="341" t="s">
        <v>5911</v>
      </c>
      <c r="F3579" s="343" t="n">
        <v>37.49</v>
      </c>
    </row>
    <row r="3580" customFormat="false" ht="15" hidden="false" customHeight="false" outlineLevel="0" collapsed="false">
      <c r="A3580" s="341" t="n">
        <v>92689</v>
      </c>
      <c r="B3580" s="342" t="str">
        <f aca="false">A3580&amp;"U"</f>
        <v>92689U</v>
      </c>
      <c r="C3580" s="341" t="s">
        <v>9472</v>
      </c>
      <c r="D3580" s="341" t="s">
        <v>152</v>
      </c>
      <c r="E3580" s="341" t="s">
        <v>5911</v>
      </c>
      <c r="F3580" s="343" t="n">
        <v>54.84</v>
      </c>
    </row>
    <row r="3581" customFormat="false" ht="15" hidden="false" customHeight="false" outlineLevel="0" collapsed="false">
      <c r="A3581" s="341" t="n">
        <v>92690</v>
      </c>
      <c r="B3581" s="342" t="str">
        <f aca="false">A3581&amp;"U"</f>
        <v>92690U</v>
      </c>
      <c r="C3581" s="341" t="s">
        <v>9473</v>
      </c>
      <c r="D3581" s="341" t="s">
        <v>152</v>
      </c>
      <c r="E3581" s="341" t="s">
        <v>5911</v>
      </c>
      <c r="F3581" s="343" t="n">
        <v>77.69</v>
      </c>
    </row>
    <row r="3582" customFormat="false" ht="15" hidden="false" customHeight="false" outlineLevel="0" collapsed="false">
      <c r="A3582" s="341" t="n">
        <v>92691</v>
      </c>
      <c r="B3582" s="342" t="str">
        <f aca="false">A3582&amp;"U"</f>
        <v>92691U</v>
      </c>
      <c r="C3582" s="341" t="s">
        <v>9474</v>
      </c>
      <c r="D3582" s="341" t="s">
        <v>152</v>
      </c>
      <c r="E3582" s="341" t="s">
        <v>5911</v>
      </c>
      <c r="F3582" s="343" t="n">
        <v>98.83</v>
      </c>
    </row>
    <row r="3583" customFormat="false" ht="15" hidden="false" customHeight="false" outlineLevel="0" collapsed="false">
      <c r="A3583" s="341" t="n">
        <v>94462</v>
      </c>
      <c r="B3583" s="342" t="str">
        <f aca="false">A3583&amp;"U"</f>
        <v>94462U</v>
      </c>
      <c r="C3583" s="341" t="s">
        <v>9475</v>
      </c>
      <c r="D3583" s="341" t="s">
        <v>152</v>
      </c>
      <c r="E3583" s="341" t="s">
        <v>5911</v>
      </c>
      <c r="F3583" s="343" t="n">
        <v>96.22</v>
      </c>
    </row>
    <row r="3584" customFormat="false" ht="15" hidden="false" customHeight="false" outlineLevel="0" collapsed="false">
      <c r="A3584" s="341" t="n">
        <v>94463</v>
      </c>
      <c r="B3584" s="342" t="str">
        <f aca="false">A3584&amp;"U"</f>
        <v>94463U</v>
      </c>
      <c r="C3584" s="341" t="s">
        <v>9476</v>
      </c>
      <c r="D3584" s="341" t="s">
        <v>152</v>
      </c>
      <c r="E3584" s="341" t="s">
        <v>5911</v>
      </c>
      <c r="F3584" s="343" t="n">
        <v>113.32</v>
      </c>
    </row>
    <row r="3585" customFormat="false" ht="15" hidden="false" customHeight="false" outlineLevel="0" collapsed="false">
      <c r="A3585" s="341" t="n">
        <v>94464</v>
      </c>
      <c r="B3585" s="342" t="str">
        <f aca="false">A3585&amp;"U"</f>
        <v>94464U</v>
      </c>
      <c r="C3585" s="341" t="s">
        <v>9477</v>
      </c>
      <c r="D3585" s="341" t="s">
        <v>152</v>
      </c>
      <c r="E3585" s="341" t="s">
        <v>5911</v>
      </c>
      <c r="F3585" s="343" t="n">
        <v>160.12</v>
      </c>
    </row>
    <row r="3586" customFormat="false" ht="15" hidden="false" customHeight="false" outlineLevel="0" collapsed="false">
      <c r="A3586" s="341" t="n">
        <v>94602</v>
      </c>
      <c r="B3586" s="342" t="str">
        <f aca="false">A3586&amp;"U"</f>
        <v>94602U</v>
      </c>
      <c r="C3586" s="341" t="s">
        <v>9478</v>
      </c>
      <c r="D3586" s="341" t="s">
        <v>152</v>
      </c>
      <c r="E3586" s="341" t="s">
        <v>5911</v>
      </c>
      <c r="F3586" s="343" t="n">
        <v>201.01</v>
      </c>
    </row>
    <row r="3587" customFormat="false" ht="15" hidden="false" customHeight="false" outlineLevel="0" collapsed="false">
      <c r="A3587" s="341" t="n">
        <v>94603</v>
      </c>
      <c r="B3587" s="342" t="str">
        <f aca="false">A3587&amp;"U"</f>
        <v>94603U</v>
      </c>
      <c r="C3587" s="341" t="s">
        <v>9479</v>
      </c>
      <c r="D3587" s="341" t="s">
        <v>152</v>
      </c>
      <c r="E3587" s="341" t="s">
        <v>5911</v>
      </c>
      <c r="F3587" s="343" t="n">
        <v>271.04</v>
      </c>
    </row>
    <row r="3588" customFormat="false" ht="15" hidden="false" customHeight="false" outlineLevel="0" collapsed="false">
      <c r="A3588" s="341" t="n">
        <v>94604</v>
      </c>
      <c r="B3588" s="342" t="str">
        <f aca="false">A3588&amp;"U"</f>
        <v>94604U</v>
      </c>
      <c r="C3588" s="341" t="s">
        <v>9480</v>
      </c>
      <c r="D3588" s="341" t="s">
        <v>152</v>
      </c>
      <c r="E3588" s="341" t="s">
        <v>5911</v>
      </c>
      <c r="F3588" s="343" t="n">
        <v>371.08</v>
      </c>
    </row>
    <row r="3589" customFormat="false" ht="15" hidden="false" customHeight="false" outlineLevel="0" collapsed="false">
      <c r="A3589" s="341" t="n">
        <v>94605</v>
      </c>
      <c r="B3589" s="342" t="str">
        <f aca="false">A3589&amp;"U"</f>
        <v>94605U</v>
      </c>
      <c r="C3589" s="341" t="s">
        <v>9481</v>
      </c>
      <c r="D3589" s="341" t="s">
        <v>152</v>
      </c>
      <c r="E3589" s="341" t="s">
        <v>5911</v>
      </c>
      <c r="F3589" s="343" t="n">
        <v>531.81</v>
      </c>
    </row>
    <row r="3590" customFormat="false" ht="15" hidden="false" customHeight="false" outlineLevel="0" collapsed="false">
      <c r="A3590" s="341" t="n">
        <v>94648</v>
      </c>
      <c r="B3590" s="342" t="str">
        <f aca="false">A3590&amp;"U"</f>
        <v>94648U</v>
      </c>
      <c r="C3590" s="341" t="s">
        <v>9482</v>
      </c>
      <c r="D3590" s="341" t="s">
        <v>152</v>
      </c>
      <c r="E3590" s="341" t="s">
        <v>5964</v>
      </c>
      <c r="F3590" s="343" t="n">
        <v>11.25</v>
      </c>
    </row>
    <row r="3591" customFormat="false" ht="15" hidden="false" customHeight="false" outlineLevel="0" collapsed="false">
      <c r="A3591" s="341" t="n">
        <v>94649</v>
      </c>
      <c r="B3591" s="342" t="str">
        <f aca="false">A3591&amp;"U"</f>
        <v>94649U</v>
      </c>
      <c r="C3591" s="341" t="s">
        <v>9483</v>
      </c>
      <c r="D3591" s="341" t="s">
        <v>152</v>
      </c>
      <c r="E3591" s="341" t="s">
        <v>5964</v>
      </c>
      <c r="F3591" s="343" t="n">
        <v>17.59</v>
      </c>
    </row>
    <row r="3592" customFormat="false" ht="15" hidden="false" customHeight="false" outlineLevel="0" collapsed="false">
      <c r="A3592" s="341" t="n">
        <v>94650</v>
      </c>
      <c r="B3592" s="342" t="str">
        <f aca="false">A3592&amp;"U"</f>
        <v>94650U</v>
      </c>
      <c r="C3592" s="341" t="s">
        <v>9484</v>
      </c>
      <c r="D3592" s="341" t="s">
        <v>152</v>
      </c>
      <c r="E3592" s="341" t="s">
        <v>5964</v>
      </c>
      <c r="F3592" s="343" t="n">
        <v>26.52</v>
      </c>
    </row>
    <row r="3593" customFormat="false" ht="15" hidden="false" customHeight="false" outlineLevel="0" collapsed="false">
      <c r="A3593" s="341" t="n">
        <v>94651</v>
      </c>
      <c r="B3593" s="342" t="str">
        <f aca="false">A3593&amp;"U"</f>
        <v>94651U</v>
      </c>
      <c r="C3593" s="341" t="s">
        <v>9485</v>
      </c>
      <c r="D3593" s="341" t="s">
        <v>152</v>
      </c>
      <c r="E3593" s="341" t="s">
        <v>5964</v>
      </c>
      <c r="F3593" s="343" t="n">
        <v>28.28</v>
      </c>
    </row>
    <row r="3594" customFormat="false" ht="15" hidden="false" customHeight="false" outlineLevel="0" collapsed="false">
      <c r="A3594" s="341" t="n">
        <v>94652</v>
      </c>
      <c r="B3594" s="342" t="str">
        <f aca="false">A3594&amp;"U"</f>
        <v>94652U</v>
      </c>
      <c r="C3594" s="341" t="s">
        <v>9486</v>
      </c>
      <c r="D3594" s="341" t="s">
        <v>152</v>
      </c>
      <c r="E3594" s="341" t="s">
        <v>5964</v>
      </c>
      <c r="F3594" s="343" t="n">
        <v>45.23</v>
      </c>
    </row>
    <row r="3595" customFormat="false" ht="15" hidden="false" customHeight="false" outlineLevel="0" collapsed="false">
      <c r="A3595" s="341" t="n">
        <v>94653</v>
      </c>
      <c r="B3595" s="342" t="str">
        <f aca="false">A3595&amp;"U"</f>
        <v>94653U</v>
      </c>
      <c r="C3595" s="341" t="s">
        <v>9487</v>
      </c>
      <c r="D3595" s="341" t="s">
        <v>152</v>
      </c>
      <c r="E3595" s="341" t="s">
        <v>5964</v>
      </c>
      <c r="F3595" s="343" t="n">
        <v>66.13</v>
      </c>
    </row>
    <row r="3596" customFormat="false" ht="15" hidden="false" customHeight="false" outlineLevel="0" collapsed="false">
      <c r="A3596" s="341" t="n">
        <v>94654</v>
      </c>
      <c r="B3596" s="342" t="str">
        <f aca="false">A3596&amp;"U"</f>
        <v>94654U</v>
      </c>
      <c r="C3596" s="341" t="s">
        <v>9488</v>
      </c>
      <c r="D3596" s="341" t="s">
        <v>152</v>
      </c>
      <c r="E3596" s="341" t="s">
        <v>5964</v>
      </c>
      <c r="F3596" s="343" t="n">
        <v>93.21</v>
      </c>
    </row>
    <row r="3597" customFormat="false" ht="15" hidden="false" customHeight="false" outlineLevel="0" collapsed="false">
      <c r="A3597" s="341" t="n">
        <v>94655</v>
      </c>
      <c r="B3597" s="342" t="str">
        <f aca="false">A3597&amp;"U"</f>
        <v>94655U</v>
      </c>
      <c r="C3597" s="341" t="s">
        <v>9489</v>
      </c>
      <c r="D3597" s="341" t="s">
        <v>152</v>
      </c>
      <c r="E3597" s="341" t="s">
        <v>5964</v>
      </c>
      <c r="F3597" s="343" t="n">
        <v>132.6</v>
      </c>
    </row>
    <row r="3598" customFormat="false" ht="15" hidden="false" customHeight="false" outlineLevel="0" collapsed="false">
      <c r="A3598" s="341" t="n">
        <v>94716</v>
      </c>
      <c r="B3598" s="342" t="str">
        <f aca="false">A3598&amp;"U"</f>
        <v>94716U</v>
      </c>
      <c r="C3598" s="341" t="s">
        <v>9490</v>
      </c>
      <c r="D3598" s="341" t="s">
        <v>152</v>
      </c>
      <c r="E3598" s="341" t="s">
        <v>5964</v>
      </c>
      <c r="F3598" s="343" t="n">
        <v>22.49</v>
      </c>
    </row>
    <row r="3599" customFormat="false" ht="15" hidden="false" customHeight="false" outlineLevel="0" collapsed="false">
      <c r="A3599" s="341" t="n">
        <v>94717</v>
      </c>
      <c r="B3599" s="342" t="str">
        <f aca="false">A3599&amp;"U"</f>
        <v>94717U</v>
      </c>
      <c r="C3599" s="341" t="s">
        <v>9491</v>
      </c>
      <c r="D3599" s="341" t="s">
        <v>152</v>
      </c>
      <c r="E3599" s="341" t="s">
        <v>5964</v>
      </c>
      <c r="F3599" s="343" t="n">
        <v>34.86</v>
      </c>
    </row>
    <row r="3600" customFormat="false" ht="15" hidden="false" customHeight="false" outlineLevel="0" collapsed="false">
      <c r="A3600" s="341" t="n">
        <v>94718</v>
      </c>
      <c r="B3600" s="342" t="str">
        <f aca="false">A3600&amp;"U"</f>
        <v>94718U</v>
      </c>
      <c r="C3600" s="341" t="s">
        <v>9492</v>
      </c>
      <c r="D3600" s="341" t="s">
        <v>152</v>
      </c>
      <c r="E3600" s="341" t="s">
        <v>5964</v>
      </c>
      <c r="F3600" s="343" t="n">
        <v>45.1</v>
      </c>
    </row>
    <row r="3601" customFormat="false" ht="15" hidden="false" customHeight="false" outlineLevel="0" collapsed="false">
      <c r="A3601" s="341" t="n">
        <v>94719</v>
      </c>
      <c r="B3601" s="342" t="str">
        <f aca="false">A3601&amp;"U"</f>
        <v>94719U</v>
      </c>
      <c r="C3601" s="341" t="s">
        <v>9493</v>
      </c>
      <c r="D3601" s="341" t="s">
        <v>152</v>
      </c>
      <c r="E3601" s="341" t="s">
        <v>5964</v>
      </c>
      <c r="F3601" s="343" t="n">
        <v>57.96</v>
      </c>
    </row>
    <row r="3602" customFormat="false" ht="15" hidden="false" customHeight="false" outlineLevel="0" collapsed="false">
      <c r="A3602" s="341" t="n">
        <v>94720</v>
      </c>
      <c r="B3602" s="342" t="str">
        <f aca="false">A3602&amp;"U"</f>
        <v>94720U</v>
      </c>
      <c r="C3602" s="341" t="s">
        <v>9494</v>
      </c>
      <c r="D3602" s="341" t="s">
        <v>152</v>
      </c>
      <c r="E3602" s="341" t="s">
        <v>5964</v>
      </c>
      <c r="F3602" s="343" t="n">
        <v>84.48</v>
      </c>
    </row>
    <row r="3603" customFormat="false" ht="15" hidden="false" customHeight="false" outlineLevel="0" collapsed="false">
      <c r="A3603" s="341" t="n">
        <v>94721</v>
      </c>
      <c r="B3603" s="342" t="str">
        <f aca="false">A3603&amp;"U"</f>
        <v>94721U</v>
      </c>
      <c r="C3603" s="341" t="s">
        <v>9495</v>
      </c>
      <c r="D3603" s="341" t="s">
        <v>152</v>
      </c>
      <c r="E3603" s="341" t="s">
        <v>5964</v>
      </c>
      <c r="F3603" s="343" t="n">
        <v>128.98</v>
      </c>
    </row>
    <row r="3604" customFormat="false" ht="15" hidden="false" customHeight="false" outlineLevel="0" collapsed="false">
      <c r="A3604" s="341" t="n">
        <v>94722</v>
      </c>
      <c r="B3604" s="342" t="str">
        <f aca="false">A3604&amp;"U"</f>
        <v>94722U</v>
      </c>
      <c r="C3604" s="341" t="s">
        <v>9496</v>
      </c>
      <c r="D3604" s="341" t="s">
        <v>152</v>
      </c>
      <c r="E3604" s="341" t="s">
        <v>5964</v>
      </c>
      <c r="F3604" s="343" t="n">
        <v>222.81</v>
      </c>
    </row>
    <row r="3605" customFormat="false" ht="15" hidden="false" customHeight="false" outlineLevel="0" collapsed="false">
      <c r="A3605" s="341" t="n">
        <v>94723</v>
      </c>
      <c r="B3605" s="342" t="str">
        <f aca="false">A3605&amp;"U"</f>
        <v>94723U</v>
      </c>
      <c r="C3605" s="341" t="s">
        <v>9497</v>
      </c>
      <c r="D3605" s="341" t="s">
        <v>152</v>
      </c>
      <c r="E3605" s="341" t="s">
        <v>5964</v>
      </c>
      <c r="F3605" s="343" t="n">
        <v>401.42</v>
      </c>
    </row>
    <row r="3606" customFormat="false" ht="15" hidden="false" customHeight="false" outlineLevel="0" collapsed="false">
      <c r="A3606" s="341" t="n">
        <v>95697</v>
      </c>
      <c r="B3606" s="342" t="str">
        <f aca="false">A3606&amp;"U"</f>
        <v>95697U</v>
      </c>
      <c r="C3606" s="341" t="s">
        <v>9498</v>
      </c>
      <c r="D3606" s="341" t="s">
        <v>152</v>
      </c>
      <c r="E3606" s="341" t="s">
        <v>5911</v>
      </c>
      <c r="F3606" s="343" t="n">
        <v>110.57</v>
      </c>
    </row>
    <row r="3607" customFormat="false" ht="15" hidden="false" customHeight="false" outlineLevel="0" collapsed="false">
      <c r="A3607" s="341" t="n">
        <v>96635</v>
      </c>
      <c r="B3607" s="342" t="str">
        <f aca="false">A3607&amp;"U"</f>
        <v>96635U</v>
      </c>
      <c r="C3607" s="341" t="s">
        <v>9499</v>
      </c>
      <c r="D3607" s="341" t="s">
        <v>152</v>
      </c>
      <c r="E3607" s="341" t="s">
        <v>5911</v>
      </c>
      <c r="F3607" s="343" t="n">
        <v>36.66</v>
      </c>
    </row>
    <row r="3608" customFormat="false" ht="15" hidden="false" customHeight="false" outlineLevel="0" collapsed="false">
      <c r="A3608" s="341" t="n">
        <v>96636</v>
      </c>
      <c r="B3608" s="342" t="str">
        <f aca="false">A3608&amp;"U"</f>
        <v>96636U</v>
      </c>
      <c r="C3608" s="341" t="s">
        <v>9500</v>
      </c>
      <c r="D3608" s="341" t="s">
        <v>152</v>
      </c>
      <c r="E3608" s="341" t="s">
        <v>5911</v>
      </c>
      <c r="F3608" s="343" t="n">
        <v>38.92</v>
      </c>
    </row>
    <row r="3609" customFormat="false" ht="15" hidden="false" customHeight="false" outlineLevel="0" collapsed="false">
      <c r="A3609" s="341" t="n">
        <v>96644</v>
      </c>
      <c r="B3609" s="342" t="str">
        <f aca="false">A3609&amp;"U"</f>
        <v>96644U</v>
      </c>
      <c r="C3609" s="341" t="s">
        <v>9501</v>
      </c>
      <c r="D3609" s="341" t="s">
        <v>152</v>
      </c>
      <c r="E3609" s="341" t="s">
        <v>5911</v>
      </c>
      <c r="F3609" s="343" t="n">
        <v>20.44</v>
      </c>
    </row>
    <row r="3610" customFormat="false" ht="15" hidden="false" customHeight="false" outlineLevel="0" collapsed="false">
      <c r="A3610" s="341" t="n">
        <v>96645</v>
      </c>
      <c r="B3610" s="342" t="str">
        <f aca="false">A3610&amp;"U"</f>
        <v>96645U</v>
      </c>
      <c r="C3610" s="341" t="s">
        <v>9502</v>
      </c>
      <c r="D3610" s="341" t="s">
        <v>152</v>
      </c>
      <c r="E3610" s="341" t="s">
        <v>5911</v>
      </c>
      <c r="F3610" s="343" t="n">
        <v>18.06</v>
      </c>
    </row>
    <row r="3611" customFormat="false" ht="15" hidden="false" customHeight="false" outlineLevel="0" collapsed="false">
      <c r="A3611" s="341" t="n">
        <v>96646</v>
      </c>
      <c r="B3611" s="342" t="str">
        <f aca="false">A3611&amp;"U"</f>
        <v>96646U</v>
      </c>
      <c r="C3611" s="341" t="s">
        <v>9503</v>
      </c>
      <c r="D3611" s="341" t="s">
        <v>152</v>
      </c>
      <c r="E3611" s="341" t="s">
        <v>5911</v>
      </c>
      <c r="F3611" s="343" t="n">
        <v>22.19</v>
      </c>
    </row>
    <row r="3612" customFormat="false" ht="15" hidden="false" customHeight="false" outlineLevel="0" collapsed="false">
      <c r="A3612" s="341" t="n">
        <v>96647</v>
      </c>
      <c r="B3612" s="342" t="str">
        <f aca="false">A3612&amp;"U"</f>
        <v>96647U</v>
      </c>
      <c r="C3612" s="341" t="s">
        <v>9504</v>
      </c>
      <c r="D3612" s="341" t="s">
        <v>152</v>
      </c>
      <c r="E3612" s="341" t="s">
        <v>5911</v>
      </c>
      <c r="F3612" s="343" t="n">
        <v>22.24</v>
      </c>
    </row>
    <row r="3613" customFormat="false" ht="15" hidden="false" customHeight="false" outlineLevel="0" collapsed="false">
      <c r="A3613" s="341" t="n">
        <v>96648</v>
      </c>
      <c r="B3613" s="342" t="str">
        <f aca="false">A3613&amp;"U"</f>
        <v>96648U</v>
      </c>
      <c r="C3613" s="341" t="s">
        <v>9505</v>
      </c>
      <c r="D3613" s="341" t="s">
        <v>152</v>
      </c>
      <c r="E3613" s="341" t="s">
        <v>5911</v>
      </c>
      <c r="F3613" s="343" t="n">
        <v>27.55</v>
      </c>
    </row>
    <row r="3614" customFormat="false" ht="15" hidden="false" customHeight="false" outlineLevel="0" collapsed="false">
      <c r="A3614" s="341" t="n">
        <v>96649</v>
      </c>
      <c r="B3614" s="342" t="str">
        <f aca="false">A3614&amp;"U"</f>
        <v>96649U</v>
      </c>
      <c r="C3614" s="341" t="s">
        <v>9506</v>
      </c>
      <c r="D3614" s="341" t="s">
        <v>152</v>
      </c>
      <c r="E3614" s="341" t="s">
        <v>5911</v>
      </c>
      <c r="F3614" s="343" t="n">
        <v>36.6</v>
      </c>
    </row>
    <row r="3615" customFormat="false" ht="15" hidden="false" customHeight="false" outlineLevel="0" collapsed="false">
      <c r="A3615" s="341" t="n">
        <v>96668</v>
      </c>
      <c r="B3615" s="342" t="str">
        <f aca="false">A3615&amp;"U"</f>
        <v>96668U</v>
      </c>
      <c r="C3615" s="341" t="s">
        <v>9507</v>
      </c>
      <c r="D3615" s="341" t="s">
        <v>152</v>
      </c>
      <c r="E3615" s="341" t="s">
        <v>5911</v>
      </c>
      <c r="F3615" s="343" t="n">
        <v>16.13</v>
      </c>
    </row>
    <row r="3616" customFormat="false" ht="15" hidden="false" customHeight="false" outlineLevel="0" collapsed="false">
      <c r="A3616" s="341" t="n">
        <v>96669</v>
      </c>
      <c r="B3616" s="342" t="str">
        <f aca="false">A3616&amp;"U"</f>
        <v>96669U</v>
      </c>
      <c r="C3616" s="341" t="s">
        <v>9508</v>
      </c>
      <c r="D3616" s="341" t="s">
        <v>152</v>
      </c>
      <c r="E3616" s="341" t="s">
        <v>5911</v>
      </c>
      <c r="F3616" s="343" t="n">
        <v>15.76</v>
      </c>
    </row>
    <row r="3617" customFormat="false" ht="15" hidden="false" customHeight="false" outlineLevel="0" collapsed="false">
      <c r="A3617" s="341" t="n">
        <v>96670</v>
      </c>
      <c r="B3617" s="342" t="str">
        <f aca="false">A3617&amp;"U"</f>
        <v>96670U</v>
      </c>
      <c r="C3617" s="341" t="s">
        <v>9509</v>
      </c>
      <c r="D3617" s="341" t="s">
        <v>152</v>
      </c>
      <c r="E3617" s="341" t="s">
        <v>5911</v>
      </c>
      <c r="F3617" s="343" t="n">
        <v>20.54</v>
      </c>
    </row>
    <row r="3618" customFormat="false" ht="15" hidden="false" customHeight="false" outlineLevel="0" collapsed="false">
      <c r="A3618" s="341" t="n">
        <v>96671</v>
      </c>
      <c r="B3618" s="342" t="str">
        <f aca="false">A3618&amp;"U"</f>
        <v>96671U</v>
      </c>
      <c r="C3618" s="341" t="s">
        <v>9510</v>
      </c>
      <c r="D3618" s="341" t="s">
        <v>152</v>
      </c>
      <c r="E3618" s="341" t="s">
        <v>5911</v>
      </c>
      <c r="F3618" s="343" t="n">
        <v>31.19</v>
      </c>
    </row>
    <row r="3619" customFormat="false" ht="15" hidden="false" customHeight="false" outlineLevel="0" collapsed="false">
      <c r="A3619" s="341" t="n">
        <v>96672</v>
      </c>
      <c r="B3619" s="342" t="str">
        <f aca="false">A3619&amp;"U"</f>
        <v>96672U</v>
      </c>
      <c r="C3619" s="341" t="s">
        <v>9511</v>
      </c>
      <c r="D3619" s="341" t="s">
        <v>152</v>
      </c>
      <c r="E3619" s="341" t="s">
        <v>5911</v>
      </c>
      <c r="F3619" s="343" t="n">
        <v>47.68</v>
      </c>
    </row>
    <row r="3620" customFormat="false" ht="15" hidden="false" customHeight="false" outlineLevel="0" collapsed="false">
      <c r="A3620" s="341" t="n">
        <v>96673</v>
      </c>
      <c r="B3620" s="342" t="str">
        <f aca="false">A3620&amp;"U"</f>
        <v>96673U</v>
      </c>
      <c r="C3620" s="341" t="s">
        <v>9512</v>
      </c>
      <c r="D3620" s="341" t="s">
        <v>152</v>
      </c>
      <c r="E3620" s="341" t="s">
        <v>5911</v>
      </c>
      <c r="F3620" s="343" t="n">
        <v>60.17</v>
      </c>
    </row>
    <row r="3621" customFormat="false" ht="15" hidden="false" customHeight="false" outlineLevel="0" collapsed="false">
      <c r="A3621" s="341" t="n">
        <v>96674</v>
      </c>
      <c r="B3621" s="342" t="str">
        <f aca="false">A3621&amp;"U"</f>
        <v>96674U</v>
      </c>
      <c r="C3621" s="341" t="s">
        <v>9513</v>
      </c>
      <c r="D3621" s="341" t="s">
        <v>152</v>
      </c>
      <c r="E3621" s="341" t="s">
        <v>5911</v>
      </c>
      <c r="F3621" s="343" t="n">
        <v>97.6</v>
      </c>
    </row>
    <row r="3622" customFormat="false" ht="15" hidden="false" customHeight="false" outlineLevel="0" collapsed="false">
      <c r="A3622" s="341" t="n">
        <v>96675</v>
      </c>
      <c r="B3622" s="342" t="str">
        <f aca="false">A3622&amp;"U"</f>
        <v>96675U</v>
      </c>
      <c r="C3622" s="341" t="s">
        <v>9514</v>
      </c>
      <c r="D3622" s="341" t="s">
        <v>152</v>
      </c>
      <c r="E3622" s="341" t="s">
        <v>5911</v>
      </c>
      <c r="F3622" s="343" t="n">
        <v>142.1</v>
      </c>
    </row>
    <row r="3623" customFormat="false" ht="15" hidden="false" customHeight="false" outlineLevel="0" collapsed="false">
      <c r="A3623" s="341" t="n">
        <v>96676</v>
      </c>
      <c r="B3623" s="342" t="str">
        <f aca="false">A3623&amp;"U"</f>
        <v>96676U</v>
      </c>
      <c r="C3623" s="341" t="s">
        <v>9515</v>
      </c>
      <c r="D3623" s="341" t="s">
        <v>152</v>
      </c>
      <c r="E3623" s="341" t="s">
        <v>5911</v>
      </c>
      <c r="F3623" s="343" t="n">
        <v>20.26</v>
      </c>
    </row>
    <row r="3624" customFormat="false" ht="15" hidden="false" customHeight="false" outlineLevel="0" collapsed="false">
      <c r="A3624" s="341" t="n">
        <v>96677</v>
      </c>
      <c r="B3624" s="342" t="str">
        <f aca="false">A3624&amp;"U"</f>
        <v>96677U</v>
      </c>
      <c r="C3624" s="341" t="s">
        <v>9516</v>
      </c>
      <c r="D3624" s="341" t="s">
        <v>152</v>
      </c>
      <c r="E3624" s="341" t="s">
        <v>5911</v>
      </c>
      <c r="F3624" s="343" t="n">
        <v>26.45</v>
      </c>
    </row>
    <row r="3625" customFormat="false" ht="15" hidden="false" customHeight="false" outlineLevel="0" collapsed="false">
      <c r="A3625" s="341" t="n">
        <v>96678</v>
      </c>
      <c r="B3625" s="342" t="str">
        <f aca="false">A3625&amp;"U"</f>
        <v>96678U</v>
      </c>
      <c r="C3625" s="341" t="s">
        <v>9517</v>
      </c>
      <c r="D3625" s="341" t="s">
        <v>152</v>
      </c>
      <c r="E3625" s="341" t="s">
        <v>5911</v>
      </c>
      <c r="F3625" s="343" t="n">
        <v>36.48</v>
      </c>
    </row>
    <row r="3626" customFormat="false" ht="15" hidden="false" customHeight="false" outlineLevel="0" collapsed="false">
      <c r="A3626" s="341" t="n">
        <v>96679</v>
      </c>
      <c r="B3626" s="342" t="str">
        <f aca="false">A3626&amp;"U"</f>
        <v>96679U</v>
      </c>
      <c r="C3626" s="341" t="s">
        <v>9518</v>
      </c>
      <c r="D3626" s="341" t="s">
        <v>152</v>
      </c>
      <c r="E3626" s="341" t="s">
        <v>5911</v>
      </c>
      <c r="F3626" s="343" t="n">
        <v>54.53</v>
      </c>
    </row>
    <row r="3627" customFormat="false" ht="15" hidden="false" customHeight="false" outlineLevel="0" collapsed="false">
      <c r="A3627" s="341" t="n">
        <v>96680</v>
      </c>
      <c r="B3627" s="342" t="str">
        <f aca="false">A3627&amp;"U"</f>
        <v>96680U</v>
      </c>
      <c r="C3627" s="341" t="s">
        <v>9519</v>
      </c>
      <c r="D3627" s="341" t="s">
        <v>152</v>
      </c>
      <c r="E3627" s="341" t="s">
        <v>5911</v>
      </c>
      <c r="F3627" s="343" t="n">
        <v>90.49</v>
      </c>
    </row>
    <row r="3628" customFormat="false" ht="15" hidden="false" customHeight="false" outlineLevel="0" collapsed="false">
      <c r="A3628" s="341" t="n">
        <v>96681</v>
      </c>
      <c r="B3628" s="342" t="str">
        <f aca="false">A3628&amp;"U"</f>
        <v>96681U</v>
      </c>
      <c r="C3628" s="341" t="s">
        <v>9520</v>
      </c>
      <c r="D3628" s="341" t="s">
        <v>152</v>
      </c>
      <c r="E3628" s="341" t="s">
        <v>5911</v>
      </c>
      <c r="F3628" s="343" t="n">
        <v>121.9</v>
      </c>
    </row>
    <row r="3629" customFormat="false" ht="15" hidden="false" customHeight="false" outlineLevel="0" collapsed="false">
      <c r="A3629" s="341" t="n">
        <v>96682</v>
      </c>
      <c r="B3629" s="342" t="str">
        <f aca="false">A3629&amp;"U"</f>
        <v>96682U</v>
      </c>
      <c r="C3629" s="341" t="s">
        <v>9521</v>
      </c>
      <c r="D3629" s="341" t="s">
        <v>152</v>
      </c>
      <c r="E3629" s="341" t="s">
        <v>5911</v>
      </c>
      <c r="F3629" s="343" t="n">
        <v>201.6</v>
      </c>
    </row>
    <row r="3630" customFormat="false" ht="15" hidden="false" customHeight="false" outlineLevel="0" collapsed="false">
      <c r="A3630" s="341" t="n">
        <v>96683</v>
      </c>
      <c r="B3630" s="342" t="str">
        <f aca="false">A3630&amp;"U"</f>
        <v>96683U</v>
      </c>
      <c r="C3630" s="341" t="s">
        <v>9522</v>
      </c>
      <c r="D3630" s="341" t="s">
        <v>152</v>
      </c>
      <c r="E3630" s="341" t="s">
        <v>5911</v>
      </c>
      <c r="F3630" s="343" t="n">
        <v>276.9</v>
      </c>
    </row>
    <row r="3631" customFormat="false" ht="15" hidden="false" customHeight="false" outlineLevel="0" collapsed="false">
      <c r="A3631" s="341" t="n">
        <v>96718</v>
      </c>
      <c r="B3631" s="342" t="str">
        <f aca="false">A3631&amp;"U"</f>
        <v>96718U</v>
      </c>
      <c r="C3631" s="341" t="s">
        <v>9523</v>
      </c>
      <c r="D3631" s="341" t="s">
        <v>152</v>
      </c>
      <c r="E3631" s="341" t="s">
        <v>5911</v>
      </c>
      <c r="F3631" s="343" t="n">
        <v>9.48</v>
      </c>
    </row>
    <row r="3632" customFormat="false" ht="15" hidden="false" customHeight="false" outlineLevel="0" collapsed="false">
      <c r="A3632" s="341" t="n">
        <v>96719</v>
      </c>
      <c r="B3632" s="342" t="str">
        <f aca="false">A3632&amp;"U"</f>
        <v>96719U</v>
      </c>
      <c r="C3632" s="341" t="s">
        <v>9524</v>
      </c>
      <c r="D3632" s="341" t="s">
        <v>152</v>
      </c>
      <c r="E3632" s="341" t="s">
        <v>5911</v>
      </c>
      <c r="F3632" s="343" t="n">
        <v>18.15</v>
      </c>
    </row>
    <row r="3633" customFormat="false" ht="15" hidden="false" customHeight="false" outlineLevel="0" collapsed="false">
      <c r="A3633" s="341" t="n">
        <v>96720</v>
      </c>
      <c r="B3633" s="342" t="str">
        <f aca="false">A3633&amp;"U"</f>
        <v>96720U</v>
      </c>
      <c r="C3633" s="341" t="s">
        <v>9525</v>
      </c>
      <c r="D3633" s="341" t="s">
        <v>152</v>
      </c>
      <c r="E3633" s="341" t="s">
        <v>5911</v>
      </c>
      <c r="F3633" s="343" t="n">
        <v>16.78</v>
      </c>
    </row>
    <row r="3634" customFormat="false" ht="15" hidden="false" customHeight="false" outlineLevel="0" collapsed="false">
      <c r="A3634" s="341" t="n">
        <v>96721</v>
      </c>
      <c r="B3634" s="342" t="str">
        <f aca="false">A3634&amp;"U"</f>
        <v>96721U</v>
      </c>
      <c r="C3634" s="341" t="s">
        <v>9526</v>
      </c>
      <c r="D3634" s="341" t="s">
        <v>152</v>
      </c>
      <c r="E3634" s="341" t="s">
        <v>5911</v>
      </c>
      <c r="F3634" s="343" t="n">
        <v>20.32</v>
      </c>
    </row>
    <row r="3635" customFormat="false" ht="15" hidden="false" customHeight="false" outlineLevel="0" collapsed="false">
      <c r="A3635" s="341" t="n">
        <v>96722</v>
      </c>
      <c r="B3635" s="342" t="str">
        <f aca="false">A3635&amp;"U"</f>
        <v>96722U</v>
      </c>
      <c r="C3635" s="341" t="s">
        <v>9527</v>
      </c>
      <c r="D3635" s="341" t="s">
        <v>152</v>
      </c>
      <c r="E3635" s="341" t="s">
        <v>5911</v>
      </c>
      <c r="F3635" s="343" t="n">
        <v>32.51</v>
      </c>
    </row>
    <row r="3636" customFormat="false" ht="15" hidden="false" customHeight="false" outlineLevel="0" collapsed="false">
      <c r="A3636" s="341" t="n">
        <v>96723</v>
      </c>
      <c r="B3636" s="342" t="str">
        <f aca="false">A3636&amp;"U"</f>
        <v>96723U</v>
      </c>
      <c r="C3636" s="341" t="s">
        <v>9528</v>
      </c>
      <c r="D3636" s="341" t="s">
        <v>152</v>
      </c>
      <c r="E3636" s="341" t="s">
        <v>5911</v>
      </c>
      <c r="F3636" s="343" t="n">
        <v>46.48</v>
      </c>
    </row>
    <row r="3637" customFormat="false" ht="15" hidden="false" customHeight="false" outlineLevel="0" collapsed="false">
      <c r="A3637" s="341" t="n">
        <v>96724</v>
      </c>
      <c r="B3637" s="342" t="str">
        <f aca="false">A3637&amp;"U"</f>
        <v>96724U</v>
      </c>
      <c r="C3637" s="341" t="s">
        <v>9529</v>
      </c>
      <c r="D3637" s="341" t="s">
        <v>152</v>
      </c>
      <c r="E3637" s="341" t="s">
        <v>5911</v>
      </c>
      <c r="F3637" s="343" t="n">
        <v>62.25</v>
      </c>
    </row>
    <row r="3638" customFormat="false" ht="15" hidden="false" customHeight="false" outlineLevel="0" collapsed="false">
      <c r="A3638" s="341" t="n">
        <v>96725</v>
      </c>
      <c r="B3638" s="342" t="str">
        <f aca="false">A3638&amp;"U"</f>
        <v>96725U</v>
      </c>
      <c r="C3638" s="341" t="s">
        <v>9530</v>
      </c>
      <c r="D3638" s="341" t="s">
        <v>152</v>
      </c>
      <c r="E3638" s="341" t="s">
        <v>5911</v>
      </c>
      <c r="F3638" s="343" t="n">
        <v>94.99</v>
      </c>
    </row>
    <row r="3639" customFormat="false" ht="15" hidden="false" customHeight="false" outlineLevel="0" collapsed="false">
      <c r="A3639" s="341" t="n">
        <v>96726</v>
      </c>
      <c r="B3639" s="342" t="str">
        <f aca="false">A3639&amp;"U"</f>
        <v>96726U</v>
      </c>
      <c r="C3639" s="341" t="s">
        <v>9531</v>
      </c>
      <c r="D3639" s="341" t="s">
        <v>152</v>
      </c>
      <c r="E3639" s="341" t="s">
        <v>5911</v>
      </c>
      <c r="F3639" s="343" t="n">
        <v>134.91</v>
      </c>
    </row>
    <row r="3640" customFormat="false" ht="15" hidden="false" customHeight="false" outlineLevel="0" collapsed="false">
      <c r="A3640" s="341" t="n">
        <v>96727</v>
      </c>
      <c r="B3640" s="342" t="str">
        <f aca="false">A3640&amp;"U"</f>
        <v>96727U</v>
      </c>
      <c r="C3640" s="341" t="s">
        <v>9532</v>
      </c>
      <c r="D3640" s="341" t="s">
        <v>152</v>
      </c>
      <c r="E3640" s="341" t="s">
        <v>5911</v>
      </c>
      <c r="F3640" s="343" t="n">
        <v>16.33</v>
      </c>
    </row>
    <row r="3641" customFormat="false" ht="15" hidden="false" customHeight="false" outlineLevel="0" collapsed="false">
      <c r="A3641" s="341" t="n">
        <v>96728</v>
      </c>
      <c r="B3641" s="342" t="str">
        <f aca="false">A3641&amp;"U"</f>
        <v>96728U</v>
      </c>
      <c r="C3641" s="341" t="s">
        <v>9533</v>
      </c>
      <c r="D3641" s="341" t="s">
        <v>152</v>
      </c>
      <c r="E3641" s="341" t="s">
        <v>5911</v>
      </c>
      <c r="F3641" s="343" t="n">
        <v>20.2</v>
      </c>
    </row>
    <row r="3642" customFormat="false" ht="15" hidden="false" customHeight="false" outlineLevel="0" collapsed="false">
      <c r="A3642" s="341" t="n">
        <v>96729</v>
      </c>
      <c r="B3642" s="342" t="str">
        <f aca="false">A3642&amp;"U"</f>
        <v>96729U</v>
      </c>
      <c r="C3642" s="341" t="s">
        <v>9534</v>
      </c>
      <c r="D3642" s="341" t="s">
        <v>152</v>
      </c>
      <c r="E3642" s="341" t="s">
        <v>5911</v>
      </c>
      <c r="F3642" s="343" t="n">
        <v>26.48</v>
      </c>
    </row>
    <row r="3643" customFormat="false" ht="15" hidden="false" customHeight="false" outlineLevel="0" collapsed="false">
      <c r="A3643" s="341" t="n">
        <v>96730</v>
      </c>
      <c r="B3643" s="342" t="str">
        <f aca="false">A3643&amp;"U"</f>
        <v>96730U</v>
      </c>
      <c r="C3643" s="341" t="s">
        <v>9535</v>
      </c>
      <c r="D3643" s="341" t="s">
        <v>152</v>
      </c>
      <c r="E3643" s="341" t="s">
        <v>5911</v>
      </c>
      <c r="F3643" s="343" t="n">
        <v>34.68</v>
      </c>
    </row>
    <row r="3644" customFormat="false" ht="15" hidden="false" customHeight="false" outlineLevel="0" collapsed="false">
      <c r="A3644" s="341" t="n">
        <v>96731</v>
      </c>
      <c r="B3644" s="342" t="str">
        <f aca="false">A3644&amp;"U"</f>
        <v>96731U</v>
      </c>
      <c r="C3644" s="341" t="s">
        <v>9536</v>
      </c>
      <c r="D3644" s="341" t="s">
        <v>152</v>
      </c>
      <c r="E3644" s="341" t="s">
        <v>5911</v>
      </c>
      <c r="F3644" s="343" t="n">
        <v>53.98</v>
      </c>
    </row>
    <row r="3645" customFormat="false" ht="15" hidden="false" customHeight="false" outlineLevel="0" collapsed="false">
      <c r="A3645" s="341" t="n">
        <v>96732</v>
      </c>
      <c r="B3645" s="342" t="str">
        <f aca="false">A3645&amp;"U"</f>
        <v>96732U</v>
      </c>
      <c r="C3645" s="341" t="s">
        <v>9537</v>
      </c>
      <c r="D3645" s="341" t="s">
        <v>152</v>
      </c>
      <c r="E3645" s="341" t="s">
        <v>5911</v>
      </c>
      <c r="F3645" s="343" t="n">
        <v>85.76</v>
      </c>
    </row>
    <row r="3646" customFormat="false" ht="15" hidden="false" customHeight="false" outlineLevel="0" collapsed="false">
      <c r="A3646" s="341" t="n">
        <v>96733</v>
      </c>
      <c r="B3646" s="342" t="str">
        <f aca="false">A3646&amp;"U"</f>
        <v>96733U</v>
      </c>
      <c r="C3646" s="341" t="s">
        <v>9538</v>
      </c>
      <c r="D3646" s="341" t="s">
        <v>152</v>
      </c>
      <c r="E3646" s="341" t="s">
        <v>5911</v>
      </c>
      <c r="F3646" s="343" t="n">
        <v>118.98</v>
      </c>
    </row>
    <row r="3647" customFormat="false" ht="15" hidden="false" customHeight="false" outlineLevel="0" collapsed="false">
      <c r="A3647" s="341" t="n">
        <v>96734</v>
      </c>
      <c r="B3647" s="342" t="str">
        <f aca="false">A3647&amp;"U"</f>
        <v>96734U</v>
      </c>
      <c r="C3647" s="341" t="s">
        <v>9539</v>
      </c>
      <c r="D3647" s="341" t="s">
        <v>152</v>
      </c>
      <c r="E3647" s="341" t="s">
        <v>5911</v>
      </c>
      <c r="F3647" s="343" t="n">
        <v>190.11</v>
      </c>
    </row>
    <row r="3648" customFormat="false" ht="15" hidden="false" customHeight="false" outlineLevel="0" collapsed="false">
      <c r="A3648" s="341" t="n">
        <v>96735</v>
      </c>
      <c r="B3648" s="342" t="str">
        <f aca="false">A3648&amp;"U"</f>
        <v>96735U</v>
      </c>
      <c r="C3648" s="341" t="s">
        <v>9540</v>
      </c>
      <c r="D3648" s="341" t="s">
        <v>152</v>
      </c>
      <c r="E3648" s="341" t="s">
        <v>5911</v>
      </c>
      <c r="F3648" s="343" t="n">
        <v>251.01</v>
      </c>
    </row>
    <row r="3649" customFormat="false" ht="15" hidden="false" customHeight="false" outlineLevel="0" collapsed="false">
      <c r="A3649" s="341" t="n">
        <v>96798</v>
      </c>
      <c r="B3649" s="342" t="str">
        <f aca="false">A3649&amp;"U"</f>
        <v>96798U</v>
      </c>
      <c r="C3649" s="341" t="s">
        <v>9541</v>
      </c>
      <c r="D3649" s="341" t="s">
        <v>152</v>
      </c>
      <c r="E3649" s="341" t="s">
        <v>5911</v>
      </c>
      <c r="F3649" s="343" t="n">
        <v>7.78</v>
      </c>
    </row>
    <row r="3650" customFormat="false" ht="15" hidden="false" customHeight="false" outlineLevel="0" collapsed="false">
      <c r="A3650" s="341" t="n">
        <v>96799</v>
      </c>
      <c r="B3650" s="342" t="str">
        <f aca="false">A3650&amp;"U"</f>
        <v>96799U</v>
      </c>
      <c r="C3650" s="341" t="s">
        <v>9542</v>
      </c>
      <c r="D3650" s="341" t="s">
        <v>152</v>
      </c>
      <c r="E3650" s="341" t="s">
        <v>5911</v>
      </c>
      <c r="F3650" s="343" t="n">
        <v>9.98</v>
      </c>
    </row>
    <row r="3651" customFormat="false" ht="15" hidden="false" customHeight="false" outlineLevel="0" collapsed="false">
      <c r="A3651" s="341" t="n">
        <v>96800</v>
      </c>
      <c r="B3651" s="342" t="str">
        <f aca="false">A3651&amp;"U"</f>
        <v>96800U</v>
      </c>
      <c r="C3651" s="341" t="s">
        <v>9543</v>
      </c>
      <c r="D3651" s="341" t="s">
        <v>152</v>
      </c>
      <c r="E3651" s="341" t="s">
        <v>5911</v>
      </c>
      <c r="F3651" s="343" t="n">
        <v>13.66</v>
      </c>
    </row>
    <row r="3652" customFormat="false" ht="15" hidden="false" customHeight="false" outlineLevel="0" collapsed="false">
      <c r="A3652" s="341" t="n">
        <v>96801</v>
      </c>
      <c r="B3652" s="342" t="str">
        <f aca="false">A3652&amp;"U"</f>
        <v>96801U</v>
      </c>
      <c r="C3652" s="341" t="s">
        <v>9544</v>
      </c>
      <c r="D3652" s="341" t="s">
        <v>152</v>
      </c>
      <c r="E3652" s="341" t="s">
        <v>5911</v>
      </c>
      <c r="F3652" s="343" t="n">
        <v>20.91</v>
      </c>
    </row>
    <row r="3653" customFormat="false" ht="15" hidden="false" customHeight="false" outlineLevel="0" collapsed="false">
      <c r="A3653" s="341" t="n">
        <v>97327</v>
      </c>
      <c r="B3653" s="342" t="str">
        <f aca="false">A3653&amp;"U"</f>
        <v>97327U</v>
      </c>
      <c r="C3653" s="341" t="s">
        <v>9545</v>
      </c>
      <c r="D3653" s="341" t="s">
        <v>152</v>
      </c>
      <c r="E3653" s="341" t="s">
        <v>5911</v>
      </c>
      <c r="F3653" s="343" t="n">
        <v>24.68</v>
      </c>
    </row>
    <row r="3654" customFormat="false" ht="15" hidden="false" customHeight="false" outlineLevel="0" collapsed="false">
      <c r="A3654" s="341" t="n">
        <v>97328</v>
      </c>
      <c r="B3654" s="342" t="str">
        <f aca="false">A3654&amp;"U"</f>
        <v>97328U</v>
      </c>
      <c r="C3654" s="341" t="s">
        <v>9546</v>
      </c>
      <c r="D3654" s="341" t="s">
        <v>152</v>
      </c>
      <c r="E3654" s="341" t="s">
        <v>5911</v>
      </c>
      <c r="F3654" s="343" t="n">
        <v>40.65</v>
      </c>
    </row>
    <row r="3655" customFormat="false" ht="15" hidden="false" customHeight="false" outlineLevel="0" collapsed="false">
      <c r="A3655" s="341" t="n">
        <v>97329</v>
      </c>
      <c r="B3655" s="342" t="str">
        <f aca="false">A3655&amp;"U"</f>
        <v>97329U</v>
      </c>
      <c r="C3655" s="341" t="s">
        <v>9547</v>
      </c>
      <c r="D3655" s="341" t="s">
        <v>152</v>
      </c>
      <c r="E3655" s="341" t="s">
        <v>5911</v>
      </c>
      <c r="F3655" s="343" t="n">
        <v>51.99</v>
      </c>
    </row>
    <row r="3656" customFormat="false" ht="15" hidden="false" customHeight="false" outlineLevel="0" collapsed="false">
      <c r="A3656" s="341" t="n">
        <v>97330</v>
      </c>
      <c r="B3656" s="342" t="str">
        <f aca="false">A3656&amp;"U"</f>
        <v>97330U</v>
      </c>
      <c r="C3656" s="341" t="s">
        <v>9548</v>
      </c>
      <c r="D3656" s="341" t="s">
        <v>152</v>
      </c>
      <c r="E3656" s="341" t="s">
        <v>5911</v>
      </c>
      <c r="F3656" s="343" t="n">
        <v>63.65</v>
      </c>
    </row>
    <row r="3657" customFormat="false" ht="15" hidden="false" customHeight="false" outlineLevel="0" collapsed="false">
      <c r="A3657" s="341" t="n">
        <v>97331</v>
      </c>
      <c r="B3657" s="342" t="str">
        <f aca="false">A3657&amp;"U"</f>
        <v>97331U</v>
      </c>
      <c r="C3657" s="341" t="s">
        <v>9549</v>
      </c>
      <c r="D3657" s="341" t="s">
        <v>152</v>
      </c>
      <c r="E3657" s="341" t="s">
        <v>5911</v>
      </c>
      <c r="F3657" s="343" t="n">
        <v>24.98</v>
      </c>
    </row>
    <row r="3658" customFormat="false" ht="15" hidden="false" customHeight="false" outlineLevel="0" collapsed="false">
      <c r="A3658" s="341" t="n">
        <v>97332</v>
      </c>
      <c r="B3658" s="342" t="str">
        <f aca="false">A3658&amp;"U"</f>
        <v>97332U</v>
      </c>
      <c r="C3658" s="341" t="s">
        <v>9550</v>
      </c>
      <c r="D3658" s="341" t="s">
        <v>152</v>
      </c>
      <c r="E3658" s="341" t="s">
        <v>5911</v>
      </c>
      <c r="F3658" s="343" t="n">
        <v>40.99</v>
      </c>
    </row>
    <row r="3659" customFormat="false" ht="15" hidden="false" customHeight="false" outlineLevel="0" collapsed="false">
      <c r="A3659" s="341" t="n">
        <v>97333</v>
      </c>
      <c r="B3659" s="342" t="str">
        <f aca="false">A3659&amp;"U"</f>
        <v>97333U</v>
      </c>
      <c r="C3659" s="341" t="s">
        <v>9551</v>
      </c>
      <c r="D3659" s="341" t="s">
        <v>152</v>
      </c>
      <c r="E3659" s="341" t="s">
        <v>5911</v>
      </c>
      <c r="F3659" s="343" t="n">
        <v>52.42</v>
      </c>
    </row>
    <row r="3660" customFormat="false" ht="15" hidden="false" customHeight="false" outlineLevel="0" collapsed="false">
      <c r="A3660" s="341" t="n">
        <v>97334</v>
      </c>
      <c r="B3660" s="342" t="str">
        <f aca="false">A3660&amp;"U"</f>
        <v>97334U</v>
      </c>
      <c r="C3660" s="341" t="s">
        <v>9552</v>
      </c>
      <c r="D3660" s="341" t="s">
        <v>152</v>
      </c>
      <c r="E3660" s="341" t="s">
        <v>5911</v>
      </c>
      <c r="F3660" s="343" t="n">
        <v>64.13</v>
      </c>
    </row>
    <row r="3661" customFormat="false" ht="15" hidden="false" customHeight="false" outlineLevel="0" collapsed="false">
      <c r="A3661" s="341" t="n">
        <v>97335</v>
      </c>
      <c r="B3661" s="342" t="str">
        <f aca="false">A3661&amp;"U"</f>
        <v>97335U</v>
      </c>
      <c r="C3661" s="341" t="s">
        <v>9553</v>
      </c>
      <c r="D3661" s="341" t="s">
        <v>152</v>
      </c>
      <c r="E3661" s="341" t="s">
        <v>5911</v>
      </c>
      <c r="F3661" s="343" t="n">
        <v>76.13</v>
      </c>
    </row>
    <row r="3662" customFormat="false" ht="15" hidden="false" customHeight="false" outlineLevel="0" collapsed="false">
      <c r="A3662" s="341" t="n">
        <v>97336</v>
      </c>
      <c r="B3662" s="342" t="str">
        <f aca="false">A3662&amp;"U"</f>
        <v>97336U</v>
      </c>
      <c r="C3662" s="341" t="s">
        <v>9554</v>
      </c>
      <c r="D3662" s="341" t="s">
        <v>152</v>
      </c>
      <c r="E3662" s="341" t="s">
        <v>5911</v>
      </c>
      <c r="F3662" s="343" t="n">
        <v>96.88</v>
      </c>
    </row>
    <row r="3663" customFormat="false" ht="15" hidden="false" customHeight="false" outlineLevel="0" collapsed="false">
      <c r="A3663" s="341" t="n">
        <v>97337</v>
      </c>
      <c r="B3663" s="342" t="str">
        <f aca="false">A3663&amp;"U"</f>
        <v>97337U</v>
      </c>
      <c r="C3663" s="341" t="s">
        <v>9555</v>
      </c>
      <c r="D3663" s="341" t="s">
        <v>152</v>
      </c>
      <c r="E3663" s="341" t="s">
        <v>5911</v>
      </c>
      <c r="F3663" s="343" t="n">
        <v>145.73</v>
      </c>
    </row>
    <row r="3664" customFormat="false" ht="15" hidden="false" customHeight="false" outlineLevel="0" collapsed="false">
      <c r="A3664" s="341" t="n">
        <v>97338</v>
      </c>
      <c r="B3664" s="342" t="str">
        <f aca="false">A3664&amp;"U"</f>
        <v>97338U</v>
      </c>
      <c r="C3664" s="341" t="s">
        <v>9556</v>
      </c>
      <c r="D3664" s="341" t="s">
        <v>152</v>
      </c>
      <c r="E3664" s="341" t="s">
        <v>5911</v>
      </c>
      <c r="F3664" s="343" t="n">
        <v>175.35</v>
      </c>
    </row>
    <row r="3665" customFormat="false" ht="15" hidden="false" customHeight="false" outlineLevel="0" collapsed="false">
      <c r="A3665" s="341" t="n">
        <v>97339</v>
      </c>
      <c r="B3665" s="342" t="str">
        <f aca="false">A3665&amp;"U"</f>
        <v>97339U</v>
      </c>
      <c r="C3665" s="341" t="s">
        <v>9557</v>
      </c>
      <c r="D3665" s="341" t="s">
        <v>152</v>
      </c>
      <c r="E3665" s="341" t="s">
        <v>5911</v>
      </c>
      <c r="F3665" s="343" t="n">
        <v>188.83</v>
      </c>
    </row>
    <row r="3666" customFormat="false" ht="15" hidden="false" customHeight="false" outlineLevel="0" collapsed="false">
      <c r="A3666" s="341" t="n">
        <v>97340</v>
      </c>
      <c r="B3666" s="342" t="str">
        <f aca="false">A3666&amp;"U"</f>
        <v>97340U</v>
      </c>
      <c r="C3666" s="341" t="s">
        <v>9558</v>
      </c>
      <c r="D3666" s="341" t="s">
        <v>152</v>
      </c>
      <c r="E3666" s="341" t="s">
        <v>5911</v>
      </c>
      <c r="F3666" s="343" t="n">
        <v>189.94</v>
      </c>
    </row>
    <row r="3667" customFormat="false" ht="15" hidden="false" customHeight="false" outlineLevel="0" collapsed="false">
      <c r="A3667" s="341" t="n">
        <v>97347</v>
      </c>
      <c r="B3667" s="342" t="str">
        <f aca="false">A3667&amp;"U"</f>
        <v>97347U</v>
      </c>
      <c r="C3667" s="341" t="s">
        <v>9559</v>
      </c>
      <c r="D3667" s="341" t="s">
        <v>152</v>
      </c>
      <c r="E3667" s="341" t="s">
        <v>5911</v>
      </c>
      <c r="F3667" s="343" t="n">
        <v>91.74</v>
      </c>
    </row>
    <row r="3668" customFormat="false" ht="15" hidden="false" customHeight="false" outlineLevel="0" collapsed="false">
      <c r="A3668" s="341" t="n">
        <v>97348</v>
      </c>
      <c r="B3668" s="342" t="str">
        <f aca="false">A3668&amp;"U"</f>
        <v>97348U</v>
      </c>
      <c r="C3668" s="341" t="s">
        <v>9560</v>
      </c>
      <c r="D3668" s="341" t="s">
        <v>152</v>
      </c>
      <c r="E3668" s="341" t="s">
        <v>5911</v>
      </c>
      <c r="F3668" s="343" t="n">
        <v>126.7</v>
      </c>
    </row>
    <row r="3669" customFormat="false" ht="15" hidden="false" customHeight="false" outlineLevel="0" collapsed="false">
      <c r="A3669" s="341" t="n">
        <v>97349</v>
      </c>
      <c r="B3669" s="342" t="str">
        <f aca="false">A3669&amp;"U"</f>
        <v>97349U</v>
      </c>
      <c r="C3669" s="341" t="s">
        <v>9561</v>
      </c>
      <c r="D3669" s="341" t="s">
        <v>152</v>
      </c>
      <c r="E3669" s="341" t="s">
        <v>5911</v>
      </c>
      <c r="F3669" s="343" t="n">
        <v>182.62</v>
      </c>
    </row>
    <row r="3670" customFormat="false" ht="15" hidden="false" customHeight="false" outlineLevel="0" collapsed="false">
      <c r="A3670" s="341" t="n">
        <v>97350</v>
      </c>
      <c r="B3670" s="342" t="str">
        <f aca="false">A3670&amp;"U"</f>
        <v>97350U</v>
      </c>
      <c r="C3670" s="341" t="s">
        <v>9562</v>
      </c>
      <c r="D3670" s="341" t="s">
        <v>152</v>
      </c>
      <c r="E3670" s="341" t="s">
        <v>5911</v>
      </c>
      <c r="F3670" s="343" t="n">
        <v>221.73</v>
      </c>
    </row>
    <row r="3671" customFormat="false" ht="15" hidden="false" customHeight="false" outlineLevel="0" collapsed="false">
      <c r="A3671" s="341" t="n">
        <v>97351</v>
      </c>
      <c r="B3671" s="342" t="str">
        <f aca="false">A3671&amp;"U"</f>
        <v>97351U</v>
      </c>
      <c r="C3671" s="341" t="s">
        <v>9563</v>
      </c>
      <c r="D3671" s="341" t="s">
        <v>152</v>
      </c>
      <c r="E3671" s="341" t="s">
        <v>5911</v>
      </c>
      <c r="F3671" s="343" t="n">
        <v>306.57</v>
      </c>
    </row>
    <row r="3672" customFormat="false" ht="15" hidden="false" customHeight="false" outlineLevel="0" collapsed="false">
      <c r="A3672" s="341" t="n">
        <v>97352</v>
      </c>
      <c r="B3672" s="342" t="str">
        <f aca="false">A3672&amp;"U"</f>
        <v>97352U</v>
      </c>
      <c r="C3672" s="341" t="s">
        <v>9564</v>
      </c>
      <c r="D3672" s="341" t="s">
        <v>152</v>
      </c>
      <c r="E3672" s="341" t="s">
        <v>5911</v>
      </c>
      <c r="F3672" s="343" t="n">
        <v>397.28</v>
      </c>
    </row>
    <row r="3673" customFormat="false" ht="15" hidden="false" customHeight="false" outlineLevel="0" collapsed="false">
      <c r="A3673" s="341" t="n">
        <v>97353</v>
      </c>
      <c r="B3673" s="342" t="str">
        <f aca="false">A3673&amp;"U"</f>
        <v>97353U</v>
      </c>
      <c r="C3673" s="341" t="s">
        <v>9565</v>
      </c>
      <c r="D3673" s="341" t="s">
        <v>152</v>
      </c>
      <c r="E3673" s="341" t="s">
        <v>5911</v>
      </c>
      <c r="F3673" s="343" t="n">
        <v>60.47</v>
      </c>
    </row>
    <row r="3674" customFormat="false" ht="15" hidden="false" customHeight="false" outlineLevel="0" collapsed="false">
      <c r="A3674" s="341" t="n">
        <v>97354</v>
      </c>
      <c r="B3674" s="342" t="str">
        <f aca="false">A3674&amp;"U"</f>
        <v>97354U</v>
      </c>
      <c r="C3674" s="341" t="s">
        <v>9566</v>
      </c>
      <c r="D3674" s="341" t="s">
        <v>152</v>
      </c>
      <c r="E3674" s="341" t="s">
        <v>5911</v>
      </c>
      <c r="F3674" s="343" t="n">
        <v>95.96</v>
      </c>
    </row>
    <row r="3675" customFormat="false" ht="15" hidden="false" customHeight="false" outlineLevel="0" collapsed="false">
      <c r="A3675" s="341" t="n">
        <v>97355</v>
      </c>
      <c r="B3675" s="342" t="str">
        <f aca="false">A3675&amp;"U"</f>
        <v>97355U</v>
      </c>
      <c r="C3675" s="341" t="s">
        <v>9567</v>
      </c>
      <c r="D3675" s="341" t="s">
        <v>152</v>
      </c>
      <c r="E3675" s="341" t="s">
        <v>5911</v>
      </c>
      <c r="F3675" s="343" t="n">
        <v>131.23</v>
      </c>
    </row>
    <row r="3676" customFormat="false" ht="15" hidden="false" customHeight="false" outlineLevel="0" collapsed="false">
      <c r="A3676" s="341" t="n">
        <v>97356</v>
      </c>
      <c r="B3676" s="342" t="str">
        <f aca="false">A3676&amp;"U"</f>
        <v>97356U</v>
      </c>
      <c r="C3676" s="341" t="s">
        <v>9568</v>
      </c>
      <c r="D3676" s="341" t="s">
        <v>152</v>
      </c>
      <c r="E3676" s="341" t="s">
        <v>5911</v>
      </c>
      <c r="F3676" s="343" t="n">
        <v>69.76</v>
      </c>
    </row>
    <row r="3677" customFormat="false" ht="15" hidden="false" customHeight="false" outlineLevel="0" collapsed="false">
      <c r="A3677" s="341" t="n">
        <v>97357</v>
      </c>
      <c r="B3677" s="342" t="str">
        <f aca="false">A3677&amp;"U"</f>
        <v>97357U</v>
      </c>
      <c r="C3677" s="341" t="s">
        <v>9569</v>
      </c>
      <c r="D3677" s="341" t="s">
        <v>152</v>
      </c>
      <c r="E3677" s="341" t="s">
        <v>5911</v>
      </c>
      <c r="F3677" s="343" t="n">
        <v>111.93</v>
      </c>
    </row>
    <row r="3678" customFormat="false" ht="15" hidden="false" customHeight="false" outlineLevel="0" collapsed="false">
      <c r="A3678" s="341" t="n">
        <v>97358</v>
      </c>
      <c r="B3678" s="342" t="str">
        <f aca="false">A3678&amp;"U"</f>
        <v>97358U</v>
      </c>
      <c r="C3678" s="341" t="s">
        <v>9570</v>
      </c>
      <c r="D3678" s="341" t="s">
        <v>152</v>
      </c>
      <c r="E3678" s="341" t="s">
        <v>5911</v>
      </c>
      <c r="F3678" s="343" t="n">
        <v>153</v>
      </c>
    </row>
    <row r="3679" customFormat="false" ht="15" hidden="false" customHeight="false" outlineLevel="0" collapsed="false">
      <c r="A3679" s="341" t="n">
        <v>97498</v>
      </c>
      <c r="B3679" s="342" t="str">
        <f aca="false">A3679&amp;"U"</f>
        <v>97498U</v>
      </c>
      <c r="C3679" s="341" t="s">
        <v>9571</v>
      </c>
      <c r="D3679" s="341" t="s">
        <v>152</v>
      </c>
      <c r="E3679" s="341" t="s">
        <v>5911</v>
      </c>
      <c r="F3679" s="343" t="n">
        <v>43.52</v>
      </c>
    </row>
    <row r="3680" customFormat="false" ht="15" hidden="false" customHeight="false" outlineLevel="0" collapsed="false">
      <c r="A3680" s="341" t="n">
        <v>97535</v>
      </c>
      <c r="B3680" s="342" t="str">
        <f aca="false">A3680&amp;"U"</f>
        <v>97535U</v>
      </c>
      <c r="C3680" s="341" t="s">
        <v>9572</v>
      </c>
      <c r="D3680" s="341" t="s">
        <v>152</v>
      </c>
      <c r="E3680" s="341" t="s">
        <v>5911</v>
      </c>
      <c r="F3680" s="343" t="n">
        <v>47.75</v>
      </c>
    </row>
    <row r="3681" customFormat="false" ht="15" hidden="false" customHeight="false" outlineLevel="0" collapsed="false">
      <c r="A3681" s="341" t="n">
        <v>97536</v>
      </c>
      <c r="B3681" s="342" t="str">
        <f aca="false">A3681&amp;"U"</f>
        <v>97536U</v>
      </c>
      <c r="C3681" s="341" t="s">
        <v>9573</v>
      </c>
      <c r="D3681" s="341" t="s">
        <v>152</v>
      </c>
      <c r="E3681" s="341" t="s">
        <v>5911</v>
      </c>
      <c r="F3681" s="343" t="n">
        <v>57.47</v>
      </c>
    </row>
    <row r="3682" customFormat="false" ht="15" hidden="false" customHeight="false" outlineLevel="0" collapsed="false">
      <c r="A3682" s="341" t="n">
        <v>100788</v>
      </c>
      <c r="B3682" s="342" t="str">
        <f aca="false">A3682&amp;"U"</f>
        <v>100788U</v>
      </c>
      <c r="C3682" s="341" t="s">
        <v>9574</v>
      </c>
      <c r="D3682" s="341" t="s">
        <v>32</v>
      </c>
      <c r="E3682" s="341" t="s">
        <v>5911</v>
      </c>
      <c r="F3682" s="343" t="n">
        <v>736.37</v>
      </c>
    </row>
    <row r="3683" customFormat="false" ht="15" hidden="false" customHeight="false" outlineLevel="0" collapsed="false">
      <c r="A3683" s="341" t="n">
        <v>100791</v>
      </c>
      <c r="B3683" s="342" t="str">
        <f aca="false">A3683&amp;"U"</f>
        <v>100791U</v>
      </c>
      <c r="C3683" s="341" t="s">
        <v>9575</v>
      </c>
      <c r="D3683" s="341" t="s">
        <v>152</v>
      </c>
      <c r="E3683" s="341" t="s">
        <v>5911</v>
      </c>
      <c r="F3683" s="343" t="n">
        <v>16.81</v>
      </c>
    </row>
    <row r="3684" customFormat="false" ht="15" hidden="false" customHeight="false" outlineLevel="0" collapsed="false">
      <c r="A3684" s="341" t="n">
        <v>100792</v>
      </c>
      <c r="B3684" s="342" t="str">
        <f aca="false">A3684&amp;"U"</f>
        <v>100792U</v>
      </c>
      <c r="C3684" s="341" t="s">
        <v>9576</v>
      </c>
      <c r="D3684" s="341" t="s">
        <v>152</v>
      </c>
      <c r="E3684" s="341" t="s">
        <v>5911</v>
      </c>
      <c r="F3684" s="343" t="n">
        <v>24.36</v>
      </c>
    </row>
    <row r="3685" customFormat="false" ht="15" hidden="false" customHeight="false" outlineLevel="0" collapsed="false">
      <c r="A3685" s="341" t="n">
        <v>100793</v>
      </c>
      <c r="B3685" s="342" t="str">
        <f aca="false">A3685&amp;"U"</f>
        <v>100793U</v>
      </c>
      <c r="C3685" s="341" t="s">
        <v>9577</v>
      </c>
      <c r="D3685" s="341" t="s">
        <v>152</v>
      </c>
      <c r="E3685" s="341" t="s">
        <v>5911</v>
      </c>
      <c r="F3685" s="343" t="n">
        <v>32.17</v>
      </c>
    </row>
    <row r="3686" customFormat="false" ht="15" hidden="false" customHeight="false" outlineLevel="0" collapsed="false">
      <c r="A3686" s="341" t="n">
        <v>100794</v>
      </c>
      <c r="B3686" s="342" t="str">
        <f aca="false">A3686&amp;"U"</f>
        <v>100794U</v>
      </c>
      <c r="C3686" s="341" t="s">
        <v>9578</v>
      </c>
      <c r="D3686" s="341" t="s">
        <v>152</v>
      </c>
      <c r="E3686" s="341" t="s">
        <v>5911</v>
      </c>
      <c r="F3686" s="343" t="n">
        <v>43.2</v>
      </c>
    </row>
    <row r="3687" customFormat="false" ht="15" hidden="false" customHeight="false" outlineLevel="0" collapsed="false">
      <c r="A3687" s="341" t="n">
        <v>100799</v>
      </c>
      <c r="B3687" s="342" t="str">
        <f aca="false">A3687&amp;"U"</f>
        <v>100799U</v>
      </c>
      <c r="C3687" s="341" t="s">
        <v>9579</v>
      </c>
      <c r="D3687" s="341" t="s">
        <v>152</v>
      </c>
      <c r="E3687" s="341" t="s">
        <v>5911</v>
      </c>
      <c r="F3687" s="343" t="n">
        <v>17.26</v>
      </c>
    </row>
    <row r="3688" customFormat="false" ht="15" hidden="false" customHeight="false" outlineLevel="0" collapsed="false">
      <c r="A3688" s="341" t="n">
        <v>100800</v>
      </c>
      <c r="B3688" s="342" t="str">
        <f aca="false">A3688&amp;"U"</f>
        <v>100800U</v>
      </c>
      <c r="C3688" s="341" t="s">
        <v>9580</v>
      </c>
      <c r="D3688" s="341" t="s">
        <v>152</v>
      </c>
      <c r="E3688" s="341" t="s">
        <v>5911</v>
      </c>
      <c r="F3688" s="343" t="n">
        <v>24.81</v>
      </c>
    </row>
    <row r="3689" customFormat="false" ht="15" hidden="false" customHeight="false" outlineLevel="0" collapsed="false">
      <c r="A3689" s="341" t="n">
        <v>100801</v>
      </c>
      <c r="B3689" s="342" t="str">
        <f aca="false">A3689&amp;"U"</f>
        <v>100801U</v>
      </c>
      <c r="C3689" s="341" t="s">
        <v>9581</v>
      </c>
      <c r="D3689" s="341" t="s">
        <v>152</v>
      </c>
      <c r="E3689" s="341" t="s">
        <v>5911</v>
      </c>
      <c r="F3689" s="343" t="n">
        <v>32.61</v>
      </c>
    </row>
    <row r="3690" customFormat="false" ht="15" hidden="false" customHeight="false" outlineLevel="0" collapsed="false">
      <c r="A3690" s="341" t="n">
        <v>100802</v>
      </c>
      <c r="B3690" s="342" t="str">
        <f aca="false">A3690&amp;"U"</f>
        <v>100802U</v>
      </c>
      <c r="C3690" s="341" t="s">
        <v>9582</v>
      </c>
      <c r="D3690" s="341" t="s">
        <v>152</v>
      </c>
      <c r="E3690" s="341" t="s">
        <v>5911</v>
      </c>
      <c r="F3690" s="343" t="n">
        <v>43.65</v>
      </c>
    </row>
    <row r="3691" customFormat="false" ht="15" hidden="false" customHeight="false" outlineLevel="0" collapsed="false">
      <c r="A3691" s="341" t="n">
        <v>100803</v>
      </c>
      <c r="B3691" s="342" t="str">
        <f aca="false">A3691&amp;"U"</f>
        <v>100803U</v>
      </c>
      <c r="C3691" s="341" t="s">
        <v>9583</v>
      </c>
      <c r="D3691" s="341" t="s">
        <v>152</v>
      </c>
      <c r="E3691" s="341" t="s">
        <v>5911</v>
      </c>
      <c r="F3691" s="343" t="n">
        <v>15.89</v>
      </c>
    </row>
    <row r="3692" customFormat="false" ht="15" hidden="false" customHeight="false" outlineLevel="0" collapsed="false">
      <c r="A3692" s="341" t="n">
        <v>100804</v>
      </c>
      <c r="B3692" s="342" t="str">
        <f aca="false">A3692&amp;"U"</f>
        <v>100804U</v>
      </c>
      <c r="C3692" s="341" t="s">
        <v>9584</v>
      </c>
      <c r="D3692" s="341" t="s">
        <v>152</v>
      </c>
      <c r="E3692" s="341" t="s">
        <v>5911</v>
      </c>
      <c r="F3692" s="343" t="n">
        <v>23.28</v>
      </c>
    </row>
    <row r="3693" customFormat="false" ht="15" hidden="false" customHeight="false" outlineLevel="0" collapsed="false">
      <c r="A3693" s="341" t="n">
        <v>100805</v>
      </c>
      <c r="B3693" s="342" t="str">
        <f aca="false">A3693&amp;"U"</f>
        <v>100805U</v>
      </c>
      <c r="C3693" s="341" t="s">
        <v>9585</v>
      </c>
      <c r="D3693" s="341" t="s">
        <v>152</v>
      </c>
      <c r="E3693" s="341" t="s">
        <v>5911</v>
      </c>
      <c r="F3693" s="343" t="n">
        <v>30.86</v>
      </c>
    </row>
    <row r="3694" customFormat="false" ht="15" hidden="false" customHeight="false" outlineLevel="0" collapsed="false">
      <c r="A3694" s="341" t="n">
        <v>100806</v>
      </c>
      <c r="B3694" s="342" t="str">
        <f aca="false">A3694&amp;"U"</f>
        <v>100806U</v>
      </c>
      <c r="C3694" s="341" t="s">
        <v>9586</v>
      </c>
      <c r="D3694" s="341" t="s">
        <v>152</v>
      </c>
      <c r="E3694" s="341" t="s">
        <v>5911</v>
      </c>
      <c r="F3694" s="343" t="n">
        <v>41.61</v>
      </c>
    </row>
    <row r="3695" customFormat="false" ht="15" hidden="false" customHeight="false" outlineLevel="0" collapsed="false">
      <c r="A3695" s="341" t="n">
        <v>100807</v>
      </c>
      <c r="B3695" s="342" t="str">
        <f aca="false">A3695&amp;"U"</f>
        <v>100807U</v>
      </c>
      <c r="C3695" s="341" t="s">
        <v>9587</v>
      </c>
      <c r="D3695" s="341" t="s">
        <v>152</v>
      </c>
      <c r="E3695" s="341" t="s">
        <v>5911</v>
      </c>
      <c r="F3695" s="343" t="n">
        <v>22.47</v>
      </c>
    </row>
    <row r="3696" customFormat="false" ht="15" hidden="false" customHeight="false" outlineLevel="0" collapsed="false">
      <c r="A3696" s="341" t="n">
        <v>100808</v>
      </c>
      <c r="B3696" s="342" t="str">
        <f aca="false">A3696&amp;"U"</f>
        <v>100808U</v>
      </c>
      <c r="C3696" s="341" t="s">
        <v>9588</v>
      </c>
      <c r="D3696" s="341" t="s">
        <v>152</v>
      </c>
      <c r="E3696" s="341" t="s">
        <v>5911</v>
      </c>
      <c r="F3696" s="343" t="n">
        <v>31</v>
      </c>
    </row>
    <row r="3697" customFormat="false" ht="15" hidden="false" customHeight="false" outlineLevel="0" collapsed="false">
      <c r="A3697" s="341" t="n">
        <v>100809</v>
      </c>
      <c r="B3697" s="342" t="str">
        <f aca="false">A3697&amp;"U"</f>
        <v>100809U</v>
      </c>
      <c r="C3697" s="341" t="s">
        <v>9589</v>
      </c>
      <c r="D3697" s="341" t="s">
        <v>152</v>
      </c>
      <c r="E3697" s="341" t="s">
        <v>5911</v>
      </c>
      <c r="F3697" s="343" t="n">
        <v>40.01</v>
      </c>
    </row>
    <row r="3698" customFormat="false" ht="15" hidden="false" customHeight="false" outlineLevel="0" collapsed="false">
      <c r="A3698" s="341" t="n">
        <v>100810</v>
      </c>
      <c r="B3698" s="342" t="str">
        <f aca="false">A3698&amp;"U"</f>
        <v>100810U</v>
      </c>
      <c r="C3698" s="341" t="s">
        <v>9590</v>
      </c>
      <c r="D3698" s="341" t="s">
        <v>152</v>
      </c>
      <c r="E3698" s="341" t="s">
        <v>5911</v>
      </c>
      <c r="F3698" s="343" t="n">
        <v>52.76</v>
      </c>
    </row>
    <row r="3699" customFormat="false" ht="15" hidden="false" customHeight="false" outlineLevel="0" collapsed="false">
      <c r="A3699" s="341" t="n">
        <v>101918</v>
      </c>
      <c r="B3699" s="342" t="str">
        <f aca="false">A3699&amp;"U"</f>
        <v>101918U</v>
      </c>
      <c r="C3699" s="341" t="s">
        <v>9591</v>
      </c>
      <c r="D3699" s="341" t="s">
        <v>152</v>
      </c>
      <c r="E3699" s="341" t="s">
        <v>5911</v>
      </c>
      <c r="F3699" s="343" t="n">
        <v>204.1</v>
      </c>
    </row>
    <row r="3700" customFormat="false" ht="15" hidden="false" customHeight="false" outlineLevel="0" collapsed="false">
      <c r="A3700" s="341" t="n">
        <v>101919</v>
      </c>
      <c r="B3700" s="342" t="str">
        <f aca="false">A3700&amp;"U"</f>
        <v>101919U</v>
      </c>
      <c r="C3700" s="341" t="s">
        <v>9592</v>
      </c>
      <c r="D3700" s="341" t="s">
        <v>32</v>
      </c>
      <c r="E3700" s="341" t="s">
        <v>5911</v>
      </c>
      <c r="F3700" s="343" t="n">
        <v>446.77</v>
      </c>
    </row>
    <row r="3701" customFormat="false" ht="15" hidden="false" customHeight="false" outlineLevel="0" collapsed="false">
      <c r="A3701" s="341" t="n">
        <v>101920</v>
      </c>
      <c r="B3701" s="342" t="str">
        <f aca="false">A3701&amp;"U"</f>
        <v>101920U</v>
      </c>
      <c r="C3701" s="341" t="s">
        <v>9593</v>
      </c>
      <c r="D3701" s="341" t="s">
        <v>32</v>
      </c>
      <c r="E3701" s="341" t="s">
        <v>5911</v>
      </c>
      <c r="F3701" s="343" t="n">
        <v>207.8</v>
      </c>
    </row>
    <row r="3702" customFormat="false" ht="15" hidden="false" customHeight="false" outlineLevel="0" collapsed="false">
      <c r="A3702" s="341" t="n">
        <v>101921</v>
      </c>
      <c r="B3702" s="342" t="str">
        <f aca="false">A3702&amp;"U"</f>
        <v>101921U</v>
      </c>
      <c r="C3702" s="341" t="s">
        <v>9594</v>
      </c>
      <c r="D3702" s="341" t="s">
        <v>32</v>
      </c>
      <c r="E3702" s="341" t="s">
        <v>5911</v>
      </c>
      <c r="F3702" s="343" t="n">
        <v>238.57</v>
      </c>
    </row>
    <row r="3703" customFormat="false" ht="15" hidden="false" customHeight="false" outlineLevel="0" collapsed="false">
      <c r="A3703" s="341" t="n">
        <v>101922</v>
      </c>
      <c r="B3703" s="342" t="str">
        <f aca="false">A3703&amp;"U"</f>
        <v>101922U</v>
      </c>
      <c r="C3703" s="341" t="s">
        <v>9595</v>
      </c>
      <c r="D3703" s="341" t="s">
        <v>32</v>
      </c>
      <c r="E3703" s="341" t="s">
        <v>5911</v>
      </c>
      <c r="F3703" s="343" t="n">
        <v>238.57</v>
      </c>
    </row>
    <row r="3704" customFormat="false" ht="15" hidden="false" customHeight="false" outlineLevel="0" collapsed="false">
      <c r="A3704" s="341" t="n">
        <v>101923</v>
      </c>
      <c r="B3704" s="342" t="str">
        <f aca="false">A3704&amp;"U"</f>
        <v>101923U</v>
      </c>
      <c r="C3704" s="341" t="s">
        <v>9596</v>
      </c>
      <c r="D3704" s="341" t="s">
        <v>32</v>
      </c>
      <c r="E3704" s="341" t="s">
        <v>5911</v>
      </c>
      <c r="F3704" s="343" t="n">
        <v>238.57</v>
      </c>
    </row>
    <row r="3705" customFormat="false" ht="15" hidden="false" customHeight="false" outlineLevel="0" collapsed="false">
      <c r="A3705" s="341" t="n">
        <v>101924</v>
      </c>
      <c r="B3705" s="342" t="str">
        <f aca="false">A3705&amp;"U"</f>
        <v>101924U</v>
      </c>
      <c r="C3705" s="341" t="s">
        <v>9597</v>
      </c>
      <c r="D3705" s="341" t="s">
        <v>32</v>
      </c>
      <c r="E3705" s="341" t="s">
        <v>5911</v>
      </c>
      <c r="F3705" s="343" t="n">
        <v>194.92</v>
      </c>
    </row>
    <row r="3706" customFormat="false" ht="15" hidden="false" customHeight="false" outlineLevel="0" collapsed="false">
      <c r="A3706" s="341" t="n">
        <v>101925</v>
      </c>
      <c r="B3706" s="342" t="str">
        <f aca="false">A3706&amp;"U"</f>
        <v>101925U</v>
      </c>
      <c r="C3706" s="341" t="s">
        <v>9598</v>
      </c>
      <c r="D3706" s="341" t="s">
        <v>32</v>
      </c>
      <c r="E3706" s="341" t="s">
        <v>5911</v>
      </c>
      <c r="F3706" s="343" t="n">
        <v>327.83</v>
      </c>
    </row>
    <row r="3707" customFormat="false" ht="15" hidden="false" customHeight="false" outlineLevel="0" collapsed="false">
      <c r="A3707" s="341" t="n">
        <v>101926</v>
      </c>
      <c r="B3707" s="342" t="str">
        <f aca="false">A3707&amp;"U"</f>
        <v>101926U</v>
      </c>
      <c r="C3707" s="341" t="s">
        <v>9599</v>
      </c>
      <c r="D3707" s="341" t="s">
        <v>32</v>
      </c>
      <c r="E3707" s="341" t="s">
        <v>5911</v>
      </c>
      <c r="F3707" s="343" t="n">
        <v>421.96</v>
      </c>
    </row>
    <row r="3708" customFormat="false" ht="15" hidden="false" customHeight="false" outlineLevel="0" collapsed="false">
      <c r="A3708" s="341" t="n">
        <v>101927</v>
      </c>
      <c r="B3708" s="342" t="str">
        <f aca="false">A3708&amp;"U"</f>
        <v>101927U</v>
      </c>
      <c r="C3708" s="341" t="s">
        <v>9600</v>
      </c>
      <c r="D3708" s="341" t="s">
        <v>152</v>
      </c>
      <c r="E3708" s="341" t="s">
        <v>5911</v>
      </c>
      <c r="F3708" s="343" t="n">
        <v>190.91</v>
      </c>
    </row>
    <row r="3709" customFormat="false" ht="15" hidden="false" customHeight="false" outlineLevel="0" collapsed="false">
      <c r="A3709" s="341" t="n">
        <v>101928</v>
      </c>
      <c r="B3709" s="342" t="str">
        <f aca="false">A3709&amp;"U"</f>
        <v>101928U</v>
      </c>
      <c r="C3709" s="341" t="s">
        <v>9601</v>
      </c>
      <c r="D3709" s="341" t="s">
        <v>32</v>
      </c>
      <c r="E3709" s="341" t="s">
        <v>5911</v>
      </c>
      <c r="F3709" s="343" t="n">
        <v>451.82</v>
      </c>
    </row>
    <row r="3710" customFormat="false" ht="15" hidden="false" customHeight="false" outlineLevel="0" collapsed="false">
      <c r="A3710" s="341" t="n">
        <v>101929</v>
      </c>
      <c r="B3710" s="342" t="str">
        <f aca="false">A3710&amp;"U"</f>
        <v>101929U</v>
      </c>
      <c r="C3710" s="341" t="s">
        <v>9602</v>
      </c>
      <c r="D3710" s="341" t="s">
        <v>32</v>
      </c>
      <c r="E3710" s="341" t="s">
        <v>5911</v>
      </c>
      <c r="F3710" s="343" t="n">
        <v>212.85</v>
      </c>
    </row>
    <row r="3711" customFormat="false" ht="15" hidden="false" customHeight="false" outlineLevel="0" collapsed="false">
      <c r="A3711" s="341" t="n">
        <v>101930</v>
      </c>
      <c r="B3711" s="342" t="str">
        <f aca="false">A3711&amp;"U"</f>
        <v>101930U</v>
      </c>
      <c r="C3711" s="341" t="s">
        <v>9603</v>
      </c>
      <c r="D3711" s="341" t="s">
        <v>32</v>
      </c>
      <c r="E3711" s="341" t="s">
        <v>5911</v>
      </c>
      <c r="F3711" s="343" t="n">
        <v>243.62</v>
      </c>
    </row>
    <row r="3712" customFormat="false" ht="15" hidden="false" customHeight="false" outlineLevel="0" collapsed="false">
      <c r="A3712" s="341" t="n">
        <v>101931</v>
      </c>
      <c r="B3712" s="342" t="str">
        <f aca="false">A3712&amp;"U"</f>
        <v>101931U</v>
      </c>
      <c r="C3712" s="341" t="s">
        <v>9604</v>
      </c>
      <c r="D3712" s="341" t="s">
        <v>32</v>
      </c>
      <c r="E3712" s="341" t="s">
        <v>5911</v>
      </c>
      <c r="F3712" s="343" t="n">
        <v>243.62</v>
      </c>
    </row>
    <row r="3713" customFormat="false" ht="15" hidden="false" customHeight="false" outlineLevel="0" collapsed="false">
      <c r="A3713" s="341" t="n">
        <v>101932</v>
      </c>
      <c r="B3713" s="342" t="str">
        <f aca="false">A3713&amp;"U"</f>
        <v>101932U</v>
      </c>
      <c r="C3713" s="341" t="s">
        <v>9605</v>
      </c>
      <c r="D3713" s="341" t="s">
        <v>32</v>
      </c>
      <c r="E3713" s="341" t="s">
        <v>5911</v>
      </c>
      <c r="F3713" s="343" t="n">
        <v>243.62</v>
      </c>
    </row>
    <row r="3714" customFormat="false" ht="15" hidden="false" customHeight="false" outlineLevel="0" collapsed="false">
      <c r="A3714" s="341" t="n">
        <v>101933</v>
      </c>
      <c r="B3714" s="342" t="str">
        <f aca="false">A3714&amp;"U"</f>
        <v>101933U</v>
      </c>
      <c r="C3714" s="341" t="s">
        <v>9606</v>
      </c>
      <c r="D3714" s="341" t="s">
        <v>32</v>
      </c>
      <c r="E3714" s="341" t="s">
        <v>5911</v>
      </c>
      <c r="F3714" s="343" t="n">
        <v>199.97</v>
      </c>
    </row>
    <row r="3715" customFormat="false" ht="15" hidden="false" customHeight="false" outlineLevel="0" collapsed="false">
      <c r="A3715" s="341" t="n">
        <v>101934</v>
      </c>
      <c r="B3715" s="342" t="str">
        <f aca="false">A3715&amp;"U"</f>
        <v>101934U</v>
      </c>
      <c r="C3715" s="341" t="s">
        <v>9607</v>
      </c>
      <c r="D3715" s="341" t="s">
        <v>32</v>
      </c>
      <c r="E3715" s="341" t="s">
        <v>5911</v>
      </c>
      <c r="F3715" s="343" t="n">
        <v>335.41</v>
      </c>
    </row>
    <row r="3716" customFormat="false" ht="15" hidden="false" customHeight="false" outlineLevel="0" collapsed="false">
      <c r="A3716" s="341" t="n">
        <v>101935</v>
      </c>
      <c r="B3716" s="342" t="str">
        <f aca="false">A3716&amp;"U"</f>
        <v>101935U</v>
      </c>
      <c r="C3716" s="341" t="s">
        <v>9608</v>
      </c>
      <c r="D3716" s="341" t="s">
        <v>32</v>
      </c>
      <c r="E3716" s="341" t="s">
        <v>5911</v>
      </c>
      <c r="F3716" s="343" t="n">
        <v>432.07</v>
      </c>
    </row>
    <row r="3717" customFormat="false" ht="15" hidden="false" customHeight="false" outlineLevel="0" collapsed="false">
      <c r="A3717" s="341" t="n">
        <v>103802</v>
      </c>
      <c r="B3717" s="342" t="str">
        <f aca="false">A3717&amp;"U"</f>
        <v>103802U</v>
      </c>
      <c r="C3717" s="341" t="s">
        <v>9609</v>
      </c>
      <c r="D3717" s="341" t="s">
        <v>152</v>
      </c>
      <c r="E3717" s="341" t="s">
        <v>5911</v>
      </c>
      <c r="F3717" s="343" t="n">
        <v>37.48</v>
      </c>
    </row>
    <row r="3718" customFormat="false" ht="15" hidden="false" customHeight="false" outlineLevel="0" collapsed="false">
      <c r="A3718" s="341" t="n">
        <v>103803</v>
      </c>
      <c r="B3718" s="342" t="str">
        <f aca="false">A3718&amp;"U"</f>
        <v>103803U</v>
      </c>
      <c r="C3718" s="341" t="s">
        <v>9610</v>
      </c>
      <c r="D3718" s="341" t="s">
        <v>152</v>
      </c>
      <c r="E3718" s="341" t="s">
        <v>5911</v>
      </c>
      <c r="F3718" s="343" t="n">
        <v>64.43</v>
      </c>
    </row>
    <row r="3719" customFormat="false" ht="15" hidden="false" customHeight="false" outlineLevel="0" collapsed="false">
      <c r="A3719" s="341" t="n">
        <v>103804</v>
      </c>
      <c r="B3719" s="342" t="str">
        <f aca="false">A3719&amp;"U"</f>
        <v>103804U</v>
      </c>
      <c r="C3719" s="341" t="s">
        <v>9611</v>
      </c>
      <c r="D3719" s="341" t="s">
        <v>152</v>
      </c>
      <c r="E3719" s="341" t="s">
        <v>5911</v>
      </c>
      <c r="F3719" s="343" t="n">
        <v>78.15</v>
      </c>
    </row>
    <row r="3720" customFormat="false" ht="15" hidden="false" customHeight="false" outlineLevel="0" collapsed="false">
      <c r="A3720" s="341" t="n">
        <v>103835</v>
      </c>
      <c r="B3720" s="342" t="str">
        <f aca="false">A3720&amp;"U"</f>
        <v>103835U</v>
      </c>
      <c r="C3720" s="341" t="s">
        <v>9612</v>
      </c>
      <c r="D3720" s="341" t="s">
        <v>152</v>
      </c>
      <c r="E3720" s="341" t="s">
        <v>5911</v>
      </c>
      <c r="F3720" s="343" t="n">
        <v>58.55</v>
      </c>
    </row>
    <row r="3721" customFormat="false" ht="15" hidden="false" customHeight="false" outlineLevel="0" collapsed="false">
      <c r="A3721" s="341" t="n">
        <v>103836</v>
      </c>
      <c r="B3721" s="342" t="str">
        <f aca="false">A3721&amp;"U"</f>
        <v>103836U</v>
      </c>
      <c r="C3721" s="341" t="s">
        <v>9613</v>
      </c>
      <c r="D3721" s="341" t="s">
        <v>152</v>
      </c>
      <c r="E3721" s="341" t="s">
        <v>5911</v>
      </c>
      <c r="F3721" s="343" t="n">
        <v>91.12</v>
      </c>
    </row>
    <row r="3722" customFormat="false" ht="15" hidden="false" customHeight="false" outlineLevel="0" collapsed="false">
      <c r="A3722" s="341" t="n">
        <v>103837</v>
      </c>
      <c r="B3722" s="342" t="str">
        <f aca="false">A3722&amp;"U"</f>
        <v>103837U</v>
      </c>
      <c r="C3722" s="341" t="s">
        <v>9614</v>
      </c>
      <c r="D3722" s="341" t="s">
        <v>152</v>
      </c>
      <c r="E3722" s="341" t="s">
        <v>5911</v>
      </c>
      <c r="F3722" s="343" t="n">
        <v>114.93</v>
      </c>
    </row>
    <row r="3723" customFormat="false" ht="15" hidden="false" customHeight="false" outlineLevel="0" collapsed="false">
      <c r="A3723" s="341" t="n">
        <v>103868</v>
      </c>
      <c r="B3723" s="342" t="str">
        <f aca="false">A3723&amp;"U"</f>
        <v>103868U</v>
      </c>
      <c r="C3723" s="341" t="s">
        <v>9615</v>
      </c>
      <c r="D3723" s="341" t="s">
        <v>152</v>
      </c>
      <c r="E3723" s="341" t="s">
        <v>5911</v>
      </c>
      <c r="F3723" s="343" t="n">
        <v>46.19</v>
      </c>
    </row>
    <row r="3724" customFormat="false" ht="15" hidden="false" customHeight="false" outlineLevel="0" collapsed="false">
      <c r="A3724" s="341" t="n">
        <v>103869</v>
      </c>
      <c r="B3724" s="342" t="str">
        <f aca="false">A3724&amp;"U"</f>
        <v>103869U</v>
      </c>
      <c r="C3724" s="341" t="s">
        <v>9616</v>
      </c>
      <c r="D3724" s="341" t="s">
        <v>152</v>
      </c>
      <c r="E3724" s="341" t="s">
        <v>5911</v>
      </c>
      <c r="F3724" s="343" t="n">
        <v>70.54</v>
      </c>
    </row>
    <row r="3725" customFormat="false" ht="15" hidden="false" customHeight="false" outlineLevel="0" collapsed="false">
      <c r="A3725" s="341" t="n">
        <v>103870</v>
      </c>
      <c r="B3725" s="342" t="str">
        <f aca="false">A3725&amp;"U"</f>
        <v>103870U</v>
      </c>
      <c r="C3725" s="341" t="s">
        <v>9617</v>
      </c>
      <c r="D3725" s="341" t="s">
        <v>152</v>
      </c>
      <c r="E3725" s="341" t="s">
        <v>5911</v>
      </c>
      <c r="F3725" s="343" t="n">
        <v>86.83</v>
      </c>
    </row>
    <row r="3726" customFormat="false" ht="15" hidden="false" customHeight="false" outlineLevel="0" collapsed="false">
      <c r="A3726" s="341" t="n">
        <v>103871</v>
      </c>
      <c r="B3726" s="342" t="str">
        <f aca="false">A3726&amp;"U"</f>
        <v>103871U</v>
      </c>
      <c r="C3726" s="341" t="s">
        <v>9618</v>
      </c>
      <c r="D3726" s="341" t="s">
        <v>152</v>
      </c>
      <c r="E3726" s="341" t="s">
        <v>5911</v>
      </c>
      <c r="F3726" s="343" t="n">
        <v>57.4</v>
      </c>
    </row>
    <row r="3727" customFormat="false" ht="15" hidden="false" customHeight="false" outlineLevel="0" collapsed="false">
      <c r="A3727" s="341" t="n">
        <v>103872</v>
      </c>
      <c r="B3727" s="342" t="str">
        <f aca="false">A3727&amp;"U"</f>
        <v>103872U</v>
      </c>
      <c r="C3727" s="341" t="s">
        <v>9619</v>
      </c>
      <c r="D3727" s="341" t="s">
        <v>152</v>
      </c>
      <c r="E3727" s="341" t="s">
        <v>5911</v>
      </c>
      <c r="F3727" s="343" t="n">
        <v>122.63</v>
      </c>
    </row>
    <row r="3728" customFormat="false" ht="15" hidden="false" customHeight="false" outlineLevel="0" collapsed="false">
      <c r="A3728" s="341" t="n">
        <v>103873</v>
      </c>
      <c r="B3728" s="342" t="str">
        <f aca="false">A3728&amp;"U"</f>
        <v>103873U</v>
      </c>
      <c r="C3728" s="341" t="s">
        <v>9620</v>
      </c>
      <c r="D3728" s="341" t="s">
        <v>152</v>
      </c>
      <c r="E3728" s="341" t="s">
        <v>5911</v>
      </c>
      <c r="F3728" s="343" t="n">
        <v>141.04</v>
      </c>
    </row>
    <row r="3729" customFormat="false" ht="15" hidden="false" customHeight="false" outlineLevel="0" collapsed="false">
      <c r="A3729" s="341" t="n">
        <v>103978</v>
      </c>
      <c r="B3729" s="342" t="str">
        <f aca="false">A3729&amp;"U"</f>
        <v>103978U</v>
      </c>
      <c r="C3729" s="341" t="s">
        <v>9621</v>
      </c>
      <c r="D3729" s="341" t="s">
        <v>152</v>
      </c>
      <c r="E3729" s="341" t="s">
        <v>5964</v>
      </c>
      <c r="F3729" s="343" t="n">
        <v>28.46</v>
      </c>
    </row>
    <row r="3730" customFormat="false" ht="15" hidden="false" customHeight="false" outlineLevel="0" collapsed="false">
      <c r="A3730" s="341" t="n">
        <v>103979</v>
      </c>
      <c r="B3730" s="342" t="str">
        <f aca="false">A3730&amp;"U"</f>
        <v>103979U</v>
      </c>
      <c r="C3730" s="341" t="s">
        <v>9622</v>
      </c>
      <c r="D3730" s="341" t="s">
        <v>152</v>
      </c>
      <c r="E3730" s="341" t="s">
        <v>5964</v>
      </c>
      <c r="F3730" s="343" t="n">
        <v>32.2</v>
      </c>
    </row>
    <row r="3731" customFormat="false" ht="15" hidden="false" customHeight="false" outlineLevel="0" collapsed="false">
      <c r="A3731" s="341" t="n">
        <v>104021</v>
      </c>
      <c r="B3731" s="342" t="str">
        <f aca="false">A3731&amp;"U"</f>
        <v>104021U</v>
      </c>
      <c r="C3731" s="341" t="s">
        <v>9623</v>
      </c>
      <c r="D3731" s="341" t="s">
        <v>152</v>
      </c>
      <c r="E3731" s="341" t="s">
        <v>5964</v>
      </c>
      <c r="F3731" s="343" t="n">
        <v>62.78</v>
      </c>
    </row>
    <row r="3732" customFormat="false" ht="15" hidden="false" customHeight="false" outlineLevel="0" collapsed="false">
      <c r="A3732" s="341" t="n">
        <v>104166</v>
      </c>
      <c r="B3732" s="342" t="str">
        <f aca="false">A3732&amp;"U"</f>
        <v>104166U</v>
      </c>
      <c r="C3732" s="341" t="s">
        <v>9624</v>
      </c>
      <c r="D3732" s="341" t="s">
        <v>152</v>
      </c>
      <c r="E3732" s="341" t="s">
        <v>5964</v>
      </c>
      <c r="F3732" s="343" t="n">
        <v>65.9</v>
      </c>
    </row>
    <row r="3733" customFormat="false" ht="15" hidden="false" customHeight="false" outlineLevel="0" collapsed="false">
      <c r="A3733" s="341" t="n">
        <v>104194</v>
      </c>
      <c r="B3733" s="342" t="str">
        <f aca="false">A3733&amp;"U"</f>
        <v>104194U</v>
      </c>
      <c r="C3733" s="341" t="s">
        <v>9625</v>
      </c>
      <c r="D3733" s="341" t="s">
        <v>152</v>
      </c>
      <c r="E3733" s="341" t="s">
        <v>5911</v>
      </c>
      <c r="F3733" s="343" t="n">
        <v>19.48</v>
      </c>
    </row>
    <row r="3734" customFormat="false" ht="15" hidden="false" customHeight="false" outlineLevel="0" collapsed="false">
      <c r="A3734" s="341" t="n">
        <v>104195</v>
      </c>
      <c r="B3734" s="342" t="str">
        <f aca="false">A3734&amp;"U"</f>
        <v>104195U</v>
      </c>
      <c r="C3734" s="341" t="s">
        <v>9626</v>
      </c>
      <c r="D3734" s="341" t="s">
        <v>152</v>
      </c>
      <c r="E3734" s="341" t="s">
        <v>5911</v>
      </c>
      <c r="F3734" s="343" t="n">
        <v>20.72</v>
      </c>
    </row>
    <row r="3735" customFormat="false" ht="15" hidden="false" customHeight="false" outlineLevel="0" collapsed="false">
      <c r="A3735" s="341" t="n">
        <v>104315</v>
      </c>
      <c r="B3735" s="342" t="str">
        <f aca="false">A3735&amp;"U"</f>
        <v>104315U</v>
      </c>
      <c r="C3735" s="341" t="s">
        <v>9627</v>
      </c>
      <c r="D3735" s="341" t="s">
        <v>152</v>
      </c>
      <c r="E3735" s="341" t="s">
        <v>5964</v>
      </c>
      <c r="F3735" s="343" t="n">
        <v>15.48</v>
      </c>
    </row>
    <row r="3736" customFormat="false" ht="15" hidden="false" customHeight="false" outlineLevel="0" collapsed="false">
      <c r="A3736" s="341" t="n">
        <v>104316</v>
      </c>
      <c r="B3736" s="342" t="str">
        <f aca="false">A3736&amp;"U"</f>
        <v>104316U</v>
      </c>
      <c r="C3736" s="341" t="s">
        <v>364</v>
      </c>
      <c r="D3736" s="341" t="s">
        <v>152</v>
      </c>
      <c r="E3736" s="341" t="s">
        <v>5964</v>
      </c>
      <c r="F3736" s="343" t="n">
        <v>23.87</v>
      </c>
    </row>
    <row r="3737" customFormat="false" ht="15" hidden="false" customHeight="false" outlineLevel="0" collapsed="false">
      <c r="A3737" s="341" t="n">
        <v>89358</v>
      </c>
      <c r="B3737" s="342" t="str">
        <f aca="false">A3737&amp;"U"</f>
        <v>89358U</v>
      </c>
      <c r="C3737" s="341" t="s">
        <v>9628</v>
      </c>
      <c r="D3737" s="341" t="s">
        <v>32</v>
      </c>
      <c r="E3737" s="341" t="s">
        <v>5964</v>
      </c>
      <c r="F3737" s="343" t="n">
        <v>7.24</v>
      </c>
    </row>
    <row r="3738" customFormat="false" ht="15" hidden="false" customHeight="false" outlineLevel="0" collapsed="false">
      <c r="A3738" s="341" t="n">
        <v>89359</v>
      </c>
      <c r="B3738" s="342" t="str">
        <f aca="false">A3738&amp;"U"</f>
        <v>89359U</v>
      </c>
      <c r="C3738" s="341" t="s">
        <v>9629</v>
      </c>
      <c r="D3738" s="341" t="s">
        <v>32</v>
      </c>
      <c r="E3738" s="341" t="s">
        <v>5964</v>
      </c>
      <c r="F3738" s="343" t="n">
        <v>7.92</v>
      </c>
    </row>
    <row r="3739" customFormat="false" ht="15" hidden="false" customHeight="false" outlineLevel="0" collapsed="false">
      <c r="A3739" s="341" t="n">
        <v>89360</v>
      </c>
      <c r="B3739" s="342" t="str">
        <f aca="false">A3739&amp;"U"</f>
        <v>89360U</v>
      </c>
      <c r="C3739" s="341" t="s">
        <v>9630</v>
      </c>
      <c r="D3739" s="341" t="s">
        <v>32</v>
      </c>
      <c r="E3739" s="341" t="s">
        <v>5964</v>
      </c>
      <c r="F3739" s="343" t="n">
        <v>9.16</v>
      </c>
    </row>
    <row r="3740" customFormat="false" ht="15" hidden="false" customHeight="false" outlineLevel="0" collapsed="false">
      <c r="A3740" s="341" t="n">
        <v>89361</v>
      </c>
      <c r="B3740" s="342" t="str">
        <f aca="false">A3740&amp;"U"</f>
        <v>89361U</v>
      </c>
      <c r="C3740" s="341" t="s">
        <v>9631</v>
      </c>
      <c r="D3740" s="341" t="s">
        <v>32</v>
      </c>
      <c r="E3740" s="341" t="s">
        <v>5964</v>
      </c>
      <c r="F3740" s="343" t="n">
        <v>9.25</v>
      </c>
    </row>
    <row r="3741" customFormat="false" ht="15" hidden="false" customHeight="false" outlineLevel="0" collapsed="false">
      <c r="A3741" s="341" t="n">
        <v>89362</v>
      </c>
      <c r="B3741" s="342" t="str">
        <f aca="false">A3741&amp;"U"</f>
        <v>89362U</v>
      </c>
      <c r="C3741" s="341" t="s">
        <v>9632</v>
      </c>
      <c r="D3741" s="341" t="s">
        <v>32</v>
      </c>
      <c r="E3741" s="341" t="s">
        <v>5964</v>
      </c>
      <c r="F3741" s="343" t="n">
        <v>8.62</v>
      </c>
    </row>
    <row r="3742" customFormat="false" ht="15" hidden="false" customHeight="false" outlineLevel="0" collapsed="false">
      <c r="A3742" s="341" t="n">
        <v>89363</v>
      </c>
      <c r="B3742" s="342" t="str">
        <f aca="false">A3742&amp;"U"</f>
        <v>89363U</v>
      </c>
      <c r="C3742" s="341" t="s">
        <v>9633</v>
      </c>
      <c r="D3742" s="341" t="s">
        <v>32</v>
      </c>
      <c r="E3742" s="341" t="s">
        <v>5964</v>
      </c>
      <c r="F3742" s="343" t="n">
        <v>9.6</v>
      </c>
    </row>
    <row r="3743" customFormat="false" ht="15" hidden="false" customHeight="false" outlineLevel="0" collapsed="false">
      <c r="A3743" s="341" t="n">
        <v>89364</v>
      </c>
      <c r="B3743" s="342" t="str">
        <f aca="false">A3743&amp;"U"</f>
        <v>89364U</v>
      </c>
      <c r="C3743" s="341" t="s">
        <v>9634</v>
      </c>
      <c r="D3743" s="341" t="s">
        <v>32</v>
      </c>
      <c r="E3743" s="341" t="s">
        <v>5964</v>
      </c>
      <c r="F3743" s="343" t="n">
        <v>11.47</v>
      </c>
    </row>
    <row r="3744" customFormat="false" ht="15" hidden="false" customHeight="false" outlineLevel="0" collapsed="false">
      <c r="A3744" s="341" t="n">
        <v>89365</v>
      </c>
      <c r="B3744" s="342" t="str">
        <f aca="false">A3744&amp;"U"</f>
        <v>89365U</v>
      </c>
      <c r="C3744" s="341" t="s">
        <v>9635</v>
      </c>
      <c r="D3744" s="341" t="s">
        <v>32</v>
      </c>
      <c r="E3744" s="341" t="s">
        <v>5964</v>
      </c>
      <c r="F3744" s="343" t="n">
        <v>10.8</v>
      </c>
    </row>
    <row r="3745" customFormat="false" ht="15" hidden="false" customHeight="false" outlineLevel="0" collapsed="false">
      <c r="A3745" s="341" t="n">
        <v>89366</v>
      </c>
      <c r="B3745" s="342" t="str">
        <f aca="false">A3745&amp;"U"</f>
        <v>89366U</v>
      </c>
      <c r="C3745" s="341" t="s">
        <v>9636</v>
      </c>
      <c r="D3745" s="341" t="s">
        <v>32</v>
      </c>
      <c r="E3745" s="341" t="s">
        <v>5964</v>
      </c>
      <c r="F3745" s="343" t="n">
        <v>17.28</v>
      </c>
    </row>
    <row r="3746" customFormat="false" ht="15" hidden="false" customHeight="false" outlineLevel="0" collapsed="false">
      <c r="A3746" s="341" t="n">
        <v>89367</v>
      </c>
      <c r="B3746" s="342" t="str">
        <f aca="false">A3746&amp;"U"</f>
        <v>89367U</v>
      </c>
      <c r="C3746" s="341" t="s">
        <v>9637</v>
      </c>
      <c r="D3746" s="341" t="s">
        <v>32</v>
      </c>
      <c r="E3746" s="341" t="s">
        <v>5964</v>
      </c>
      <c r="F3746" s="343" t="n">
        <v>12.42</v>
      </c>
    </row>
    <row r="3747" customFormat="false" ht="15" hidden="false" customHeight="false" outlineLevel="0" collapsed="false">
      <c r="A3747" s="341" t="n">
        <v>89368</v>
      </c>
      <c r="B3747" s="342" t="str">
        <f aca="false">A3747&amp;"U"</f>
        <v>89368U</v>
      </c>
      <c r="C3747" s="341" t="s">
        <v>9638</v>
      </c>
      <c r="D3747" s="341" t="s">
        <v>32</v>
      </c>
      <c r="E3747" s="341" t="s">
        <v>5964</v>
      </c>
      <c r="F3747" s="343" t="n">
        <v>14.6</v>
      </c>
    </row>
    <row r="3748" customFormat="false" ht="15" hidden="false" customHeight="false" outlineLevel="0" collapsed="false">
      <c r="A3748" s="341" t="n">
        <v>89369</v>
      </c>
      <c r="B3748" s="342" t="str">
        <f aca="false">A3748&amp;"U"</f>
        <v>89369U</v>
      </c>
      <c r="C3748" s="341" t="s">
        <v>9639</v>
      </c>
      <c r="D3748" s="341" t="s">
        <v>32</v>
      </c>
      <c r="E3748" s="341" t="s">
        <v>5964</v>
      </c>
      <c r="F3748" s="343" t="n">
        <v>17.52</v>
      </c>
    </row>
    <row r="3749" customFormat="false" ht="15" hidden="false" customHeight="false" outlineLevel="0" collapsed="false">
      <c r="A3749" s="341" t="n">
        <v>89370</v>
      </c>
      <c r="B3749" s="342" t="str">
        <f aca="false">A3749&amp;"U"</f>
        <v>89370U</v>
      </c>
      <c r="C3749" s="341" t="s">
        <v>9640</v>
      </c>
      <c r="D3749" s="341" t="s">
        <v>32</v>
      </c>
      <c r="E3749" s="341" t="s">
        <v>5964</v>
      </c>
      <c r="F3749" s="343" t="n">
        <v>15.01</v>
      </c>
    </row>
    <row r="3750" customFormat="false" ht="15" hidden="false" customHeight="false" outlineLevel="0" collapsed="false">
      <c r="A3750" s="341" t="n">
        <v>89371</v>
      </c>
      <c r="B3750" s="342" t="str">
        <f aca="false">A3750&amp;"U"</f>
        <v>89371U</v>
      </c>
      <c r="C3750" s="341" t="s">
        <v>9641</v>
      </c>
      <c r="D3750" s="341" t="s">
        <v>32</v>
      </c>
      <c r="E3750" s="341" t="s">
        <v>5964</v>
      </c>
      <c r="F3750" s="343" t="n">
        <v>5.55</v>
      </c>
    </row>
    <row r="3751" customFormat="false" ht="15" hidden="false" customHeight="false" outlineLevel="0" collapsed="false">
      <c r="A3751" s="341" t="n">
        <v>89372</v>
      </c>
      <c r="B3751" s="342" t="str">
        <f aca="false">A3751&amp;"U"</f>
        <v>89372U</v>
      </c>
      <c r="C3751" s="341" t="s">
        <v>9642</v>
      </c>
      <c r="D3751" s="341" t="s">
        <v>32</v>
      </c>
      <c r="E3751" s="341" t="s">
        <v>5964</v>
      </c>
      <c r="F3751" s="343" t="n">
        <v>17.98</v>
      </c>
    </row>
    <row r="3752" customFormat="false" ht="15" hidden="false" customHeight="false" outlineLevel="0" collapsed="false">
      <c r="A3752" s="341" t="n">
        <v>89373</v>
      </c>
      <c r="B3752" s="342" t="str">
        <f aca="false">A3752&amp;"U"</f>
        <v>89373U</v>
      </c>
      <c r="C3752" s="341" t="s">
        <v>9643</v>
      </c>
      <c r="D3752" s="341" t="s">
        <v>32</v>
      </c>
      <c r="E3752" s="341" t="s">
        <v>5964</v>
      </c>
      <c r="F3752" s="343" t="n">
        <v>6.81</v>
      </c>
    </row>
    <row r="3753" customFormat="false" ht="15" hidden="false" customHeight="false" outlineLevel="0" collapsed="false">
      <c r="A3753" s="341" t="n">
        <v>89374</v>
      </c>
      <c r="B3753" s="342" t="str">
        <f aca="false">A3753&amp;"U"</f>
        <v>89374U</v>
      </c>
      <c r="C3753" s="341" t="s">
        <v>9644</v>
      </c>
      <c r="D3753" s="341" t="s">
        <v>32</v>
      </c>
      <c r="E3753" s="341" t="s">
        <v>5964</v>
      </c>
      <c r="F3753" s="343" t="n">
        <v>10.81</v>
      </c>
    </row>
    <row r="3754" customFormat="false" ht="15" hidden="false" customHeight="false" outlineLevel="0" collapsed="false">
      <c r="A3754" s="341" t="n">
        <v>89375</v>
      </c>
      <c r="B3754" s="342" t="str">
        <f aca="false">A3754&amp;"U"</f>
        <v>89375U</v>
      </c>
      <c r="C3754" s="341" t="s">
        <v>9645</v>
      </c>
      <c r="D3754" s="341" t="s">
        <v>32</v>
      </c>
      <c r="E3754" s="341" t="s">
        <v>5964</v>
      </c>
      <c r="F3754" s="343" t="n">
        <v>12.96</v>
      </c>
    </row>
    <row r="3755" customFormat="false" ht="15" hidden="false" customHeight="false" outlineLevel="0" collapsed="false">
      <c r="A3755" s="341" t="n">
        <v>89376</v>
      </c>
      <c r="B3755" s="342" t="str">
        <f aca="false">A3755&amp;"U"</f>
        <v>89376U</v>
      </c>
      <c r="C3755" s="341" t="s">
        <v>9646</v>
      </c>
      <c r="D3755" s="341" t="s">
        <v>32</v>
      </c>
      <c r="E3755" s="341" t="s">
        <v>5964</v>
      </c>
      <c r="F3755" s="343" t="n">
        <v>5.31</v>
      </c>
    </row>
    <row r="3756" customFormat="false" ht="15" hidden="false" customHeight="false" outlineLevel="0" collapsed="false">
      <c r="A3756" s="341" t="n">
        <v>89377</v>
      </c>
      <c r="B3756" s="342" t="str">
        <f aca="false">A3756&amp;"U"</f>
        <v>89377U</v>
      </c>
      <c r="C3756" s="341" t="s">
        <v>9647</v>
      </c>
      <c r="D3756" s="341" t="s">
        <v>32</v>
      </c>
      <c r="E3756" s="341" t="s">
        <v>5964</v>
      </c>
      <c r="F3756" s="343" t="n">
        <v>10.8</v>
      </c>
    </row>
    <row r="3757" customFormat="false" ht="15" hidden="false" customHeight="false" outlineLevel="0" collapsed="false">
      <c r="A3757" s="341" t="n">
        <v>89378</v>
      </c>
      <c r="B3757" s="342" t="str">
        <f aca="false">A3757&amp;"U"</f>
        <v>89378U</v>
      </c>
      <c r="C3757" s="341" t="s">
        <v>9648</v>
      </c>
      <c r="D3757" s="341" t="s">
        <v>32</v>
      </c>
      <c r="E3757" s="341" t="s">
        <v>5964</v>
      </c>
      <c r="F3757" s="343" t="n">
        <v>6.53</v>
      </c>
    </row>
    <row r="3758" customFormat="false" ht="15" hidden="false" customHeight="false" outlineLevel="0" collapsed="false">
      <c r="A3758" s="341" t="n">
        <v>89379</v>
      </c>
      <c r="B3758" s="342" t="str">
        <f aca="false">A3758&amp;"U"</f>
        <v>89379U</v>
      </c>
      <c r="C3758" s="341" t="s">
        <v>9649</v>
      </c>
      <c r="D3758" s="341" t="s">
        <v>32</v>
      </c>
      <c r="E3758" s="341" t="s">
        <v>5964</v>
      </c>
      <c r="F3758" s="343" t="n">
        <v>21.09</v>
      </c>
    </row>
    <row r="3759" customFormat="false" ht="15" hidden="false" customHeight="false" outlineLevel="0" collapsed="false">
      <c r="A3759" s="341" t="n">
        <v>89380</v>
      </c>
      <c r="B3759" s="342" t="str">
        <f aca="false">A3759&amp;"U"</f>
        <v>89380U</v>
      </c>
      <c r="C3759" s="341" t="s">
        <v>9650</v>
      </c>
      <c r="D3759" s="341" t="s">
        <v>32</v>
      </c>
      <c r="E3759" s="341" t="s">
        <v>5964</v>
      </c>
      <c r="F3759" s="343" t="n">
        <v>10.04</v>
      </c>
    </row>
    <row r="3760" customFormat="false" ht="15" hidden="false" customHeight="false" outlineLevel="0" collapsed="false">
      <c r="A3760" s="341" t="n">
        <v>89381</v>
      </c>
      <c r="B3760" s="342" t="str">
        <f aca="false">A3760&amp;"U"</f>
        <v>89381U</v>
      </c>
      <c r="C3760" s="341" t="s">
        <v>9651</v>
      </c>
      <c r="D3760" s="341" t="s">
        <v>32</v>
      </c>
      <c r="E3760" s="341" t="s">
        <v>5964</v>
      </c>
      <c r="F3760" s="343" t="n">
        <v>13.34</v>
      </c>
    </row>
    <row r="3761" customFormat="false" ht="15" hidden="false" customHeight="false" outlineLevel="0" collapsed="false">
      <c r="A3761" s="341" t="n">
        <v>89382</v>
      </c>
      <c r="B3761" s="342" t="str">
        <f aca="false">A3761&amp;"U"</f>
        <v>89382U</v>
      </c>
      <c r="C3761" s="341" t="s">
        <v>9652</v>
      </c>
      <c r="D3761" s="341" t="s">
        <v>32</v>
      </c>
      <c r="E3761" s="341" t="s">
        <v>5964</v>
      </c>
      <c r="F3761" s="343" t="n">
        <v>15.59</v>
      </c>
    </row>
    <row r="3762" customFormat="false" ht="15" hidden="false" customHeight="false" outlineLevel="0" collapsed="false">
      <c r="A3762" s="341" t="n">
        <v>89383</v>
      </c>
      <c r="B3762" s="342" t="str">
        <f aca="false">A3762&amp;"U"</f>
        <v>89383U</v>
      </c>
      <c r="C3762" s="341" t="s">
        <v>9653</v>
      </c>
      <c r="D3762" s="341" t="s">
        <v>32</v>
      </c>
      <c r="E3762" s="341" t="s">
        <v>5964</v>
      </c>
      <c r="F3762" s="343" t="n">
        <v>6.17</v>
      </c>
    </row>
    <row r="3763" customFormat="false" ht="15" hidden="false" customHeight="false" outlineLevel="0" collapsed="false">
      <c r="A3763" s="341" t="n">
        <v>89384</v>
      </c>
      <c r="B3763" s="342" t="str">
        <f aca="false">A3763&amp;"U"</f>
        <v>89384U</v>
      </c>
      <c r="C3763" s="341" t="s">
        <v>9654</v>
      </c>
      <c r="D3763" s="341" t="s">
        <v>32</v>
      </c>
      <c r="E3763" s="341" t="s">
        <v>5964</v>
      </c>
      <c r="F3763" s="343" t="n">
        <v>13.94</v>
      </c>
    </row>
    <row r="3764" customFormat="false" ht="15" hidden="false" customHeight="false" outlineLevel="0" collapsed="false">
      <c r="A3764" s="341" t="n">
        <v>89385</v>
      </c>
      <c r="B3764" s="342" t="str">
        <f aca="false">A3764&amp;"U"</f>
        <v>89385U</v>
      </c>
      <c r="C3764" s="341" t="s">
        <v>9655</v>
      </c>
      <c r="D3764" s="341" t="s">
        <v>32</v>
      </c>
      <c r="E3764" s="341" t="s">
        <v>5964</v>
      </c>
      <c r="F3764" s="343" t="n">
        <v>6.96</v>
      </c>
    </row>
    <row r="3765" customFormat="false" ht="15" hidden="false" customHeight="false" outlineLevel="0" collapsed="false">
      <c r="A3765" s="341" t="n">
        <v>89386</v>
      </c>
      <c r="B3765" s="342" t="str">
        <f aca="false">A3765&amp;"U"</f>
        <v>89386U</v>
      </c>
      <c r="C3765" s="341" t="s">
        <v>9656</v>
      </c>
      <c r="D3765" s="341" t="s">
        <v>32</v>
      </c>
      <c r="E3765" s="341" t="s">
        <v>5964</v>
      </c>
      <c r="F3765" s="343" t="n">
        <v>9.25</v>
      </c>
    </row>
    <row r="3766" customFormat="false" ht="15" hidden="false" customHeight="false" outlineLevel="0" collapsed="false">
      <c r="A3766" s="341" t="n">
        <v>89387</v>
      </c>
      <c r="B3766" s="342" t="str">
        <f aca="false">A3766&amp;"U"</f>
        <v>89387U</v>
      </c>
      <c r="C3766" s="341" t="s">
        <v>9657</v>
      </c>
      <c r="D3766" s="341" t="s">
        <v>32</v>
      </c>
      <c r="E3766" s="341" t="s">
        <v>5964</v>
      </c>
      <c r="F3766" s="343" t="n">
        <v>34.42</v>
      </c>
    </row>
    <row r="3767" customFormat="false" ht="15" hidden="false" customHeight="false" outlineLevel="0" collapsed="false">
      <c r="A3767" s="341" t="n">
        <v>89389</v>
      </c>
      <c r="B3767" s="342" t="str">
        <f aca="false">A3767&amp;"U"</f>
        <v>89389U</v>
      </c>
      <c r="C3767" s="341" t="s">
        <v>9658</v>
      </c>
      <c r="D3767" s="341" t="s">
        <v>32</v>
      </c>
      <c r="E3767" s="341" t="s">
        <v>5964</v>
      </c>
      <c r="F3767" s="343" t="n">
        <v>11.8</v>
      </c>
    </row>
    <row r="3768" customFormat="false" ht="15" hidden="false" customHeight="false" outlineLevel="0" collapsed="false">
      <c r="A3768" s="341" t="n">
        <v>89390</v>
      </c>
      <c r="B3768" s="342" t="str">
        <f aca="false">A3768&amp;"U"</f>
        <v>89390U</v>
      </c>
      <c r="C3768" s="341" t="s">
        <v>9659</v>
      </c>
      <c r="D3768" s="341" t="s">
        <v>32</v>
      </c>
      <c r="E3768" s="341" t="s">
        <v>5964</v>
      </c>
      <c r="F3768" s="343" t="n">
        <v>23.73</v>
      </c>
    </row>
    <row r="3769" customFormat="false" ht="15" hidden="false" customHeight="false" outlineLevel="0" collapsed="false">
      <c r="A3769" s="341" t="n">
        <v>89391</v>
      </c>
      <c r="B3769" s="342" t="str">
        <f aca="false">A3769&amp;"U"</f>
        <v>89391U</v>
      </c>
      <c r="C3769" s="341" t="s">
        <v>9660</v>
      </c>
      <c r="D3769" s="341" t="s">
        <v>32</v>
      </c>
      <c r="E3769" s="341" t="s">
        <v>5964</v>
      </c>
      <c r="F3769" s="343" t="n">
        <v>8.38</v>
      </c>
    </row>
    <row r="3770" customFormat="false" ht="15" hidden="false" customHeight="false" outlineLevel="0" collapsed="false">
      <c r="A3770" s="341" t="n">
        <v>89392</v>
      </c>
      <c r="B3770" s="342" t="str">
        <f aca="false">A3770&amp;"U"</f>
        <v>89392U</v>
      </c>
      <c r="C3770" s="341" t="s">
        <v>9661</v>
      </c>
      <c r="D3770" s="341" t="s">
        <v>32</v>
      </c>
      <c r="E3770" s="341" t="s">
        <v>5964</v>
      </c>
      <c r="F3770" s="343" t="n">
        <v>27.58</v>
      </c>
    </row>
    <row r="3771" customFormat="false" ht="15" hidden="false" customHeight="false" outlineLevel="0" collapsed="false">
      <c r="A3771" s="341" t="n">
        <v>89393</v>
      </c>
      <c r="B3771" s="342" t="str">
        <f aca="false">A3771&amp;"U"</f>
        <v>89393U</v>
      </c>
      <c r="C3771" s="341" t="s">
        <v>9662</v>
      </c>
      <c r="D3771" s="341" t="s">
        <v>32</v>
      </c>
      <c r="E3771" s="341" t="s">
        <v>5964</v>
      </c>
      <c r="F3771" s="343" t="n">
        <v>10.14</v>
      </c>
    </row>
    <row r="3772" customFormat="false" ht="15" hidden="false" customHeight="false" outlineLevel="0" collapsed="false">
      <c r="A3772" s="341" t="n">
        <v>89394</v>
      </c>
      <c r="B3772" s="342" t="str">
        <f aca="false">A3772&amp;"U"</f>
        <v>89394U</v>
      </c>
      <c r="C3772" s="341" t="s">
        <v>9663</v>
      </c>
      <c r="D3772" s="341" t="s">
        <v>32</v>
      </c>
      <c r="E3772" s="341" t="s">
        <v>5964</v>
      </c>
      <c r="F3772" s="343" t="n">
        <v>19.77</v>
      </c>
    </row>
    <row r="3773" customFormat="false" ht="15" hidden="false" customHeight="false" outlineLevel="0" collapsed="false">
      <c r="A3773" s="341" t="n">
        <v>89395</v>
      </c>
      <c r="B3773" s="342" t="str">
        <f aca="false">A3773&amp;"U"</f>
        <v>89395U</v>
      </c>
      <c r="C3773" s="341" t="s">
        <v>9664</v>
      </c>
      <c r="D3773" s="341" t="s">
        <v>32</v>
      </c>
      <c r="E3773" s="341" t="s">
        <v>5964</v>
      </c>
      <c r="F3773" s="343" t="n">
        <v>11.98</v>
      </c>
    </row>
    <row r="3774" customFormat="false" ht="15" hidden="false" customHeight="false" outlineLevel="0" collapsed="false">
      <c r="A3774" s="341" t="n">
        <v>89396</v>
      </c>
      <c r="B3774" s="342" t="str">
        <f aca="false">A3774&amp;"U"</f>
        <v>89396U</v>
      </c>
      <c r="C3774" s="341" t="s">
        <v>9665</v>
      </c>
      <c r="D3774" s="341" t="s">
        <v>32</v>
      </c>
      <c r="E3774" s="341" t="s">
        <v>5964</v>
      </c>
      <c r="F3774" s="343" t="n">
        <v>21.66</v>
      </c>
    </row>
    <row r="3775" customFormat="false" ht="15" hidden="false" customHeight="false" outlineLevel="0" collapsed="false">
      <c r="A3775" s="341" t="n">
        <v>89397</v>
      </c>
      <c r="B3775" s="342" t="str">
        <f aca="false">A3775&amp;"U"</f>
        <v>89397U</v>
      </c>
      <c r="C3775" s="341" t="s">
        <v>9666</v>
      </c>
      <c r="D3775" s="341" t="s">
        <v>32</v>
      </c>
      <c r="E3775" s="341" t="s">
        <v>5964</v>
      </c>
      <c r="F3775" s="343" t="n">
        <v>14.46</v>
      </c>
    </row>
    <row r="3776" customFormat="false" ht="15" hidden="false" customHeight="false" outlineLevel="0" collapsed="false">
      <c r="A3776" s="341" t="n">
        <v>89398</v>
      </c>
      <c r="B3776" s="342" t="str">
        <f aca="false">A3776&amp;"U"</f>
        <v>89398U</v>
      </c>
      <c r="C3776" s="341" t="s">
        <v>9667</v>
      </c>
      <c r="D3776" s="341" t="s">
        <v>32</v>
      </c>
      <c r="E3776" s="341" t="s">
        <v>5964</v>
      </c>
      <c r="F3776" s="343" t="n">
        <v>17.5</v>
      </c>
    </row>
    <row r="3777" customFormat="false" ht="15" hidden="false" customHeight="false" outlineLevel="0" collapsed="false">
      <c r="A3777" s="341" t="n">
        <v>89399</v>
      </c>
      <c r="B3777" s="342" t="str">
        <f aca="false">A3777&amp;"U"</f>
        <v>89399U</v>
      </c>
      <c r="C3777" s="341" t="s">
        <v>9668</v>
      </c>
      <c r="D3777" s="341" t="s">
        <v>32</v>
      </c>
      <c r="E3777" s="341" t="s">
        <v>5964</v>
      </c>
      <c r="F3777" s="343" t="n">
        <v>26.53</v>
      </c>
    </row>
    <row r="3778" customFormat="false" ht="15" hidden="false" customHeight="false" outlineLevel="0" collapsed="false">
      <c r="A3778" s="341" t="n">
        <v>89400</v>
      </c>
      <c r="B3778" s="342" t="str">
        <f aca="false">A3778&amp;"U"</f>
        <v>89400U</v>
      </c>
      <c r="C3778" s="341" t="s">
        <v>9669</v>
      </c>
      <c r="D3778" s="341" t="s">
        <v>32</v>
      </c>
      <c r="E3778" s="341" t="s">
        <v>5964</v>
      </c>
      <c r="F3778" s="343" t="n">
        <v>20.05</v>
      </c>
    </row>
    <row r="3779" customFormat="false" ht="15" hidden="false" customHeight="false" outlineLevel="0" collapsed="false">
      <c r="A3779" s="341" t="n">
        <v>89404</v>
      </c>
      <c r="B3779" s="342" t="str">
        <f aca="false">A3779&amp;"U"</f>
        <v>89404U</v>
      </c>
      <c r="C3779" s="341" t="s">
        <v>9670</v>
      </c>
      <c r="D3779" s="341" t="s">
        <v>32</v>
      </c>
      <c r="E3779" s="341" t="s">
        <v>5964</v>
      </c>
      <c r="F3779" s="343" t="n">
        <v>6.63</v>
      </c>
    </row>
    <row r="3780" customFormat="false" ht="15" hidden="false" customHeight="false" outlineLevel="0" collapsed="false">
      <c r="A3780" s="341" t="n">
        <v>89405</v>
      </c>
      <c r="B3780" s="342" t="str">
        <f aca="false">A3780&amp;"U"</f>
        <v>89405U</v>
      </c>
      <c r="C3780" s="341" t="s">
        <v>9671</v>
      </c>
      <c r="D3780" s="341" t="s">
        <v>32</v>
      </c>
      <c r="E3780" s="341" t="s">
        <v>5964</v>
      </c>
      <c r="F3780" s="343" t="n">
        <v>7.31</v>
      </c>
    </row>
    <row r="3781" customFormat="false" ht="15" hidden="false" customHeight="false" outlineLevel="0" collapsed="false">
      <c r="A3781" s="341" t="n">
        <v>89406</v>
      </c>
      <c r="B3781" s="342" t="str">
        <f aca="false">A3781&amp;"U"</f>
        <v>89406U</v>
      </c>
      <c r="C3781" s="341" t="s">
        <v>9672</v>
      </c>
      <c r="D3781" s="341" t="s">
        <v>32</v>
      </c>
      <c r="E3781" s="341" t="s">
        <v>5964</v>
      </c>
      <c r="F3781" s="343" t="n">
        <v>8.55</v>
      </c>
    </row>
    <row r="3782" customFormat="false" ht="15" hidden="false" customHeight="false" outlineLevel="0" collapsed="false">
      <c r="A3782" s="341" t="n">
        <v>89407</v>
      </c>
      <c r="B3782" s="342" t="str">
        <f aca="false">A3782&amp;"U"</f>
        <v>89407U</v>
      </c>
      <c r="C3782" s="341" t="s">
        <v>9673</v>
      </c>
      <c r="D3782" s="341" t="s">
        <v>32</v>
      </c>
      <c r="E3782" s="341" t="s">
        <v>5964</v>
      </c>
      <c r="F3782" s="343" t="n">
        <v>8.64</v>
      </c>
    </row>
    <row r="3783" customFormat="false" ht="15" hidden="false" customHeight="false" outlineLevel="0" collapsed="false">
      <c r="A3783" s="341" t="n">
        <v>89408</v>
      </c>
      <c r="B3783" s="342" t="str">
        <f aca="false">A3783&amp;"U"</f>
        <v>89408U</v>
      </c>
      <c r="C3783" s="341" t="s">
        <v>9674</v>
      </c>
      <c r="D3783" s="341" t="s">
        <v>32</v>
      </c>
      <c r="E3783" s="341" t="s">
        <v>5964</v>
      </c>
      <c r="F3783" s="343" t="n">
        <v>7.92</v>
      </c>
    </row>
    <row r="3784" customFormat="false" ht="15" hidden="false" customHeight="false" outlineLevel="0" collapsed="false">
      <c r="A3784" s="341" t="n">
        <v>89409</v>
      </c>
      <c r="B3784" s="342" t="str">
        <f aca="false">A3784&amp;"U"</f>
        <v>89409U</v>
      </c>
      <c r="C3784" s="341" t="s">
        <v>9675</v>
      </c>
      <c r="D3784" s="341" t="s">
        <v>32</v>
      </c>
      <c r="E3784" s="341" t="s">
        <v>5964</v>
      </c>
      <c r="F3784" s="343" t="n">
        <v>8.9</v>
      </c>
    </row>
    <row r="3785" customFormat="false" ht="15" hidden="false" customHeight="false" outlineLevel="0" collapsed="false">
      <c r="A3785" s="341" t="n">
        <v>89410</v>
      </c>
      <c r="B3785" s="342" t="str">
        <f aca="false">A3785&amp;"U"</f>
        <v>89410U</v>
      </c>
      <c r="C3785" s="341" t="s">
        <v>9676</v>
      </c>
      <c r="D3785" s="341" t="s">
        <v>32</v>
      </c>
      <c r="E3785" s="341" t="s">
        <v>5964</v>
      </c>
      <c r="F3785" s="343" t="n">
        <v>10.77</v>
      </c>
    </row>
    <row r="3786" customFormat="false" ht="15" hidden="false" customHeight="false" outlineLevel="0" collapsed="false">
      <c r="A3786" s="341" t="n">
        <v>89411</v>
      </c>
      <c r="B3786" s="342" t="str">
        <f aca="false">A3786&amp;"U"</f>
        <v>89411U</v>
      </c>
      <c r="C3786" s="341" t="s">
        <v>9677</v>
      </c>
      <c r="D3786" s="341" t="s">
        <v>32</v>
      </c>
      <c r="E3786" s="341" t="s">
        <v>5964</v>
      </c>
      <c r="F3786" s="343" t="n">
        <v>10.1</v>
      </c>
    </row>
    <row r="3787" customFormat="false" ht="15" hidden="false" customHeight="false" outlineLevel="0" collapsed="false">
      <c r="A3787" s="341" t="n">
        <v>89412</v>
      </c>
      <c r="B3787" s="342" t="str">
        <f aca="false">A3787&amp;"U"</f>
        <v>89412U</v>
      </c>
      <c r="C3787" s="341" t="s">
        <v>9678</v>
      </c>
      <c r="D3787" s="341" t="s">
        <v>32</v>
      </c>
      <c r="E3787" s="341" t="s">
        <v>5964</v>
      </c>
      <c r="F3787" s="343" t="n">
        <v>9.5</v>
      </c>
    </row>
    <row r="3788" customFormat="false" ht="15" hidden="false" customHeight="false" outlineLevel="0" collapsed="false">
      <c r="A3788" s="341" t="n">
        <v>89413</v>
      </c>
      <c r="B3788" s="342" t="str">
        <f aca="false">A3788&amp;"U"</f>
        <v>89413U</v>
      </c>
      <c r="C3788" s="341" t="s">
        <v>9679</v>
      </c>
      <c r="D3788" s="341" t="s">
        <v>32</v>
      </c>
      <c r="E3788" s="341" t="s">
        <v>5964</v>
      </c>
      <c r="F3788" s="343" t="n">
        <v>11.58</v>
      </c>
    </row>
    <row r="3789" customFormat="false" ht="15" hidden="false" customHeight="false" outlineLevel="0" collapsed="false">
      <c r="A3789" s="341" t="n">
        <v>89414</v>
      </c>
      <c r="B3789" s="342" t="str">
        <f aca="false">A3789&amp;"U"</f>
        <v>89414U</v>
      </c>
      <c r="C3789" s="341" t="s">
        <v>9680</v>
      </c>
      <c r="D3789" s="341" t="s">
        <v>32</v>
      </c>
      <c r="E3789" s="341" t="s">
        <v>5964</v>
      </c>
      <c r="F3789" s="343" t="n">
        <v>13.76</v>
      </c>
    </row>
    <row r="3790" customFormat="false" ht="15" hidden="false" customHeight="false" outlineLevel="0" collapsed="false">
      <c r="A3790" s="341" t="n">
        <v>89415</v>
      </c>
      <c r="B3790" s="342" t="str">
        <f aca="false">A3790&amp;"U"</f>
        <v>89415U</v>
      </c>
      <c r="C3790" s="341" t="s">
        <v>9681</v>
      </c>
      <c r="D3790" s="341" t="s">
        <v>32</v>
      </c>
      <c r="E3790" s="341" t="s">
        <v>5964</v>
      </c>
      <c r="F3790" s="343" t="n">
        <v>16.68</v>
      </c>
    </row>
    <row r="3791" customFormat="false" ht="15" hidden="false" customHeight="false" outlineLevel="0" collapsed="false">
      <c r="A3791" s="341" t="n">
        <v>89416</v>
      </c>
      <c r="B3791" s="342" t="str">
        <f aca="false">A3791&amp;"U"</f>
        <v>89416U</v>
      </c>
      <c r="C3791" s="341" t="s">
        <v>9682</v>
      </c>
      <c r="D3791" s="341" t="s">
        <v>32</v>
      </c>
      <c r="E3791" s="341" t="s">
        <v>5964</v>
      </c>
      <c r="F3791" s="343" t="n">
        <v>14.17</v>
      </c>
    </row>
    <row r="3792" customFormat="false" ht="15" hidden="false" customHeight="false" outlineLevel="0" collapsed="false">
      <c r="A3792" s="341" t="n">
        <v>89417</v>
      </c>
      <c r="B3792" s="342" t="str">
        <f aca="false">A3792&amp;"U"</f>
        <v>89417U</v>
      </c>
      <c r="C3792" s="341" t="s">
        <v>9683</v>
      </c>
      <c r="D3792" s="341" t="s">
        <v>32</v>
      </c>
      <c r="E3792" s="341" t="s">
        <v>5964</v>
      </c>
      <c r="F3792" s="343" t="n">
        <v>5.14</v>
      </c>
    </row>
    <row r="3793" customFormat="false" ht="15" hidden="false" customHeight="false" outlineLevel="0" collapsed="false">
      <c r="A3793" s="341" t="n">
        <v>89418</v>
      </c>
      <c r="B3793" s="342" t="str">
        <f aca="false">A3793&amp;"U"</f>
        <v>89418U</v>
      </c>
      <c r="C3793" s="341" t="s">
        <v>9684</v>
      </c>
      <c r="D3793" s="341" t="s">
        <v>32</v>
      </c>
      <c r="E3793" s="341" t="s">
        <v>5964</v>
      </c>
      <c r="F3793" s="343" t="n">
        <v>17.57</v>
      </c>
    </row>
    <row r="3794" customFormat="false" ht="15" hidden="false" customHeight="false" outlineLevel="0" collapsed="false">
      <c r="A3794" s="341" t="n">
        <v>89419</v>
      </c>
      <c r="B3794" s="342" t="str">
        <f aca="false">A3794&amp;"U"</f>
        <v>89419U</v>
      </c>
      <c r="C3794" s="341" t="s">
        <v>9685</v>
      </c>
      <c r="D3794" s="341" t="s">
        <v>32</v>
      </c>
      <c r="E3794" s="341" t="s">
        <v>5964</v>
      </c>
      <c r="F3794" s="343" t="n">
        <v>6.36</v>
      </c>
    </row>
    <row r="3795" customFormat="false" ht="15" hidden="false" customHeight="false" outlineLevel="0" collapsed="false">
      <c r="A3795" s="341" t="n">
        <v>89421</v>
      </c>
      <c r="B3795" s="342" t="str">
        <f aca="false">A3795&amp;"U"</f>
        <v>89421U</v>
      </c>
      <c r="C3795" s="341" t="s">
        <v>9686</v>
      </c>
      <c r="D3795" s="341" t="s">
        <v>32</v>
      </c>
      <c r="E3795" s="341" t="s">
        <v>5964</v>
      </c>
      <c r="F3795" s="343" t="n">
        <v>12.55</v>
      </c>
    </row>
    <row r="3796" customFormat="false" ht="15" hidden="false" customHeight="false" outlineLevel="0" collapsed="false">
      <c r="A3796" s="341" t="n">
        <v>89423</v>
      </c>
      <c r="B3796" s="342" t="str">
        <f aca="false">A3796&amp;"U"</f>
        <v>89423U</v>
      </c>
      <c r="C3796" s="341" t="s">
        <v>9687</v>
      </c>
      <c r="D3796" s="341" t="s">
        <v>32</v>
      </c>
      <c r="E3796" s="341" t="s">
        <v>5964</v>
      </c>
      <c r="F3796" s="343" t="n">
        <v>10.39</v>
      </c>
    </row>
    <row r="3797" customFormat="false" ht="15" hidden="false" customHeight="false" outlineLevel="0" collapsed="false">
      <c r="A3797" s="341" t="n">
        <v>89424</v>
      </c>
      <c r="B3797" s="342" t="str">
        <f aca="false">A3797&amp;"U"</f>
        <v>89424U</v>
      </c>
      <c r="C3797" s="341" t="s">
        <v>9688</v>
      </c>
      <c r="D3797" s="341" t="s">
        <v>32</v>
      </c>
      <c r="E3797" s="341" t="s">
        <v>5964</v>
      </c>
      <c r="F3797" s="343" t="n">
        <v>6.06</v>
      </c>
    </row>
    <row r="3798" customFormat="false" ht="15" hidden="false" customHeight="false" outlineLevel="0" collapsed="false">
      <c r="A3798" s="341" t="n">
        <v>89425</v>
      </c>
      <c r="B3798" s="342" t="str">
        <f aca="false">A3798&amp;"U"</f>
        <v>89425U</v>
      </c>
      <c r="C3798" s="341" t="s">
        <v>9689</v>
      </c>
      <c r="D3798" s="341" t="s">
        <v>32</v>
      </c>
      <c r="E3798" s="341" t="s">
        <v>5964</v>
      </c>
      <c r="F3798" s="343" t="n">
        <v>20.62</v>
      </c>
    </row>
    <row r="3799" customFormat="false" ht="15" hidden="false" customHeight="false" outlineLevel="0" collapsed="false">
      <c r="A3799" s="341" t="n">
        <v>89426</v>
      </c>
      <c r="B3799" s="342" t="str">
        <f aca="false">A3799&amp;"U"</f>
        <v>89426U</v>
      </c>
      <c r="C3799" s="341" t="s">
        <v>9690</v>
      </c>
      <c r="D3799" s="341" t="s">
        <v>32</v>
      </c>
      <c r="E3799" s="341" t="s">
        <v>5964</v>
      </c>
      <c r="F3799" s="343" t="n">
        <v>9.52</v>
      </c>
    </row>
    <row r="3800" customFormat="false" ht="15" hidden="false" customHeight="false" outlineLevel="0" collapsed="false">
      <c r="A3800" s="341" t="n">
        <v>89427</v>
      </c>
      <c r="B3800" s="342" t="str">
        <f aca="false">A3800&amp;"U"</f>
        <v>89427U</v>
      </c>
      <c r="C3800" s="341" t="s">
        <v>9691</v>
      </c>
      <c r="D3800" s="341" t="s">
        <v>32</v>
      </c>
      <c r="E3800" s="341" t="s">
        <v>5964</v>
      </c>
      <c r="F3800" s="343" t="n">
        <v>12.89</v>
      </c>
    </row>
    <row r="3801" customFormat="false" ht="15" hidden="false" customHeight="false" outlineLevel="0" collapsed="false">
      <c r="A3801" s="341" t="n">
        <v>89428</v>
      </c>
      <c r="B3801" s="342" t="str">
        <f aca="false">A3801&amp;"U"</f>
        <v>89428U</v>
      </c>
      <c r="C3801" s="341" t="s">
        <v>9692</v>
      </c>
      <c r="D3801" s="341" t="s">
        <v>32</v>
      </c>
      <c r="E3801" s="341" t="s">
        <v>5964</v>
      </c>
      <c r="F3801" s="343" t="n">
        <v>15.12</v>
      </c>
    </row>
    <row r="3802" customFormat="false" ht="15" hidden="false" customHeight="false" outlineLevel="0" collapsed="false">
      <c r="A3802" s="341" t="n">
        <v>89429</v>
      </c>
      <c r="B3802" s="342" t="str">
        <f aca="false">A3802&amp;"U"</f>
        <v>89429U</v>
      </c>
      <c r="C3802" s="341" t="s">
        <v>9693</v>
      </c>
      <c r="D3802" s="341" t="s">
        <v>32</v>
      </c>
      <c r="E3802" s="341" t="s">
        <v>5964</v>
      </c>
      <c r="F3802" s="343" t="n">
        <v>5.72</v>
      </c>
    </row>
    <row r="3803" customFormat="false" ht="15" hidden="false" customHeight="false" outlineLevel="0" collapsed="false">
      <c r="A3803" s="341" t="n">
        <v>89430</v>
      </c>
      <c r="B3803" s="342" t="str">
        <f aca="false">A3803&amp;"U"</f>
        <v>89430U</v>
      </c>
      <c r="C3803" s="341" t="s">
        <v>9694</v>
      </c>
      <c r="D3803" s="341" t="s">
        <v>32</v>
      </c>
      <c r="E3803" s="341" t="s">
        <v>5964</v>
      </c>
      <c r="F3803" s="343" t="n">
        <v>13.47</v>
      </c>
    </row>
    <row r="3804" customFormat="false" ht="15" hidden="false" customHeight="false" outlineLevel="0" collapsed="false">
      <c r="A3804" s="341" t="n">
        <v>89431</v>
      </c>
      <c r="B3804" s="342" t="str">
        <f aca="false">A3804&amp;"U"</f>
        <v>89431U</v>
      </c>
      <c r="C3804" s="341" t="s">
        <v>9695</v>
      </c>
      <c r="D3804" s="341" t="s">
        <v>32</v>
      </c>
      <c r="E3804" s="341" t="s">
        <v>5964</v>
      </c>
      <c r="F3804" s="343" t="n">
        <v>8.69</v>
      </c>
    </row>
    <row r="3805" customFormat="false" ht="15" hidden="false" customHeight="false" outlineLevel="0" collapsed="false">
      <c r="A3805" s="341" t="n">
        <v>89432</v>
      </c>
      <c r="B3805" s="342" t="str">
        <f aca="false">A3805&amp;"U"</f>
        <v>89432U</v>
      </c>
      <c r="C3805" s="341" t="s">
        <v>9696</v>
      </c>
      <c r="D3805" s="341" t="s">
        <v>32</v>
      </c>
      <c r="E3805" s="341" t="s">
        <v>5964</v>
      </c>
      <c r="F3805" s="343" t="n">
        <v>33.86</v>
      </c>
    </row>
    <row r="3806" customFormat="false" ht="15" hidden="false" customHeight="false" outlineLevel="0" collapsed="false">
      <c r="A3806" s="341" t="n">
        <v>89433</v>
      </c>
      <c r="B3806" s="342" t="str">
        <f aca="false">A3806&amp;"U"</f>
        <v>89433U</v>
      </c>
      <c r="C3806" s="341" t="s">
        <v>9697</v>
      </c>
      <c r="D3806" s="341" t="s">
        <v>32</v>
      </c>
      <c r="E3806" s="341" t="s">
        <v>5964</v>
      </c>
      <c r="F3806" s="343" t="n">
        <v>13.48</v>
      </c>
    </row>
    <row r="3807" customFormat="false" ht="15" hidden="false" customHeight="false" outlineLevel="0" collapsed="false">
      <c r="A3807" s="341" t="n">
        <v>89434</v>
      </c>
      <c r="B3807" s="342" t="str">
        <f aca="false">A3807&amp;"U"</f>
        <v>89434U</v>
      </c>
      <c r="C3807" s="341" t="s">
        <v>9698</v>
      </c>
      <c r="D3807" s="341" t="s">
        <v>32</v>
      </c>
      <c r="E3807" s="341" t="s">
        <v>5964</v>
      </c>
      <c r="F3807" s="343" t="n">
        <v>11.28</v>
      </c>
    </row>
    <row r="3808" customFormat="false" ht="15" hidden="false" customHeight="false" outlineLevel="0" collapsed="false">
      <c r="A3808" s="341" t="n">
        <v>89435</v>
      </c>
      <c r="B3808" s="342" t="str">
        <f aca="false">A3808&amp;"U"</f>
        <v>89435U</v>
      </c>
      <c r="C3808" s="341" t="s">
        <v>9699</v>
      </c>
      <c r="D3808" s="341" t="s">
        <v>32</v>
      </c>
      <c r="E3808" s="341" t="s">
        <v>5964</v>
      </c>
      <c r="F3808" s="343" t="n">
        <v>23.17</v>
      </c>
    </row>
    <row r="3809" customFormat="false" ht="15" hidden="false" customHeight="false" outlineLevel="0" collapsed="false">
      <c r="A3809" s="341" t="n">
        <v>89436</v>
      </c>
      <c r="B3809" s="342" t="str">
        <f aca="false">A3809&amp;"U"</f>
        <v>89436U</v>
      </c>
      <c r="C3809" s="341" t="s">
        <v>9700</v>
      </c>
      <c r="D3809" s="341" t="s">
        <v>32</v>
      </c>
      <c r="E3809" s="341" t="s">
        <v>5964</v>
      </c>
      <c r="F3809" s="343" t="n">
        <v>7.86</v>
      </c>
    </row>
    <row r="3810" customFormat="false" ht="15" hidden="false" customHeight="false" outlineLevel="0" collapsed="false">
      <c r="A3810" s="341" t="n">
        <v>89437</v>
      </c>
      <c r="B3810" s="342" t="str">
        <f aca="false">A3810&amp;"U"</f>
        <v>89437U</v>
      </c>
      <c r="C3810" s="341" t="s">
        <v>9701</v>
      </c>
      <c r="D3810" s="341" t="s">
        <v>32</v>
      </c>
      <c r="E3810" s="341" t="s">
        <v>5964</v>
      </c>
      <c r="F3810" s="343" t="n">
        <v>27.02</v>
      </c>
    </row>
    <row r="3811" customFormat="false" ht="15" hidden="false" customHeight="false" outlineLevel="0" collapsed="false">
      <c r="A3811" s="341" t="n">
        <v>89438</v>
      </c>
      <c r="B3811" s="342" t="str">
        <f aca="false">A3811&amp;"U"</f>
        <v>89438U</v>
      </c>
      <c r="C3811" s="341" t="s">
        <v>9702</v>
      </c>
      <c r="D3811" s="341" t="s">
        <v>32</v>
      </c>
      <c r="E3811" s="341" t="s">
        <v>5964</v>
      </c>
      <c r="F3811" s="343" t="n">
        <v>9.33</v>
      </c>
    </row>
    <row r="3812" customFormat="false" ht="15" hidden="false" customHeight="false" outlineLevel="0" collapsed="false">
      <c r="A3812" s="341" t="n">
        <v>89439</v>
      </c>
      <c r="B3812" s="342" t="str">
        <f aca="false">A3812&amp;"U"</f>
        <v>89439U</v>
      </c>
      <c r="C3812" s="341" t="s">
        <v>9703</v>
      </c>
      <c r="D3812" s="341" t="s">
        <v>32</v>
      </c>
      <c r="E3812" s="341" t="s">
        <v>5964</v>
      </c>
      <c r="F3812" s="343" t="n">
        <v>11.2</v>
      </c>
    </row>
    <row r="3813" customFormat="false" ht="15" hidden="false" customHeight="false" outlineLevel="0" collapsed="false">
      <c r="A3813" s="341" t="n">
        <v>89440</v>
      </c>
      <c r="B3813" s="342" t="str">
        <f aca="false">A3813&amp;"U"</f>
        <v>89440U</v>
      </c>
      <c r="C3813" s="341" t="s">
        <v>9704</v>
      </c>
      <c r="D3813" s="341" t="s">
        <v>32</v>
      </c>
      <c r="E3813" s="341" t="s">
        <v>5964</v>
      </c>
      <c r="F3813" s="343" t="n">
        <v>11.03</v>
      </c>
    </row>
    <row r="3814" customFormat="false" ht="15" hidden="false" customHeight="false" outlineLevel="0" collapsed="false">
      <c r="A3814" s="341" t="n">
        <v>89442</v>
      </c>
      <c r="B3814" s="342" t="str">
        <f aca="false">A3814&amp;"U"</f>
        <v>89442U</v>
      </c>
      <c r="C3814" s="341" t="s">
        <v>9705</v>
      </c>
      <c r="D3814" s="341" t="s">
        <v>32</v>
      </c>
      <c r="E3814" s="341" t="s">
        <v>5964</v>
      </c>
      <c r="F3814" s="343" t="n">
        <v>13.59</v>
      </c>
    </row>
    <row r="3815" customFormat="false" ht="15" hidden="false" customHeight="false" outlineLevel="0" collapsed="false">
      <c r="A3815" s="341" t="n">
        <v>89443</v>
      </c>
      <c r="B3815" s="342" t="str">
        <f aca="false">A3815&amp;"U"</f>
        <v>89443U</v>
      </c>
      <c r="C3815" s="341" t="s">
        <v>9706</v>
      </c>
      <c r="D3815" s="341" t="s">
        <v>32</v>
      </c>
      <c r="E3815" s="341" t="s">
        <v>5964</v>
      </c>
      <c r="F3815" s="343" t="n">
        <v>16.38</v>
      </c>
    </row>
    <row r="3816" customFormat="false" ht="15" hidden="false" customHeight="false" outlineLevel="0" collapsed="false">
      <c r="A3816" s="341" t="n">
        <v>89444</v>
      </c>
      <c r="B3816" s="342" t="str">
        <f aca="false">A3816&amp;"U"</f>
        <v>89444U</v>
      </c>
      <c r="C3816" s="341" t="s">
        <v>9707</v>
      </c>
      <c r="D3816" s="341" t="s">
        <v>32</v>
      </c>
      <c r="E3816" s="341" t="s">
        <v>5964</v>
      </c>
      <c r="F3816" s="343" t="n">
        <v>25.99</v>
      </c>
    </row>
    <row r="3817" customFormat="false" ht="15" hidden="false" customHeight="false" outlineLevel="0" collapsed="false">
      <c r="A3817" s="341" t="n">
        <v>89445</v>
      </c>
      <c r="B3817" s="342" t="str">
        <f aca="false">A3817&amp;"U"</f>
        <v>89445U</v>
      </c>
      <c r="C3817" s="341" t="s">
        <v>9708</v>
      </c>
      <c r="D3817" s="341" t="s">
        <v>32</v>
      </c>
      <c r="E3817" s="341" t="s">
        <v>5964</v>
      </c>
      <c r="F3817" s="343" t="n">
        <v>19.03</v>
      </c>
    </row>
    <row r="3818" customFormat="false" ht="15" hidden="false" customHeight="false" outlineLevel="0" collapsed="false">
      <c r="A3818" s="341" t="n">
        <v>89481</v>
      </c>
      <c r="B3818" s="342" t="str">
        <f aca="false">A3818&amp;"U"</f>
        <v>89481U</v>
      </c>
      <c r="C3818" s="341" t="s">
        <v>9709</v>
      </c>
      <c r="D3818" s="341" t="s">
        <v>32</v>
      </c>
      <c r="E3818" s="341" t="s">
        <v>5964</v>
      </c>
      <c r="F3818" s="343" t="n">
        <v>5.02</v>
      </c>
    </row>
    <row r="3819" customFormat="false" ht="15" hidden="false" customHeight="false" outlineLevel="0" collapsed="false">
      <c r="A3819" s="341" t="n">
        <v>89485</v>
      </c>
      <c r="B3819" s="342" t="str">
        <f aca="false">A3819&amp;"U"</f>
        <v>89485U</v>
      </c>
      <c r="C3819" s="341" t="s">
        <v>9710</v>
      </c>
      <c r="D3819" s="341" t="s">
        <v>32</v>
      </c>
      <c r="E3819" s="341" t="s">
        <v>5964</v>
      </c>
      <c r="F3819" s="343" t="n">
        <v>6</v>
      </c>
    </row>
    <row r="3820" customFormat="false" ht="15" hidden="false" customHeight="false" outlineLevel="0" collapsed="false">
      <c r="A3820" s="341" t="n">
        <v>89489</v>
      </c>
      <c r="B3820" s="342" t="str">
        <f aca="false">A3820&amp;"U"</f>
        <v>89489U</v>
      </c>
      <c r="C3820" s="341" t="s">
        <v>9711</v>
      </c>
      <c r="D3820" s="341" t="s">
        <v>32</v>
      </c>
      <c r="E3820" s="341" t="s">
        <v>5964</v>
      </c>
      <c r="F3820" s="343" t="n">
        <v>7.87</v>
      </c>
    </row>
    <row r="3821" customFormat="false" ht="15" hidden="false" customHeight="false" outlineLevel="0" collapsed="false">
      <c r="A3821" s="341" t="n">
        <v>89490</v>
      </c>
      <c r="B3821" s="342" t="str">
        <f aca="false">A3821&amp;"U"</f>
        <v>89490U</v>
      </c>
      <c r="C3821" s="341" t="s">
        <v>9712</v>
      </c>
      <c r="D3821" s="341" t="s">
        <v>32</v>
      </c>
      <c r="E3821" s="341" t="s">
        <v>5964</v>
      </c>
      <c r="F3821" s="343" t="n">
        <v>7.2</v>
      </c>
    </row>
    <row r="3822" customFormat="false" ht="15" hidden="false" customHeight="false" outlineLevel="0" collapsed="false">
      <c r="A3822" s="341" t="n">
        <v>89492</v>
      </c>
      <c r="B3822" s="342" t="str">
        <f aca="false">A3822&amp;"U"</f>
        <v>89492U</v>
      </c>
      <c r="C3822" s="341" t="s">
        <v>9713</v>
      </c>
      <c r="D3822" s="341" t="s">
        <v>32</v>
      </c>
      <c r="E3822" s="341" t="s">
        <v>5964</v>
      </c>
      <c r="F3822" s="343" t="n">
        <v>8.2</v>
      </c>
    </row>
    <row r="3823" customFormat="false" ht="15" hidden="false" customHeight="false" outlineLevel="0" collapsed="false">
      <c r="A3823" s="341" t="n">
        <v>89493</v>
      </c>
      <c r="B3823" s="342" t="str">
        <f aca="false">A3823&amp;"U"</f>
        <v>89493U</v>
      </c>
      <c r="C3823" s="341" t="s">
        <v>9714</v>
      </c>
      <c r="D3823" s="341" t="s">
        <v>32</v>
      </c>
      <c r="E3823" s="341" t="s">
        <v>5964</v>
      </c>
      <c r="F3823" s="343" t="n">
        <v>10.38</v>
      </c>
    </row>
    <row r="3824" customFormat="false" ht="15" hidden="false" customHeight="false" outlineLevel="0" collapsed="false">
      <c r="A3824" s="341" t="n">
        <v>89494</v>
      </c>
      <c r="B3824" s="342" t="str">
        <f aca="false">A3824&amp;"U"</f>
        <v>89494U</v>
      </c>
      <c r="C3824" s="341" t="s">
        <v>9715</v>
      </c>
      <c r="D3824" s="341" t="s">
        <v>32</v>
      </c>
      <c r="E3824" s="341" t="s">
        <v>5964</v>
      </c>
      <c r="F3824" s="343" t="n">
        <v>13.3</v>
      </c>
    </row>
    <row r="3825" customFormat="false" ht="15" hidden="false" customHeight="false" outlineLevel="0" collapsed="false">
      <c r="A3825" s="341" t="n">
        <v>89496</v>
      </c>
      <c r="B3825" s="342" t="str">
        <f aca="false">A3825&amp;"U"</f>
        <v>89496U</v>
      </c>
      <c r="C3825" s="341" t="s">
        <v>9716</v>
      </c>
      <c r="D3825" s="341" t="s">
        <v>32</v>
      </c>
      <c r="E3825" s="341" t="s">
        <v>5964</v>
      </c>
      <c r="F3825" s="343" t="n">
        <v>10.79</v>
      </c>
    </row>
    <row r="3826" customFormat="false" ht="15" hidden="false" customHeight="false" outlineLevel="0" collapsed="false">
      <c r="A3826" s="341" t="n">
        <v>89497</v>
      </c>
      <c r="B3826" s="342" t="str">
        <f aca="false">A3826&amp;"U"</f>
        <v>89497U</v>
      </c>
      <c r="C3826" s="341" t="s">
        <v>9717</v>
      </c>
      <c r="D3826" s="341" t="s">
        <v>32</v>
      </c>
      <c r="E3826" s="341" t="s">
        <v>5964</v>
      </c>
      <c r="F3826" s="343" t="n">
        <v>13.8</v>
      </c>
    </row>
    <row r="3827" customFormat="false" ht="15" hidden="false" customHeight="false" outlineLevel="0" collapsed="false">
      <c r="A3827" s="341" t="n">
        <v>89498</v>
      </c>
      <c r="B3827" s="342" t="str">
        <f aca="false">A3827&amp;"U"</f>
        <v>89498U</v>
      </c>
      <c r="C3827" s="341" t="s">
        <v>9718</v>
      </c>
      <c r="D3827" s="341" t="s">
        <v>32</v>
      </c>
      <c r="E3827" s="341" t="s">
        <v>5964</v>
      </c>
      <c r="F3827" s="343" t="n">
        <v>13.87</v>
      </c>
    </row>
    <row r="3828" customFormat="false" ht="15" hidden="false" customHeight="false" outlineLevel="0" collapsed="false">
      <c r="A3828" s="341" t="n">
        <v>89499</v>
      </c>
      <c r="B3828" s="342" t="str">
        <f aca="false">A3828&amp;"U"</f>
        <v>89499U</v>
      </c>
      <c r="C3828" s="341" t="s">
        <v>9719</v>
      </c>
      <c r="D3828" s="341" t="s">
        <v>32</v>
      </c>
      <c r="E3828" s="341" t="s">
        <v>5964</v>
      </c>
      <c r="F3828" s="343" t="n">
        <v>21.54</v>
      </c>
    </row>
    <row r="3829" customFormat="false" ht="15" hidden="false" customHeight="false" outlineLevel="0" collapsed="false">
      <c r="A3829" s="341" t="n">
        <v>89500</v>
      </c>
      <c r="B3829" s="342" t="str">
        <f aca="false">A3829&amp;"U"</f>
        <v>89500U</v>
      </c>
      <c r="C3829" s="341" t="s">
        <v>9720</v>
      </c>
      <c r="D3829" s="341" t="s">
        <v>32</v>
      </c>
      <c r="E3829" s="341" t="s">
        <v>5964</v>
      </c>
      <c r="F3829" s="343" t="n">
        <v>13.19</v>
      </c>
    </row>
    <row r="3830" customFormat="false" ht="15" hidden="false" customHeight="false" outlineLevel="0" collapsed="false">
      <c r="A3830" s="341" t="n">
        <v>89501</v>
      </c>
      <c r="B3830" s="342" t="str">
        <f aca="false">A3830&amp;"U"</f>
        <v>89501U</v>
      </c>
      <c r="C3830" s="341" t="s">
        <v>9721</v>
      </c>
      <c r="D3830" s="341" t="s">
        <v>32</v>
      </c>
      <c r="E3830" s="341" t="s">
        <v>5964</v>
      </c>
      <c r="F3830" s="343" t="n">
        <v>14.51</v>
      </c>
    </row>
    <row r="3831" customFormat="false" ht="15" hidden="false" customHeight="false" outlineLevel="0" collapsed="false">
      <c r="A3831" s="341" t="n">
        <v>89502</v>
      </c>
      <c r="B3831" s="342" t="str">
        <f aca="false">A3831&amp;"U"</f>
        <v>89502U</v>
      </c>
      <c r="C3831" s="341" t="s">
        <v>9722</v>
      </c>
      <c r="D3831" s="341" t="s">
        <v>32</v>
      </c>
      <c r="E3831" s="341" t="s">
        <v>5964</v>
      </c>
      <c r="F3831" s="343" t="n">
        <v>17.66</v>
      </c>
    </row>
    <row r="3832" customFormat="false" ht="15" hidden="false" customHeight="false" outlineLevel="0" collapsed="false">
      <c r="A3832" s="341" t="n">
        <v>89503</v>
      </c>
      <c r="B3832" s="342" t="str">
        <f aca="false">A3832&amp;"U"</f>
        <v>89503U</v>
      </c>
      <c r="C3832" s="341" t="s">
        <v>9723</v>
      </c>
      <c r="D3832" s="341" t="s">
        <v>32</v>
      </c>
      <c r="E3832" s="341" t="s">
        <v>5964</v>
      </c>
      <c r="F3832" s="343" t="n">
        <v>24.69</v>
      </c>
    </row>
    <row r="3833" customFormat="false" ht="15" hidden="false" customHeight="false" outlineLevel="0" collapsed="false">
      <c r="A3833" s="341" t="n">
        <v>89504</v>
      </c>
      <c r="B3833" s="342" t="str">
        <f aca="false">A3833&amp;"U"</f>
        <v>89504U</v>
      </c>
      <c r="C3833" s="341" t="s">
        <v>9724</v>
      </c>
      <c r="D3833" s="341" t="s">
        <v>32</v>
      </c>
      <c r="E3833" s="341" t="s">
        <v>5964</v>
      </c>
      <c r="F3833" s="343" t="n">
        <v>19.92</v>
      </c>
    </row>
    <row r="3834" customFormat="false" ht="15" hidden="false" customHeight="false" outlineLevel="0" collapsed="false">
      <c r="A3834" s="341" t="n">
        <v>89505</v>
      </c>
      <c r="B3834" s="342" t="str">
        <f aca="false">A3834&amp;"U"</f>
        <v>89505U</v>
      </c>
      <c r="C3834" s="341" t="s">
        <v>9725</v>
      </c>
      <c r="D3834" s="341" t="s">
        <v>32</v>
      </c>
      <c r="E3834" s="341" t="s">
        <v>5964</v>
      </c>
      <c r="F3834" s="343" t="n">
        <v>46.7</v>
      </c>
    </row>
    <row r="3835" customFormat="false" ht="15" hidden="false" customHeight="false" outlineLevel="0" collapsed="false">
      <c r="A3835" s="341" t="n">
        <v>89506</v>
      </c>
      <c r="B3835" s="342" t="str">
        <f aca="false">A3835&amp;"U"</f>
        <v>89506U</v>
      </c>
      <c r="C3835" s="341" t="s">
        <v>9726</v>
      </c>
      <c r="D3835" s="341" t="s">
        <v>32</v>
      </c>
      <c r="E3835" s="341" t="s">
        <v>5964</v>
      </c>
      <c r="F3835" s="343" t="n">
        <v>44.49</v>
      </c>
    </row>
    <row r="3836" customFormat="false" ht="15" hidden="false" customHeight="false" outlineLevel="0" collapsed="false">
      <c r="A3836" s="341" t="n">
        <v>89507</v>
      </c>
      <c r="B3836" s="342" t="str">
        <f aca="false">A3836&amp;"U"</f>
        <v>89507U</v>
      </c>
      <c r="C3836" s="341" t="s">
        <v>9727</v>
      </c>
      <c r="D3836" s="341" t="s">
        <v>32</v>
      </c>
      <c r="E3836" s="341" t="s">
        <v>5964</v>
      </c>
      <c r="F3836" s="343" t="n">
        <v>53.21</v>
      </c>
    </row>
    <row r="3837" customFormat="false" ht="15" hidden="false" customHeight="false" outlineLevel="0" collapsed="false">
      <c r="A3837" s="341" t="n">
        <v>89510</v>
      </c>
      <c r="B3837" s="342" t="str">
        <f aca="false">A3837&amp;"U"</f>
        <v>89510U</v>
      </c>
      <c r="C3837" s="341" t="s">
        <v>9728</v>
      </c>
      <c r="D3837" s="341" t="s">
        <v>32</v>
      </c>
      <c r="E3837" s="341" t="s">
        <v>5964</v>
      </c>
      <c r="F3837" s="343" t="n">
        <v>29.03</v>
      </c>
    </row>
    <row r="3838" customFormat="false" ht="15" hidden="false" customHeight="false" outlineLevel="0" collapsed="false">
      <c r="A3838" s="341" t="n">
        <v>89513</v>
      </c>
      <c r="B3838" s="342" t="str">
        <f aca="false">A3838&amp;"U"</f>
        <v>89513U</v>
      </c>
      <c r="C3838" s="341" t="s">
        <v>9729</v>
      </c>
      <c r="D3838" s="341" t="s">
        <v>32</v>
      </c>
      <c r="E3838" s="341" t="s">
        <v>5964</v>
      </c>
      <c r="F3838" s="343" t="n">
        <v>121.27</v>
      </c>
    </row>
    <row r="3839" customFormat="false" ht="15" hidden="false" customHeight="false" outlineLevel="0" collapsed="false">
      <c r="A3839" s="341" t="n">
        <v>89514</v>
      </c>
      <c r="B3839" s="342" t="str">
        <f aca="false">A3839&amp;"U"</f>
        <v>89514U</v>
      </c>
      <c r="C3839" s="341" t="s">
        <v>9730</v>
      </c>
      <c r="D3839" s="341" t="s">
        <v>32</v>
      </c>
      <c r="E3839" s="341" t="s">
        <v>5964</v>
      </c>
      <c r="F3839" s="343" t="n">
        <v>7.34</v>
      </c>
    </row>
    <row r="3840" customFormat="false" ht="15" hidden="false" customHeight="false" outlineLevel="0" collapsed="false">
      <c r="A3840" s="341" t="n">
        <v>89515</v>
      </c>
      <c r="B3840" s="342" t="str">
        <f aca="false">A3840&amp;"U"</f>
        <v>89515U</v>
      </c>
      <c r="C3840" s="341" t="s">
        <v>9731</v>
      </c>
      <c r="D3840" s="341" t="s">
        <v>32</v>
      </c>
      <c r="E3840" s="341" t="s">
        <v>5964</v>
      </c>
      <c r="F3840" s="343" t="n">
        <v>95.79</v>
      </c>
    </row>
    <row r="3841" customFormat="false" ht="15" hidden="false" customHeight="false" outlineLevel="0" collapsed="false">
      <c r="A3841" s="341" t="n">
        <v>89516</v>
      </c>
      <c r="B3841" s="342" t="str">
        <f aca="false">A3841&amp;"U"</f>
        <v>89516U</v>
      </c>
      <c r="C3841" s="341" t="s">
        <v>9732</v>
      </c>
      <c r="D3841" s="341" t="s">
        <v>32</v>
      </c>
      <c r="E3841" s="341" t="s">
        <v>5964</v>
      </c>
      <c r="F3841" s="343" t="n">
        <v>7.42</v>
      </c>
    </row>
    <row r="3842" customFormat="false" ht="15" hidden="false" customHeight="false" outlineLevel="0" collapsed="false">
      <c r="A3842" s="341" t="n">
        <v>89517</v>
      </c>
      <c r="B3842" s="342" t="str">
        <f aca="false">A3842&amp;"U"</f>
        <v>89517U</v>
      </c>
      <c r="C3842" s="341" t="s">
        <v>9733</v>
      </c>
      <c r="D3842" s="341" t="s">
        <v>32</v>
      </c>
      <c r="E3842" s="341" t="s">
        <v>5964</v>
      </c>
      <c r="F3842" s="343" t="n">
        <v>79.53</v>
      </c>
    </row>
    <row r="3843" customFormat="false" ht="15" hidden="false" customHeight="false" outlineLevel="0" collapsed="false">
      <c r="A3843" s="341" t="n">
        <v>89518</v>
      </c>
      <c r="B3843" s="342" t="str">
        <f aca="false">A3843&amp;"U"</f>
        <v>89518U</v>
      </c>
      <c r="C3843" s="341" t="s">
        <v>9734</v>
      </c>
      <c r="D3843" s="341" t="s">
        <v>32</v>
      </c>
      <c r="E3843" s="341" t="s">
        <v>5964</v>
      </c>
      <c r="F3843" s="343" t="n">
        <v>14.33</v>
      </c>
    </row>
    <row r="3844" customFormat="false" ht="15" hidden="false" customHeight="false" outlineLevel="0" collapsed="false">
      <c r="A3844" s="341" t="n">
        <v>89519</v>
      </c>
      <c r="B3844" s="342" t="str">
        <f aca="false">A3844&amp;"U"</f>
        <v>89519U</v>
      </c>
      <c r="C3844" s="341" t="s">
        <v>9735</v>
      </c>
      <c r="D3844" s="341" t="s">
        <v>32</v>
      </c>
      <c r="E3844" s="341" t="s">
        <v>5964</v>
      </c>
      <c r="F3844" s="343" t="n">
        <v>52.48</v>
      </c>
    </row>
    <row r="3845" customFormat="false" ht="15" hidden="false" customHeight="false" outlineLevel="0" collapsed="false">
      <c r="A3845" s="341" t="n">
        <v>89520</v>
      </c>
      <c r="B3845" s="342" t="str">
        <f aca="false">A3845&amp;"U"</f>
        <v>89520U</v>
      </c>
      <c r="C3845" s="341" t="s">
        <v>9736</v>
      </c>
      <c r="D3845" s="341" t="s">
        <v>32</v>
      </c>
      <c r="E3845" s="341" t="s">
        <v>5964</v>
      </c>
      <c r="F3845" s="343" t="n">
        <v>14.97</v>
      </c>
    </row>
    <row r="3846" customFormat="false" ht="15" hidden="false" customHeight="false" outlineLevel="0" collapsed="false">
      <c r="A3846" s="341" t="n">
        <v>89521</v>
      </c>
      <c r="B3846" s="342" t="str">
        <f aca="false">A3846&amp;"U"</f>
        <v>89521U</v>
      </c>
      <c r="C3846" s="341" t="s">
        <v>9737</v>
      </c>
      <c r="D3846" s="341" t="s">
        <v>32</v>
      </c>
      <c r="E3846" s="341" t="s">
        <v>5964</v>
      </c>
      <c r="F3846" s="343" t="n">
        <v>144.7</v>
      </c>
    </row>
    <row r="3847" customFormat="false" ht="15" hidden="false" customHeight="false" outlineLevel="0" collapsed="false">
      <c r="A3847" s="341" t="n">
        <v>89522</v>
      </c>
      <c r="B3847" s="342" t="str">
        <f aca="false">A3847&amp;"U"</f>
        <v>89522U</v>
      </c>
      <c r="C3847" s="341" t="s">
        <v>9738</v>
      </c>
      <c r="D3847" s="341" t="s">
        <v>32</v>
      </c>
      <c r="E3847" s="341" t="s">
        <v>5964</v>
      </c>
      <c r="F3847" s="343" t="n">
        <v>27.22</v>
      </c>
    </row>
    <row r="3848" customFormat="false" ht="15" hidden="false" customHeight="false" outlineLevel="0" collapsed="false">
      <c r="A3848" s="341" t="n">
        <v>89523</v>
      </c>
      <c r="B3848" s="342" t="str">
        <f aca="false">A3848&amp;"U"</f>
        <v>89523U</v>
      </c>
      <c r="C3848" s="341" t="s">
        <v>9739</v>
      </c>
      <c r="D3848" s="341" t="s">
        <v>32</v>
      </c>
      <c r="E3848" s="341" t="s">
        <v>5964</v>
      </c>
      <c r="F3848" s="343" t="n">
        <v>117.42</v>
      </c>
    </row>
    <row r="3849" customFormat="false" ht="15" hidden="false" customHeight="false" outlineLevel="0" collapsed="false">
      <c r="A3849" s="341" t="n">
        <v>89524</v>
      </c>
      <c r="B3849" s="342" t="str">
        <f aca="false">A3849&amp;"U"</f>
        <v>89524U</v>
      </c>
      <c r="C3849" s="341" t="s">
        <v>9740</v>
      </c>
      <c r="D3849" s="341" t="s">
        <v>32</v>
      </c>
      <c r="E3849" s="341" t="s">
        <v>5964</v>
      </c>
      <c r="F3849" s="343" t="n">
        <v>27.63</v>
      </c>
    </row>
    <row r="3850" customFormat="false" ht="15" hidden="false" customHeight="false" outlineLevel="0" collapsed="false">
      <c r="A3850" s="341" t="n">
        <v>89525</v>
      </c>
      <c r="B3850" s="342" t="str">
        <f aca="false">A3850&amp;"U"</f>
        <v>89525U</v>
      </c>
      <c r="C3850" s="341" t="s">
        <v>9741</v>
      </c>
      <c r="D3850" s="341" t="s">
        <v>32</v>
      </c>
      <c r="E3850" s="341" t="s">
        <v>5964</v>
      </c>
      <c r="F3850" s="343" t="n">
        <v>100.45</v>
      </c>
    </row>
    <row r="3851" customFormat="false" ht="15" hidden="false" customHeight="false" outlineLevel="0" collapsed="false">
      <c r="A3851" s="341" t="n">
        <v>89526</v>
      </c>
      <c r="B3851" s="342" t="str">
        <f aca="false">A3851&amp;"U"</f>
        <v>89526U</v>
      </c>
      <c r="C3851" s="341" t="s">
        <v>9742</v>
      </c>
      <c r="D3851" s="341" t="s">
        <v>32</v>
      </c>
      <c r="E3851" s="341" t="s">
        <v>5964</v>
      </c>
      <c r="F3851" s="343" t="n">
        <v>35.15</v>
      </c>
    </row>
    <row r="3852" customFormat="false" ht="15" hidden="false" customHeight="false" outlineLevel="0" collapsed="false">
      <c r="A3852" s="341" t="n">
        <v>89527</v>
      </c>
      <c r="B3852" s="342" t="str">
        <f aca="false">A3852&amp;"U"</f>
        <v>89527U</v>
      </c>
      <c r="C3852" s="341" t="s">
        <v>9743</v>
      </c>
      <c r="D3852" s="341" t="s">
        <v>32</v>
      </c>
      <c r="E3852" s="341" t="s">
        <v>5964</v>
      </c>
      <c r="F3852" s="343" t="n">
        <v>63.44</v>
      </c>
    </row>
    <row r="3853" customFormat="false" ht="15" hidden="false" customHeight="false" outlineLevel="0" collapsed="false">
      <c r="A3853" s="341" t="n">
        <v>89528</v>
      </c>
      <c r="B3853" s="342" t="str">
        <f aca="false">A3853&amp;"U"</f>
        <v>89528U</v>
      </c>
      <c r="C3853" s="341" t="s">
        <v>9744</v>
      </c>
      <c r="D3853" s="341" t="s">
        <v>32</v>
      </c>
      <c r="E3853" s="341" t="s">
        <v>5964</v>
      </c>
      <c r="F3853" s="343" t="n">
        <v>4.13</v>
      </c>
    </row>
    <row r="3854" customFormat="false" ht="15" hidden="false" customHeight="false" outlineLevel="0" collapsed="false">
      <c r="A3854" s="341" t="n">
        <v>89529</v>
      </c>
      <c r="B3854" s="342" t="str">
        <f aca="false">A3854&amp;"U"</f>
        <v>89529U</v>
      </c>
      <c r="C3854" s="341" t="s">
        <v>9745</v>
      </c>
      <c r="D3854" s="341" t="s">
        <v>32</v>
      </c>
      <c r="E3854" s="341" t="s">
        <v>5964</v>
      </c>
      <c r="F3854" s="343" t="n">
        <v>33.96</v>
      </c>
    </row>
    <row r="3855" customFormat="false" ht="15" hidden="false" customHeight="false" outlineLevel="0" collapsed="false">
      <c r="A3855" s="341" t="n">
        <v>89530</v>
      </c>
      <c r="B3855" s="342" t="str">
        <f aca="false">A3855&amp;"U"</f>
        <v>89530U</v>
      </c>
      <c r="C3855" s="341" t="s">
        <v>9746</v>
      </c>
      <c r="D3855" s="341" t="s">
        <v>32</v>
      </c>
      <c r="E3855" s="341" t="s">
        <v>5964</v>
      </c>
      <c r="F3855" s="343" t="n">
        <v>18.69</v>
      </c>
    </row>
    <row r="3856" customFormat="false" ht="15" hidden="false" customHeight="false" outlineLevel="0" collapsed="false">
      <c r="A3856" s="341" t="n">
        <v>89531</v>
      </c>
      <c r="B3856" s="342" t="str">
        <f aca="false">A3856&amp;"U"</f>
        <v>89531U</v>
      </c>
      <c r="C3856" s="341" t="s">
        <v>9747</v>
      </c>
      <c r="D3856" s="341" t="s">
        <v>32</v>
      </c>
      <c r="E3856" s="341" t="s">
        <v>5964</v>
      </c>
      <c r="F3856" s="343" t="n">
        <v>34.88</v>
      </c>
    </row>
    <row r="3857" customFormat="false" ht="15" hidden="false" customHeight="false" outlineLevel="0" collapsed="false">
      <c r="A3857" s="341" t="n">
        <v>89532</v>
      </c>
      <c r="B3857" s="342" t="str">
        <f aca="false">A3857&amp;"U"</f>
        <v>89532U</v>
      </c>
      <c r="C3857" s="341" t="s">
        <v>9748</v>
      </c>
      <c r="D3857" s="341" t="s">
        <v>32</v>
      </c>
      <c r="E3857" s="341" t="s">
        <v>5964</v>
      </c>
      <c r="F3857" s="343" t="n">
        <v>7.42</v>
      </c>
    </row>
    <row r="3858" customFormat="false" ht="15" hidden="false" customHeight="false" outlineLevel="0" collapsed="false">
      <c r="A3858" s="341" t="n">
        <v>89535</v>
      </c>
      <c r="B3858" s="342" t="str">
        <f aca="false">A3858&amp;"U"</f>
        <v>89535U</v>
      </c>
      <c r="C3858" s="341" t="s">
        <v>9749</v>
      </c>
      <c r="D3858" s="341" t="s">
        <v>32</v>
      </c>
      <c r="E3858" s="341" t="s">
        <v>5964</v>
      </c>
      <c r="F3858" s="343" t="n">
        <v>38.81</v>
      </c>
    </row>
    <row r="3859" customFormat="false" ht="15" hidden="false" customHeight="false" outlineLevel="0" collapsed="false">
      <c r="A3859" s="341" t="n">
        <v>89536</v>
      </c>
      <c r="B3859" s="342" t="str">
        <f aca="false">A3859&amp;"U"</f>
        <v>89536U</v>
      </c>
      <c r="C3859" s="341" t="s">
        <v>9750</v>
      </c>
      <c r="D3859" s="341" t="s">
        <v>32</v>
      </c>
      <c r="E3859" s="341" t="s">
        <v>5964</v>
      </c>
      <c r="F3859" s="343" t="n">
        <v>13.19</v>
      </c>
    </row>
    <row r="3860" customFormat="false" ht="15" hidden="false" customHeight="false" outlineLevel="0" collapsed="false">
      <c r="A3860" s="341" t="n">
        <v>89540</v>
      </c>
      <c r="B3860" s="342" t="str">
        <f aca="false">A3860&amp;"U"</f>
        <v>89540U</v>
      </c>
      <c r="C3860" s="341" t="s">
        <v>9751</v>
      </c>
      <c r="D3860" s="341" t="s">
        <v>32</v>
      </c>
      <c r="E3860" s="341" t="s">
        <v>5964</v>
      </c>
      <c r="F3860" s="343" t="n">
        <v>11.54</v>
      </c>
    </row>
    <row r="3861" customFormat="false" ht="15" hidden="false" customHeight="false" outlineLevel="0" collapsed="false">
      <c r="A3861" s="341" t="n">
        <v>89541</v>
      </c>
      <c r="B3861" s="342" t="str">
        <f aca="false">A3861&amp;"U"</f>
        <v>89541U</v>
      </c>
      <c r="C3861" s="341" t="s">
        <v>9752</v>
      </c>
      <c r="D3861" s="341" t="s">
        <v>32</v>
      </c>
      <c r="E3861" s="341" t="s">
        <v>5964</v>
      </c>
      <c r="F3861" s="343" t="n">
        <v>6.45</v>
      </c>
    </row>
    <row r="3862" customFormat="false" ht="15" hidden="false" customHeight="false" outlineLevel="0" collapsed="false">
      <c r="A3862" s="341" t="n">
        <v>89542</v>
      </c>
      <c r="B3862" s="342" t="str">
        <f aca="false">A3862&amp;"U"</f>
        <v>89542U</v>
      </c>
      <c r="C3862" s="341" t="s">
        <v>9753</v>
      </c>
      <c r="D3862" s="341" t="s">
        <v>32</v>
      </c>
      <c r="E3862" s="341" t="s">
        <v>5964</v>
      </c>
      <c r="F3862" s="343" t="n">
        <v>31.62</v>
      </c>
    </row>
    <row r="3863" customFormat="false" ht="15" hidden="false" customHeight="false" outlineLevel="0" collapsed="false">
      <c r="A3863" s="341" t="n">
        <v>89544</v>
      </c>
      <c r="B3863" s="342" t="str">
        <f aca="false">A3863&amp;"U"</f>
        <v>89544U</v>
      </c>
      <c r="C3863" s="341" t="s">
        <v>9754</v>
      </c>
      <c r="D3863" s="341" t="s">
        <v>32</v>
      </c>
      <c r="E3863" s="341" t="s">
        <v>5964</v>
      </c>
      <c r="F3863" s="343" t="n">
        <v>7.53</v>
      </c>
    </row>
    <row r="3864" customFormat="false" ht="15" hidden="false" customHeight="false" outlineLevel="0" collapsed="false">
      <c r="A3864" s="341" t="n">
        <v>89545</v>
      </c>
      <c r="B3864" s="342" t="str">
        <f aca="false">A3864&amp;"U"</f>
        <v>89545U</v>
      </c>
      <c r="C3864" s="341" t="s">
        <v>9755</v>
      </c>
      <c r="D3864" s="341" t="s">
        <v>32</v>
      </c>
      <c r="E3864" s="341" t="s">
        <v>5964</v>
      </c>
      <c r="F3864" s="343" t="n">
        <v>15.26</v>
      </c>
    </row>
    <row r="3865" customFormat="false" ht="15" hidden="false" customHeight="false" outlineLevel="0" collapsed="false">
      <c r="A3865" s="341" t="n">
        <v>89546</v>
      </c>
      <c r="B3865" s="342" t="str">
        <f aca="false">A3865&amp;"U"</f>
        <v>89546U</v>
      </c>
      <c r="C3865" s="341" t="s">
        <v>9756</v>
      </c>
      <c r="D3865" s="341" t="s">
        <v>32</v>
      </c>
      <c r="E3865" s="341" t="s">
        <v>5964</v>
      </c>
      <c r="F3865" s="343" t="n">
        <v>10.34</v>
      </c>
    </row>
    <row r="3866" customFormat="false" ht="15" hidden="false" customHeight="false" outlineLevel="0" collapsed="false">
      <c r="A3866" s="341" t="n">
        <v>89547</v>
      </c>
      <c r="B3866" s="342" t="str">
        <f aca="false">A3866&amp;"U"</f>
        <v>89547U</v>
      </c>
      <c r="C3866" s="341" t="s">
        <v>9757</v>
      </c>
      <c r="D3866" s="341" t="s">
        <v>32</v>
      </c>
      <c r="E3866" s="341" t="s">
        <v>5964</v>
      </c>
      <c r="F3866" s="343" t="n">
        <v>20.31</v>
      </c>
    </row>
    <row r="3867" customFormat="false" ht="15" hidden="false" customHeight="false" outlineLevel="0" collapsed="false">
      <c r="A3867" s="341" t="n">
        <v>89548</v>
      </c>
      <c r="B3867" s="342" t="str">
        <f aca="false">A3867&amp;"U"</f>
        <v>89548U</v>
      </c>
      <c r="C3867" s="341" t="s">
        <v>9758</v>
      </c>
      <c r="D3867" s="341" t="s">
        <v>32</v>
      </c>
      <c r="E3867" s="341" t="s">
        <v>5964</v>
      </c>
      <c r="F3867" s="343" t="n">
        <v>21.33</v>
      </c>
    </row>
    <row r="3868" customFormat="false" ht="15" hidden="false" customHeight="false" outlineLevel="0" collapsed="false">
      <c r="A3868" s="341" t="n">
        <v>89549</v>
      </c>
      <c r="B3868" s="342" t="str">
        <f aca="false">A3868&amp;"U"</f>
        <v>89549U</v>
      </c>
      <c r="C3868" s="341" t="s">
        <v>9759</v>
      </c>
      <c r="D3868" s="341" t="s">
        <v>32</v>
      </c>
      <c r="E3868" s="341" t="s">
        <v>5964</v>
      </c>
      <c r="F3868" s="343" t="n">
        <v>17.79</v>
      </c>
    </row>
    <row r="3869" customFormat="false" ht="15" hidden="false" customHeight="false" outlineLevel="0" collapsed="false">
      <c r="A3869" s="341" t="n">
        <v>89550</v>
      </c>
      <c r="B3869" s="342" t="str">
        <f aca="false">A3869&amp;"U"</f>
        <v>89550U</v>
      </c>
      <c r="C3869" s="341" t="s">
        <v>9760</v>
      </c>
      <c r="D3869" s="341" t="s">
        <v>32</v>
      </c>
      <c r="E3869" s="341" t="s">
        <v>5964</v>
      </c>
      <c r="F3869" s="343" t="n">
        <v>37.08</v>
      </c>
    </row>
    <row r="3870" customFormat="false" ht="15" hidden="false" customHeight="false" outlineLevel="0" collapsed="false">
      <c r="A3870" s="341" t="n">
        <v>89551</v>
      </c>
      <c r="B3870" s="342" t="str">
        <f aca="false">A3870&amp;"U"</f>
        <v>89551U</v>
      </c>
      <c r="C3870" s="341" t="s">
        <v>9761</v>
      </c>
      <c r="D3870" s="341" t="s">
        <v>32</v>
      </c>
      <c r="E3870" s="341" t="s">
        <v>5964</v>
      </c>
      <c r="F3870" s="343" t="n">
        <v>9.18</v>
      </c>
    </row>
    <row r="3871" customFormat="false" ht="15" hidden="false" customHeight="false" outlineLevel="0" collapsed="false">
      <c r="A3871" s="341" t="n">
        <v>89552</v>
      </c>
      <c r="B3871" s="342" t="str">
        <f aca="false">A3871&amp;"U"</f>
        <v>89552U</v>
      </c>
      <c r="C3871" s="341" t="s">
        <v>9762</v>
      </c>
      <c r="D3871" s="341" t="s">
        <v>32</v>
      </c>
      <c r="E3871" s="341" t="s">
        <v>5964</v>
      </c>
      <c r="F3871" s="343" t="n">
        <v>20.93</v>
      </c>
    </row>
    <row r="3872" customFormat="false" ht="15" hidden="false" customHeight="false" outlineLevel="0" collapsed="false">
      <c r="A3872" s="341" t="n">
        <v>89553</v>
      </c>
      <c r="B3872" s="342" t="str">
        <f aca="false">A3872&amp;"U"</f>
        <v>89553U</v>
      </c>
      <c r="C3872" s="341" t="s">
        <v>9763</v>
      </c>
      <c r="D3872" s="341" t="s">
        <v>32</v>
      </c>
      <c r="E3872" s="341" t="s">
        <v>5964</v>
      </c>
      <c r="F3872" s="343" t="n">
        <v>5.76</v>
      </c>
    </row>
    <row r="3873" customFormat="false" ht="15" hidden="false" customHeight="false" outlineLevel="0" collapsed="false">
      <c r="A3873" s="341" t="n">
        <v>89554</v>
      </c>
      <c r="B3873" s="342" t="str">
        <f aca="false">A3873&amp;"U"</f>
        <v>89554U</v>
      </c>
      <c r="C3873" s="341" t="s">
        <v>9764</v>
      </c>
      <c r="D3873" s="341" t="s">
        <v>32</v>
      </c>
      <c r="E3873" s="341" t="s">
        <v>5964</v>
      </c>
      <c r="F3873" s="343" t="n">
        <v>25.88</v>
      </c>
    </row>
    <row r="3874" customFormat="false" ht="15" hidden="false" customHeight="false" outlineLevel="0" collapsed="false">
      <c r="A3874" s="341" t="n">
        <v>89555</v>
      </c>
      <c r="B3874" s="342" t="str">
        <f aca="false">A3874&amp;"U"</f>
        <v>89555U</v>
      </c>
      <c r="C3874" s="341" t="s">
        <v>9765</v>
      </c>
      <c r="D3874" s="341" t="s">
        <v>32</v>
      </c>
      <c r="E3874" s="341" t="s">
        <v>5964</v>
      </c>
      <c r="F3874" s="343" t="n">
        <v>24.78</v>
      </c>
    </row>
    <row r="3875" customFormat="false" ht="15" hidden="false" customHeight="false" outlineLevel="0" collapsed="false">
      <c r="A3875" s="341" t="n">
        <v>89556</v>
      </c>
      <c r="B3875" s="342" t="str">
        <f aca="false">A3875&amp;"U"</f>
        <v>89556U</v>
      </c>
      <c r="C3875" s="341" t="s">
        <v>9766</v>
      </c>
      <c r="D3875" s="341" t="s">
        <v>32</v>
      </c>
      <c r="E3875" s="341" t="s">
        <v>5964</v>
      </c>
      <c r="F3875" s="343" t="n">
        <v>36.64</v>
      </c>
    </row>
    <row r="3876" customFormat="false" ht="15" hidden="false" customHeight="false" outlineLevel="0" collapsed="false">
      <c r="A3876" s="341" t="n">
        <v>89557</v>
      </c>
      <c r="B3876" s="342" t="str">
        <f aca="false">A3876&amp;"U"</f>
        <v>89557U</v>
      </c>
      <c r="C3876" s="341" t="s">
        <v>9767</v>
      </c>
      <c r="D3876" s="341" t="s">
        <v>32</v>
      </c>
      <c r="E3876" s="341" t="s">
        <v>5964</v>
      </c>
      <c r="F3876" s="343" t="n">
        <v>29.25</v>
      </c>
    </row>
    <row r="3877" customFormat="false" ht="15" hidden="false" customHeight="false" outlineLevel="0" collapsed="false">
      <c r="A3877" s="341" t="n">
        <v>89558</v>
      </c>
      <c r="B3877" s="342" t="str">
        <f aca="false">A3877&amp;"U"</f>
        <v>89558U</v>
      </c>
      <c r="C3877" s="341" t="s">
        <v>9768</v>
      </c>
      <c r="D3877" s="341" t="s">
        <v>32</v>
      </c>
      <c r="E3877" s="341" t="s">
        <v>5964</v>
      </c>
      <c r="F3877" s="343" t="n">
        <v>10.18</v>
      </c>
    </row>
    <row r="3878" customFormat="false" ht="15" hidden="false" customHeight="false" outlineLevel="0" collapsed="false">
      <c r="A3878" s="341" t="n">
        <v>89559</v>
      </c>
      <c r="B3878" s="342" t="str">
        <f aca="false">A3878&amp;"U"</f>
        <v>89559U</v>
      </c>
      <c r="C3878" s="341" t="s">
        <v>9769</v>
      </c>
      <c r="D3878" s="341" t="s">
        <v>32</v>
      </c>
      <c r="E3878" s="341" t="s">
        <v>5964</v>
      </c>
      <c r="F3878" s="343" t="n">
        <v>59.93</v>
      </c>
    </row>
    <row r="3879" customFormat="false" ht="15" hidden="false" customHeight="false" outlineLevel="0" collapsed="false">
      <c r="A3879" s="341" t="n">
        <v>89560</v>
      </c>
      <c r="B3879" s="342" t="str">
        <f aca="false">A3879&amp;"U"</f>
        <v>89560U</v>
      </c>
      <c r="C3879" s="341" t="s">
        <v>9770</v>
      </c>
      <c r="D3879" s="341" t="s">
        <v>32</v>
      </c>
      <c r="E3879" s="341" t="s">
        <v>5964</v>
      </c>
      <c r="F3879" s="343" t="n">
        <v>40.6</v>
      </c>
    </row>
    <row r="3880" customFormat="false" ht="15" hidden="false" customHeight="false" outlineLevel="0" collapsed="false">
      <c r="A3880" s="341" t="n">
        <v>89561</v>
      </c>
      <c r="B3880" s="342" t="str">
        <f aca="false">A3880&amp;"U"</f>
        <v>89561U</v>
      </c>
      <c r="C3880" s="341" t="s">
        <v>9771</v>
      </c>
      <c r="D3880" s="341" t="s">
        <v>32</v>
      </c>
      <c r="E3880" s="341" t="s">
        <v>5964</v>
      </c>
      <c r="F3880" s="343" t="n">
        <v>13.05</v>
      </c>
    </row>
    <row r="3881" customFormat="false" ht="15" hidden="false" customHeight="false" outlineLevel="0" collapsed="false">
      <c r="A3881" s="341" t="n">
        <v>89562</v>
      </c>
      <c r="B3881" s="342" t="str">
        <f aca="false">A3881&amp;"U"</f>
        <v>89562U</v>
      </c>
      <c r="C3881" s="341" t="s">
        <v>9772</v>
      </c>
      <c r="D3881" s="341" t="s">
        <v>32</v>
      </c>
      <c r="E3881" s="341" t="s">
        <v>5964</v>
      </c>
      <c r="F3881" s="343" t="n">
        <v>11.05</v>
      </c>
    </row>
    <row r="3882" customFormat="false" ht="15" hidden="false" customHeight="false" outlineLevel="0" collapsed="false">
      <c r="A3882" s="341" t="n">
        <v>89563</v>
      </c>
      <c r="B3882" s="342" t="str">
        <f aca="false">A3882&amp;"U"</f>
        <v>89563U</v>
      </c>
      <c r="C3882" s="341" t="s">
        <v>9773</v>
      </c>
      <c r="D3882" s="341" t="s">
        <v>32</v>
      </c>
      <c r="E3882" s="341" t="s">
        <v>5964</v>
      </c>
      <c r="F3882" s="343" t="n">
        <v>31.82</v>
      </c>
    </row>
    <row r="3883" customFormat="false" ht="15" hidden="false" customHeight="false" outlineLevel="0" collapsed="false">
      <c r="A3883" s="341" t="n">
        <v>89564</v>
      </c>
      <c r="B3883" s="342" t="str">
        <f aca="false">A3883&amp;"U"</f>
        <v>89564U</v>
      </c>
      <c r="C3883" s="341" t="s">
        <v>9774</v>
      </c>
      <c r="D3883" s="341" t="s">
        <v>32</v>
      </c>
      <c r="E3883" s="341" t="s">
        <v>5964</v>
      </c>
      <c r="F3883" s="343" t="n">
        <v>17.4</v>
      </c>
    </row>
    <row r="3884" customFormat="false" ht="15" hidden="false" customHeight="false" outlineLevel="0" collapsed="false">
      <c r="A3884" s="341" t="n">
        <v>89565</v>
      </c>
      <c r="B3884" s="342" t="str">
        <f aca="false">A3884&amp;"U"</f>
        <v>89565U</v>
      </c>
      <c r="C3884" s="341" t="s">
        <v>9775</v>
      </c>
      <c r="D3884" s="341" t="s">
        <v>32</v>
      </c>
      <c r="E3884" s="341" t="s">
        <v>5964</v>
      </c>
      <c r="F3884" s="343" t="n">
        <v>50.61</v>
      </c>
    </row>
    <row r="3885" customFormat="false" ht="15" hidden="false" customHeight="false" outlineLevel="0" collapsed="false">
      <c r="A3885" s="341" t="n">
        <v>89566</v>
      </c>
      <c r="B3885" s="342" t="str">
        <f aca="false">A3885&amp;"U"</f>
        <v>89566U</v>
      </c>
      <c r="C3885" s="341" t="s">
        <v>9776</v>
      </c>
      <c r="D3885" s="341" t="s">
        <v>32</v>
      </c>
      <c r="E3885" s="341" t="s">
        <v>5964</v>
      </c>
      <c r="F3885" s="343" t="n">
        <v>43.23</v>
      </c>
    </row>
    <row r="3886" customFormat="false" ht="15" hidden="false" customHeight="false" outlineLevel="0" collapsed="false">
      <c r="A3886" s="341" t="n">
        <v>89567</v>
      </c>
      <c r="B3886" s="342" t="str">
        <f aca="false">A3886&amp;"U"</f>
        <v>89567U</v>
      </c>
      <c r="C3886" s="341" t="s">
        <v>9777</v>
      </c>
      <c r="D3886" s="341" t="s">
        <v>32</v>
      </c>
      <c r="E3886" s="341" t="s">
        <v>5964</v>
      </c>
      <c r="F3886" s="343" t="n">
        <v>72.41</v>
      </c>
    </row>
    <row r="3887" customFormat="false" ht="15" hidden="false" customHeight="false" outlineLevel="0" collapsed="false">
      <c r="A3887" s="341" t="n">
        <v>89568</v>
      </c>
      <c r="B3887" s="342" t="str">
        <f aca="false">A3887&amp;"U"</f>
        <v>89568U</v>
      </c>
      <c r="C3887" s="341" t="s">
        <v>9778</v>
      </c>
      <c r="D3887" s="341" t="s">
        <v>32</v>
      </c>
      <c r="E3887" s="341" t="s">
        <v>5964</v>
      </c>
      <c r="F3887" s="343" t="n">
        <v>37.52</v>
      </c>
    </row>
    <row r="3888" customFormat="false" ht="15" hidden="false" customHeight="false" outlineLevel="0" collapsed="false">
      <c r="A3888" s="341" t="n">
        <v>89569</v>
      </c>
      <c r="B3888" s="342" t="str">
        <f aca="false">A3888&amp;"U"</f>
        <v>89569U</v>
      </c>
      <c r="C3888" s="341" t="s">
        <v>9779</v>
      </c>
      <c r="D3888" s="341" t="s">
        <v>32</v>
      </c>
      <c r="E3888" s="341" t="s">
        <v>5964</v>
      </c>
      <c r="F3888" s="343" t="n">
        <v>83.81</v>
      </c>
    </row>
    <row r="3889" customFormat="false" ht="15" hidden="false" customHeight="false" outlineLevel="0" collapsed="false">
      <c r="A3889" s="341" t="n">
        <v>89570</v>
      </c>
      <c r="B3889" s="342" t="str">
        <f aca="false">A3889&amp;"U"</f>
        <v>89570U</v>
      </c>
      <c r="C3889" s="341" t="s">
        <v>9780</v>
      </c>
      <c r="D3889" s="341" t="s">
        <v>32</v>
      </c>
      <c r="E3889" s="341" t="s">
        <v>5964</v>
      </c>
      <c r="F3889" s="343" t="n">
        <v>12.33</v>
      </c>
    </row>
    <row r="3890" customFormat="false" ht="15" hidden="false" customHeight="false" outlineLevel="0" collapsed="false">
      <c r="A3890" s="341" t="n">
        <v>89571</v>
      </c>
      <c r="B3890" s="342" t="str">
        <f aca="false">A3890&amp;"U"</f>
        <v>89571U</v>
      </c>
      <c r="C3890" s="341" t="s">
        <v>9781</v>
      </c>
      <c r="D3890" s="341" t="s">
        <v>32</v>
      </c>
      <c r="E3890" s="341" t="s">
        <v>5964</v>
      </c>
      <c r="F3890" s="343" t="n">
        <v>63.11</v>
      </c>
    </row>
    <row r="3891" customFormat="false" ht="15" hidden="false" customHeight="false" outlineLevel="0" collapsed="false">
      <c r="A3891" s="341" t="n">
        <v>89572</v>
      </c>
      <c r="B3891" s="342" t="str">
        <f aca="false">A3891&amp;"U"</f>
        <v>89572U</v>
      </c>
      <c r="C3891" s="341" t="s">
        <v>9782</v>
      </c>
      <c r="D3891" s="341" t="s">
        <v>32</v>
      </c>
      <c r="E3891" s="341" t="s">
        <v>5964</v>
      </c>
      <c r="F3891" s="343" t="n">
        <v>9.03</v>
      </c>
    </row>
    <row r="3892" customFormat="false" ht="15" hidden="false" customHeight="false" outlineLevel="0" collapsed="false">
      <c r="A3892" s="341" t="n">
        <v>89573</v>
      </c>
      <c r="B3892" s="342" t="str">
        <f aca="false">A3892&amp;"U"</f>
        <v>89573U</v>
      </c>
      <c r="C3892" s="341" t="s">
        <v>9783</v>
      </c>
      <c r="D3892" s="341" t="s">
        <v>32</v>
      </c>
      <c r="E3892" s="341" t="s">
        <v>5964</v>
      </c>
      <c r="F3892" s="343" t="n">
        <v>68.75</v>
      </c>
    </row>
    <row r="3893" customFormat="false" ht="15" hidden="false" customHeight="false" outlineLevel="0" collapsed="false">
      <c r="A3893" s="341" t="n">
        <v>89574</v>
      </c>
      <c r="B3893" s="342" t="str">
        <f aca="false">A3893&amp;"U"</f>
        <v>89574U</v>
      </c>
      <c r="C3893" s="341" t="s">
        <v>9784</v>
      </c>
      <c r="D3893" s="341" t="s">
        <v>32</v>
      </c>
      <c r="E3893" s="341" t="s">
        <v>5964</v>
      </c>
      <c r="F3893" s="343" t="n">
        <v>138.03</v>
      </c>
    </row>
    <row r="3894" customFormat="false" ht="15" hidden="false" customHeight="false" outlineLevel="0" collapsed="false">
      <c r="A3894" s="341" t="n">
        <v>89575</v>
      </c>
      <c r="B3894" s="342" t="str">
        <f aca="false">A3894&amp;"U"</f>
        <v>89575U</v>
      </c>
      <c r="C3894" s="341" t="s">
        <v>9785</v>
      </c>
      <c r="D3894" s="341" t="s">
        <v>32</v>
      </c>
      <c r="E3894" s="341" t="s">
        <v>5964</v>
      </c>
      <c r="F3894" s="343" t="n">
        <v>11.86</v>
      </c>
    </row>
    <row r="3895" customFormat="false" ht="15" hidden="false" customHeight="false" outlineLevel="0" collapsed="false">
      <c r="A3895" s="341" t="n">
        <v>89577</v>
      </c>
      <c r="B3895" s="342" t="str">
        <f aca="false">A3895&amp;"U"</f>
        <v>89577U</v>
      </c>
      <c r="C3895" s="341" t="s">
        <v>9786</v>
      </c>
      <c r="D3895" s="341" t="s">
        <v>32</v>
      </c>
      <c r="E3895" s="341" t="s">
        <v>5964</v>
      </c>
      <c r="F3895" s="343" t="n">
        <v>42.45</v>
      </c>
    </row>
    <row r="3896" customFormat="false" ht="15" hidden="false" customHeight="false" outlineLevel="0" collapsed="false">
      <c r="A3896" s="341" t="n">
        <v>89579</v>
      </c>
      <c r="B3896" s="342" t="str">
        <f aca="false">A3896&amp;"U"</f>
        <v>89579U</v>
      </c>
      <c r="C3896" s="341" t="s">
        <v>9787</v>
      </c>
      <c r="D3896" s="341" t="s">
        <v>32</v>
      </c>
      <c r="E3896" s="341" t="s">
        <v>5964</v>
      </c>
      <c r="F3896" s="343" t="n">
        <v>12.59</v>
      </c>
    </row>
    <row r="3897" customFormat="false" ht="15" hidden="false" customHeight="false" outlineLevel="0" collapsed="false">
      <c r="A3897" s="341" t="n">
        <v>89581</v>
      </c>
      <c r="B3897" s="342" t="str">
        <f aca="false">A3897&amp;"U"</f>
        <v>89581U</v>
      </c>
      <c r="C3897" s="341" t="s">
        <v>9788</v>
      </c>
      <c r="D3897" s="341" t="s">
        <v>32</v>
      </c>
      <c r="E3897" s="341" t="s">
        <v>5964</v>
      </c>
      <c r="F3897" s="343" t="n">
        <v>30.69</v>
      </c>
    </row>
    <row r="3898" customFormat="false" ht="15" hidden="false" customHeight="false" outlineLevel="0" collapsed="false">
      <c r="A3898" s="341" t="n">
        <v>89582</v>
      </c>
      <c r="B3898" s="342" t="str">
        <f aca="false">A3898&amp;"U"</f>
        <v>89582U</v>
      </c>
      <c r="C3898" s="341" t="s">
        <v>9789</v>
      </c>
      <c r="D3898" s="341" t="s">
        <v>32</v>
      </c>
      <c r="E3898" s="341" t="s">
        <v>5964</v>
      </c>
      <c r="F3898" s="343" t="n">
        <v>31.1</v>
      </c>
    </row>
    <row r="3899" customFormat="false" ht="15" hidden="false" customHeight="false" outlineLevel="0" collapsed="false">
      <c r="A3899" s="341" t="n">
        <v>89583</v>
      </c>
      <c r="B3899" s="342" t="str">
        <f aca="false">A3899&amp;"U"</f>
        <v>89583U</v>
      </c>
      <c r="C3899" s="341" t="s">
        <v>9790</v>
      </c>
      <c r="D3899" s="341" t="s">
        <v>32</v>
      </c>
      <c r="E3899" s="341" t="s">
        <v>5964</v>
      </c>
      <c r="F3899" s="343" t="n">
        <v>38.62</v>
      </c>
    </row>
    <row r="3900" customFormat="false" ht="15" hidden="false" customHeight="false" outlineLevel="0" collapsed="false">
      <c r="A3900" s="341" t="n">
        <v>89584</v>
      </c>
      <c r="B3900" s="342" t="str">
        <f aca="false">A3900&amp;"U"</f>
        <v>89584U</v>
      </c>
      <c r="C3900" s="341" t="s">
        <v>9791</v>
      </c>
      <c r="D3900" s="341" t="s">
        <v>32</v>
      </c>
      <c r="E3900" s="341" t="s">
        <v>5964</v>
      </c>
      <c r="F3900" s="343" t="n">
        <v>40.24</v>
      </c>
    </row>
    <row r="3901" customFormat="false" ht="15" hidden="false" customHeight="false" outlineLevel="0" collapsed="false">
      <c r="A3901" s="341" t="n">
        <v>89585</v>
      </c>
      <c r="B3901" s="342" t="str">
        <f aca="false">A3901&amp;"U"</f>
        <v>89585U</v>
      </c>
      <c r="C3901" s="341" t="s">
        <v>9792</v>
      </c>
      <c r="D3901" s="341" t="s">
        <v>32</v>
      </c>
      <c r="E3901" s="341" t="s">
        <v>5964</v>
      </c>
      <c r="F3901" s="343" t="n">
        <v>41.16</v>
      </c>
    </row>
    <row r="3902" customFormat="false" ht="15" hidden="false" customHeight="false" outlineLevel="0" collapsed="false">
      <c r="A3902" s="341" t="n">
        <v>89587</v>
      </c>
      <c r="B3902" s="342" t="str">
        <f aca="false">A3902&amp;"U"</f>
        <v>89587U</v>
      </c>
      <c r="C3902" s="341" t="s">
        <v>9793</v>
      </c>
      <c r="D3902" s="341" t="s">
        <v>32</v>
      </c>
      <c r="E3902" s="341" t="s">
        <v>5964</v>
      </c>
      <c r="F3902" s="343" t="n">
        <v>45.09</v>
      </c>
    </row>
    <row r="3903" customFormat="false" ht="15" hidden="false" customHeight="false" outlineLevel="0" collapsed="false">
      <c r="A3903" s="341" t="n">
        <v>89590</v>
      </c>
      <c r="B3903" s="342" t="str">
        <f aca="false">A3903&amp;"U"</f>
        <v>89590U</v>
      </c>
      <c r="C3903" s="341" t="s">
        <v>9794</v>
      </c>
      <c r="D3903" s="341" t="s">
        <v>32</v>
      </c>
      <c r="E3903" s="341" t="s">
        <v>5964</v>
      </c>
      <c r="F3903" s="343" t="n">
        <v>121.62</v>
      </c>
    </row>
    <row r="3904" customFormat="false" ht="15" hidden="false" customHeight="false" outlineLevel="0" collapsed="false">
      <c r="A3904" s="341" t="n">
        <v>89591</v>
      </c>
      <c r="B3904" s="342" t="str">
        <f aca="false">A3904&amp;"U"</f>
        <v>89591U</v>
      </c>
      <c r="C3904" s="341" t="s">
        <v>9795</v>
      </c>
      <c r="D3904" s="341" t="s">
        <v>32</v>
      </c>
      <c r="E3904" s="341" t="s">
        <v>5964</v>
      </c>
      <c r="F3904" s="343" t="n">
        <v>118.82</v>
      </c>
    </row>
    <row r="3905" customFormat="false" ht="15" hidden="false" customHeight="false" outlineLevel="0" collapsed="false">
      <c r="A3905" s="341" t="n">
        <v>89592</v>
      </c>
      <c r="B3905" s="342" t="str">
        <f aca="false">A3905&amp;"U"</f>
        <v>89592U</v>
      </c>
      <c r="C3905" s="341" t="s">
        <v>9796</v>
      </c>
      <c r="D3905" s="341" t="s">
        <v>32</v>
      </c>
      <c r="E3905" s="341" t="s">
        <v>5964</v>
      </c>
      <c r="F3905" s="343" t="n">
        <v>143.45</v>
      </c>
    </row>
    <row r="3906" customFormat="false" ht="15" hidden="false" customHeight="false" outlineLevel="0" collapsed="false">
      <c r="A3906" s="341" t="n">
        <v>89593</v>
      </c>
      <c r="B3906" s="342" t="str">
        <f aca="false">A3906&amp;"U"</f>
        <v>89593U</v>
      </c>
      <c r="C3906" s="341" t="s">
        <v>9797</v>
      </c>
      <c r="D3906" s="341" t="s">
        <v>32</v>
      </c>
      <c r="E3906" s="341" t="s">
        <v>5964</v>
      </c>
      <c r="F3906" s="343" t="n">
        <v>28.34</v>
      </c>
    </row>
    <row r="3907" customFormat="false" ht="15" hidden="false" customHeight="false" outlineLevel="0" collapsed="false">
      <c r="A3907" s="341" t="n">
        <v>89594</v>
      </c>
      <c r="B3907" s="342" t="str">
        <f aca="false">A3907&amp;"U"</f>
        <v>89594U</v>
      </c>
      <c r="C3907" s="341" t="s">
        <v>9798</v>
      </c>
      <c r="D3907" s="341" t="s">
        <v>32</v>
      </c>
      <c r="E3907" s="341" t="s">
        <v>5964</v>
      </c>
      <c r="F3907" s="343" t="n">
        <v>41.28</v>
      </c>
    </row>
    <row r="3908" customFormat="false" ht="15" hidden="false" customHeight="false" outlineLevel="0" collapsed="false">
      <c r="A3908" s="341" t="n">
        <v>89595</v>
      </c>
      <c r="B3908" s="342" t="str">
        <f aca="false">A3908&amp;"U"</f>
        <v>89595U</v>
      </c>
      <c r="C3908" s="341" t="s">
        <v>9799</v>
      </c>
      <c r="D3908" s="341" t="s">
        <v>32</v>
      </c>
      <c r="E3908" s="341" t="s">
        <v>5964</v>
      </c>
      <c r="F3908" s="343" t="n">
        <v>15.78</v>
      </c>
    </row>
    <row r="3909" customFormat="false" ht="15" hidden="false" customHeight="false" outlineLevel="0" collapsed="false">
      <c r="A3909" s="341" t="n">
        <v>89596</v>
      </c>
      <c r="B3909" s="342" t="str">
        <f aca="false">A3909&amp;"U"</f>
        <v>89596U</v>
      </c>
      <c r="C3909" s="341" t="s">
        <v>9800</v>
      </c>
      <c r="D3909" s="341" t="s">
        <v>32</v>
      </c>
      <c r="E3909" s="341" t="s">
        <v>5964</v>
      </c>
      <c r="F3909" s="343" t="n">
        <v>10.88</v>
      </c>
    </row>
    <row r="3910" customFormat="false" ht="15" hidden="false" customHeight="false" outlineLevel="0" collapsed="false">
      <c r="A3910" s="341" t="n">
        <v>89597</v>
      </c>
      <c r="B3910" s="342" t="str">
        <f aca="false">A3910&amp;"U"</f>
        <v>89597U</v>
      </c>
      <c r="C3910" s="341" t="s">
        <v>9801</v>
      </c>
      <c r="D3910" s="341" t="s">
        <v>32</v>
      </c>
      <c r="E3910" s="341" t="s">
        <v>5964</v>
      </c>
      <c r="F3910" s="343" t="n">
        <v>24.79</v>
      </c>
    </row>
    <row r="3911" customFormat="false" ht="15" hidden="false" customHeight="false" outlineLevel="0" collapsed="false">
      <c r="A3911" s="341" t="n">
        <v>89598</v>
      </c>
      <c r="B3911" s="342" t="str">
        <f aca="false">A3911&amp;"U"</f>
        <v>89598U</v>
      </c>
      <c r="C3911" s="341" t="s">
        <v>9802</v>
      </c>
      <c r="D3911" s="341" t="s">
        <v>32</v>
      </c>
      <c r="E3911" s="341" t="s">
        <v>5964</v>
      </c>
      <c r="F3911" s="343" t="n">
        <v>57.53</v>
      </c>
    </row>
    <row r="3912" customFormat="false" ht="15" hidden="false" customHeight="false" outlineLevel="0" collapsed="false">
      <c r="A3912" s="341" t="n">
        <v>89599</v>
      </c>
      <c r="B3912" s="342" t="str">
        <f aca="false">A3912&amp;"U"</f>
        <v>89599U</v>
      </c>
      <c r="C3912" s="341" t="s">
        <v>9803</v>
      </c>
      <c r="D3912" s="341" t="s">
        <v>32</v>
      </c>
      <c r="E3912" s="341" t="s">
        <v>5964</v>
      </c>
      <c r="F3912" s="343" t="n">
        <v>22.64</v>
      </c>
    </row>
    <row r="3913" customFormat="false" ht="15" hidden="false" customHeight="false" outlineLevel="0" collapsed="false">
      <c r="A3913" s="341" t="n">
        <v>89600</v>
      </c>
      <c r="B3913" s="342" t="str">
        <f aca="false">A3913&amp;"U"</f>
        <v>89600U</v>
      </c>
      <c r="C3913" s="341" t="s">
        <v>9804</v>
      </c>
      <c r="D3913" s="341" t="s">
        <v>32</v>
      </c>
      <c r="E3913" s="341" t="s">
        <v>5964</v>
      </c>
      <c r="F3913" s="343" t="n">
        <v>23.65</v>
      </c>
    </row>
    <row r="3914" customFormat="false" ht="15" hidden="false" customHeight="false" outlineLevel="0" collapsed="false">
      <c r="A3914" s="341" t="n">
        <v>89605</v>
      </c>
      <c r="B3914" s="342" t="str">
        <f aca="false">A3914&amp;"U"</f>
        <v>89605U</v>
      </c>
      <c r="C3914" s="341" t="s">
        <v>9805</v>
      </c>
      <c r="D3914" s="341" t="s">
        <v>32</v>
      </c>
      <c r="E3914" s="341" t="s">
        <v>5964</v>
      </c>
      <c r="F3914" s="343" t="n">
        <v>22.6</v>
      </c>
    </row>
    <row r="3915" customFormat="false" ht="15" hidden="false" customHeight="false" outlineLevel="0" collapsed="false">
      <c r="A3915" s="341" t="n">
        <v>89609</v>
      </c>
      <c r="B3915" s="342" t="str">
        <f aca="false">A3915&amp;"U"</f>
        <v>89609U</v>
      </c>
      <c r="C3915" s="341" t="s">
        <v>9806</v>
      </c>
      <c r="D3915" s="341" t="s">
        <v>32</v>
      </c>
      <c r="E3915" s="341" t="s">
        <v>5964</v>
      </c>
      <c r="F3915" s="343" t="n">
        <v>98.8</v>
      </c>
    </row>
    <row r="3916" customFormat="false" ht="15" hidden="false" customHeight="false" outlineLevel="0" collapsed="false">
      <c r="A3916" s="341" t="n">
        <v>89610</v>
      </c>
      <c r="B3916" s="342" t="str">
        <f aca="false">A3916&amp;"U"</f>
        <v>89610U</v>
      </c>
      <c r="C3916" s="341" t="s">
        <v>9807</v>
      </c>
      <c r="D3916" s="341" t="s">
        <v>32</v>
      </c>
      <c r="E3916" s="341" t="s">
        <v>5964</v>
      </c>
      <c r="F3916" s="343" t="n">
        <v>21.26</v>
      </c>
    </row>
    <row r="3917" customFormat="false" ht="15" hidden="false" customHeight="false" outlineLevel="0" collapsed="false">
      <c r="A3917" s="341" t="n">
        <v>89611</v>
      </c>
      <c r="B3917" s="342" t="str">
        <f aca="false">A3917&amp;"U"</f>
        <v>89611U</v>
      </c>
      <c r="C3917" s="341" t="s">
        <v>9808</v>
      </c>
      <c r="D3917" s="341" t="s">
        <v>32</v>
      </c>
      <c r="E3917" s="341" t="s">
        <v>5964</v>
      </c>
      <c r="F3917" s="343" t="n">
        <v>35.32</v>
      </c>
    </row>
    <row r="3918" customFormat="false" ht="15" hidden="false" customHeight="false" outlineLevel="0" collapsed="false">
      <c r="A3918" s="341" t="n">
        <v>89612</v>
      </c>
      <c r="B3918" s="342" t="str">
        <f aca="false">A3918&amp;"U"</f>
        <v>89612U</v>
      </c>
      <c r="C3918" s="341" t="s">
        <v>9809</v>
      </c>
      <c r="D3918" s="341" t="s">
        <v>32</v>
      </c>
      <c r="E3918" s="341" t="s">
        <v>5964</v>
      </c>
      <c r="F3918" s="343" t="n">
        <v>195.73</v>
      </c>
    </row>
    <row r="3919" customFormat="false" ht="15" hidden="false" customHeight="false" outlineLevel="0" collapsed="false">
      <c r="A3919" s="341" t="n">
        <v>89613</v>
      </c>
      <c r="B3919" s="342" t="str">
        <f aca="false">A3919&amp;"U"</f>
        <v>89613U</v>
      </c>
      <c r="C3919" s="341" t="s">
        <v>9810</v>
      </c>
      <c r="D3919" s="341" t="s">
        <v>32</v>
      </c>
      <c r="E3919" s="341" t="s">
        <v>5964</v>
      </c>
      <c r="F3919" s="343" t="n">
        <v>33.86</v>
      </c>
    </row>
    <row r="3920" customFormat="false" ht="15" hidden="false" customHeight="false" outlineLevel="0" collapsed="false">
      <c r="A3920" s="341" t="n">
        <v>89614</v>
      </c>
      <c r="B3920" s="342" t="str">
        <f aca="false">A3920&amp;"U"</f>
        <v>89614U</v>
      </c>
      <c r="C3920" s="341" t="s">
        <v>9811</v>
      </c>
      <c r="D3920" s="341" t="s">
        <v>32</v>
      </c>
      <c r="E3920" s="341" t="s">
        <v>5964</v>
      </c>
      <c r="F3920" s="343" t="n">
        <v>68.08</v>
      </c>
    </row>
    <row r="3921" customFormat="false" ht="15" hidden="false" customHeight="false" outlineLevel="0" collapsed="false">
      <c r="A3921" s="341" t="n">
        <v>89615</v>
      </c>
      <c r="B3921" s="342" t="str">
        <f aca="false">A3921&amp;"U"</f>
        <v>89615U</v>
      </c>
      <c r="C3921" s="341" t="s">
        <v>9812</v>
      </c>
      <c r="D3921" s="341" t="s">
        <v>32</v>
      </c>
      <c r="E3921" s="341" t="s">
        <v>5964</v>
      </c>
      <c r="F3921" s="343" t="n">
        <v>231.19</v>
      </c>
    </row>
    <row r="3922" customFormat="false" ht="15" hidden="false" customHeight="false" outlineLevel="0" collapsed="false">
      <c r="A3922" s="341" t="n">
        <v>89616</v>
      </c>
      <c r="B3922" s="342" t="str">
        <f aca="false">A3922&amp;"U"</f>
        <v>89616U</v>
      </c>
      <c r="C3922" s="341" t="s">
        <v>9813</v>
      </c>
      <c r="D3922" s="341" t="s">
        <v>32</v>
      </c>
      <c r="E3922" s="341" t="s">
        <v>5964</v>
      </c>
      <c r="F3922" s="343" t="n">
        <v>45.51</v>
      </c>
    </row>
    <row r="3923" customFormat="false" ht="15" hidden="false" customHeight="false" outlineLevel="0" collapsed="false">
      <c r="A3923" s="341" t="n">
        <v>89617</v>
      </c>
      <c r="B3923" s="342" t="str">
        <f aca="false">A3923&amp;"U"</f>
        <v>89617U</v>
      </c>
      <c r="C3923" s="341" t="s">
        <v>9814</v>
      </c>
      <c r="D3923" s="341" t="s">
        <v>32</v>
      </c>
      <c r="E3923" s="341" t="s">
        <v>5964</v>
      </c>
      <c r="F3923" s="343" t="n">
        <v>7.17</v>
      </c>
    </row>
    <row r="3924" customFormat="false" ht="15" hidden="false" customHeight="false" outlineLevel="0" collapsed="false">
      <c r="A3924" s="341" t="n">
        <v>89620</v>
      </c>
      <c r="B3924" s="342" t="str">
        <f aca="false">A3924&amp;"U"</f>
        <v>89620U</v>
      </c>
      <c r="C3924" s="341" t="s">
        <v>9815</v>
      </c>
      <c r="D3924" s="341" t="s">
        <v>32</v>
      </c>
      <c r="E3924" s="341" t="s">
        <v>5964</v>
      </c>
      <c r="F3924" s="343" t="n">
        <v>11.91</v>
      </c>
    </row>
    <row r="3925" customFormat="false" ht="15" hidden="false" customHeight="false" outlineLevel="0" collapsed="false">
      <c r="A3925" s="341" t="n">
        <v>89622</v>
      </c>
      <c r="B3925" s="342" t="str">
        <f aca="false">A3925&amp;"U"</f>
        <v>89622U</v>
      </c>
      <c r="C3925" s="341" t="s">
        <v>9816</v>
      </c>
      <c r="D3925" s="341" t="s">
        <v>32</v>
      </c>
      <c r="E3925" s="341" t="s">
        <v>5964</v>
      </c>
      <c r="F3925" s="343" t="n">
        <v>14.85</v>
      </c>
    </row>
    <row r="3926" customFormat="false" ht="15" hidden="false" customHeight="false" outlineLevel="0" collapsed="false">
      <c r="A3926" s="341" t="n">
        <v>89623</v>
      </c>
      <c r="B3926" s="342" t="str">
        <f aca="false">A3926&amp;"U"</f>
        <v>89623U</v>
      </c>
      <c r="C3926" s="341" t="s">
        <v>9817</v>
      </c>
      <c r="D3926" s="341" t="s">
        <v>32</v>
      </c>
      <c r="E3926" s="341" t="s">
        <v>5964</v>
      </c>
      <c r="F3926" s="343" t="n">
        <v>20.42</v>
      </c>
    </row>
    <row r="3927" customFormat="false" ht="15" hidden="false" customHeight="false" outlineLevel="0" collapsed="false">
      <c r="A3927" s="341" t="n">
        <v>89624</v>
      </c>
      <c r="B3927" s="342" t="str">
        <f aca="false">A3927&amp;"U"</f>
        <v>89624U</v>
      </c>
      <c r="C3927" s="341" t="s">
        <v>9818</v>
      </c>
      <c r="D3927" s="341" t="s">
        <v>32</v>
      </c>
      <c r="E3927" s="341" t="s">
        <v>5964</v>
      </c>
      <c r="F3927" s="343" t="n">
        <v>18.93</v>
      </c>
    </row>
    <row r="3928" customFormat="false" ht="15" hidden="false" customHeight="false" outlineLevel="0" collapsed="false">
      <c r="A3928" s="341" t="n">
        <v>89625</v>
      </c>
      <c r="B3928" s="342" t="str">
        <f aca="false">A3928&amp;"U"</f>
        <v>89625U</v>
      </c>
      <c r="C3928" s="341" t="s">
        <v>9819</v>
      </c>
      <c r="D3928" s="341" t="s">
        <v>32</v>
      </c>
      <c r="E3928" s="341" t="s">
        <v>5964</v>
      </c>
      <c r="F3928" s="343" t="n">
        <v>23.56</v>
      </c>
    </row>
    <row r="3929" customFormat="false" ht="15" hidden="false" customHeight="false" outlineLevel="0" collapsed="false">
      <c r="A3929" s="341" t="n">
        <v>89626</v>
      </c>
      <c r="B3929" s="342" t="str">
        <f aca="false">A3929&amp;"U"</f>
        <v>89626U</v>
      </c>
      <c r="C3929" s="341" t="s">
        <v>9820</v>
      </c>
      <c r="D3929" s="341" t="s">
        <v>32</v>
      </c>
      <c r="E3929" s="341" t="s">
        <v>5964</v>
      </c>
      <c r="F3929" s="343" t="n">
        <v>32.96</v>
      </c>
    </row>
    <row r="3930" customFormat="false" ht="15" hidden="false" customHeight="false" outlineLevel="0" collapsed="false">
      <c r="A3930" s="341" t="n">
        <v>89627</v>
      </c>
      <c r="B3930" s="342" t="str">
        <f aca="false">A3930&amp;"U"</f>
        <v>89627U</v>
      </c>
      <c r="C3930" s="341" t="s">
        <v>9821</v>
      </c>
      <c r="D3930" s="341" t="s">
        <v>32</v>
      </c>
      <c r="E3930" s="341" t="s">
        <v>5964</v>
      </c>
      <c r="F3930" s="343" t="n">
        <v>21.39</v>
      </c>
    </row>
    <row r="3931" customFormat="false" ht="15" hidden="false" customHeight="false" outlineLevel="0" collapsed="false">
      <c r="A3931" s="341" t="n">
        <v>89628</v>
      </c>
      <c r="B3931" s="342" t="str">
        <f aca="false">A3931&amp;"U"</f>
        <v>89628U</v>
      </c>
      <c r="C3931" s="341" t="s">
        <v>9822</v>
      </c>
      <c r="D3931" s="341" t="s">
        <v>32</v>
      </c>
      <c r="E3931" s="341" t="s">
        <v>5964</v>
      </c>
      <c r="F3931" s="343" t="n">
        <v>53.18</v>
      </c>
    </row>
    <row r="3932" customFormat="false" ht="15" hidden="false" customHeight="false" outlineLevel="0" collapsed="false">
      <c r="A3932" s="341" t="n">
        <v>89629</v>
      </c>
      <c r="B3932" s="342" t="str">
        <f aca="false">A3932&amp;"U"</f>
        <v>89629U</v>
      </c>
      <c r="C3932" s="341" t="s">
        <v>9823</v>
      </c>
      <c r="D3932" s="341" t="s">
        <v>32</v>
      </c>
      <c r="E3932" s="341" t="s">
        <v>5964</v>
      </c>
      <c r="F3932" s="343" t="n">
        <v>91.28</v>
      </c>
    </row>
    <row r="3933" customFormat="false" ht="15" hidden="false" customHeight="false" outlineLevel="0" collapsed="false">
      <c r="A3933" s="341" t="n">
        <v>89630</v>
      </c>
      <c r="B3933" s="342" t="str">
        <f aca="false">A3933&amp;"U"</f>
        <v>89630U</v>
      </c>
      <c r="C3933" s="341" t="s">
        <v>9824</v>
      </c>
      <c r="D3933" s="341" t="s">
        <v>32</v>
      </c>
      <c r="E3933" s="341" t="s">
        <v>5964</v>
      </c>
      <c r="F3933" s="343" t="n">
        <v>68.89</v>
      </c>
    </row>
    <row r="3934" customFormat="false" ht="15" hidden="false" customHeight="false" outlineLevel="0" collapsed="false">
      <c r="A3934" s="341" t="n">
        <v>89631</v>
      </c>
      <c r="B3934" s="342" t="str">
        <f aca="false">A3934&amp;"U"</f>
        <v>89631U</v>
      </c>
      <c r="C3934" s="341" t="s">
        <v>9825</v>
      </c>
      <c r="D3934" s="341" t="s">
        <v>32</v>
      </c>
      <c r="E3934" s="341" t="s">
        <v>5964</v>
      </c>
      <c r="F3934" s="343" t="n">
        <v>120.73</v>
      </c>
    </row>
    <row r="3935" customFormat="false" ht="15" hidden="false" customHeight="false" outlineLevel="0" collapsed="false">
      <c r="A3935" s="341" t="n">
        <v>89632</v>
      </c>
      <c r="B3935" s="342" t="str">
        <f aca="false">A3935&amp;"U"</f>
        <v>89632U</v>
      </c>
      <c r="C3935" s="341" t="s">
        <v>9826</v>
      </c>
      <c r="D3935" s="341" t="s">
        <v>32</v>
      </c>
      <c r="E3935" s="341" t="s">
        <v>5964</v>
      </c>
      <c r="F3935" s="343" t="n">
        <v>142.46</v>
      </c>
    </row>
    <row r="3936" customFormat="false" ht="15" hidden="false" customHeight="false" outlineLevel="0" collapsed="false">
      <c r="A3936" s="341" t="n">
        <v>89637</v>
      </c>
      <c r="B3936" s="342" t="str">
        <f aca="false">A3936&amp;"U"</f>
        <v>89637U</v>
      </c>
      <c r="C3936" s="341" t="s">
        <v>9827</v>
      </c>
      <c r="D3936" s="341" t="s">
        <v>32</v>
      </c>
      <c r="E3936" s="341" t="s">
        <v>5964</v>
      </c>
      <c r="F3936" s="343" t="n">
        <v>9.64</v>
      </c>
    </row>
    <row r="3937" customFormat="false" ht="15" hidden="false" customHeight="false" outlineLevel="0" collapsed="false">
      <c r="A3937" s="341" t="n">
        <v>89638</v>
      </c>
      <c r="B3937" s="342" t="str">
        <f aca="false">A3937&amp;"U"</f>
        <v>89638U</v>
      </c>
      <c r="C3937" s="341" t="s">
        <v>9828</v>
      </c>
      <c r="D3937" s="341" t="s">
        <v>32</v>
      </c>
      <c r="E3937" s="341" t="s">
        <v>5964</v>
      </c>
      <c r="F3937" s="343" t="n">
        <v>10.45</v>
      </c>
    </row>
    <row r="3938" customFormat="false" ht="15" hidden="false" customHeight="false" outlineLevel="0" collapsed="false">
      <c r="A3938" s="341" t="n">
        <v>89639</v>
      </c>
      <c r="B3938" s="342" t="str">
        <f aca="false">A3938&amp;"U"</f>
        <v>89639U</v>
      </c>
      <c r="C3938" s="341" t="s">
        <v>9829</v>
      </c>
      <c r="D3938" s="341" t="s">
        <v>32</v>
      </c>
      <c r="E3938" s="341" t="s">
        <v>5964</v>
      </c>
      <c r="F3938" s="343" t="n">
        <v>11.01</v>
      </c>
    </row>
    <row r="3939" customFormat="false" ht="15" hidden="false" customHeight="false" outlineLevel="0" collapsed="false">
      <c r="A3939" s="341" t="n">
        <v>89640</v>
      </c>
      <c r="B3939" s="342" t="str">
        <f aca="false">A3939&amp;"U"</f>
        <v>89640U</v>
      </c>
      <c r="C3939" s="341" t="s">
        <v>9830</v>
      </c>
      <c r="D3939" s="341" t="s">
        <v>32</v>
      </c>
      <c r="E3939" s="341" t="s">
        <v>5964</v>
      </c>
      <c r="F3939" s="343" t="n">
        <v>17.1</v>
      </c>
    </row>
    <row r="3940" customFormat="false" ht="15" hidden="false" customHeight="false" outlineLevel="0" collapsed="false">
      <c r="A3940" s="341" t="n">
        <v>89641</v>
      </c>
      <c r="B3940" s="342" t="str">
        <f aca="false">A3940&amp;"U"</f>
        <v>89641U</v>
      </c>
      <c r="C3940" s="341" t="s">
        <v>9831</v>
      </c>
      <c r="D3940" s="341" t="s">
        <v>32</v>
      </c>
      <c r="E3940" s="341" t="s">
        <v>5964</v>
      </c>
      <c r="F3940" s="343" t="n">
        <v>12.5</v>
      </c>
    </row>
    <row r="3941" customFormat="false" ht="15" hidden="false" customHeight="false" outlineLevel="0" collapsed="false">
      <c r="A3941" s="341" t="n">
        <v>89642</v>
      </c>
      <c r="B3941" s="342" t="str">
        <f aca="false">A3941&amp;"U"</f>
        <v>89642U</v>
      </c>
      <c r="C3941" s="341" t="s">
        <v>9832</v>
      </c>
      <c r="D3941" s="341" t="s">
        <v>32</v>
      </c>
      <c r="E3941" s="341" t="s">
        <v>5964</v>
      </c>
      <c r="F3941" s="343" t="n">
        <v>13.91</v>
      </c>
    </row>
    <row r="3942" customFormat="false" ht="15" hidden="false" customHeight="false" outlineLevel="0" collapsed="false">
      <c r="A3942" s="341" t="n">
        <v>89643</v>
      </c>
      <c r="B3942" s="342" t="str">
        <f aca="false">A3942&amp;"U"</f>
        <v>89643U</v>
      </c>
      <c r="C3942" s="341" t="s">
        <v>9833</v>
      </c>
      <c r="D3942" s="341" t="s">
        <v>32</v>
      </c>
      <c r="E3942" s="341" t="s">
        <v>5964</v>
      </c>
      <c r="F3942" s="343" t="n">
        <v>15.03</v>
      </c>
    </row>
    <row r="3943" customFormat="false" ht="15" hidden="false" customHeight="false" outlineLevel="0" collapsed="false">
      <c r="A3943" s="341" t="n">
        <v>89644</v>
      </c>
      <c r="B3943" s="342" t="str">
        <f aca="false">A3943&amp;"U"</f>
        <v>89644U</v>
      </c>
      <c r="C3943" s="341" t="s">
        <v>9834</v>
      </c>
      <c r="D3943" s="341" t="s">
        <v>32</v>
      </c>
      <c r="E3943" s="341" t="s">
        <v>5964</v>
      </c>
      <c r="F3943" s="343" t="n">
        <v>20.86</v>
      </c>
    </row>
    <row r="3944" customFormat="false" ht="15" hidden="false" customHeight="false" outlineLevel="0" collapsed="false">
      <c r="A3944" s="341" t="n">
        <v>89645</v>
      </c>
      <c r="B3944" s="342" t="str">
        <f aca="false">A3944&amp;"U"</f>
        <v>89645U</v>
      </c>
      <c r="C3944" s="341" t="s">
        <v>9835</v>
      </c>
      <c r="D3944" s="341" t="s">
        <v>32</v>
      </c>
      <c r="E3944" s="341" t="s">
        <v>5964</v>
      </c>
      <c r="F3944" s="343" t="n">
        <v>29.04</v>
      </c>
    </row>
    <row r="3945" customFormat="false" ht="15" hidden="false" customHeight="false" outlineLevel="0" collapsed="false">
      <c r="A3945" s="341" t="n">
        <v>89646</v>
      </c>
      <c r="B3945" s="342" t="str">
        <f aca="false">A3945&amp;"U"</f>
        <v>89646U</v>
      </c>
      <c r="C3945" s="341" t="s">
        <v>9836</v>
      </c>
      <c r="D3945" s="341" t="s">
        <v>32</v>
      </c>
      <c r="E3945" s="341" t="s">
        <v>5964</v>
      </c>
      <c r="F3945" s="343" t="n">
        <v>18.77</v>
      </c>
    </row>
    <row r="3946" customFormat="false" ht="15" hidden="false" customHeight="false" outlineLevel="0" collapsed="false">
      <c r="A3946" s="341" t="n">
        <v>89647</v>
      </c>
      <c r="B3946" s="342" t="str">
        <f aca="false">A3946&amp;"U"</f>
        <v>89647U</v>
      </c>
      <c r="C3946" s="341" t="s">
        <v>9837</v>
      </c>
      <c r="D3946" s="341" t="s">
        <v>32</v>
      </c>
      <c r="E3946" s="341" t="s">
        <v>5964</v>
      </c>
      <c r="F3946" s="343" t="n">
        <v>18.19</v>
      </c>
    </row>
    <row r="3947" customFormat="false" ht="15" hidden="false" customHeight="false" outlineLevel="0" collapsed="false">
      <c r="A3947" s="341" t="n">
        <v>89648</v>
      </c>
      <c r="B3947" s="342" t="str">
        <f aca="false">A3947&amp;"U"</f>
        <v>89648U</v>
      </c>
      <c r="C3947" s="341" t="s">
        <v>9838</v>
      </c>
      <c r="D3947" s="341" t="s">
        <v>32</v>
      </c>
      <c r="E3947" s="341" t="s">
        <v>5964</v>
      </c>
      <c r="F3947" s="343" t="n">
        <v>22.58</v>
      </c>
    </row>
    <row r="3948" customFormat="false" ht="15" hidden="false" customHeight="false" outlineLevel="0" collapsed="false">
      <c r="A3948" s="341" t="n">
        <v>89649</v>
      </c>
      <c r="B3948" s="342" t="str">
        <f aca="false">A3948&amp;"U"</f>
        <v>89649U</v>
      </c>
      <c r="C3948" s="341" t="s">
        <v>9839</v>
      </c>
      <c r="D3948" s="341" t="s">
        <v>32</v>
      </c>
      <c r="E3948" s="341" t="s">
        <v>5964</v>
      </c>
      <c r="F3948" s="343" t="n">
        <v>27.46</v>
      </c>
    </row>
    <row r="3949" customFormat="false" ht="15" hidden="false" customHeight="false" outlineLevel="0" collapsed="false">
      <c r="A3949" s="341" t="n">
        <v>89650</v>
      </c>
      <c r="B3949" s="342" t="str">
        <f aca="false">A3949&amp;"U"</f>
        <v>89650U</v>
      </c>
      <c r="C3949" s="341" t="s">
        <v>9840</v>
      </c>
      <c r="D3949" s="341" t="s">
        <v>32</v>
      </c>
      <c r="E3949" s="341" t="s">
        <v>5964</v>
      </c>
      <c r="F3949" s="343" t="n">
        <v>26.02</v>
      </c>
    </row>
    <row r="3950" customFormat="false" ht="15" hidden="false" customHeight="false" outlineLevel="0" collapsed="false">
      <c r="A3950" s="341" t="n">
        <v>89651</v>
      </c>
      <c r="B3950" s="342" t="str">
        <f aca="false">A3950&amp;"U"</f>
        <v>89651U</v>
      </c>
      <c r="C3950" s="341" t="s">
        <v>9841</v>
      </c>
      <c r="D3950" s="341" t="s">
        <v>32</v>
      </c>
      <c r="E3950" s="341" t="s">
        <v>5964</v>
      </c>
      <c r="F3950" s="343" t="n">
        <v>6.58</v>
      </c>
    </row>
    <row r="3951" customFormat="false" ht="15" hidden="false" customHeight="false" outlineLevel="0" collapsed="false">
      <c r="A3951" s="341" t="n">
        <v>89652</v>
      </c>
      <c r="B3951" s="342" t="str">
        <f aca="false">A3951&amp;"U"</f>
        <v>89652U</v>
      </c>
      <c r="C3951" s="341" t="s">
        <v>9842</v>
      </c>
      <c r="D3951" s="341" t="s">
        <v>32</v>
      </c>
      <c r="E3951" s="341" t="s">
        <v>5964</v>
      </c>
      <c r="F3951" s="343" t="n">
        <v>11.05</v>
      </c>
    </row>
    <row r="3952" customFormat="false" ht="15" hidden="false" customHeight="false" outlineLevel="0" collapsed="false">
      <c r="A3952" s="341" t="n">
        <v>89653</v>
      </c>
      <c r="B3952" s="342" t="str">
        <f aca="false">A3952&amp;"U"</f>
        <v>89653U</v>
      </c>
      <c r="C3952" s="341" t="s">
        <v>9843</v>
      </c>
      <c r="D3952" s="341" t="s">
        <v>32</v>
      </c>
      <c r="E3952" s="341" t="s">
        <v>5964</v>
      </c>
      <c r="F3952" s="343" t="n">
        <v>15.58</v>
      </c>
    </row>
    <row r="3953" customFormat="false" ht="15" hidden="false" customHeight="false" outlineLevel="0" collapsed="false">
      <c r="A3953" s="341" t="n">
        <v>89654</v>
      </c>
      <c r="B3953" s="342" t="str">
        <f aca="false">A3953&amp;"U"</f>
        <v>89654U</v>
      </c>
      <c r="C3953" s="341" t="s">
        <v>9844</v>
      </c>
      <c r="D3953" s="341" t="s">
        <v>32</v>
      </c>
      <c r="E3953" s="341" t="s">
        <v>5964</v>
      </c>
      <c r="F3953" s="343" t="n">
        <v>18</v>
      </c>
    </row>
    <row r="3954" customFormat="false" ht="15" hidden="false" customHeight="false" outlineLevel="0" collapsed="false">
      <c r="A3954" s="341" t="n">
        <v>89655</v>
      </c>
      <c r="B3954" s="342" t="str">
        <f aca="false">A3954&amp;"U"</f>
        <v>89655U</v>
      </c>
      <c r="C3954" s="341" t="s">
        <v>9845</v>
      </c>
      <c r="D3954" s="341" t="s">
        <v>32</v>
      </c>
      <c r="E3954" s="341" t="s">
        <v>5964</v>
      </c>
      <c r="F3954" s="343" t="n">
        <v>21.4</v>
      </c>
    </row>
    <row r="3955" customFormat="false" ht="15" hidden="false" customHeight="false" outlineLevel="0" collapsed="false">
      <c r="A3955" s="341" t="n">
        <v>89656</v>
      </c>
      <c r="B3955" s="342" t="str">
        <f aca="false">A3955&amp;"U"</f>
        <v>89656U</v>
      </c>
      <c r="C3955" s="341" t="s">
        <v>9846</v>
      </c>
      <c r="D3955" s="341" t="s">
        <v>32</v>
      </c>
      <c r="E3955" s="341" t="s">
        <v>5964</v>
      </c>
      <c r="F3955" s="343" t="n">
        <v>19.96</v>
      </c>
    </row>
    <row r="3956" customFormat="false" ht="15" hidden="false" customHeight="false" outlineLevel="0" collapsed="false">
      <c r="A3956" s="341" t="n">
        <v>89657</v>
      </c>
      <c r="B3956" s="342" t="str">
        <f aca="false">A3956&amp;"U"</f>
        <v>89657U</v>
      </c>
      <c r="C3956" s="341" t="s">
        <v>9847</v>
      </c>
      <c r="D3956" s="341" t="s">
        <v>32</v>
      </c>
      <c r="E3956" s="341" t="s">
        <v>5964</v>
      </c>
      <c r="F3956" s="343" t="n">
        <v>12.48</v>
      </c>
    </row>
    <row r="3957" customFormat="false" ht="15" hidden="false" customHeight="false" outlineLevel="0" collapsed="false">
      <c r="A3957" s="341" t="n">
        <v>89658</v>
      </c>
      <c r="B3957" s="342" t="str">
        <f aca="false">A3957&amp;"U"</f>
        <v>89658U</v>
      </c>
      <c r="C3957" s="341" t="s">
        <v>9848</v>
      </c>
      <c r="D3957" s="341" t="s">
        <v>32</v>
      </c>
      <c r="E3957" s="341" t="s">
        <v>5964</v>
      </c>
      <c r="F3957" s="343" t="n">
        <v>8.77</v>
      </c>
    </row>
    <row r="3958" customFormat="false" ht="15" hidden="false" customHeight="false" outlineLevel="0" collapsed="false">
      <c r="A3958" s="341" t="n">
        <v>89659</v>
      </c>
      <c r="B3958" s="342" t="str">
        <f aca="false">A3958&amp;"U"</f>
        <v>89659U</v>
      </c>
      <c r="C3958" s="341" t="s">
        <v>9849</v>
      </c>
      <c r="D3958" s="341" t="s">
        <v>32</v>
      </c>
      <c r="E3958" s="341" t="s">
        <v>5964</v>
      </c>
      <c r="F3958" s="343" t="n">
        <v>15.52</v>
      </c>
    </row>
    <row r="3959" customFormat="false" ht="15" hidden="false" customHeight="false" outlineLevel="0" collapsed="false">
      <c r="A3959" s="341" t="n">
        <v>89660</v>
      </c>
      <c r="B3959" s="342" t="str">
        <f aca="false">A3959&amp;"U"</f>
        <v>89660U</v>
      </c>
      <c r="C3959" s="341" t="s">
        <v>9850</v>
      </c>
      <c r="D3959" s="341" t="s">
        <v>32</v>
      </c>
      <c r="E3959" s="341" t="s">
        <v>5964</v>
      </c>
      <c r="F3959" s="343" t="n">
        <v>8.93</v>
      </c>
    </row>
    <row r="3960" customFormat="false" ht="15" hidden="false" customHeight="false" outlineLevel="0" collapsed="false">
      <c r="A3960" s="341" t="n">
        <v>89661</v>
      </c>
      <c r="B3960" s="342" t="str">
        <f aca="false">A3960&amp;"U"</f>
        <v>89661U</v>
      </c>
      <c r="C3960" s="341" t="s">
        <v>9851</v>
      </c>
      <c r="D3960" s="341" t="s">
        <v>32</v>
      </c>
      <c r="E3960" s="341" t="s">
        <v>5964</v>
      </c>
      <c r="F3960" s="343" t="n">
        <v>21.07</v>
      </c>
    </row>
    <row r="3961" customFormat="false" ht="15" hidden="false" customHeight="false" outlineLevel="0" collapsed="false">
      <c r="A3961" s="341" t="n">
        <v>89662</v>
      </c>
      <c r="B3961" s="342" t="str">
        <f aca="false">A3961&amp;"U"</f>
        <v>89662U</v>
      </c>
      <c r="C3961" s="341" t="s">
        <v>9852</v>
      </c>
      <c r="D3961" s="341" t="s">
        <v>32</v>
      </c>
      <c r="E3961" s="341" t="s">
        <v>5964</v>
      </c>
      <c r="F3961" s="343" t="n">
        <v>27.67</v>
      </c>
    </row>
    <row r="3962" customFormat="false" ht="15" hidden="false" customHeight="false" outlineLevel="0" collapsed="false">
      <c r="A3962" s="341" t="n">
        <v>89663</v>
      </c>
      <c r="B3962" s="342" t="str">
        <f aca="false">A3962&amp;"U"</f>
        <v>89663U</v>
      </c>
      <c r="C3962" s="341" t="s">
        <v>9853</v>
      </c>
      <c r="D3962" s="341" t="s">
        <v>32</v>
      </c>
      <c r="E3962" s="341" t="s">
        <v>5964</v>
      </c>
      <c r="F3962" s="343" t="n">
        <v>26.76</v>
      </c>
    </row>
    <row r="3963" customFormat="false" ht="15" hidden="false" customHeight="false" outlineLevel="0" collapsed="false">
      <c r="A3963" s="341" t="n">
        <v>89664</v>
      </c>
      <c r="B3963" s="342" t="str">
        <f aca="false">A3963&amp;"U"</f>
        <v>89664U</v>
      </c>
      <c r="C3963" s="341" t="s">
        <v>9854</v>
      </c>
      <c r="D3963" s="341" t="s">
        <v>32</v>
      </c>
      <c r="E3963" s="341" t="s">
        <v>5964</v>
      </c>
      <c r="F3963" s="343" t="n">
        <v>15.46</v>
      </c>
    </row>
    <row r="3964" customFormat="false" ht="15" hidden="false" customHeight="false" outlineLevel="0" collapsed="false">
      <c r="A3964" s="341" t="n">
        <v>89666</v>
      </c>
      <c r="B3964" s="342" t="str">
        <f aca="false">A3964&amp;"U"</f>
        <v>89666U</v>
      </c>
      <c r="C3964" s="341" t="s">
        <v>9855</v>
      </c>
      <c r="D3964" s="341" t="s">
        <v>32</v>
      </c>
      <c r="E3964" s="341" t="s">
        <v>5964</v>
      </c>
      <c r="F3964" s="343" t="n">
        <v>6.83</v>
      </c>
    </row>
    <row r="3965" customFormat="false" ht="15" hidden="false" customHeight="false" outlineLevel="0" collapsed="false">
      <c r="A3965" s="341" t="n">
        <v>89667</v>
      </c>
      <c r="B3965" s="342" t="str">
        <f aca="false">A3965&amp;"U"</f>
        <v>89667U</v>
      </c>
      <c r="C3965" s="341" t="s">
        <v>9856</v>
      </c>
      <c r="D3965" s="341" t="s">
        <v>32</v>
      </c>
      <c r="E3965" s="341" t="s">
        <v>5964</v>
      </c>
      <c r="F3965" s="343" t="n">
        <v>39.4</v>
      </c>
    </row>
    <row r="3966" customFormat="false" ht="15" hidden="false" customHeight="false" outlineLevel="0" collapsed="false">
      <c r="A3966" s="341" t="n">
        <v>89668</v>
      </c>
      <c r="B3966" s="342" t="str">
        <f aca="false">A3966&amp;"U"</f>
        <v>89668U</v>
      </c>
      <c r="C3966" s="341" t="s">
        <v>9857</v>
      </c>
      <c r="D3966" s="341" t="s">
        <v>32</v>
      </c>
      <c r="E3966" s="341" t="s">
        <v>5964</v>
      </c>
      <c r="F3966" s="343" t="n">
        <v>26.13</v>
      </c>
    </row>
    <row r="3967" customFormat="false" ht="15" hidden="false" customHeight="false" outlineLevel="0" collapsed="false">
      <c r="A3967" s="341" t="n">
        <v>89669</v>
      </c>
      <c r="B3967" s="342" t="str">
        <f aca="false">A3967&amp;"U"</f>
        <v>89669U</v>
      </c>
      <c r="C3967" s="341" t="s">
        <v>9858</v>
      </c>
      <c r="D3967" s="341" t="s">
        <v>32</v>
      </c>
      <c r="E3967" s="341" t="s">
        <v>5964</v>
      </c>
      <c r="F3967" s="343" t="n">
        <v>30.1</v>
      </c>
    </row>
    <row r="3968" customFormat="false" ht="15" hidden="false" customHeight="false" outlineLevel="0" collapsed="false">
      <c r="A3968" s="341" t="n">
        <v>89670</v>
      </c>
      <c r="B3968" s="342" t="str">
        <f aca="false">A3968&amp;"U"</f>
        <v>89670U</v>
      </c>
      <c r="C3968" s="341" t="s">
        <v>9859</v>
      </c>
      <c r="D3968" s="341" t="s">
        <v>32</v>
      </c>
      <c r="E3968" s="341" t="s">
        <v>5964</v>
      </c>
      <c r="F3968" s="343" t="n">
        <v>12.97</v>
      </c>
    </row>
    <row r="3969" customFormat="false" ht="15" hidden="false" customHeight="false" outlineLevel="0" collapsed="false">
      <c r="A3969" s="341" t="n">
        <v>89671</v>
      </c>
      <c r="B3969" s="342" t="str">
        <f aca="false">A3969&amp;"U"</f>
        <v>89671U</v>
      </c>
      <c r="C3969" s="341" t="s">
        <v>9860</v>
      </c>
      <c r="D3969" s="341" t="s">
        <v>32</v>
      </c>
      <c r="E3969" s="341" t="s">
        <v>5964</v>
      </c>
      <c r="F3969" s="343" t="n">
        <v>40.83</v>
      </c>
    </row>
    <row r="3970" customFormat="false" ht="15" hidden="false" customHeight="false" outlineLevel="0" collapsed="false">
      <c r="A3970" s="341" t="n">
        <v>89672</v>
      </c>
      <c r="B3970" s="342" t="str">
        <f aca="false">A3970&amp;"U"</f>
        <v>89672U</v>
      </c>
      <c r="C3970" s="341" t="s">
        <v>9861</v>
      </c>
      <c r="D3970" s="341" t="s">
        <v>32</v>
      </c>
      <c r="E3970" s="341" t="s">
        <v>5964</v>
      </c>
      <c r="F3970" s="343" t="n">
        <v>21.36</v>
      </c>
    </row>
    <row r="3971" customFormat="false" ht="15" hidden="false" customHeight="false" outlineLevel="0" collapsed="false">
      <c r="A3971" s="341" t="n">
        <v>89673</v>
      </c>
      <c r="B3971" s="342" t="str">
        <f aca="false">A3971&amp;"U"</f>
        <v>89673U</v>
      </c>
      <c r="C3971" s="341" t="s">
        <v>9862</v>
      </c>
      <c r="D3971" s="341" t="s">
        <v>32</v>
      </c>
      <c r="E3971" s="341" t="s">
        <v>5964</v>
      </c>
      <c r="F3971" s="343" t="n">
        <v>32.5</v>
      </c>
    </row>
    <row r="3972" customFormat="false" ht="15" hidden="false" customHeight="false" outlineLevel="0" collapsed="false">
      <c r="A3972" s="341" t="n">
        <v>89674</v>
      </c>
      <c r="B3972" s="342" t="str">
        <f aca="false">A3972&amp;"U"</f>
        <v>89674U</v>
      </c>
      <c r="C3972" s="341" t="s">
        <v>9863</v>
      </c>
      <c r="D3972" s="341" t="s">
        <v>32</v>
      </c>
      <c r="E3972" s="341" t="s">
        <v>5964</v>
      </c>
      <c r="F3972" s="343" t="n">
        <v>27.43</v>
      </c>
    </row>
    <row r="3973" customFormat="false" ht="15" hidden="false" customHeight="false" outlineLevel="0" collapsed="false">
      <c r="A3973" s="341" t="n">
        <v>89675</v>
      </c>
      <c r="B3973" s="342" t="str">
        <f aca="false">A3973&amp;"U"</f>
        <v>89675U</v>
      </c>
      <c r="C3973" s="341" t="s">
        <v>9864</v>
      </c>
      <c r="D3973" s="341" t="s">
        <v>32</v>
      </c>
      <c r="E3973" s="341" t="s">
        <v>5964</v>
      </c>
      <c r="F3973" s="343" t="n">
        <v>64.12</v>
      </c>
    </row>
    <row r="3974" customFormat="false" ht="15" hidden="false" customHeight="false" outlineLevel="0" collapsed="false">
      <c r="A3974" s="341" t="n">
        <v>89676</v>
      </c>
      <c r="B3974" s="342" t="str">
        <f aca="false">A3974&amp;"U"</f>
        <v>89676U</v>
      </c>
      <c r="C3974" s="341" t="s">
        <v>9865</v>
      </c>
      <c r="D3974" s="341" t="s">
        <v>32</v>
      </c>
      <c r="E3974" s="341" t="s">
        <v>5964</v>
      </c>
      <c r="F3974" s="343" t="n">
        <v>32.88</v>
      </c>
    </row>
    <row r="3975" customFormat="false" ht="15" hidden="false" customHeight="false" outlineLevel="0" collapsed="false">
      <c r="A3975" s="341" t="n">
        <v>89677</v>
      </c>
      <c r="B3975" s="342" t="str">
        <f aca="false">A3975&amp;"U"</f>
        <v>89677U</v>
      </c>
      <c r="C3975" s="341" t="s">
        <v>9866</v>
      </c>
      <c r="D3975" s="341" t="s">
        <v>32</v>
      </c>
      <c r="E3975" s="341" t="s">
        <v>5964</v>
      </c>
      <c r="F3975" s="343" t="n">
        <v>70.51</v>
      </c>
    </row>
    <row r="3976" customFormat="false" ht="15" hidden="false" customHeight="false" outlineLevel="0" collapsed="false">
      <c r="A3976" s="341" t="n">
        <v>89678</v>
      </c>
      <c r="B3976" s="342" t="str">
        <f aca="false">A3976&amp;"U"</f>
        <v>89678U</v>
      </c>
      <c r="C3976" s="341" t="s">
        <v>9867</v>
      </c>
      <c r="D3976" s="341" t="s">
        <v>32</v>
      </c>
      <c r="E3976" s="341" t="s">
        <v>5964</v>
      </c>
      <c r="F3976" s="343" t="n">
        <v>11.05</v>
      </c>
    </row>
    <row r="3977" customFormat="false" ht="15" hidden="false" customHeight="false" outlineLevel="0" collapsed="false">
      <c r="A3977" s="341" t="n">
        <v>89679</v>
      </c>
      <c r="B3977" s="342" t="str">
        <f aca="false">A3977&amp;"U"</f>
        <v>89679U</v>
      </c>
      <c r="C3977" s="341" t="s">
        <v>9868</v>
      </c>
      <c r="D3977" s="341" t="s">
        <v>32</v>
      </c>
      <c r="E3977" s="341" t="s">
        <v>5964</v>
      </c>
      <c r="F3977" s="343" t="n">
        <v>112.79</v>
      </c>
    </row>
    <row r="3978" customFormat="false" ht="15" hidden="false" customHeight="false" outlineLevel="0" collapsed="false">
      <c r="A3978" s="341" t="n">
        <v>89680</v>
      </c>
      <c r="B3978" s="342" t="str">
        <f aca="false">A3978&amp;"U"</f>
        <v>89680U</v>
      </c>
      <c r="C3978" s="341" t="s">
        <v>9869</v>
      </c>
      <c r="D3978" s="341" t="s">
        <v>32</v>
      </c>
      <c r="E3978" s="341" t="s">
        <v>5964</v>
      </c>
      <c r="F3978" s="343" t="n">
        <v>20.46</v>
      </c>
    </row>
    <row r="3979" customFormat="false" ht="15" hidden="false" customHeight="false" outlineLevel="0" collapsed="false">
      <c r="A3979" s="341" t="n">
        <v>89681</v>
      </c>
      <c r="B3979" s="342" t="str">
        <f aca="false">A3979&amp;"U"</f>
        <v>89681U</v>
      </c>
      <c r="C3979" s="341" t="s">
        <v>9870</v>
      </c>
      <c r="D3979" s="341" t="s">
        <v>32</v>
      </c>
      <c r="E3979" s="341" t="s">
        <v>5964</v>
      </c>
      <c r="F3979" s="343" t="n">
        <v>81.8</v>
      </c>
    </row>
    <row r="3980" customFormat="false" ht="15" hidden="false" customHeight="false" outlineLevel="0" collapsed="false">
      <c r="A3980" s="341" t="n">
        <v>89682</v>
      </c>
      <c r="B3980" s="342" t="str">
        <f aca="false">A3980&amp;"U"</f>
        <v>89682U</v>
      </c>
      <c r="C3980" s="341" t="s">
        <v>9871</v>
      </c>
      <c r="D3980" s="341" t="s">
        <v>32</v>
      </c>
      <c r="E3980" s="341" t="s">
        <v>5964</v>
      </c>
      <c r="F3980" s="343" t="n">
        <v>28.38</v>
      </c>
    </row>
    <row r="3981" customFormat="false" ht="15" hidden="false" customHeight="false" outlineLevel="0" collapsed="false">
      <c r="A3981" s="341" t="n">
        <v>89683</v>
      </c>
      <c r="B3981" s="342" t="str">
        <f aca="false">A3981&amp;"U"</f>
        <v>89683U</v>
      </c>
      <c r="C3981" s="341" t="s">
        <v>9872</v>
      </c>
      <c r="D3981" s="341" t="s">
        <v>32</v>
      </c>
      <c r="E3981" s="341" t="s">
        <v>5964</v>
      </c>
      <c r="F3981" s="343" t="n">
        <v>250.95</v>
      </c>
    </row>
    <row r="3982" customFormat="false" ht="15" hidden="false" customHeight="false" outlineLevel="0" collapsed="false">
      <c r="A3982" s="341" t="n">
        <v>89684</v>
      </c>
      <c r="B3982" s="342" t="str">
        <f aca="false">A3982&amp;"U"</f>
        <v>89684U</v>
      </c>
      <c r="C3982" s="341" t="s">
        <v>9873</v>
      </c>
      <c r="D3982" s="341" t="s">
        <v>32</v>
      </c>
      <c r="E3982" s="341" t="s">
        <v>5964</v>
      </c>
      <c r="F3982" s="343" t="n">
        <v>39.72</v>
      </c>
    </row>
    <row r="3983" customFormat="false" ht="15" hidden="false" customHeight="false" outlineLevel="0" collapsed="false">
      <c r="A3983" s="341" t="n">
        <v>89685</v>
      </c>
      <c r="B3983" s="342" t="str">
        <f aca="false">A3983&amp;"U"</f>
        <v>89685U</v>
      </c>
      <c r="C3983" s="341" t="s">
        <v>9874</v>
      </c>
      <c r="D3983" s="341" t="s">
        <v>32</v>
      </c>
      <c r="E3983" s="341" t="s">
        <v>5964</v>
      </c>
      <c r="F3983" s="343" t="n">
        <v>55.24</v>
      </c>
    </row>
    <row r="3984" customFormat="false" ht="15" hidden="false" customHeight="false" outlineLevel="0" collapsed="false">
      <c r="A3984" s="341" t="n">
        <v>89686</v>
      </c>
      <c r="B3984" s="342" t="str">
        <f aca="false">A3984&amp;"U"</f>
        <v>89686U</v>
      </c>
      <c r="C3984" s="341" t="s">
        <v>9875</v>
      </c>
      <c r="D3984" s="341" t="s">
        <v>32</v>
      </c>
      <c r="E3984" s="341" t="s">
        <v>5964</v>
      </c>
      <c r="F3984" s="343" t="n">
        <v>50.18</v>
      </c>
    </row>
    <row r="3985" customFormat="false" ht="15" hidden="false" customHeight="false" outlineLevel="0" collapsed="false">
      <c r="A3985" s="341" t="n">
        <v>89687</v>
      </c>
      <c r="B3985" s="342" t="str">
        <f aca="false">A3985&amp;"U"</f>
        <v>89687U</v>
      </c>
      <c r="C3985" s="341" t="s">
        <v>9876</v>
      </c>
      <c r="D3985" s="341" t="s">
        <v>32</v>
      </c>
      <c r="E3985" s="341" t="s">
        <v>5964</v>
      </c>
      <c r="F3985" s="343" t="n">
        <v>47.86</v>
      </c>
    </row>
    <row r="3986" customFormat="false" ht="15" hidden="false" customHeight="false" outlineLevel="0" collapsed="false">
      <c r="A3986" s="341" t="n">
        <v>89689</v>
      </c>
      <c r="B3986" s="342" t="str">
        <f aca="false">A3986&amp;"U"</f>
        <v>89689U</v>
      </c>
      <c r="C3986" s="341" t="s">
        <v>9877</v>
      </c>
      <c r="D3986" s="341" t="s">
        <v>32</v>
      </c>
      <c r="E3986" s="341" t="s">
        <v>5964</v>
      </c>
      <c r="F3986" s="343" t="n">
        <v>33.67</v>
      </c>
    </row>
    <row r="3987" customFormat="false" ht="15" hidden="false" customHeight="false" outlineLevel="0" collapsed="false">
      <c r="A3987" s="341" t="n">
        <v>89690</v>
      </c>
      <c r="B3987" s="342" t="str">
        <f aca="false">A3987&amp;"U"</f>
        <v>89690U</v>
      </c>
      <c r="C3987" s="341" t="s">
        <v>9878</v>
      </c>
      <c r="D3987" s="341" t="s">
        <v>32</v>
      </c>
      <c r="E3987" s="341" t="s">
        <v>5964</v>
      </c>
      <c r="F3987" s="343" t="n">
        <v>80.78</v>
      </c>
    </row>
    <row r="3988" customFormat="false" ht="15" hidden="false" customHeight="false" outlineLevel="0" collapsed="false">
      <c r="A3988" s="341" t="n">
        <v>89691</v>
      </c>
      <c r="B3988" s="342" t="str">
        <f aca="false">A3988&amp;"U"</f>
        <v>89691U</v>
      </c>
      <c r="C3988" s="341" t="s">
        <v>9879</v>
      </c>
      <c r="D3988" s="341" t="s">
        <v>32</v>
      </c>
      <c r="E3988" s="341" t="s">
        <v>5964</v>
      </c>
      <c r="F3988" s="343" t="n">
        <v>12.47</v>
      </c>
    </row>
    <row r="3989" customFormat="false" ht="15" hidden="false" customHeight="false" outlineLevel="0" collapsed="false">
      <c r="A3989" s="341" t="n">
        <v>89692</v>
      </c>
      <c r="B3989" s="342" t="str">
        <f aca="false">A3989&amp;"U"</f>
        <v>89692U</v>
      </c>
      <c r="C3989" s="341" t="s">
        <v>9880</v>
      </c>
      <c r="D3989" s="341" t="s">
        <v>32</v>
      </c>
      <c r="E3989" s="341" t="s">
        <v>5964</v>
      </c>
      <c r="F3989" s="343" t="n">
        <v>90.93</v>
      </c>
    </row>
    <row r="3990" customFormat="false" ht="15" hidden="false" customHeight="false" outlineLevel="0" collapsed="false">
      <c r="A3990" s="341" t="n">
        <v>89693</v>
      </c>
      <c r="B3990" s="342" t="str">
        <f aca="false">A3990&amp;"U"</f>
        <v>89693U</v>
      </c>
      <c r="C3990" s="341" t="s">
        <v>9881</v>
      </c>
      <c r="D3990" s="341" t="s">
        <v>32</v>
      </c>
      <c r="E3990" s="341" t="s">
        <v>5964</v>
      </c>
      <c r="F3990" s="343" t="n">
        <v>71.48</v>
      </c>
    </row>
    <row r="3991" customFormat="false" ht="15" hidden="false" customHeight="false" outlineLevel="0" collapsed="false">
      <c r="A3991" s="341" t="n">
        <v>89694</v>
      </c>
      <c r="B3991" s="342" t="str">
        <f aca="false">A3991&amp;"U"</f>
        <v>89694U</v>
      </c>
      <c r="C3991" s="341" t="s">
        <v>9882</v>
      </c>
      <c r="D3991" s="341" t="s">
        <v>32</v>
      </c>
      <c r="E3991" s="341" t="s">
        <v>5964</v>
      </c>
      <c r="F3991" s="343" t="n">
        <v>18.21</v>
      </c>
    </row>
    <row r="3992" customFormat="false" ht="15" hidden="false" customHeight="false" outlineLevel="0" collapsed="false">
      <c r="A3992" s="341" t="n">
        <v>89695</v>
      </c>
      <c r="B3992" s="342" t="str">
        <f aca="false">A3992&amp;"U"</f>
        <v>89695U</v>
      </c>
      <c r="C3992" s="341" t="s">
        <v>9883</v>
      </c>
      <c r="D3992" s="341" t="s">
        <v>32</v>
      </c>
      <c r="E3992" s="341" t="s">
        <v>5964</v>
      </c>
      <c r="F3992" s="343" t="n">
        <v>15.56</v>
      </c>
    </row>
    <row r="3993" customFormat="false" ht="15" hidden="false" customHeight="false" outlineLevel="0" collapsed="false">
      <c r="A3993" s="341" t="n">
        <v>89696</v>
      </c>
      <c r="B3993" s="342" t="str">
        <f aca="false">A3993&amp;"U"</f>
        <v>89696U</v>
      </c>
      <c r="C3993" s="341" t="s">
        <v>9884</v>
      </c>
      <c r="D3993" s="341" t="s">
        <v>32</v>
      </c>
      <c r="E3993" s="341" t="s">
        <v>5964</v>
      </c>
      <c r="F3993" s="343" t="n">
        <v>75.87</v>
      </c>
    </row>
    <row r="3994" customFormat="false" ht="15" hidden="false" customHeight="false" outlineLevel="0" collapsed="false">
      <c r="A3994" s="341" t="n">
        <v>89697</v>
      </c>
      <c r="B3994" s="342" t="str">
        <f aca="false">A3994&amp;"U"</f>
        <v>89697U</v>
      </c>
      <c r="C3994" s="341" t="s">
        <v>9885</v>
      </c>
      <c r="D3994" s="341" t="s">
        <v>32</v>
      </c>
      <c r="E3994" s="341" t="s">
        <v>5964</v>
      </c>
      <c r="F3994" s="343" t="n">
        <v>16.33</v>
      </c>
    </row>
    <row r="3995" customFormat="false" ht="15" hidden="false" customHeight="false" outlineLevel="0" collapsed="false">
      <c r="A3995" s="341" t="n">
        <v>89698</v>
      </c>
      <c r="B3995" s="342" t="str">
        <f aca="false">A3995&amp;"U"</f>
        <v>89698U</v>
      </c>
      <c r="C3995" s="341" t="s">
        <v>9886</v>
      </c>
      <c r="D3995" s="341" t="s">
        <v>32</v>
      </c>
      <c r="E3995" s="341" t="s">
        <v>5964</v>
      </c>
      <c r="F3995" s="343" t="n">
        <v>239.05</v>
      </c>
    </row>
    <row r="3996" customFormat="false" ht="15" hidden="false" customHeight="false" outlineLevel="0" collapsed="false">
      <c r="A3996" s="341" t="n">
        <v>89699</v>
      </c>
      <c r="B3996" s="342" t="str">
        <f aca="false">A3996&amp;"U"</f>
        <v>89699U</v>
      </c>
      <c r="C3996" s="341" t="s">
        <v>9887</v>
      </c>
      <c r="D3996" s="341" t="s">
        <v>32</v>
      </c>
      <c r="E3996" s="341" t="s">
        <v>5964</v>
      </c>
      <c r="F3996" s="343" t="n">
        <v>180.74</v>
      </c>
    </row>
    <row r="3997" customFormat="false" ht="15" hidden="false" customHeight="false" outlineLevel="0" collapsed="false">
      <c r="A3997" s="341" t="n">
        <v>89700</v>
      </c>
      <c r="B3997" s="342" t="str">
        <f aca="false">A3997&amp;"U"</f>
        <v>89700U</v>
      </c>
      <c r="C3997" s="341" t="s">
        <v>9888</v>
      </c>
      <c r="D3997" s="341" t="s">
        <v>32</v>
      </c>
      <c r="E3997" s="341" t="s">
        <v>5964</v>
      </c>
      <c r="F3997" s="343" t="n">
        <v>20.86</v>
      </c>
    </row>
    <row r="3998" customFormat="false" ht="15" hidden="false" customHeight="false" outlineLevel="0" collapsed="false">
      <c r="A3998" s="341" t="n">
        <v>89701</v>
      </c>
      <c r="B3998" s="342" t="str">
        <f aca="false">A3998&amp;"U"</f>
        <v>89701U</v>
      </c>
      <c r="C3998" s="341" t="s">
        <v>9889</v>
      </c>
      <c r="D3998" s="341" t="s">
        <v>32</v>
      </c>
      <c r="E3998" s="341" t="s">
        <v>5964</v>
      </c>
      <c r="F3998" s="343" t="n">
        <v>179.32</v>
      </c>
    </row>
    <row r="3999" customFormat="false" ht="15" hidden="false" customHeight="false" outlineLevel="0" collapsed="false">
      <c r="A3999" s="341" t="n">
        <v>89702</v>
      </c>
      <c r="B3999" s="342" t="str">
        <f aca="false">A3999&amp;"U"</f>
        <v>89702U</v>
      </c>
      <c r="C3999" s="341" t="s">
        <v>9890</v>
      </c>
      <c r="D3999" s="341" t="s">
        <v>32</v>
      </c>
      <c r="E3999" s="341" t="s">
        <v>5964</v>
      </c>
      <c r="F3999" s="343" t="n">
        <v>20.09</v>
      </c>
    </row>
    <row r="4000" customFormat="false" ht="15" hidden="false" customHeight="false" outlineLevel="0" collapsed="false">
      <c r="A4000" s="341" t="n">
        <v>89703</v>
      </c>
      <c r="B4000" s="342" t="str">
        <f aca="false">A4000&amp;"U"</f>
        <v>89703U</v>
      </c>
      <c r="C4000" s="341" t="s">
        <v>9891</v>
      </c>
      <c r="D4000" s="341" t="s">
        <v>32</v>
      </c>
      <c r="E4000" s="341" t="s">
        <v>5964</v>
      </c>
      <c r="F4000" s="343" t="n">
        <v>42.72</v>
      </c>
    </row>
    <row r="4001" customFormat="false" ht="15" hidden="false" customHeight="false" outlineLevel="0" collapsed="false">
      <c r="A4001" s="341" t="n">
        <v>89704</v>
      </c>
      <c r="B4001" s="342" t="str">
        <f aca="false">A4001&amp;"U"</f>
        <v>89704U</v>
      </c>
      <c r="C4001" s="341" t="s">
        <v>9892</v>
      </c>
      <c r="D4001" s="341" t="s">
        <v>32</v>
      </c>
      <c r="E4001" s="341" t="s">
        <v>5964</v>
      </c>
      <c r="F4001" s="343" t="n">
        <v>138.64</v>
      </c>
    </row>
    <row r="4002" customFormat="false" ht="15" hidden="false" customHeight="false" outlineLevel="0" collapsed="false">
      <c r="A4002" s="341" t="n">
        <v>89705</v>
      </c>
      <c r="B4002" s="342" t="str">
        <f aca="false">A4002&amp;"U"</f>
        <v>89705U</v>
      </c>
      <c r="C4002" s="341" t="s">
        <v>9893</v>
      </c>
      <c r="D4002" s="341" t="s">
        <v>32</v>
      </c>
      <c r="E4002" s="341" t="s">
        <v>5964</v>
      </c>
      <c r="F4002" s="343" t="n">
        <v>23.41</v>
      </c>
    </row>
    <row r="4003" customFormat="false" ht="15" hidden="false" customHeight="false" outlineLevel="0" collapsed="false">
      <c r="A4003" s="341" t="n">
        <v>89706</v>
      </c>
      <c r="B4003" s="342" t="str">
        <f aca="false">A4003&amp;"U"</f>
        <v>89706U</v>
      </c>
      <c r="C4003" s="341" t="s">
        <v>9894</v>
      </c>
      <c r="D4003" s="341" t="s">
        <v>32</v>
      </c>
      <c r="E4003" s="341" t="s">
        <v>5964</v>
      </c>
      <c r="F4003" s="343" t="n">
        <v>50.7</v>
      </c>
    </row>
    <row r="4004" customFormat="false" ht="15" hidden="false" customHeight="false" outlineLevel="0" collapsed="false">
      <c r="A4004" s="341" t="n">
        <v>89718</v>
      </c>
      <c r="B4004" s="342" t="str">
        <f aca="false">A4004&amp;"U"</f>
        <v>89718U</v>
      </c>
      <c r="C4004" s="341" t="s">
        <v>9895</v>
      </c>
      <c r="D4004" s="341" t="s">
        <v>152</v>
      </c>
      <c r="E4004" s="341" t="s">
        <v>5964</v>
      </c>
      <c r="F4004" s="343" t="n">
        <v>48.13</v>
      </c>
    </row>
    <row r="4005" customFormat="false" ht="15" hidden="false" customHeight="false" outlineLevel="0" collapsed="false">
      <c r="A4005" s="341" t="n">
        <v>89719</v>
      </c>
      <c r="B4005" s="342" t="str">
        <f aca="false">A4005&amp;"U"</f>
        <v>89719U</v>
      </c>
      <c r="C4005" s="341" t="s">
        <v>9896</v>
      </c>
      <c r="D4005" s="341" t="s">
        <v>32</v>
      </c>
      <c r="E4005" s="341" t="s">
        <v>5964</v>
      </c>
      <c r="F4005" s="343" t="n">
        <v>11.85</v>
      </c>
    </row>
    <row r="4006" customFormat="false" ht="15" hidden="false" customHeight="false" outlineLevel="0" collapsed="false">
      <c r="A4006" s="341" t="n">
        <v>89720</v>
      </c>
      <c r="B4006" s="342" t="str">
        <f aca="false">A4006&amp;"U"</f>
        <v>89720U</v>
      </c>
      <c r="C4006" s="341" t="s">
        <v>9897</v>
      </c>
      <c r="D4006" s="341" t="s">
        <v>32</v>
      </c>
      <c r="E4006" s="341" t="s">
        <v>5964</v>
      </c>
      <c r="F4006" s="343" t="n">
        <v>13.26</v>
      </c>
    </row>
    <row r="4007" customFormat="false" ht="15" hidden="false" customHeight="false" outlineLevel="0" collapsed="false">
      <c r="A4007" s="341" t="n">
        <v>89721</v>
      </c>
      <c r="B4007" s="342" t="str">
        <f aca="false">A4007&amp;"U"</f>
        <v>89721U</v>
      </c>
      <c r="C4007" s="341" t="s">
        <v>9898</v>
      </c>
      <c r="D4007" s="341" t="s">
        <v>32</v>
      </c>
      <c r="E4007" s="341" t="s">
        <v>5964</v>
      </c>
      <c r="F4007" s="343" t="n">
        <v>14.38</v>
      </c>
    </row>
    <row r="4008" customFormat="false" ht="15" hidden="false" customHeight="false" outlineLevel="0" collapsed="false">
      <c r="A4008" s="341" t="n">
        <v>89723</v>
      </c>
      <c r="B4008" s="342" t="str">
        <f aca="false">A4008&amp;"U"</f>
        <v>89723U</v>
      </c>
      <c r="C4008" s="341" t="s">
        <v>9899</v>
      </c>
      <c r="D4008" s="341" t="s">
        <v>32</v>
      </c>
      <c r="E4008" s="341" t="s">
        <v>5964</v>
      </c>
      <c r="F4008" s="343" t="n">
        <v>18</v>
      </c>
    </row>
    <row r="4009" customFormat="false" ht="15" hidden="false" customHeight="false" outlineLevel="0" collapsed="false">
      <c r="A4009" s="341" t="n">
        <v>89724</v>
      </c>
      <c r="B4009" s="342" t="str">
        <f aca="false">A4009&amp;"U"</f>
        <v>89724U</v>
      </c>
      <c r="C4009" s="341" t="s">
        <v>9900</v>
      </c>
      <c r="D4009" s="341" t="s">
        <v>32</v>
      </c>
      <c r="E4009" s="341" t="s">
        <v>5964</v>
      </c>
      <c r="F4009" s="343" t="n">
        <v>9.14</v>
      </c>
    </row>
    <row r="4010" customFormat="false" ht="15" hidden="false" customHeight="false" outlineLevel="0" collapsed="false">
      <c r="A4010" s="341" t="n">
        <v>89725</v>
      </c>
      <c r="B4010" s="342" t="str">
        <f aca="false">A4010&amp;"U"</f>
        <v>89725U</v>
      </c>
      <c r="C4010" s="341" t="s">
        <v>9901</v>
      </c>
      <c r="D4010" s="341" t="s">
        <v>32</v>
      </c>
      <c r="E4010" s="341" t="s">
        <v>5964</v>
      </c>
      <c r="F4010" s="343" t="n">
        <v>17.42</v>
      </c>
    </row>
    <row r="4011" customFormat="false" ht="15" hidden="false" customHeight="false" outlineLevel="0" collapsed="false">
      <c r="A4011" s="341" t="n">
        <v>89726</v>
      </c>
      <c r="B4011" s="342" t="str">
        <f aca="false">A4011&amp;"U"</f>
        <v>89726U</v>
      </c>
      <c r="C4011" s="341" t="s">
        <v>9902</v>
      </c>
      <c r="D4011" s="341" t="s">
        <v>32</v>
      </c>
      <c r="E4011" s="341" t="s">
        <v>5964</v>
      </c>
      <c r="F4011" s="343" t="n">
        <v>9.34</v>
      </c>
    </row>
    <row r="4012" customFormat="false" ht="15" hidden="false" customHeight="false" outlineLevel="0" collapsed="false">
      <c r="A4012" s="341" t="n">
        <v>89727</v>
      </c>
      <c r="B4012" s="342" t="str">
        <f aca="false">A4012&amp;"U"</f>
        <v>89727U</v>
      </c>
      <c r="C4012" s="341" t="s">
        <v>9903</v>
      </c>
      <c r="D4012" s="341" t="s">
        <v>32</v>
      </c>
      <c r="E4012" s="341" t="s">
        <v>5964</v>
      </c>
      <c r="F4012" s="343" t="n">
        <v>21.81</v>
      </c>
    </row>
    <row r="4013" customFormat="false" ht="15" hidden="false" customHeight="false" outlineLevel="0" collapsed="false">
      <c r="A4013" s="341" t="n">
        <v>89728</v>
      </c>
      <c r="B4013" s="342" t="str">
        <f aca="false">A4013&amp;"U"</f>
        <v>89728U</v>
      </c>
      <c r="C4013" s="341" t="s">
        <v>9904</v>
      </c>
      <c r="D4013" s="341" t="s">
        <v>32</v>
      </c>
      <c r="E4013" s="341" t="s">
        <v>5964</v>
      </c>
      <c r="F4013" s="343" t="n">
        <v>11.74</v>
      </c>
    </row>
    <row r="4014" customFormat="false" ht="15" hidden="false" customHeight="false" outlineLevel="0" collapsed="false">
      <c r="A4014" s="341" t="n">
        <v>89729</v>
      </c>
      <c r="B4014" s="342" t="str">
        <f aca="false">A4014&amp;"U"</f>
        <v>89729U</v>
      </c>
      <c r="C4014" s="341" t="s">
        <v>9905</v>
      </c>
      <c r="D4014" s="341" t="s">
        <v>32</v>
      </c>
      <c r="E4014" s="341" t="s">
        <v>5964</v>
      </c>
      <c r="F4014" s="343" t="n">
        <v>26.58</v>
      </c>
    </row>
    <row r="4015" customFormat="false" ht="15" hidden="false" customHeight="false" outlineLevel="0" collapsed="false">
      <c r="A4015" s="341" t="n">
        <v>89730</v>
      </c>
      <c r="B4015" s="342" t="str">
        <f aca="false">A4015&amp;"U"</f>
        <v>89730U</v>
      </c>
      <c r="C4015" s="341" t="s">
        <v>9906</v>
      </c>
      <c r="D4015" s="341" t="s">
        <v>32</v>
      </c>
      <c r="E4015" s="341" t="s">
        <v>5964</v>
      </c>
      <c r="F4015" s="343" t="n">
        <v>13.43</v>
      </c>
    </row>
    <row r="4016" customFormat="false" ht="15" hidden="false" customHeight="false" outlineLevel="0" collapsed="false">
      <c r="A4016" s="341" t="n">
        <v>89731</v>
      </c>
      <c r="B4016" s="342" t="str">
        <f aca="false">A4016&amp;"U"</f>
        <v>89731U</v>
      </c>
      <c r="C4016" s="341" t="s">
        <v>9907</v>
      </c>
      <c r="D4016" s="341" t="s">
        <v>32</v>
      </c>
      <c r="E4016" s="341" t="s">
        <v>5964</v>
      </c>
      <c r="F4016" s="343" t="n">
        <v>13.88</v>
      </c>
    </row>
    <row r="4017" customFormat="false" ht="15" hidden="false" customHeight="false" outlineLevel="0" collapsed="false">
      <c r="A4017" s="341" t="n">
        <v>89732</v>
      </c>
      <c r="B4017" s="342" t="str">
        <f aca="false">A4017&amp;"U"</f>
        <v>89732U</v>
      </c>
      <c r="C4017" s="341" t="s">
        <v>9908</v>
      </c>
      <c r="D4017" s="341" t="s">
        <v>32</v>
      </c>
      <c r="E4017" s="341" t="s">
        <v>5964</v>
      </c>
      <c r="F4017" s="343" t="n">
        <v>14.53</v>
      </c>
    </row>
    <row r="4018" customFormat="false" ht="15" hidden="false" customHeight="false" outlineLevel="0" collapsed="false">
      <c r="A4018" s="341" t="n">
        <v>89733</v>
      </c>
      <c r="B4018" s="342" t="str">
        <f aca="false">A4018&amp;"U"</f>
        <v>89733U</v>
      </c>
      <c r="C4018" s="341" t="s">
        <v>9909</v>
      </c>
      <c r="D4018" s="341" t="s">
        <v>32</v>
      </c>
      <c r="E4018" s="341" t="s">
        <v>5964</v>
      </c>
      <c r="F4018" s="343" t="n">
        <v>21.43</v>
      </c>
    </row>
    <row r="4019" customFormat="false" ht="15" hidden="false" customHeight="false" outlineLevel="0" collapsed="false">
      <c r="A4019" s="341" t="n">
        <v>89734</v>
      </c>
      <c r="B4019" s="342" t="str">
        <f aca="false">A4019&amp;"U"</f>
        <v>89734U</v>
      </c>
      <c r="C4019" s="341" t="s">
        <v>9910</v>
      </c>
      <c r="D4019" s="341" t="s">
        <v>32</v>
      </c>
      <c r="E4019" s="341" t="s">
        <v>5964</v>
      </c>
      <c r="F4019" s="343" t="n">
        <v>25.14</v>
      </c>
    </row>
    <row r="4020" customFormat="false" ht="15" hidden="false" customHeight="false" outlineLevel="0" collapsed="false">
      <c r="A4020" s="341" t="n">
        <v>89735</v>
      </c>
      <c r="B4020" s="342" t="str">
        <f aca="false">A4020&amp;"U"</f>
        <v>89735U</v>
      </c>
      <c r="C4020" s="341" t="s">
        <v>9911</v>
      </c>
      <c r="D4020" s="341" t="s">
        <v>32</v>
      </c>
      <c r="E4020" s="341" t="s">
        <v>5964</v>
      </c>
      <c r="F4020" s="343" t="n">
        <v>23.38</v>
      </c>
    </row>
    <row r="4021" customFormat="false" ht="15" hidden="false" customHeight="false" outlineLevel="0" collapsed="false">
      <c r="A4021" s="341" t="n">
        <v>89736</v>
      </c>
      <c r="B4021" s="342" t="str">
        <f aca="false">A4021&amp;"U"</f>
        <v>89736U</v>
      </c>
      <c r="C4021" s="341" t="s">
        <v>9912</v>
      </c>
      <c r="D4021" s="341" t="s">
        <v>32</v>
      </c>
      <c r="E4021" s="341" t="s">
        <v>5964</v>
      </c>
      <c r="F4021" s="343" t="n">
        <v>8.34</v>
      </c>
    </row>
    <row r="4022" customFormat="false" ht="15" hidden="false" customHeight="false" outlineLevel="0" collapsed="false">
      <c r="A4022" s="341" t="n">
        <v>89737</v>
      </c>
      <c r="B4022" s="342" t="str">
        <f aca="false">A4022&amp;"U"</f>
        <v>89737U</v>
      </c>
      <c r="C4022" s="341" t="s">
        <v>9913</v>
      </c>
      <c r="D4022" s="341" t="s">
        <v>32</v>
      </c>
      <c r="E4022" s="341" t="s">
        <v>5964</v>
      </c>
      <c r="F4022" s="343" t="n">
        <v>21.01</v>
      </c>
    </row>
    <row r="4023" customFormat="false" ht="15" hidden="false" customHeight="false" outlineLevel="0" collapsed="false">
      <c r="A4023" s="341" t="n">
        <v>89738</v>
      </c>
      <c r="B4023" s="342" t="str">
        <f aca="false">A4023&amp;"U"</f>
        <v>89738U</v>
      </c>
      <c r="C4023" s="341" t="s">
        <v>9914</v>
      </c>
      <c r="D4023" s="341" t="s">
        <v>32</v>
      </c>
      <c r="E4023" s="341" t="s">
        <v>5964</v>
      </c>
      <c r="F4023" s="343" t="n">
        <v>15.09</v>
      </c>
    </row>
    <row r="4024" customFormat="false" ht="15" hidden="false" customHeight="false" outlineLevel="0" collapsed="false">
      <c r="A4024" s="341" t="n">
        <v>89739</v>
      </c>
      <c r="B4024" s="342" t="str">
        <f aca="false">A4024&amp;"U"</f>
        <v>89739U</v>
      </c>
      <c r="C4024" s="341" t="s">
        <v>9915</v>
      </c>
      <c r="D4024" s="341" t="s">
        <v>32</v>
      </c>
      <c r="E4024" s="341" t="s">
        <v>5964</v>
      </c>
      <c r="F4024" s="343" t="n">
        <v>21.88</v>
      </c>
    </row>
    <row r="4025" customFormat="false" ht="15" hidden="false" customHeight="false" outlineLevel="0" collapsed="false">
      <c r="A4025" s="341" t="n">
        <v>89740</v>
      </c>
      <c r="B4025" s="342" t="str">
        <f aca="false">A4025&amp;"U"</f>
        <v>89740U</v>
      </c>
      <c r="C4025" s="341" t="s">
        <v>9916</v>
      </c>
      <c r="D4025" s="341" t="s">
        <v>32</v>
      </c>
      <c r="E4025" s="341" t="s">
        <v>5964</v>
      </c>
      <c r="F4025" s="343" t="n">
        <v>8.48</v>
      </c>
    </row>
    <row r="4026" customFormat="false" ht="15" hidden="false" customHeight="false" outlineLevel="0" collapsed="false">
      <c r="A4026" s="341" t="n">
        <v>89741</v>
      </c>
      <c r="B4026" s="342" t="str">
        <f aca="false">A4026&amp;"U"</f>
        <v>89741U</v>
      </c>
      <c r="C4026" s="341" t="s">
        <v>9917</v>
      </c>
      <c r="D4026" s="341" t="s">
        <v>32</v>
      </c>
      <c r="E4026" s="341" t="s">
        <v>5964</v>
      </c>
      <c r="F4026" s="343" t="n">
        <v>20.64</v>
      </c>
    </row>
    <row r="4027" customFormat="false" ht="15" hidden="false" customHeight="false" outlineLevel="0" collapsed="false">
      <c r="A4027" s="341" t="n">
        <v>89742</v>
      </c>
      <c r="B4027" s="342" t="str">
        <f aca="false">A4027&amp;"U"</f>
        <v>89742U</v>
      </c>
      <c r="C4027" s="341" t="s">
        <v>9918</v>
      </c>
      <c r="D4027" s="341" t="s">
        <v>32</v>
      </c>
      <c r="E4027" s="341" t="s">
        <v>5964</v>
      </c>
      <c r="F4027" s="343" t="n">
        <v>36.24</v>
      </c>
    </row>
    <row r="4028" customFormat="false" ht="15" hidden="false" customHeight="false" outlineLevel="0" collapsed="false">
      <c r="A4028" s="341" t="n">
        <v>89743</v>
      </c>
      <c r="B4028" s="342" t="str">
        <f aca="false">A4028&amp;"U"</f>
        <v>89743U</v>
      </c>
      <c r="C4028" s="341" t="s">
        <v>9919</v>
      </c>
      <c r="D4028" s="341" t="s">
        <v>32</v>
      </c>
      <c r="E4028" s="341" t="s">
        <v>5964</v>
      </c>
      <c r="F4028" s="343" t="n">
        <v>54.6</v>
      </c>
    </row>
    <row r="4029" customFormat="false" ht="15" hidden="false" customHeight="false" outlineLevel="0" collapsed="false">
      <c r="A4029" s="341" t="n">
        <v>89744</v>
      </c>
      <c r="B4029" s="342" t="str">
        <f aca="false">A4029&amp;"U"</f>
        <v>89744U</v>
      </c>
      <c r="C4029" s="341" t="s">
        <v>9920</v>
      </c>
      <c r="D4029" s="341" t="s">
        <v>32</v>
      </c>
      <c r="E4029" s="341" t="s">
        <v>5964</v>
      </c>
      <c r="F4029" s="343" t="n">
        <v>25.63</v>
      </c>
    </row>
    <row r="4030" customFormat="false" ht="15" hidden="false" customHeight="false" outlineLevel="0" collapsed="false">
      <c r="A4030" s="341" t="n">
        <v>89746</v>
      </c>
      <c r="B4030" s="342" t="str">
        <f aca="false">A4030&amp;"U"</f>
        <v>89746U</v>
      </c>
      <c r="C4030" s="341" t="s">
        <v>9921</v>
      </c>
      <c r="D4030" s="341" t="s">
        <v>32</v>
      </c>
      <c r="E4030" s="341" t="s">
        <v>5964</v>
      </c>
      <c r="F4030" s="343" t="n">
        <v>26.38</v>
      </c>
    </row>
    <row r="4031" customFormat="false" ht="15" hidden="false" customHeight="false" outlineLevel="0" collapsed="false">
      <c r="A4031" s="341" t="n">
        <v>89747</v>
      </c>
      <c r="B4031" s="342" t="str">
        <f aca="false">A4031&amp;"U"</f>
        <v>89747U</v>
      </c>
      <c r="C4031" s="341" t="s">
        <v>9922</v>
      </c>
      <c r="D4031" s="341" t="s">
        <v>32</v>
      </c>
      <c r="E4031" s="341" t="s">
        <v>5964</v>
      </c>
      <c r="F4031" s="343" t="n">
        <v>26.33</v>
      </c>
    </row>
    <row r="4032" customFormat="false" ht="15" hidden="false" customHeight="false" outlineLevel="0" collapsed="false">
      <c r="A4032" s="341" t="n">
        <v>89748</v>
      </c>
      <c r="B4032" s="342" t="str">
        <f aca="false">A4032&amp;"U"</f>
        <v>89748U</v>
      </c>
      <c r="C4032" s="341" t="s">
        <v>9923</v>
      </c>
      <c r="D4032" s="341" t="s">
        <v>32</v>
      </c>
      <c r="E4032" s="341" t="s">
        <v>5964</v>
      </c>
      <c r="F4032" s="343" t="n">
        <v>39.05</v>
      </c>
    </row>
    <row r="4033" customFormat="false" ht="15" hidden="false" customHeight="false" outlineLevel="0" collapsed="false">
      <c r="A4033" s="341" t="n">
        <v>89749</v>
      </c>
      <c r="B4033" s="342" t="str">
        <f aca="false">A4033&amp;"U"</f>
        <v>89749U</v>
      </c>
      <c r="C4033" s="341" t="s">
        <v>9924</v>
      </c>
      <c r="D4033" s="341" t="s">
        <v>32</v>
      </c>
      <c r="E4033" s="341" t="s">
        <v>5964</v>
      </c>
      <c r="F4033" s="343" t="n">
        <v>15.03</v>
      </c>
    </row>
    <row r="4034" customFormat="false" ht="15" hidden="false" customHeight="false" outlineLevel="0" collapsed="false">
      <c r="A4034" s="341" t="n">
        <v>89750</v>
      </c>
      <c r="B4034" s="342" t="str">
        <f aca="false">A4034&amp;"U"</f>
        <v>89750U</v>
      </c>
      <c r="C4034" s="341" t="s">
        <v>9925</v>
      </c>
      <c r="D4034" s="341" t="s">
        <v>32</v>
      </c>
      <c r="E4034" s="341" t="s">
        <v>5964</v>
      </c>
      <c r="F4034" s="343" t="n">
        <v>70.3</v>
      </c>
    </row>
    <row r="4035" customFormat="false" ht="15" hidden="false" customHeight="false" outlineLevel="0" collapsed="false">
      <c r="A4035" s="341" t="n">
        <v>89752</v>
      </c>
      <c r="B4035" s="342" t="str">
        <f aca="false">A4035&amp;"U"</f>
        <v>89752U</v>
      </c>
      <c r="C4035" s="341" t="s">
        <v>9926</v>
      </c>
      <c r="D4035" s="341" t="s">
        <v>32</v>
      </c>
      <c r="E4035" s="341" t="s">
        <v>5964</v>
      </c>
      <c r="F4035" s="343" t="n">
        <v>6.83</v>
      </c>
    </row>
    <row r="4036" customFormat="false" ht="15" hidden="false" customHeight="false" outlineLevel="0" collapsed="false">
      <c r="A4036" s="341" t="n">
        <v>89753</v>
      </c>
      <c r="B4036" s="342" t="str">
        <f aca="false">A4036&amp;"U"</f>
        <v>89753U</v>
      </c>
      <c r="C4036" s="341" t="s">
        <v>9927</v>
      </c>
      <c r="D4036" s="341" t="s">
        <v>32</v>
      </c>
      <c r="E4036" s="341" t="s">
        <v>5964</v>
      </c>
      <c r="F4036" s="343" t="n">
        <v>8.28</v>
      </c>
    </row>
    <row r="4037" customFormat="false" ht="15" hidden="false" customHeight="false" outlineLevel="0" collapsed="false">
      <c r="A4037" s="341" t="n">
        <v>89754</v>
      </c>
      <c r="B4037" s="342" t="str">
        <f aca="false">A4037&amp;"U"</f>
        <v>89754U</v>
      </c>
      <c r="C4037" s="341" t="s">
        <v>9928</v>
      </c>
      <c r="D4037" s="341" t="s">
        <v>32</v>
      </c>
      <c r="E4037" s="341" t="s">
        <v>5964</v>
      </c>
      <c r="F4037" s="343" t="n">
        <v>19.2</v>
      </c>
    </row>
    <row r="4038" customFormat="false" ht="15" hidden="false" customHeight="false" outlineLevel="0" collapsed="false">
      <c r="A4038" s="341" t="n">
        <v>89755</v>
      </c>
      <c r="B4038" s="342" t="str">
        <f aca="false">A4038&amp;"U"</f>
        <v>89755U</v>
      </c>
      <c r="C4038" s="341" t="s">
        <v>9929</v>
      </c>
      <c r="D4038" s="341" t="s">
        <v>32</v>
      </c>
      <c r="E4038" s="341" t="s">
        <v>5964</v>
      </c>
      <c r="F4038" s="343" t="n">
        <v>12.46</v>
      </c>
    </row>
    <row r="4039" customFormat="false" ht="15" hidden="false" customHeight="false" outlineLevel="0" collapsed="false">
      <c r="A4039" s="341" t="n">
        <v>89756</v>
      </c>
      <c r="B4039" s="342" t="str">
        <f aca="false">A4039&amp;"U"</f>
        <v>89756U</v>
      </c>
      <c r="C4039" s="341" t="s">
        <v>9930</v>
      </c>
      <c r="D4039" s="341" t="s">
        <v>32</v>
      </c>
      <c r="E4039" s="341" t="s">
        <v>5964</v>
      </c>
      <c r="F4039" s="343" t="n">
        <v>20.85</v>
      </c>
    </row>
    <row r="4040" customFormat="false" ht="15" hidden="false" customHeight="false" outlineLevel="0" collapsed="false">
      <c r="A4040" s="341" t="n">
        <v>89757</v>
      </c>
      <c r="B4040" s="342" t="str">
        <f aca="false">A4040&amp;"U"</f>
        <v>89757U</v>
      </c>
      <c r="C4040" s="341" t="s">
        <v>9931</v>
      </c>
      <c r="D4040" s="341" t="s">
        <v>32</v>
      </c>
      <c r="E4040" s="341" t="s">
        <v>5964</v>
      </c>
      <c r="F4040" s="343" t="n">
        <v>26.92</v>
      </c>
    </row>
    <row r="4041" customFormat="false" ht="15" hidden="false" customHeight="false" outlineLevel="0" collapsed="false">
      <c r="A4041" s="341" t="n">
        <v>89758</v>
      </c>
      <c r="B4041" s="342" t="str">
        <f aca="false">A4041&amp;"U"</f>
        <v>89758U</v>
      </c>
      <c r="C4041" s="341" t="s">
        <v>9932</v>
      </c>
      <c r="D4041" s="341" t="s">
        <v>32</v>
      </c>
      <c r="E4041" s="341" t="s">
        <v>5964</v>
      </c>
      <c r="F4041" s="343" t="n">
        <v>32.84</v>
      </c>
    </row>
    <row r="4042" customFormat="false" ht="15" hidden="false" customHeight="false" outlineLevel="0" collapsed="false">
      <c r="A4042" s="341" t="n">
        <v>89759</v>
      </c>
      <c r="B4042" s="342" t="str">
        <f aca="false">A4042&amp;"U"</f>
        <v>89759U</v>
      </c>
      <c r="C4042" s="341" t="s">
        <v>9933</v>
      </c>
      <c r="D4042" s="341" t="s">
        <v>32</v>
      </c>
      <c r="E4042" s="341" t="s">
        <v>5964</v>
      </c>
      <c r="F4042" s="343" t="n">
        <v>10.58</v>
      </c>
    </row>
    <row r="4043" customFormat="false" ht="15" hidden="false" customHeight="false" outlineLevel="0" collapsed="false">
      <c r="A4043" s="341" t="n">
        <v>89760</v>
      </c>
      <c r="B4043" s="342" t="str">
        <f aca="false">A4043&amp;"U"</f>
        <v>89760U</v>
      </c>
      <c r="C4043" s="341" t="s">
        <v>9934</v>
      </c>
      <c r="D4043" s="341" t="s">
        <v>32</v>
      </c>
      <c r="E4043" s="341" t="s">
        <v>5964</v>
      </c>
      <c r="F4043" s="343" t="n">
        <v>19.88</v>
      </c>
    </row>
    <row r="4044" customFormat="false" ht="15" hidden="false" customHeight="false" outlineLevel="0" collapsed="false">
      <c r="A4044" s="341" t="n">
        <v>89761</v>
      </c>
      <c r="B4044" s="342" t="str">
        <f aca="false">A4044&amp;"U"</f>
        <v>89761U</v>
      </c>
      <c r="C4044" s="341" t="s">
        <v>9935</v>
      </c>
      <c r="D4044" s="341" t="s">
        <v>32</v>
      </c>
      <c r="E4044" s="341" t="s">
        <v>5964</v>
      </c>
      <c r="F4044" s="343" t="n">
        <v>27.8</v>
      </c>
    </row>
    <row r="4045" customFormat="false" ht="15" hidden="false" customHeight="false" outlineLevel="0" collapsed="false">
      <c r="A4045" s="341" t="n">
        <v>89762</v>
      </c>
      <c r="B4045" s="342" t="str">
        <f aca="false">A4045&amp;"U"</f>
        <v>89762U</v>
      </c>
      <c r="C4045" s="341" t="s">
        <v>9936</v>
      </c>
      <c r="D4045" s="341" t="s">
        <v>32</v>
      </c>
      <c r="E4045" s="341" t="s">
        <v>5964</v>
      </c>
      <c r="F4045" s="343" t="n">
        <v>39.14</v>
      </c>
    </row>
    <row r="4046" customFormat="false" ht="15" hidden="false" customHeight="false" outlineLevel="0" collapsed="false">
      <c r="A4046" s="341" t="n">
        <v>89763</v>
      </c>
      <c r="B4046" s="342" t="str">
        <f aca="false">A4046&amp;"U"</f>
        <v>89763U</v>
      </c>
      <c r="C4046" s="341" t="s">
        <v>9937</v>
      </c>
      <c r="D4046" s="341" t="s">
        <v>32</v>
      </c>
      <c r="E4046" s="341" t="s">
        <v>5964</v>
      </c>
      <c r="F4046" s="343" t="n">
        <v>49.6</v>
      </c>
    </row>
    <row r="4047" customFormat="false" ht="15" hidden="false" customHeight="false" outlineLevel="0" collapsed="false">
      <c r="A4047" s="341" t="n">
        <v>89764</v>
      </c>
      <c r="B4047" s="342" t="str">
        <f aca="false">A4047&amp;"U"</f>
        <v>89764U</v>
      </c>
      <c r="C4047" s="341" t="s">
        <v>9938</v>
      </c>
      <c r="D4047" s="341" t="s">
        <v>32</v>
      </c>
      <c r="E4047" s="341" t="s">
        <v>5964</v>
      </c>
      <c r="F4047" s="343" t="n">
        <v>33.12</v>
      </c>
    </row>
    <row r="4048" customFormat="false" ht="15" hidden="false" customHeight="false" outlineLevel="0" collapsed="false">
      <c r="A4048" s="341" t="n">
        <v>89765</v>
      </c>
      <c r="B4048" s="342" t="str">
        <f aca="false">A4048&amp;"U"</f>
        <v>89765U</v>
      </c>
      <c r="C4048" s="341" t="s">
        <v>9939</v>
      </c>
      <c r="D4048" s="341" t="s">
        <v>32</v>
      </c>
      <c r="E4048" s="341" t="s">
        <v>5964</v>
      </c>
      <c r="F4048" s="343" t="n">
        <v>15.47</v>
      </c>
    </row>
    <row r="4049" customFormat="false" ht="15" hidden="false" customHeight="false" outlineLevel="0" collapsed="false">
      <c r="A4049" s="341" t="n">
        <v>89767</v>
      </c>
      <c r="B4049" s="342" t="str">
        <f aca="false">A4049&amp;"U"</f>
        <v>89767U</v>
      </c>
      <c r="C4049" s="341" t="s">
        <v>9940</v>
      </c>
      <c r="D4049" s="341" t="s">
        <v>32</v>
      </c>
      <c r="E4049" s="341" t="s">
        <v>5964</v>
      </c>
      <c r="F4049" s="343" t="n">
        <v>19.23</v>
      </c>
    </row>
    <row r="4050" customFormat="false" ht="15" hidden="false" customHeight="false" outlineLevel="0" collapsed="false">
      <c r="A4050" s="341" t="n">
        <v>89768</v>
      </c>
      <c r="B4050" s="342" t="str">
        <f aca="false">A4050&amp;"U"</f>
        <v>89768U</v>
      </c>
      <c r="C4050" s="341" t="s">
        <v>9941</v>
      </c>
      <c r="D4050" s="341" t="s">
        <v>32</v>
      </c>
      <c r="E4050" s="341" t="s">
        <v>5964</v>
      </c>
      <c r="F4050" s="343" t="n">
        <v>22.4</v>
      </c>
    </row>
    <row r="4051" customFormat="false" ht="15" hidden="false" customHeight="false" outlineLevel="0" collapsed="false">
      <c r="A4051" s="341" t="n">
        <v>89769</v>
      </c>
      <c r="B4051" s="342" t="str">
        <f aca="false">A4051&amp;"U"</f>
        <v>89769U</v>
      </c>
      <c r="C4051" s="341" t="s">
        <v>9942</v>
      </c>
      <c r="D4051" s="341" t="s">
        <v>32</v>
      </c>
      <c r="E4051" s="341" t="s">
        <v>5964</v>
      </c>
      <c r="F4051" s="343" t="n">
        <v>49.5</v>
      </c>
    </row>
    <row r="4052" customFormat="false" ht="15" hidden="false" customHeight="false" outlineLevel="0" collapsed="false">
      <c r="A4052" s="341" t="n">
        <v>89772</v>
      </c>
      <c r="B4052" s="342" t="str">
        <f aca="false">A4052&amp;"U"</f>
        <v>89772U</v>
      </c>
      <c r="C4052" s="341" t="s">
        <v>9943</v>
      </c>
      <c r="D4052" s="341" t="s">
        <v>152</v>
      </c>
      <c r="E4052" s="341" t="s">
        <v>5964</v>
      </c>
      <c r="F4052" s="343" t="n">
        <v>78.65</v>
      </c>
    </row>
    <row r="4053" customFormat="false" ht="15" hidden="false" customHeight="false" outlineLevel="0" collapsed="false">
      <c r="A4053" s="341" t="n">
        <v>89774</v>
      </c>
      <c r="B4053" s="342" t="str">
        <f aca="false">A4053&amp;"U"</f>
        <v>89774U</v>
      </c>
      <c r="C4053" s="341" t="s">
        <v>9944</v>
      </c>
      <c r="D4053" s="341" t="s">
        <v>32</v>
      </c>
      <c r="E4053" s="341" t="s">
        <v>5964</v>
      </c>
      <c r="F4053" s="343" t="n">
        <v>13.81</v>
      </c>
    </row>
    <row r="4054" customFormat="false" ht="15" hidden="false" customHeight="false" outlineLevel="0" collapsed="false">
      <c r="A4054" s="341" t="n">
        <v>89776</v>
      </c>
      <c r="B4054" s="342" t="str">
        <f aca="false">A4054&amp;"U"</f>
        <v>89776U</v>
      </c>
      <c r="C4054" s="341" t="s">
        <v>9945</v>
      </c>
      <c r="D4054" s="341" t="s">
        <v>32</v>
      </c>
      <c r="E4054" s="341" t="s">
        <v>5964</v>
      </c>
      <c r="F4054" s="343" t="n">
        <v>23.57</v>
      </c>
    </row>
    <row r="4055" customFormat="false" ht="15" hidden="false" customHeight="false" outlineLevel="0" collapsed="false">
      <c r="A4055" s="341" t="n">
        <v>89777</v>
      </c>
      <c r="B4055" s="342" t="str">
        <f aca="false">A4055&amp;"U"</f>
        <v>89777U</v>
      </c>
      <c r="C4055" s="341" t="s">
        <v>9946</v>
      </c>
      <c r="D4055" s="341" t="s">
        <v>32</v>
      </c>
      <c r="E4055" s="341" t="s">
        <v>5964</v>
      </c>
      <c r="F4055" s="343" t="n">
        <v>23.07</v>
      </c>
    </row>
    <row r="4056" customFormat="false" ht="15" hidden="false" customHeight="false" outlineLevel="0" collapsed="false">
      <c r="A4056" s="341" t="n">
        <v>89778</v>
      </c>
      <c r="B4056" s="342" t="str">
        <f aca="false">A4056&amp;"U"</f>
        <v>89778U</v>
      </c>
      <c r="C4056" s="341" t="s">
        <v>9947</v>
      </c>
      <c r="D4056" s="341" t="s">
        <v>32</v>
      </c>
      <c r="E4056" s="341" t="s">
        <v>5964</v>
      </c>
      <c r="F4056" s="343" t="n">
        <v>15.91</v>
      </c>
    </row>
    <row r="4057" customFormat="false" ht="15" hidden="false" customHeight="false" outlineLevel="0" collapsed="false">
      <c r="A4057" s="341" t="n">
        <v>89779</v>
      </c>
      <c r="B4057" s="342" t="str">
        <f aca="false">A4057&amp;"U"</f>
        <v>89779U</v>
      </c>
      <c r="C4057" s="341" t="s">
        <v>9948</v>
      </c>
      <c r="D4057" s="341" t="s">
        <v>32</v>
      </c>
      <c r="E4057" s="341" t="s">
        <v>5964</v>
      </c>
      <c r="F4057" s="343" t="n">
        <v>31.91</v>
      </c>
    </row>
    <row r="4058" customFormat="false" ht="15" hidden="false" customHeight="false" outlineLevel="0" collapsed="false">
      <c r="A4058" s="341" t="n">
        <v>89780</v>
      </c>
      <c r="B4058" s="342" t="str">
        <f aca="false">A4058&amp;"U"</f>
        <v>89780U</v>
      </c>
      <c r="C4058" s="341" t="s">
        <v>9949</v>
      </c>
      <c r="D4058" s="341" t="s">
        <v>32</v>
      </c>
      <c r="E4058" s="341" t="s">
        <v>5964</v>
      </c>
      <c r="F4058" s="343" t="n">
        <v>21.63</v>
      </c>
    </row>
    <row r="4059" customFormat="false" ht="15" hidden="false" customHeight="false" outlineLevel="0" collapsed="false">
      <c r="A4059" s="341" t="n">
        <v>89781</v>
      </c>
      <c r="B4059" s="342" t="str">
        <f aca="false">A4059&amp;"U"</f>
        <v>89781U</v>
      </c>
      <c r="C4059" s="341" t="s">
        <v>9950</v>
      </c>
      <c r="D4059" s="341" t="s">
        <v>32</v>
      </c>
      <c r="E4059" s="341" t="s">
        <v>5964</v>
      </c>
      <c r="F4059" s="343" t="n">
        <v>32.58</v>
      </c>
    </row>
    <row r="4060" customFormat="false" ht="15" hidden="false" customHeight="false" outlineLevel="0" collapsed="false">
      <c r="A4060" s="341" t="n">
        <v>89782</v>
      </c>
      <c r="B4060" s="342" t="str">
        <f aca="false">A4060&amp;"U"</f>
        <v>89782U</v>
      </c>
      <c r="C4060" s="341" t="s">
        <v>9951</v>
      </c>
      <c r="D4060" s="341" t="s">
        <v>32</v>
      </c>
      <c r="E4060" s="341" t="s">
        <v>5964</v>
      </c>
      <c r="F4060" s="343" t="n">
        <v>13.24</v>
      </c>
    </row>
    <row r="4061" customFormat="false" ht="15" hidden="false" customHeight="false" outlineLevel="0" collapsed="false">
      <c r="A4061" s="341" t="n">
        <v>89783</v>
      </c>
      <c r="B4061" s="342" t="str">
        <f aca="false">A4061&amp;"U"</f>
        <v>89783U</v>
      </c>
      <c r="C4061" s="341" t="s">
        <v>9952</v>
      </c>
      <c r="D4061" s="341" t="s">
        <v>32</v>
      </c>
      <c r="E4061" s="341" t="s">
        <v>5964</v>
      </c>
      <c r="F4061" s="343" t="n">
        <v>13.33</v>
      </c>
    </row>
    <row r="4062" customFormat="false" ht="15" hidden="false" customHeight="false" outlineLevel="0" collapsed="false">
      <c r="A4062" s="341" t="n">
        <v>89784</v>
      </c>
      <c r="B4062" s="342" t="str">
        <f aca="false">A4062&amp;"U"</f>
        <v>89784U</v>
      </c>
      <c r="C4062" s="341" t="s">
        <v>9953</v>
      </c>
      <c r="D4062" s="341" t="s">
        <v>32</v>
      </c>
      <c r="E4062" s="341" t="s">
        <v>5964</v>
      </c>
      <c r="F4062" s="343" t="n">
        <v>22.45</v>
      </c>
    </row>
    <row r="4063" customFormat="false" ht="15" hidden="false" customHeight="false" outlineLevel="0" collapsed="false">
      <c r="A4063" s="341" t="n">
        <v>89785</v>
      </c>
      <c r="B4063" s="342" t="str">
        <f aca="false">A4063&amp;"U"</f>
        <v>89785U</v>
      </c>
      <c r="C4063" s="341" t="s">
        <v>9954</v>
      </c>
      <c r="D4063" s="341" t="s">
        <v>32</v>
      </c>
      <c r="E4063" s="341" t="s">
        <v>5964</v>
      </c>
      <c r="F4063" s="343" t="n">
        <v>24.55</v>
      </c>
    </row>
    <row r="4064" customFormat="false" ht="15" hidden="false" customHeight="false" outlineLevel="0" collapsed="false">
      <c r="A4064" s="341" t="n">
        <v>89786</v>
      </c>
      <c r="B4064" s="342" t="str">
        <f aca="false">A4064&amp;"U"</f>
        <v>89786U</v>
      </c>
      <c r="C4064" s="341" t="s">
        <v>9955</v>
      </c>
      <c r="D4064" s="341" t="s">
        <v>32</v>
      </c>
      <c r="E4064" s="341" t="s">
        <v>5964</v>
      </c>
      <c r="F4064" s="343" t="n">
        <v>35.86</v>
      </c>
    </row>
    <row r="4065" customFormat="false" ht="15" hidden="false" customHeight="false" outlineLevel="0" collapsed="false">
      <c r="A4065" s="341" t="n">
        <v>89787</v>
      </c>
      <c r="B4065" s="342" t="str">
        <f aca="false">A4065&amp;"U"</f>
        <v>89787U</v>
      </c>
      <c r="C4065" s="341" t="s">
        <v>9956</v>
      </c>
      <c r="D4065" s="341" t="s">
        <v>32</v>
      </c>
      <c r="E4065" s="341" t="s">
        <v>5964</v>
      </c>
      <c r="F4065" s="343" t="n">
        <v>32.23</v>
      </c>
    </row>
    <row r="4066" customFormat="false" ht="15" hidden="false" customHeight="false" outlineLevel="0" collapsed="false">
      <c r="A4066" s="341" t="n">
        <v>89788</v>
      </c>
      <c r="B4066" s="342" t="str">
        <f aca="false">A4066&amp;"U"</f>
        <v>89788U</v>
      </c>
      <c r="C4066" s="341" t="s">
        <v>9957</v>
      </c>
      <c r="D4066" s="341" t="s">
        <v>32</v>
      </c>
      <c r="E4066" s="341" t="s">
        <v>5964</v>
      </c>
      <c r="F4066" s="343" t="n">
        <v>70.19</v>
      </c>
    </row>
    <row r="4067" customFormat="false" ht="15" hidden="false" customHeight="false" outlineLevel="0" collapsed="false">
      <c r="A4067" s="341" t="n">
        <v>89789</v>
      </c>
      <c r="B4067" s="342" t="str">
        <f aca="false">A4067&amp;"U"</f>
        <v>89789U</v>
      </c>
      <c r="C4067" s="341" t="s">
        <v>9958</v>
      </c>
      <c r="D4067" s="341" t="s">
        <v>32</v>
      </c>
      <c r="E4067" s="341" t="s">
        <v>5964</v>
      </c>
      <c r="F4067" s="343" t="n">
        <v>59.68</v>
      </c>
    </row>
    <row r="4068" customFormat="false" ht="15" hidden="false" customHeight="false" outlineLevel="0" collapsed="false">
      <c r="A4068" s="341" t="n">
        <v>89790</v>
      </c>
      <c r="B4068" s="342" t="str">
        <f aca="false">A4068&amp;"U"</f>
        <v>89790U</v>
      </c>
      <c r="C4068" s="341" t="s">
        <v>9959</v>
      </c>
      <c r="D4068" s="341" t="s">
        <v>32</v>
      </c>
      <c r="E4068" s="341" t="s">
        <v>5964</v>
      </c>
      <c r="F4068" s="343" t="n">
        <v>139.7</v>
      </c>
    </row>
    <row r="4069" customFormat="false" ht="15" hidden="false" customHeight="false" outlineLevel="0" collapsed="false">
      <c r="A4069" s="341" t="n">
        <v>89791</v>
      </c>
      <c r="B4069" s="342" t="str">
        <f aca="false">A4069&amp;"U"</f>
        <v>89791U</v>
      </c>
      <c r="C4069" s="341" t="s">
        <v>9960</v>
      </c>
      <c r="D4069" s="341" t="s">
        <v>32</v>
      </c>
      <c r="E4069" s="341" t="s">
        <v>5964</v>
      </c>
      <c r="F4069" s="343" t="n">
        <v>134.95</v>
      </c>
    </row>
    <row r="4070" customFormat="false" ht="15" hidden="false" customHeight="false" outlineLevel="0" collapsed="false">
      <c r="A4070" s="341" t="n">
        <v>89792</v>
      </c>
      <c r="B4070" s="342" t="str">
        <f aca="false">A4070&amp;"U"</f>
        <v>89792U</v>
      </c>
      <c r="C4070" s="341" t="s">
        <v>9961</v>
      </c>
      <c r="D4070" s="341" t="s">
        <v>32</v>
      </c>
      <c r="E4070" s="341" t="s">
        <v>5964</v>
      </c>
      <c r="F4070" s="343" t="n">
        <v>165.49</v>
      </c>
    </row>
    <row r="4071" customFormat="false" ht="15" hidden="false" customHeight="false" outlineLevel="0" collapsed="false">
      <c r="A4071" s="341" t="n">
        <v>89793</v>
      </c>
      <c r="B4071" s="342" t="str">
        <f aca="false">A4071&amp;"U"</f>
        <v>89793U</v>
      </c>
      <c r="C4071" s="341" t="s">
        <v>9962</v>
      </c>
      <c r="D4071" s="341" t="s">
        <v>32</v>
      </c>
      <c r="E4071" s="341" t="s">
        <v>5964</v>
      </c>
      <c r="F4071" s="343" t="n">
        <v>195.06</v>
      </c>
    </row>
    <row r="4072" customFormat="false" ht="15" hidden="false" customHeight="false" outlineLevel="0" collapsed="false">
      <c r="A4072" s="341" t="n">
        <v>89794</v>
      </c>
      <c r="B4072" s="342" t="str">
        <f aca="false">A4072&amp;"U"</f>
        <v>89794U</v>
      </c>
      <c r="C4072" s="341" t="s">
        <v>9963</v>
      </c>
      <c r="D4072" s="341" t="s">
        <v>32</v>
      </c>
      <c r="E4072" s="341" t="s">
        <v>5964</v>
      </c>
      <c r="F4072" s="343" t="n">
        <v>17.56</v>
      </c>
    </row>
    <row r="4073" customFormat="false" ht="15" hidden="false" customHeight="false" outlineLevel="0" collapsed="false">
      <c r="A4073" s="341" t="n">
        <v>89795</v>
      </c>
      <c r="B4073" s="342" t="str">
        <f aca="false">A4073&amp;"U"</f>
        <v>89795U</v>
      </c>
      <c r="C4073" s="341" t="s">
        <v>9964</v>
      </c>
      <c r="D4073" s="341" t="s">
        <v>32</v>
      </c>
      <c r="E4073" s="341" t="s">
        <v>5964</v>
      </c>
      <c r="F4073" s="343" t="n">
        <v>37.71</v>
      </c>
    </row>
    <row r="4074" customFormat="false" ht="15" hidden="false" customHeight="false" outlineLevel="0" collapsed="false">
      <c r="A4074" s="341" t="n">
        <v>89796</v>
      </c>
      <c r="B4074" s="342" t="str">
        <f aca="false">A4074&amp;"U"</f>
        <v>89796U</v>
      </c>
      <c r="C4074" s="341" t="s">
        <v>9965</v>
      </c>
      <c r="D4074" s="341" t="s">
        <v>32</v>
      </c>
      <c r="E4074" s="341" t="s">
        <v>5964</v>
      </c>
      <c r="F4074" s="343" t="n">
        <v>40.22</v>
      </c>
    </row>
    <row r="4075" customFormat="false" ht="15" hidden="false" customHeight="false" outlineLevel="0" collapsed="false">
      <c r="A4075" s="341" t="n">
        <v>89797</v>
      </c>
      <c r="B4075" s="342" t="str">
        <f aca="false">A4075&amp;"U"</f>
        <v>89797U</v>
      </c>
      <c r="C4075" s="341" t="s">
        <v>9966</v>
      </c>
      <c r="D4075" s="341" t="s">
        <v>32</v>
      </c>
      <c r="E4075" s="341" t="s">
        <v>5964</v>
      </c>
      <c r="F4075" s="343" t="n">
        <v>47.4</v>
      </c>
    </row>
    <row r="4076" customFormat="false" ht="15" hidden="false" customHeight="false" outlineLevel="0" collapsed="false">
      <c r="A4076" s="341" t="n">
        <v>89801</v>
      </c>
      <c r="B4076" s="342" t="str">
        <f aca="false">A4076&amp;"U"</f>
        <v>89801U</v>
      </c>
      <c r="C4076" s="341" t="s">
        <v>9967</v>
      </c>
      <c r="D4076" s="341" t="s">
        <v>32</v>
      </c>
      <c r="E4076" s="341" t="s">
        <v>5964</v>
      </c>
      <c r="F4076" s="343" t="n">
        <v>9.37</v>
      </c>
    </row>
    <row r="4077" customFormat="false" ht="15" hidden="false" customHeight="false" outlineLevel="0" collapsed="false">
      <c r="A4077" s="341" t="n">
        <v>89802</v>
      </c>
      <c r="B4077" s="342" t="str">
        <f aca="false">A4077&amp;"U"</f>
        <v>89802U</v>
      </c>
      <c r="C4077" s="341" t="s">
        <v>9968</v>
      </c>
      <c r="D4077" s="341" t="s">
        <v>32</v>
      </c>
      <c r="E4077" s="341" t="s">
        <v>5964</v>
      </c>
      <c r="F4077" s="343" t="n">
        <v>10.02</v>
      </c>
    </row>
    <row r="4078" customFormat="false" ht="15" hidden="false" customHeight="false" outlineLevel="0" collapsed="false">
      <c r="A4078" s="341" t="n">
        <v>89803</v>
      </c>
      <c r="B4078" s="342" t="str">
        <f aca="false">A4078&amp;"U"</f>
        <v>89803U</v>
      </c>
      <c r="C4078" s="341" t="s">
        <v>9969</v>
      </c>
      <c r="D4078" s="341" t="s">
        <v>32</v>
      </c>
      <c r="E4078" s="341" t="s">
        <v>5964</v>
      </c>
      <c r="F4078" s="343" t="n">
        <v>16.92</v>
      </c>
    </row>
    <row r="4079" customFormat="false" ht="15" hidden="false" customHeight="false" outlineLevel="0" collapsed="false">
      <c r="A4079" s="341" t="n">
        <v>89804</v>
      </c>
      <c r="B4079" s="342" t="str">
        <f aca="false">A4079&amp;"U"</f>
        <v>89804U</v>
      </c>
      <c r="C4079" s="341" t="s">
        <v>9970</v>
      </c>
      <c r="D4079" s="341" t="s">
        <v>32</v>
      </c>
      <c r="E4079" s="341" t="s">
        <v>5964</v>
      </c>
      <c r="F4079" s="343" t="n">
        <v>18.87</v>
      </c>
    </row>
    <row r="4080" customFormat="false" ht="15" hidden="false" customHeight="false" outlineLevel="0" collapsed="false">
      <c r="A4080" s="341" t="n">
        <v>89805</v>
      </c>
      <c r="B4080" s="342" t="str">
        <f aca="false">A4080&amp;"U"</f>
        <v>89805U</v>
      </c>
      <c r="C4080" s="341" t="s">
        <v>9971</v>
      </c>
      <c r="D4080" s="341" t="s">
        <v>32</v>
      </c>
      <c r="E4080" s="341" t="s">
        <v>5964</v>
      </c>
      <c r="F4080" s="343" t="n">
        <v>19.29</v>
      </c>
    </row>
    <row r="4081" customFormat="false" ht="15" hidden="false" customHeight="false" outlineLevel="0" collapsed="false">
      <c r="A4081" s="341" t="n">
        <v>89806</v>
      </c>
      <c r="B4081" s="342" t="str">
        <f aca="false">A4081&amp;"U"</f>
        <v>89806U</v>
      </c>
      <c r="C4081" s="341" t="s">
        <v>9972</v>
      </c>
      <c r="D4081" s="341" t="s">
        <v>32</v>
      </c>
      <c r="E4081" s="341" t="s">
        <v>5964</v>
      </c>
      <c r="F4081" s="343" t="n">
        <v>20.16</v>
      </c>
    </row>
    <row r="4082" customFormat="false" ht="15" hidden="false" customHeight="false" outlineLevel="0" collapsed="false">
      <c r="A4082" s="341" t="n">
        <v>89807</v>
      </c>
      <c r="B4082" s="342" t="str">
        <f aca="false">A4082&amp;"U"</f>
        <v>89807U</v>
      </c>
      <c r="C4082" s="341" t="s">
        <v>9973</v>
      </c>
      <c r="D4082" s="341" t="s">
        <v>32</v>
      </c>
      <c r="E4082" s="341" t="s">
        <v>5964</v>
      </c>
      <c r="F4082" s="343" t="n">
        <v>34.52</v>
      </c>
    </row>
    <row r="4083" customFormat="false" ht="15" hidden="false" customHeight="false" outlineLevel="0" collapsed="false">
      <c r="A4083" s="341" t="n">
        <v>89808</v>
      </c>
      <c r="B4083" s="342" t="str">
        <f aca="false">A4083&amp;"U"</f>
        <v>89808U</v>
      </c>
      <c r="C4083" s="341" t="s">
        <v>9974</v>
      </c>
      <c r="D4083" s="341" t="s">
        <v>32</v>
      </c>
      <c r="E4083" s="341" t="s">
        <v>5964</v>
      </c>
      <c r="F4083" s="343" t="n">
        <v>52.88</v>
      </c>
    </row>
    <row r="4084" customFormat="false" ht="15" hidden="false" customHeight="false" outlineLevel="0" collapsed="false">
      <c r="A4084" s="341" t="n">
        <v>89809</v>
      </c>
      <c r="B4084" s="342" t="str">
        <f aca="false">A4084&amp;"U"</f>
        <v>89809U</v>
      </c>
      <c r="C4084" s="341" t="s">
        <v>9975</v>
      </c>
      <c r="D4084" s="341" t="s">
        <v>32</v>
      </c>
      <c r="E4084" s="341" t="s">
        <v>5964</v>
      </c>
      <c r="F4084" s="343" t="n">
        <v>26.71</v>
      </c>
    </row>
    <row r="4085" customFormat="false" ht="15" hidden="false" customHeight="false" outlineLevel="0" collapsed="false">
      <c r="A4085" s="341" t="n">
        <v>89810</v>
      </c>
      <c r="B4085" s="342" t="str">
        <f aca="false">A4085&amp;"U"</f>
        <v>89810U</v>
      </c>
      <c r="C4085" s="341" t="s">
        <v>9976</v>
      </c>
      <c r="D4085" s="341" t="s">
        <v>32</v>
      </c>
      <c r="E4085" s="341" t="s">
        <v>5964</v>
      </c>
      <c r="F4085" s="343" t="n">
        <v>27.46</v>
      </c>
    </row>
    <row r="4086" customFormat="false" ht="15" hidden="false" customHeight="false" outlineLevel="0" collapsed="false">
      <c r="A4086" s="341" t="n">
        <v>89811</v>
      </c>
      <c r="B4086" s="342" t="str">
        <f aca="false">A4086&amp;"U"</f>
        <v>89811U</v>
      </c>
      <c r="C4086" s="341" t="s">
        <v>9977</v>
      </c>
      <c r="D4086" s="341" t="s">
        <v>32</v>
      </c>
      <c r="E4086" s="341" t="s">
        <v>5964</v>
      </c>
      <c r="F4086" s="343" t="n">
        <v>40.13</v>
      </c>
    </row>
    <row r="4087" customFormat="false" ht="15" hidden="false" customHeight="false" outlineLevel="0" collapsed="false">
      <c r="A4087" s="341" t="n">
        <v>89812</v>
      </c>
      <c r="B4087" s="342" t="str">
        <f aca="false">A4087&amp;"U"</f>
        <v>89812U</v>
      </c>
      <c r="C4087" s="341" t="s">
        <v>9978</v>
      </c>
      <c r="D4087" s="341" t="s">
        <v>32</v>
      </c>
      <c r="E4087" s="341" t="s">
        <v>5964</v>
      </c>
      <c r="F4087" s="343" t="n">
        <v>71.38</v>
      </c>
    </row>
    <row r="4088" customFormat="false" ht="15" hidden="false" customHeight="false" outlineLevel="0" collapsed="false">
      <c r="A4088" s="341" t="n">
        <v>89813</v>
      </c>
      <c r="B4088" s="342" t="str">
        <f aca="false">A4088&amp;"U"</f>
        <v>89813U</v>
      </c>
      <c r="C4088" s="341" t="s">
        <v>9979</v>
      </c>
      <c r="D4088" s="341" t="s">
        <v>32</v>
      </c>
      <c r="E4088" s="341" t="s">
        <v>5964</v>
      </c>
      <c r="F4088" s="343" t="n">
        <v>5.2</v>
      </c>
    </row>
    <row r="4089" customFormat="false" ht="15" hidden="false" customHeight="false" outlineLevel="0" collapsed="false">
      <c r="A4089" s="341" t="n">
        <v>89814</v>
      </c>
      <c r="B4089" s="342" t="str">
        <f aca="false">A4089&amp;"U"</f>
        <v>89814U</v>
      </c>
      <c r="C4089" s="341" t="s">
        <v>9980</v>
      </c>
      <c r="D4089" s="341" t="s">
        <v>32</v>
      </c>
      <c r="E4089" s="341" t="s">
        <v>5964</v>
      </c>
      <c r="F4089" s="343" t="n">
        <v>16.19</v>
      </c>
    </row>
    <row r="4090" customFormat="false" ht="15" hidden="false" customHeight="false" outlineLevel="0" collapsed="false">
      <c r="A4090" s="341" t="n">
        <v>89815</v>
      </c>
      <c r="B4090" s="342" t="str">
        <f aca="false">A4090&amp;"U"</f>
        <v>89815U</v>
      </c>
      <c r="C4090" s="341" t="s">
        <v>9981</v>
      </c>
      <c r="D4090" s="341" t="s">
        <v>32</v>
      </c>
      <c r="E4090" s="341" t="s">
        <v>5964</v>
      </c>
      <c r="F4090" s="343" t="n">
        <v>25.48</v>
      </c>
    </row>
    <row r="4091" customFormat="false" ht="15" hidden="false" customHeight="false" outlineLevel="0" collapsed="false">
      <c r="A4091" s="341" t="n">
        <v>89816</v>
      </c>
      <c r="B4091" s="342" t="str">
        <f aca="false">A4091&amp;"U"</f>
        <v>89816U</v>
      </c>
      <c r="C4091" s="341" t="s">
        <v>9982</v>
      </c>
      <c r="D4091" s="341" t="s">
        <v>32</v>
      </c>
      <c r="E4091" s="341" t="s">
        <v>5964</v>
      </c>
      <c r="F4091" s="343" t="n">
        <v>36.82</v>
      </c>
    </row>
    <row r="4092" customFormat="false" ht="15" hidden="false" customHeight="false" outlineLevel="0" collapsed="false">
      <c r="A4092" s="341" t="n">
        <v>89817</v>
      </c>
      <c r="B4092" s="342" t="str">
        <f aca="false">A4092&amp;"U"</f>
        <v>89817U</v>
      </c>
      <c r="C4092" s="341" t="s">
        <v>9983</v>
      </c>
      <c r="D4092" s="341" t="s">
        <v>32</v>
      </c>
      <c r="E4092" s="341" t="s">
        <v>5964</v>
      </c>
      <c r="F4092" s="343" t="n">
        <v>12.63</v>
      </c>
    </row>
    <row r="4093" customFormat="false" ht="15" hidden="false" customHeight="false" outlineLevel="0" collapsed="false">
      <c r="A4093" s="341" t="n">
        <v>89818</v>
      </c>
      <c r="B4093" s="342" t="str">
        <f aca="false">A4093&amp;"U"</f>
        <v>89818U</v>
      </c>
      <c r="C4093" s="341" t="s">
        <v>9984</v>
      </c>
      <c r="D4093" s="341" t="s">
        <v>32</v>
      </c>
      <c r="E4093" s="341" t="s">
        <v>5964</v>
      </c>
      <c r="F4093" s="343" t="n">
        <v>47.34</v>
      </c>
    </row>
    <row r="4094" customFormat="false" ht="15" hidden="false" customHeight="false" outlineLevel="0" collapsed="false">
      <c r="A4094" s="341" t="n">
        <v>89819</v>
      </c>
      <c r="B4094" s="342" t="str">
        <f aca="false">A4094&amp;"U"</f>
        <v>89819U</v>
      </c>
      <c r="C4094" s="341" t="s">
        <v>9985</v>
      </c>
      <c r="D4094" s="341" t="s">
        <v>32</v>
      </c>
      <c r="E4094" s="341" t="s">
        <v>5964</v>
      </c>
      <c r="F4094" s="343" t="n">
        <v>22.42</v>
      </c>
    </row>
    <row r="4095" customFormat="false" ht="15" hidden="false" customHeight="false" outlineLevel="0" collapsed="false">
      <c r="A4095" s="341" t="n">
        <v>89821</v>
      </c>
      <c r="B4095" s="342" t="str">
        <f aca="false">A4095&amp;"U"</f>
        <v>89821U</v>
      </c>
      <c r="C4095" s="341" t="s">
        <v>9986</v>
      </c>
      <c r="D4095" s="341" t="s">
        <v>32</v>
      </c>
      <c r="E4095" s="341" t="s">
        <v>5964</v>
      </c>
      <c r="F4095" s="343" t="n">
        <v>16.62</v>
      </c>
    </row>
    <row r="4096" customFormat="false" ht="15" hidden="false" customHeight="false" outlineLevel="0" collapsed="false">
      <c r="A4096" s="341" t="n">
        <v>89822</v>
      </c>
      <c r="B4096" s="342" t="str">
        <f aca="false">A4096&amp;"U"</f>
        <v>89822U</v>
      </c>
      <c r="C4096" s="341" t="s">
        <v>9987</v>
      </c>
      <c r="D4096" s="341" t="s">
        <v>32</v>
      </c>
      <c r="E4096" s="341" t="s">
        <v>5964</v>
      </c>
      <c r="F4096" s="343" t="n">
        <v>22.92</v>
      </c>
    </row>
    <row r="4097" customFormat="false" ht="15" hidden="false" customHeight="false" outlineLevel="0" collapsed="false">
      <c r="A4097" s="341" t="n">
        <v>89823</v>
      </c>
      <c r="B4097" s="342" t="str">
        <f aca="false">A4097&amp;"U"</f>
        <v>89823U</v>
      </c>
      <c r="C4097" s="341" t="s">
        <v>9988</v>
      </c>
      <c r="D4097" s="341" t="s">
        <v>32</v>
      </c>
      <c r="E4097" s="341" t="s">
        <v>5964</v>
      </c>
      <c r="F4097" s="343" t="n">
        <v>32.62</v>
      </c>
    </row>
    <row r="4098" customFormat="false" ht="15" hidden="false" customHeight="false" outlineLevel="0" collapsed="false">
      <c r="A4098" s="341" t="n">
        <v>89824</v>
      </c>
      <c r="B4098" s="342" t="str">
        <f aca="false">A4098&amp;"U"</f>
        <v>89824U</v>
      </c>
      <c r="C4098" s="341" t="s">
        <v>9989</v>
      </c>
      <c r="D4098" s="341" t="s">
        <v>32</v>
      </c>
      <c r="E4098" s="341" t="s">
        <v>5964</v>
      </c>
      <c r="F4098" s="343" t="n">
        <v>34.57</v>
      </c>
    </row>
    <row r="4099" customFormat="false" ht="15" hidden="false" customHeight="false" outlineLevel="0" collapsed="false">
      <c r="A4099" s="341" t="n">
        <v>89825</v>
      </c>
      <c r="B4099" s="342" t="str">
        <f aca="false">A4099&amp;"U"</f>
        <v>89825U</v>
      </c>
      <c r="C4099" s="341" t="s">
        <v>9990</v>
      </c>
      <c r="D4099" s="341" t="s">
        <v>32</v>
      </c>
      <c r="E4099" s="341" t="s">
        <v>5964</v>
      </c>
      <c r="F4099" s="343" t="n">
        <v>16.42</v>
      </c>
    </row>
    <row r="4100" customFormat="false" ht="15" hidden="false" customHeight="false" outlineLevel="0" collapsed="false">
      <c r="A4100" s="341" t="n">
        <v>89826</v>
      </c>
      <c r="B4100" s="342" t="str">
        <f aca="false">A4100&amp;"U"</f>
        <v>89826U</v>
      </c>
      <c r="C4100" s="341" t="s">
        <v>9991</v>
      </c>
      <c r="D4100" s="341" t="s">
        <v>32</v>
      </c>
      <c r="E4100" s="341" t="s">
        <v>5964</v>
      </c>
      <c r="F4100" s="343" t="n">
        <v>111.78</v>
      </c>
    </row>
    <row r="4101" customFormat="false" ht="15" hidden="false" customHeight="false" outlineLevel="0" collapsed="false">
      <c r="A4101" s="341" t="n">
        <v>89827</v>
      </c>
      <c r="B4101" s="342" t="str">
        <f aca="false">A4101&amp;"U"</f>
        <v>89827U</v>
      </c>
      <c r="C4101" s="341" t="s">
        <v>9992</v>
      </c>
      <c r="D4101" s="341" t="s">
        <v>32</v>
      </c>
      <c r="E4101" s="341" t="s">
        <v>5964</v>
      </c>
      <c r="F4101" s="343" t="n">
        <v>18.52</v>
      </c>
    </row>
    <row r="4102" customFormat="false" ht="15" hidden="false" customHeight="false" outlineLevel="0" collapsed="false">
      <c r="A4102" s="341" t="n">
        <v>89828</v>
      </c>
      <c r="B4102" s="342" t="str">
        <f aca="false">A4102&amp;"U"</f>
        <v>89828U</v>
      </c>
      <c r="C4102" s="341" t="s">
        <v>9993</v>
      </c>
      <c r="D4102" s="341" t="s">
        <v>32</v>
      </c>
      <c r="E4102" s="341" t="s">
        <v>5964</v>
      </c>
      <c r="F4102" s="343" t="n">
        <v>53.56</v>
      </c>
    </row>
    <row r="4103" customFormat="false" ht="15" hidden="false" customHeight="false" outlineLevel="0" collapsed="false">
      <c r="A4103" s="341" t="n">
        <v>89829</v>
      </c>
      <c r="B4103" s="342" t="str">
        <f aca="false">A4103&amp;"U"</f>
        <v>89829U</v>
      </c>
      <c r="C4103" s="341" t="s">
        <v>9994</v>
      </c>
      <c r="D4103" s="341" t="s">
        <v>32</v>
      </c>
      <c r="E4103" s="341" t="s">
        <v>5964</v>
      </c>
      <c r="F4103" s="343" t="n">
        <v>33.56</v>
      </c>
    </row>
    <row r="4104" customFormat="false" ht="15" hidden="false" customHeight="false" outlineLevel="0" collapsed="false">
      <c r="A4104" s="341" t="n">
        <v>89830</v>
      </c>
      <c r="B4104" s="342" t="str">
        <f aca="false">A4104&amp;"U"</f>
        <v>89830U</v>
      </c>
      <c r="C4104" s="341" t="s">
        <v>9995</v>
      </c>
      <c r="D4104" s="341" t="s">
        <v>32</v>
      </c>
      <c r="E4104" s="341" t="s">
        <v>5964</v>
      </c>
      <c r="F4104" s="343" t="n">
        <v>35.41</v>
      </c>
    </row>
    <row r="4105" customFormat="false" ht="15" hidden="false" customHeight="false" outlineLevel="0" collapsed="false">
      <c r="A4105" s="341" t="n">
        <v>89831</v>
      </c>
      <c r="B4105" s="342" t="str">
        <f aca="false">A4105&amp;"U"</f>
        <v>89831U</v>
      </c>
      <c r="C4105" s="341" t="s">
        <v>9996</v>
      </c>
      <c r="D4105" s="341" t="s">
        <v>32</v>
      </c>
      <c r="E4105" s="341" t="s">
        <v>5964</v>
      </c>
      <c r="F4105" s="343" t="n">
        <v>57.18</v>
      </c>
    </row>
    <row r="4106" customFormat="false" ht="15" hidden="false" customHeight="false" outlineLevel="0" collapsed="false">
      <c r="A4106" s="341" t="n">
        <v>89832</v>
      </c>
      <c r="B4106" s="342" t="str">
        <f aca="false">A4106&amp;"U"</f>
        <v>89832U</v>
      </c>
      <c r="C4106" s="341" t="s">
        <v>9997</v>
      </c>
      <c r="D4106" s="341" t="s">
        <v>32</v>
      </c>
      <c r="E4106" s="341" t="s">
        <v>5964</v>
      </c>
      <c r="F4106" s="343" t="n">
        <v>36.85</v>
      </c>
    </row>
    <row r="4107" customFormat="false" ht="15" hidden="false" customHeight="false" outlineLevel="0" collapsed="false">
      <c r="A4107" s="341" t="n">
        <v>89833</v>
      </c>
      <c r="B4107" s="342" t="str">
        <f aca="false">A4107&amp;"U"</f>
        <v>89833U</v>
      </c>
      <c r="C4107" s="341" t="s">
        <v>9998</v>
      </c>
      <c r="D4107" s="341" t="s">
        <v>32</v>
      </c>
      <c r="E4107" s="341" t="s">
        <v>5964</v>
      </c>
      <c r="F4107" s="343" t="n">
        <v>41.64</v>
      </c>
    </row>
    <row r="4108" customFormat="false" ht="15" hidden="false" customHeight="false" outlineLevel="0" collapsed="false">
      <c r="A4108" s="341" t="n">
        <v>89834</v>
      </c>
      <c r="B4108" s="342" t="str">
        <f aca="false">A4108&amp;"U"</f>
        <v>89834U</v>
      </c>
      <c r="C4108" s="341" t="s">
        <v>9999</v>
      </c>
      <c r="D4108" s="341" t="s">
        <v>32</v>
      </c>
      <c r="E4108" s="341" t="s">
        <v>5964</v>
      </c>
      <c r="F4108" s="343" t="n">
        <v>48.82</v>
      </c>
    </row>
    <row r="4109" customFormat="false" ht="15" hidden="false" customHeight="false" outlineLevel="0" collapsed="false">
      <c r="A4109" s="341" t="n">
        <v>89835</v>
      </c>
      <c r="B4109" s="342" t="str">
        <f aca="false">A4109&amp;"U"</f>
        <v>89835U</v>
      </c>
      <c r="C4109" s="341" t="s">
        <v>10000</v>
      </c>
      <c r="D4109" s="341" t="s">
        <v>32</v>
      </c>
      <c r="E4109" s="341" t="s">
        <v>5964</v>
      </c>
      <c r="F4109" s="343" t="n">
        <v>39.26</v>
      </c>
    </row>
    <row r="4110" customFormat="false" ht="15" hidden="false" customHeight="false" outlineLevel="0" collapsed="false">
      <c r="A4110" s="341" t="n">
        <v>89836</v>
      </c>
      <c r="B4110" s="342" t="str">
        <f aca="false">A4110&amp;"U"</f>
        <v>89836U</v>
      </c>
      <c r="C4110" s="341" t="s">
        <v>10001</v>
      </c>
      <c r="D4110" s="341" t="s">
        <v>32</v>
      </c>
      <c r="E4110" s="341" t="s">
        <v>5964</v>
      </c>
      <c r="F4110" s="343" t="n">
        <v>175.69</v>
      </c>
    </row>
    <row r="4111" customFormat="false" ht="15" hidden="false" customHeight="false" outlineLevel="0" collapsed="false">
      <c r="A4111" s="341" t="n">
        <v>89837</v>
      </c>
      <c r="B4111" s="342" t="str">
        <f aca="false">A4111&amp;"U"</f>
        <v>89837U</v>
      </c>
      <c r="C4111" s="341" t="s">
        <v>10002</v>
      </c>
      <c r="D4111" s="341" t="s">
        <v>32</v>
      </c>
      <c r="E4111" s="341" t="s">
        <v>5964</v>
      </c>
      <c r="F4111" s="343" t="n">
        <v>117.99</v>
      </c>
    </row>
    <row r="4112" customFormat="false" ht="15" hidden="false" customHeight="false" outlineLevel="0" collapsed="false">
      <c r="A4112" s="341" t="n">
        <v>89838</v>
      </c>
      <c r="B4112" s="342" t="str">
        <f aca="false">A4112&amp;"U"</f>
        <v>89838U</v>
      </c>
      <c r="C4112" s="341" t="s">
        <v>10003</v>
      </c>
      <c r="D4112" s="341" t="s">
        <v>32</v>
      </c>
      <c r="E4112" s="341" t="s">
        <v>5964</v>
      </c>
      <c r="F4112" s="343" t="n">
        <v>135.18</v>
      </c>
    </row>
    <row r="4113" customFormat="false" ht="15" hidden="false" customHeight="false" outlineLevel="0" collapsed="false">
      <c r="A4113" s="341" t="n">
        <v>89839</v>
      </c>
      <c r="B4113" s="342" t="str">
        <f aca="false">A4113&amp;"U"</f>
        <v>89839U</v>
      </c>
      <c r="C4113" s="341" t="s">
        <v>10004</v>
      </c>
      <c r="D4113" s="341" t="s">
        <v>32</v>
      </c>
      <c r="E4113" s="341" t="s">
        <v>5964</v>
      </c>
      <c r="F4113" s="343" t="n">
        <v>153.2</v>
      </c>
    </row>
    <row r="4114" customFormat="false" ht="15" hidden="false" customHeight="false" outlineLevel="0" collapsed="false">
      <c r="A4114" s="341" t="n">
        <v>89840</v>
      </c>
      <c r="B4114" s="342" t="str">
        <f aca="false">A4114&amp;"U"</f>
        <v>89840U</v>
      </c>
      <c r="C4114" s="341" t="s">
        <v>10005</v>
      </c>
      <c r="D4114" s="341" t="s">
        <v>32</v>
      </c>
      <c r="E4114" s="341" t="s">
        <v>5964</v>
      </c>
      <c r="F4114" s="343" t="n">
        <v>159.66</v>
      </c>
    </row>
    <row r="4115" customFormat="false" ht="15" hidden="false" customHeight="false" outlineLevel="0" collapsed="false">
      <c r="A4115" s="341" t="n">
        <v>89841</v>
      </c>
      <c r="B4115" s="342" t="str">
        <f aca="false">A4115&amp;"U"</f>
        <v>89841U</v>
      </c>
      <c r="C4115" s="341" t="s">
        <v>10006</v>
      </c>
      <c r="D4115" s="341" t="s">
        <v>32</v>
      </c>
      <c r="E4115" s="341" t="s">
        <v>5964</v>
      </c>
      <c r="F4115" s="343" t="n">
        <v>232.77</v>
      </c>
    </row>
    <row r="4116" customFormat="false" ht="15" hidden="false" customHeight="false" outlineLevel="0" collapsed="false">
      <c r="A4116" s="341" t="n">
        <v>89842</v>
      </c>
      <c r="B4116" s="342" t="str">
        <f aca="false">A4116&amp;"U"</f>
        <v>89842U</v>
      </c>
      <c r="C4116" s="341" t="s">
        <v>10007</v>
      </c>
      <c r="D4116" s="341" t="s">
        <v>32</v>
      </c>
      <c r="E4116" s="341" t="s">
        <v>5964</v>
      </c>
      <c r="F4116" s="343" t="n">
        <v>44.86</v>
      </c>
    </row>
    <row r="4117" customFormat="false" ht="15" hidden="false" customHeight="false" outlineLevel="0" collapsed="false">
      <c r="A4117" s="341" t="n">
        <v>89844</v>
      </c>
      <c r="B4117" s="342" t="str">
        <f aca="false">A4117&amp;"U"</f>
        <v>89844U</v>
      </c>
      <c r="C4117" s="341" t="s">
        <v>10008</v>
      </c>
      <c r="D4117" s="341" t="s">
        <v>32</v>
      </c>
      <c r="E4117" s="341" t="s">
        <v>5964</v>
      </c>
      <c r="F4117" s="343" t="n">
        <v>56.46</v>
      </c>
    </row>
    <row r="4118" customFormat="false" ht="15" hidden="false" customHeight="false" outlineLevel="0" collapsed="false">
      <c r="A4118" s="341" t="n">
        <v>89845</v>
      </c>
      <c r="B4118" s="342" t="str">
        <f aca="false">A4118&amp;"U"</f>
        <v>89845U</v>
      </c>
      <c r="C4118" s="341" t="s">
        <v>10009</v>
      </c>
      <c r="D4118" s="341" t="s">
        <v>32</v>
      </c>
      <c r="E4118" s="341" t="s">
        <v>5964</v>
      </c>
      <c r="F4118" s="343" t="n">
        <v>88.32</v>
      </c>
    </row>
    <row r="4119" customFormat="false" ht="15" hidden="false" customHeight="false" outlineLevel="0" collapsed="false">
      <c r="A4119" s="341" t="n">
        <v>89846</v>
      </c>
      <c r="B4119" s="342" t="str">
        <f aca="false">A4119&amp;"U"</f>
        <v>89846U</v>
      </c>
      <c r="C4119" s="341" t="s">
        <v>10010</v>
      </c>
      <c r="D4119" s="341" t="s">
        <v>32</v>
      </c>
      <c r="E4119" s="341" t="s">
        <v>5964</v>
      </c>
      <c r="F4119" s="343" t="n">
        <v>188.11</v>
      </c>
    </row>
    <row r="4120" customFormat="false" ht="15" hidden="false" customHeight="false" outlineLevel="0" collapsed="false">
      <c r="A4120" s="341" t="n">
        <v>89847</v>
      </c>
      <c r="B4120" s="342" t="str">
        <f aca="false">A4120&amp;"U"</f>
        <v>89847U</v>
      </c>
      <c r="C4120" s="341" t="s">
        <v>10011</v>
      </c>
      <c r="D4120" s="341" t="s">
        <v>32</v>
      </c>
      <c r="E4120" s="341" t="s">
        <v>5964</v>
      </c>
      <c r="F4120" s="343" t="n">
        <v>225.1</v>
      </c>
    </row>
    <row r="4121" customFormat="false" ht="15" hidden="false" customHeight="false" outlineLevel="0" collapsed="false">
      <c r="A4121" s="341" t="n">
        <v>89850</v>
      </c>
      <c r="B4121" s="342" t="str">
        <f aca="false">A4121&amp;"U"</f>
        <v>89850U</v>
      </c>
      <c r="C4121" s="341" t="s">
        <v>10012</v>
      </c>
      <c r="D4121" s="341" t="s">
        <v>32</v>
      </c>
      <c r="E4121" s="341" t="s">
        <v>5964</v>
      </c>
      <c r="F4121" s="343" t="n">
        <v>29.33</v>
      </c>
    </row>
    <row r="4122" customFormat="false" ht="15" hidden="false" customHeight="false" outlineLevel="0" collapsed="false">
      <c r="A4122" s="341" t="n">
        <v>89851</v>
      </c>
      <c r="B4122" s="342" t="str">
        <f aca="false">A4122&amp;"U"</f>
        <v>89851U</v>
      </c>
      <c r="C4122" s="341" t="s">
        <v>10013</v>
      </c>
      <c r="D4122" s="341" t="s">
        <v>32</v>
      </c>
      <c r="E4122" s="341" t="s">
        <v>5964</v>
      </c>
      <c r="F4122" s="343" t="n">
        <v>30.08</v>
      </c>
    </row>
    <row r="4123" customFormat="false" ht="15" hidden="false" customHeight="false" outlineLevel="0" collapsed="false">
      <c r="A4123" s="341" t="n">
        <v>89852</v>
      </c>
      <c r="B4123" s="342" t="str">
        <f aca="false">A4123&amp;"U"</f>
        <v>89852U</v>
      </c>
      <c r="C4123" s="341" t="s">
        <v>10014</v>
      </c>
      <c r="D4123" s="341" t="s">
        <v>32</v>
      </c>
      <c r="E4123" s="341" t="s">
        <v>5964</v>
      </c>
      <c r="F4123" s="343" t="n">
        <v>42.75</v>
      </c>
    </row>
    <row r="4124" customFormat="false" ht="15" hidden="false" customHeight="false" outlineLevel="0" collapsed="false">
      <c r="A4124" s="341" t="n">
        <v>89853</v>
      </c>
      <c r="B4124" s="342" t="str">
        <f aca="false">A4124&amp;"U"</f>
        <v>89853U</v>
      </c>
      <c r="C4124" s="341" t="s">
        <v>10015</v>
      </c>
      <c r="D4124" s="341" t="s">
        <v>32</v>
      </c>
      <c r="E4124" s="341" t="s">
        <v>5964</v>
      </c>
      <c r="F4124" s="343" t="n">
        <v>74</v>
      </c>
    </row>
    <row r="4125" customFormat="false" ht="15" hidden="false" customHeight="false" outlineLevel="0" collapsed="false">
      <c r="A4125" s="341" t="n">
        <v>89854</v>
      </c>
      <c r="B4125" s="342" t="str">
        <f aca="false">A4125&amp;"U"</f>
        <v>89854U</v>
      </c>
      <c r="C4125" s="341" t="s">
        <v>10016</v>
      </c>
      <c r="D4125" s="341" t="s">
        <v>32</v>
      </c>
      <c r="E4125" s="341" t="s">
        <v>5964</v>
      </c>
      <c r="F4125" s="343" t="n">
        <v>97.93</v>
      </c>
    </row>
    <row r="4126" customFormat="false" ht="15" hidden="false" customHeight="false" outlineLevel="0" collapsed="false">
      <c r="A4126" s="341" t="n">
        <v>89855</v>
      </c>
      <c r="B4126" s="342" t="str">
        <f aca="false">A4126&amp;"U"</f>
        <v>89855U</v>
      </c>
      <c r="C4126" s="341" t="s">
        <v>10017</v>
      </c>
      <c r="D4126" s="341" t="s">
        <v>32</v>
      </c>
      <c r="E4126" s="341" t="s">
        <v>5964</v>
      </c>
      <c r="F4126" s="343" t="n">
        <v>102.58</v>
      </c>
    </row>
    <row r="4127" customFormat="false" ht="15" hidden="false" customHeight="false" outlineLevel="0" collapsed="false">
      <c r="A4127" s="341" t="n">
        <v>89856</v>
      </c>
      <c r="B4127" s="342" t="str">
        <f aca="false">A4127&amp;"U"</f>
        <v>89856U</v>
      </c>
      <c r="C4127" s="341" t="s">
        <v>10018</v>
      </c>
      <c r="D4127" s="341" t="s">
        <v>32</v>
      </c>
      <c r="E4127" s="341" t="s">
        <v>5964</v>
      </c>
      <c r="F4127" s="343" t="n">
        <v>18.38</v>
      </c>
    </row>
    <row r="4128" customFormat="false" ht="15" hidden="false" customHeight="false" outlineLevel="0" collapsed="false">
      <c r="A4128" s="341" t="n">
        <v>89857</v>
      </c>
      <c r="B4128" s="342" t="str">
        <f aca="false">A4128&amp;"U"</f>
        <v>89857U</v>
      </c>
      <c r="C4128" s="341" t="s">
        <v>10019</v>
      </c>
      <c r="D4128" s="341" t="s">
        <v>32</v>
      </c>
      <c r="E4128" s="341" t="s">
        <v>5964</v>
      </c>
      <c r="F4128" s="343" t="n">
        <v>34.38</v>
      </c>
    </row>
    <row r="4129" customFormat="false" ht="15" hidden="false" customHeight="false" outlineLevel="0" collapsed="false">
      <c r="A4129" s="341" t="n">
        <v>89860</v>
      </c>
      <c r="B4129" s="342" t="str">
        <f aca="false">A4129&amp;"U"</f>
        <v>89860U</v>
      </c>
      <c r="C4129" s="341" t="s">
        <v>10020</v>
      </c>
      <c r="D4129" s="341" t="s">
        <v>32</v>
      </c>
      <c r="E4129" s="341" t="s">
        <v>5964</v>
      </c>
      <c r="F4129" s="343" t="n">
        <v>45.15</v>
      </c>
    </row>
    <row r="4130" customFormat="false" ht="15" hidden="false" customHeight="false" outlineLevel="0" collapsed="false">
      <c r="A4130" s="341" t="n">
        <v>89861</v>
      </c>
      <c r="B4130" s="342" t="str">
        <f aca="false">A4130&amp;"U"</f>
        <v>89861U</v>
      </c>
      <c r="C4130" s="341" t="s">
        <v>10021</v>
      </c>
      <c r="D4130" s="341" t="s">
        <v>32</v>
      </c>
      <c r="E4130" s="341" t="s">
        <v>5964</v>
      </c>
      <c r="F4130" s="343" t="n">
        <v>52.33</v>
      </c>
    </row>
    <row r="4131" customFormat="false" ht="15" hidden="false" customHeight="false" outlineLevel="0" collapsed="false">
      <c r="A4131" s="341" t="n">
        <v>89866</v>
      </c>
      <c r="B4131" s="342" t="str">
        <f aca="false">A4131&amp;"U"</f>
        <v>89866U</v>
      </c>
      <c r="C4131" s="341" t="s">
        <v>10022</v>
      </c>
      <c r="D4131" s="341" t="s">
        <v>32</v>
      </c>
      <c r="E4131" s="341" t="s">
        <v>5964</v>
      </c>
      <c r="F4131" s="343" t="n">
        <v>6.76</v>
      </c>
    </row>
    <row r="4132" customFormat="false" ht="15" hidden="false" customHeight="false" outlineLevel="0" collapsed="false">
      <c r="A4132" s="341" t="n">
        <v>89867</v>
      </c>
      <c r="B4132" s="342" t="str">
        <f aca="false">A4132&amp;"U"</f>
        <v>89867U</v>
      </c>
      <c r="C4132" s="341" t="s">
        <v>10023</v>
      </c>
      <c r="D4132" s="341" t="s">
        <v>32</v>
      </c>
      <c r="E4132" s="341" t="s">
        <v>5964</v>
      </c>
      <c r="F4132" s="343" t="n">
        <v>7.74</v>
      </c>
    </row>
    <row r="4133" customFormat="false" ht="15" hidden="false" customHeight="false" outlineLevel="0" collapsed="false">
      <c r="A4133" s="341" t="n">
        <v>89868</v>
      </c>
      <c r="B4133" s="342" t="str">
        <f aca="false">A4133&amp;"U"</f>
        <v>89868U</v>
      </c>
      <c r="C4133" s="341" t="s">
        <v>10024</v>
      </c>
      <c r="D4133" s="341" t="s">
        <v>32</v>
      </c>
      <c r="E4133" s="341" t="s">
        <v>5964</v>
      </c>
      <c r="F4133" s="343" t="n">
        <v>5.27</v>
      </c>
    </row>
    <row r="4134" customFormat="false" ht="15" hidden="false" customHeight="false" outlineLevel="0" collapsed="false">
      <c r="A4134" s="341" t="n">
        <v>89869</v>
      </c>
      <c r="B4134" s="342" t="str">
        <f aca="false">A4134&amp;"U"</f>
        <v>89869U</v>
      </c>
      <c r="C4134" s="341" t="s">
        <v>10025</v>
      </c>
      <c r="D4134" s="341" t="s">
        <v>32</v>
      </c>
      <c r="E4134" s="341" t="s">
        <v>5964</v>
      </c>
      <c r="F4134" s="343" t="n">
        <v>9.48</v>
      </c>
    </row>
    <row r="4135" customFormat="false" ht="15" hidden="false" customHeight="false" outlineLevel="0" collapsed="false">
      <c r="A4135" s="341" t="n">
        <v>89979</v>
      </c>
      <c r="B4135" s="342" t="str">
        <f aca="false">A4135&amp;"U"</f>
        <v>89979U</v>
      </c>
      <c r="C4135" s="341" t="s">
        <v>10026</v>
      </c>
      <c r="D4135" s="341" t="s">
        <v>32</v>
      </c>
      <c r="E4135" s="341" t="s">
        <v>5964</v>
      </c>
      <c r="F4135" s="343" t="n">
        <v>28.07</v>
      </c>
    </row>
    <row r="4136" customFormat="false" ht="15" hidden="false" customHeight="false" outlineLevel="0" collapsed="false">
      <c r="A4136" s="341" t="n">
        <v>89981</v>
      </c>
      <c r="B4136" s="342" t="str">
        <f aca="false">A4136&amp;"U"</f>
        <v>89981U</v>
      </c>
      <c r="C4136" s="341" t="s">
        <v>10027</v>
      </c>
      <c r="D4136" s="341" t="s">
        <v>32</v>
      </c>
      <c r="E4136" s="341" t="s">
        <v>5964</v>
      </c>
      <c r="F4136" s="343" t="n">
        <v>25.45</v>
      </c>
    </row>
    <row r="4137" customFormat="false" ht="15" hidden="false" customHeight="false" outlineLevel="0" collapsed="false">
      <c r="A4137" s="341" t="n">
        <v>90373</v>
      </c>
      <c r="B4137" s="342" t="str">
        <f aca="false">A4137&amp;"U"</f>
        <v>90373U</v>
      </c>
      <c r="C4137" s="341" t="s">
        <v>10028</v>
      </c>
      <c r="D4137" s="341" t="s">
        <v>32</v>
      </c>
      <c r="E4137" s="341" t="s">
        <v>5964</v>
      </c>
      <c r="F4137" s="343" t="n">
        <v>13.41</v>
      </c>
    </row>
    <row r="4138" customFormat="false" ht="15" hidden="false" customHeight="false" outlineLevel="0" collapsed="false">
      <c r="A4138" s="341" t="n">
        <v>90374</v>
      </c>
      <c r="B4138" s="342" t="str">
        <f aca="false">A4138&amp;"U"</f>
        <v>90374U</v>
      </c>
      <c r="C4138" s="341" t="s">
        <v>10029</v>
      </c>
      <c r="D4138" s="341" t="s">
        <v>32</v>
      </c>
      <c r="E4138" s="341" t="s">
        <v>5964</v>
      </c>
      <c r="F4138" s="343" t="n">
        <v>23.53</v>
      </c>
    </row>
    <row r="4139" customFormat="false" ht="15" hidden="false" customHeight="false" outlineLevel="0" collapsed="false">
      <c r="A4139" s="341" t="n">
        <v>92287</v>
      </c>
      <c r="B4139" s="342" t="str">
        <f aca="false">A4139&amp;"U"</f>
        <v>92287U</v>
      </c>
      <c r="C4139" s="341" t="s">
        <v>10030</v>
      </c>
      <c r="D4139" s="341" t="s">
        <v>32</v>
      </c>
      <c r="E4139" s="341" t="s">
        <v>5911</v>
      </c>
      <c r="F4139" s="343" t="n">
        <v>16.31</v>
      </c>
    </row>
    <row r="4140" customFormat="false" ht="15" hidden="false" customHeight="false" outlineLevel="0" collapsed="false">
      <c r="A4140" s="341" t="n">
        <v>92288</v>
      </c>
      <c r="B4140" s="342" t="str">
        <f aca="false">A4140&amp;"U"</f>
        <v>92288U</v>
      </c>
      <c r="C4140" s="341" t="s">
        <v>10031</v>
      </c>
      <c r="D4140" s="341" t="s">
        <v>32</v>
      </c>
      <c r="E4140" s="341" t="s">
        <v>5911</v>
      </c>
      <c r="F4140" s="343" t="n">
        <v>25.8</v>
      </c>
    </row>
    <row r="4141" customFormat="false" ht="15" hidden="false" customHeight="false" outlineLevel="0" collapsed="false">
      <c r="A4141" s="341" t="n">
        <v>92289</v>
      </c>
      <c r="B4141" s="342" t="str">
        <f aca="false">A4141&amp;"U"</f>
        <v>92289U</v>
      </c>
      <c r="C4141" s="341" t="s">
        <v>10032</v>
      </c>
      <c r="D4141" s="341" t="s">
        <v>32</v>
      </c>
      <c r="E4141" s="341" t="s">
        <v>5911</v>
      </c>
      <c r="F4141" s="343" t="n">
        <v>45.92</v>
      </c>
    </row>
    <row r="4142" customFormat="false" ht="15" hidden="false" customHeight="false" outlineLevel="0" collapsed="false">
      <c r="A4142" s="341" t="n">
        <v>92290</v>
      </c>
      <c r="B4142" s="342" t="str">
        <f aca="false">A4142&amp;"U"</f>
        <v>92290U</v>
      </c>
      <c r="C4142" s="341" t="s">
        <v>10033</v>
      </c>
      <c r="D4142" s="341" t="s">
        <v>32</v>
      </c>
      <c r="E4142" s="341" t="s">
        <v>5911</v>
      </c>
      <c r="F4142" s="343" t="n">
        <v>69.74</v>
      </c>
    </row>
    <row r="4143" customFormat="false" ht="15" hidden="false" customHeight="false" outlineLevel="0" collapsed="false">
      <c r="A4143" s="341" t="n">
        <v>92291</v>
      </c>
      <c r="B4143" s="342" t="str">
        <f aca="false">A4143&amp;"U"</f>
        <v>92291U</v>
      </c>
      <c r="C4143" s="341" t="s">
        <v>10034</v>
      </c>
      <c r="D4143" s="341" t="s">
        <v>32</v>
      </c>
      <c r="E4143" s="341" t="s">
        <v>5911</v>
      </c>
      <c r="F4143" s="343" t="n">
        <v>108.21</v>
      </c>
    </row>
    <row r="4144" customFormat="false" ht="15" hidden="false" customHeight="false" outlineLevel="0" collapsed="false">
      <c r="A4144" s="341" t="n">
        <v>92292</v>
      </c>
      <c r="B4144" s="342" t="str">
        <f aca="false">A4144&amp;"U"</f>
        <v>92292U</v>
      </c>
      <c r="C4144" s="341" t="s">
        <v>10035</v>
      </c>
      <c r="D4144" s="341" t="s">
        <v>32</v>
      </c>
      <c r="E4144" s="341" t="s">
        <v>5911</v>
      </c>
      <c r="F4144" s="343" t="n">
        <v>336.74</v>
      </c>
    </row>
    <row r="4145" customFormat="false" ht="15" hidden="false" customHeight="false" outlineLevel="0" collapsed="false">
      <c r="A4145" s="341" t="n">
        <v>92293</v>
      </c>
      <c r="B4145" s="342" t="str">
        <f aca="false">A4145&amp;"U"</f>
        <v>92293U</v>
      </c>
      <c r="C4145" s="341" t="s">
        <v>10036</v>
      </c>
      <c r="D4145" s="341" t="s">
        <v>32</v>
      </c>
      <c r="E4145" s="341" t="s">
        <v>5911</v>
      </c>
      <c r="F4145" s="343" t="n">
        <v>9.23</v>
      </c>
    </row>
    <row r="4146" customFormat="false" ht="15" hidden="false" customHeight="false" outlineLevel="0" collapsed="false">
      <c r="A4146" s="341" t="n">
        <v>92294</v>
      </c>
      <c r="B4146" s="342" t="str">
        <f aca="false">A4146&amp;"U"</f>
        <v>92294U</v>
      </c>
      <c r="C4146" s="341" t="s">
        <v>10037</v>
      </c>
      <c r="D4146" s="341" t="s">
        <v>32</v>
      </c>
      <c r="E4146" s="341" t="s">
        <v>5911</v>
      </c>
      <c r="F4146" s="343" t="n">
        <v>15.69</v>
      </c>
    </row>
    <row r="4147" customFormat="false" ht="15" hidden="false" customHeight="false" outlineLevel="0" collapsed="false">
      <c r="A4147" s="341" t="n">
        <v>92295</v>
      </c>
      <c r="B4147" s="342" t="str">
        <f aca="false">A4147&amp;"U"</f>
        <v>92295U</v>
      </c>
      <c r="C4147" s="341" t="s">
        <v>10038</v>
      </c>
      <c r="D4147" s="341" t="s">
        <v>32</v>
      </c>
      <c r="E4147" s="341" t="s">
        <v>5911</v>
      </c>
      <c r="F4147" s="343" t="n">
        <v>29.78</v>
      </c>
    </row>
    <row r="4148" customFormat="false" ht="15" hidden="false" customHeight="false" outlineLevel="0" collapsed="false">
      <c r="A4148" s="341" t="n">
        <v>92296</v>
      </c>
      <c r="B4148" s="342" t="str">
        <f aca="false">A4148&amp;"U"</f>
        <v>92296U</v>
      </c>
      <c r="C4148" s="341" t="s">
        <v>10039</v>
      </c>
      <c r="D4148" s="341" t="s">
        <v>32</v>
      </c>
      <c r="E4148" s="341" t="s">
        <v>5911</v>
      </c>
      <c r="F4148" s="343" t="n">
        <v>39.5</v>
      </c>
    </row>
    <row r="4149" customFormat="false" ht="15" hidden="false" customHeight="false" outlineLevel="0" collapsed="false">
      <c r="A4149" s="341" t="n">
        <v>92297</v>
      </c>
      <c r="B4149" s="342" t="str">
        <f aca="false">A4149&amp;"U"</f>
        <v>92297U</v>
      </c>
      <c r="C4149" s="341" t="s">
        <v>10040</v>
      </c>
      <c r="D4149" s="341" t="s">
        <v>32</v>
      </c>
      <c r="E4149" s="341" t="s">
        <v>5911</v>
      </c>
      <c r="F4149" s="343" t="n">
        <v>61.37</v>
      </c>
    </row>
    <row r="4150" customFormat="false" ht="15" hidden="false" customHeight="false" outlineLevel="0" collapsed="false">
      <c r="A4150" s="341" t="n">
        <v>92298</v>
      </c>
      <c r="B4150" s="342" t="str">
        <f aca="false">A4150&amp;"U"</f>
        <v>92298U</v>
      </c>
      <c r="C4150" s="341" t="s">
        <v>10041</v>
      </c>
      <c r="D4150" s="341" t="s">
        <v>32</v>
      </c>
      <c r="E4150" s="341" t="s">
        <v>5911</v>
      </c>
      <c r="F4150" s="343" t="n">
        <v>173.32</v>
      </c>
    </row>
    <row r="4151" customFormat="false" ht="15" hidden="false" customHeight="false" outlineLevel="0" collapsed="false">
      <c r="A4151" s="341" t="n">
        <v>92299</v>
      </c>
      <c r="B4151" s="342" t="str">
        <f aca="false">A4151&amp;"U"</f>
        <v>92299U</v>
      </c>
      <c r="C4151" s="341" t="s">
        <v>10042</v>
      </c>
      <c r="D4151" s="341" t="s">
        <v>32</v>
      </c>
      <c r="E4151" s="341" t="s">
        <v>5911</v>
      </c>
      <c r="F4151" s="343" t="n">
        <v>21.45</v>
      </c>
    </row>
    <row r="4152" customFormat="false" ht="15" hidden="false" customHeight="false" outlineLevel="0" collapsed="false">
      <c r="A4152" s="341" t="n">
        <v>92300</v>
      </c>
      <c r="B4152" s="342" t="str">
        <f aca="false">A4152&amp;"U"</f>
        <v>92300U</v>
      </c>
      <c r="C4152" s="341" t="s">
        <v>10043</v>
      </c>
      <c r="D4152" s="341" t="s">
        <v>32</v>
      </c>
      <c r="E4152" s="341" t="s">
        <v>5911</v>
      </c>
      <c r="F4152" s="343" t="n">
        <v>32.77</v>
      </c>
    </row>
    <row r="4153" customFormat="false" ht="15" hidden="false" customHeight="false" outlineLevel="0" collapsed="false">
      <c r="A4153" s="341" t="n">
        <v>92301</v>
      </c>
      <c r="B4153" s="342" t="str">
        <f aca="false">A4153&amp;"U"</f>
        <v>92301U</v>
      </c>
      <c r="C4153" s="341" t="s">
        <v>10044</v>
      </c>
      <c r="D4153" s="341" t="s">
        <v>32</v>
      </c>
      <c r="E4153" s="341" t="s">
        <v>5911</v>
      </c>
      <c r="F4153" s="343" t="n">
        <v>65.26</v>
      </c>
    </row>
    <row r="4154" customFormat="false" ht="15" hidden="false" customHeight="false" outlineLevel="0" collapsed="false">
      <c r="A4154" s="341" t="n">
        <v>92302</v>
      </c>
      <c r="B4154" s="342" t="str">
        <f aca="false">A4154&amp;"U"</f>
        <v>92302U</v>
      </c>
      <c r="C4154" s="341" t="s">
        <v>10045</v>
      </c>
      <c r="D4154" s="341" t="s">
        <v>32</v>
      </c>
      <c r="E4154" s="341" t="s">
        <v>5911</v>
      </c>
      <c r="F4154" s="343" t="n">
        <v>86.32</v>
      </c>
    </row>
    <row r="4155" customFormat="false" ht="15" hidden="false" customHeight="false" outlineLevel="0" collapsed="false">
      <c r="A4155" s="341" t="n">
        <v>92303</v>
      </c>
      <c r="B4155" s="342" t="str">
        <f aca="false">A4155&amp;"U"</f>
        <v>92303U</v>
      </c>
      <c r="C4155" s="341" t="s">
        <v>10046</v>
      </c>
      <c r="D4155" s="341" t="s">
        <v>32</v>
      </c>
      <c r="E4155" s="341" t="s">
        <v>5911</v>
      </c>
      <c r="F4155" s="343" t="n">
        <v>158.89</v>
      </c>
    </row>
    <row r="4156" customFormat="false" ht="15" hidden="false" customHeight="false" outlineLevel="0" collapsed="false">
      <c r="A4156" s="341" t="n">
        <v>92304</v>
      </c>
      <c r="B4156" s="342" t="str">
        <f aca="false">A4156&amp;"U"</f>
        <v>92304U</v>
      </c>
      <c r="C4156" s="341" t="s">
        <v>10047</v>
      </c>
      <c r="D4156" s="341" t="s">
        <v>32</v>
      </c>
      <c r="E4156" s="341" t="s">
        <v>5911</v>
      </c>
      <c r="F4156" s="343" t="n">
        <v>413.96</v>
      </c>
    </row>
    <row r="4157" customFormat="false" ht="15" hidden="false" customHeight="false" outlineLevel="0" collapsed="false">
      <c r="A4157" s="341" t="n">
        <v>92311</v>
      </c>
      <c r="B4157" s="342" t="str">
        <f aca="false">A4157&amp;"U"</f>
        <v>92311U</v>
      </c>
      <c r="C4157" s="341" t="s">
        <v>10048</v>
      </c>
      <c r="D4157" s="341" t="s">
        <v>32</v>
      </c>
      <c r="E4157" s="341" t="s">
        <v>5911</v>
      </c>
      <c r="F4157" s="343" t="n">
        <v>11.88</v>
      </c>
    </row>
    <row r="4158" customFormat="false" ht="15" hidden="false" customHeight="false" outlineLevel="0" collapsed="false">
      <c r="A4158" s="341" t="n">
        <v>92312</v>
      </c>
      <c r="B4158" s="342" t="str">
        <f aca="false">A4158&amp;"U"</f>
        <v>92312U</v>
      </c>
      <c r="C4158" s="341" t="s">
        <v>10049</v>
      </c>
      <c r="D4158" s="341" t="s">
        <v>32</v>
      </c>
      <c r="E4158" s="341" t="s">
        <v>5911</v>
      </c>
      <c r="F4158" s="343" t="n">
        <v>19.98</v>
      </c>
    </row>
    <row r="4159" customFormat="false" ht="15" hidden="false" customHeight="false" outlineLevel="0" collapsed="false">
      <c r="A4159" s="341" t="n">
        <v>92313</v>
      </c>
      <c r="B4159" s="342" t="str">
        <f aca="false">A4159&amp;"U"</f>
        <v>92313U</v>
      </c>
      <c r="C4159" s="341" t="s">
        <v>10050</v>
      </c>
      <c r="D4159" s="341" t="s">
        <v>32</v>
      </c>
      <c r="E4159" s="341" t="s">
        <v>5911</v>
      </c>
      <c r="F4159" s="343" t="n">
        <v>29.2</v>
      </c>
    </row>
    <row r="4160" customFormat="false" ht="15" hidden="false" customHeight="false" outlineLevel="0" collapsed="false">
      <c r="A4160" s="341" t="n">
        <v>92314</v>
      </c>
      <c r="B4160" s="342" t="str">
        <f aca="false">A4160&amp;"U"</f>
        <v>92314U</v>
      </c>
      <c r="C4160" s="341" t="s">
        <v>10051</v>
      </c>
      <c r="D4160" s="341" t="s">
        <v>32</v>
      </c>
      <c r="E4160" s="341" t="s">
        <v>5911</v>
      </c>
      <c r="F4160" s="343" t="n">
        <v>7.92</v>
      </c>
    </row>
    <row r="4161" customFormat="false" ht="15" hidden="false" customHeight="false" outlineLevel="0" collapsed="false">
      <c r="A4161" s="341" t="n">
        <v>92315</v>
      </c>
      <c r="B4161" s="342" t="str">
        <f aca="false">A4161&amp;"U"</f>
        <v>92315U</v>
      </c>
      <c r="C4161" s="341" t="s">
        <v>10052</v>
      </c>
      <c r="D4161" s="341" t="s">
        <v>32</v>
      </c>
      <c r="E4161" s="341" t="s">
        <v>5911</v>
      </c>
      <c r="F4161" s="343" t="n">
        <v>11.68</v>
      </c>
    </row>
    <row r="4162" customFormat="false" ht="15" hidden="false" customHeight="false" outlineLevel="0" collapsed="false">
      <c r="A4162" s="341" t="n">
        <v>92316</v>
      </c>
      <c r="B4162" s="342" t="str">
        <f aca="false">A4162&amp;"U"</f>
        <v>92316U</v>
      </c>
      <c r="C4162" s="341" t="s">
        <v>10053</v>
      </c>
      <c r="D4162" s="341" t="s">
        <v>32</v>
      </c>
      <c r="E4162" s="341" t="s">
        <v>5911</v>
      </c>
      <c r="F4162" s="343" t="n">
        <v>17.98</v>
      </c>
    </row>
    <row r="4163" customFormat="false" ht="15" hidden="false" customHeight="false" outlineLevel="0" collapsed="false">
      <c r="A4163" s="341" t="n">
        <v>92317</v>
      </c>
      <c r="B4163" s="342" t="str">
        <f aca="false">A4163&amp;"U"</f>
        <v>92317U</v>
      </c>
      <c r="C4163" s="341" t="s">
        <v>10054</v>
      </c>
      <c r="D4163" s="341" t="s">
        <v>32</v>
      </c>
      <c r="E4163" s="341" t="s">
        <v>5911</v>
      </c>
      <c r="F4163" s="343" t="n">
        <v>16.65</v>
      </c>
    </row>
    <row r="4164" customFormat="false" ht="15" hidden="false" customHeight="false" outlineLevel="0" collapsed="false">
      <c r="A4164" s="341" t="n">
        <v>92318</v>
      </c>
      <c r="B4164" s="342" t="str">
        <f aca="false">A4164&amp;"U"</f>
        <v>92318U</v>
      </c>
      <c r="C4164" s="341" t="s">
        <v>10055</v>
      </c>
      <c r="D4164" s="341" t="s">
        <v>32</v>
      </c>
      <c r="E4164" s="341" t="s">
        <v>5911</v>
      </c>
      <c r="F4164" s="343" t="n">
        <v>26.35</v>
      </c>
    </row>
    <row r="4165" customFormat="false" ht="15" hidden="false" customHeight="false" outlineLevel="0" collapsed="false">
      <c r="A4165" s="341" t="n">
        <v>92319</v>
      </c>
      <c r="B4165" s="342" t="str">
        <f aca="false">A4165&amp;"U"</f>
        <v>92319U</v>
      </c>
      <c r="C4165" s="341" t="s">
        <v>10056</v>
      </c>
      <c r="D4165" s="341" t="s">
        <v>32</v>
      </c>
      <c r="E4165" s="341" t="s">
        <v>5911</v>
      </c>
      <c r="F4165" s="343" t="n">
        <v>37.31</v>
      </c>
    </row>
    <row r="4166" customFormat="false" ht="15" hidden="false" customHeight="false" outlineLevel="0" collapsed="false">
      <c r="A4166" s="341" t="n">
        <v>92326</v>
      </c>
      <c r="B4166" s="342" t="str">
        <f aca="false">A4166&amp;"U"</f>
        <v>92326U</v>
      </c>
      <c r="C4166" s="341" t="s">
        <v>10057</v>
      </c>
      <c r="D4166" s="341" t="s">
        <v>32</v>
      </c>
      <c r="E4166" s="341" t="s">
        <v>5911</v>
      </c>
      <c r="F4166" s="343" t="n">
        <v>12.48</v>
      </c>
    </row>
    <row r="4167" customFormat="false" ht="15" hidden="false" customHeight="false" outlineLevel="0" collapsed="false">
      <c r="A4167" s="341" t="n">
        <v>92327</v>
      </c>
      <c r="B4167" s="342" t="str">
        <f aca="false">A4167&amp;"U"</f>
        <v>92327U</v>
      </c>
      <c r="C4167" s="341" t="s">
        <v>10058</v>
      </c>
      <c r="D4167" s="341" t="s">
        <v>32</v>
      </c>
      <c r="E4167" s="341" t="s">
        <v>5911</v>
      </c>
      <c r="F4167" s="343" t="n">
        <v>22.7</v>
      </c>
    </row>
    <row r="4168" customFormat="false" ht="15" hidden="false" customHeight="false" outlineLevel="0" collapsed="false">
      <c r="A4168" s="341" t="n">
        <v>92328</v>
      </c>
      <c r="B4168" s="342" t="str">
        <f aca="false">A4168&amp;"U"</f>
        <v>92328U</v>
      </c>
      <c r="C4168" s="341" t="s">
        <v>10059</v>
      </c>
      <c r="D4168" s="341" t="s">
        <v>32</v>
      </c>
      <c r="E4168" s="341" t="s">
        <v>5911</v>
      </c>
      <c r="F4168" s="343" t="n">
        <v>34.04</v>
      </c>
    </row>
    <row r="4169" customFormat="false" ht="15" hidden="false" customHeight="false" outlineLevel="0" collapsed="false">
      <c r="A4169" s="341" t="n">
        <v>92329</v>
      </c>
      <c r="B4169" s="342" t="str">
        <f aca="false">A4169&amp;"U"</f>
        <v>92329U</v>
      </c>
      <c r="C4169" s="341" t="s">
        <v>10060</v>
      </c>
      <c r="D4169" s="341" t="s">
        <v>32</v>
      </c>
      <c r="E4169" s="341" t="s">
        <v>5911</v>
      </c>
      <c r="F4169" s="343" t="n">
        <v>8.07</v>
      </c>
    </row>
    <row r="4170" customFormat="false" ht="15" hidden="false" customHeight="false" outlineLevel="0" collapsed="false">
      <c r="A4170" s="341" t="n">
        <v>92330</v>
      </c>
      <c r="B4170" s="342" t="str">
        <f aca="false">A4170&amp;"U"</f>
        <v>92330U</v>
      </c>
      <c r="C4170" s="341" t="s">
        <v>10061</v>
      </c>
      <c r="D4170" s="341" t="s">
        <v>32</v>
      </c>
      <c r="E4170" s="341" t="s">
        <v>5911</v>
      </c>
      <c r="F4170" s="343" t="n">
        <v>13.52</v>
      </c>
    </row>
    <row r="4171" customFormat="false" ht="15" hidden="false" customHeight="false" outlineLevel="0" collapsed="false">
      <c r="A4171" s="341" t="n">
        <v>92331</v>
      </c>
      <c r="B4171" s="342" t="str">
        <f aca="false">A4171&amp;"U"</f>
        <v>92331U</v>
      </c>
      <c r="C4171" s="341" t="s">
        <v>10062</v>
      </c>
      <c r="D4171" s="341" t="s">
        <v>32</v>
      </c>
      <c r="E4171" s="341" t="s">
        <v>5911</v>
      </c>
      <c r="F4171" s="343" t="n">
        <v>21.23</v>
      </c>
    </row>
    <row r="4172" customFormat="false" ht="15" hidden="false" customHeight="false" outlineLevel="0" collapsed="false">
      <c r="A4172" s="341" t="n">
        <v>92332</v>
      </c>
      <c r="B4172" s="342" t="str">
        <f aca="false">A4172&amp;"U"</f>
        <v>92332U</v>
      </c>
      <c r="C4172" s="341" t="s">
        <v>10063</v>
      </c>
      <c r="D4172" s="341" t="s">
        <v>32</v>
      </c>
      <c r="E4172" s="341" t="s">
        <v>5911</v>
      </c>
      <c r="F4172" s="343" t="n">
        <v>16.95</v>
      </c>
    </row>
    <row r="4173" customFormat="false" ht="15" hidden="false" customHeight="false" outlineLevel="0" collapsed="false">
      <c r="A4173" s="341" t="n">
        <v>92333</v>
      </c>
      <c r="B4173" s="342" t="str">
        <f aca="false">A4173&amp;"U"</f>
        <v>92333U</v>
      </c>
      <c r="C4173" s="341" t="s">
        <v>10064</v>
      </c>
      <c r="D4173" s="341" t="s">
        <v>32</v>
      </c>
      <c r="E4173" s="341" t="s">
        <v>5911</v>
      </c>
      <c r="F4173" s="343" t="n">
        <v>29.99</v>
      </c>
    </row>
    <row r="4174" customFormat="false" ht="15" hidden="false" customHeight="false" outlineLevel="0" collapsed="false">
      <c r="A4174" s="341" t="n">
        <v>92334</v>
      </c>
      <c r="B4174" s="342" t="str">
        <f aca="false">A4174&amp;"U"</f>
        <v>92334U</v>
      </c>
      <c r="C4174" s="341" t="s">
        <v>10065</v>
      </c>
      <c r="D4174" s="341" t="s">
        <v>32</v>
      </c>
      <c r="E4174" s="341" t="s">
        <v>5911</v>
      </c>
      <c r="F4174" s="343" t="n">
        <v>43.8</v>
      </c>
    </row>
    <row r="4175" customFormat="false" ht="15" hidden="false" customHeight="false" outlineLevel="0" collapsed="false">
      <c r="A4175" s="341" t="n">
        <v>92344</v>
      </c>
      <c r="B4175" s="342" t="str">
        <f aca="false">A4175&amp;"U"</f>
        <v>92344U</v>
      </c>
      <c r="C4175" s="341" t="s">
        <v>10066</v>
      </c>
      <c r="D4175" s="341" t="s">
        <v>32</v>
      </c>
      <c r="E4175" s="341" t="s">
        <v>5911</v>
      </c>
      <c r="F4175" s="343" t="n">
        <v>67.93</v>
      </c>
    </row>
    <row r="4176" customFormat="false" ht="15" hidden="false" customHeight="false" outlineLevel="0" collapsed="false">
      <c r="A4176" s="341" t="n">
        <v>92345</v>
      </c>
      <c r="B4176" s="342" t="str">
        <f aca="false">A4176&amp;"U"</f>
        <v>92345U</v>
      </c>
      <c r="C4176" s="341" t="s">
        <v>10067</v>
      </c>
      <c r="D4176" s="341" t="s">
        <v>32</v>
      </c>
      <c r="E4176" s="341" t="s">
        <v>5911</v>
      </c>
      <c r="F4176" s="343" t="n">
        <v>67.9</v>
      </c>
    </row>
    <row r="4177" customFormat="false" ht="15" hidden="false" customHeight="false" outlineLevel="0" collapsed="false">
      <c r="A4177" s="341" t="n">
        <v>92346</v>
      </c>
      <c r="B4177" s="342" t="str">
        <f aca="false">A4177&amp;"U"</f>
        <v>92346U</v>
      </c>
      <c r="C4177" s="341" t="s">
        <v>10068</v>
      </c>
      <c r="D4177" s="341" t="s">
        <v>32</v>
      </c>
      <c r="E4177" s="341" t="s">
        <v>5911</v>
      </c>
      <c r="F4177" s="343" t="n">
        <v>91.36</v>
      </c>
    </row>
    <row r="4178" customFormat="false" ht="15" hidden="false" customHeight="false" outlineLevel="0" collapsed="false">
      <c r="A4178" s="341" t="n">
        <v>92347</v>
      </c>
      <c r="B4178" s="342" t="str">
        <f aca="false">A4178&amp;"U"</f>
        <v>92347U</v>
      </c>
      <c r="C4178" s="341" t="s">
        <v>10069</v>
      </c>
      <c r="D4178" s="341" t="s">
        <v>32</v>
      </c>
      <c r="E4178" s="341" t="s">
        <v>5911</v>
      </c>
      <c r="F4178" s="343" t="n">
        <v>102.83</v>
      </c>
    </row>
    <row r="4179" customFormat="false" ht="15" hidden="false" customHeight="false" outlineLevel="0" collapsed="false">
      <c r="A4179" s="341" t="n">
        <v>92348</v>
      </c>
      <c r="B4179" s="342" t="str">
        <f aca="false">A4179&amp;"U"</f>
        <v>92348U</v>
      </c>
      <c r="C4179" s="341" t="s">
        <v>10070</v>
      </c>
      <c r="D4179" s="341" t="s">
        <v>32</v>
      </c>
      <c r="E4179" s="341" t="s">
        <v>5911</v>
      </c>
      <c r="F4179" s="343" t="n">
        <v>131.56</v>
      </c>
    </row>
    <row r="4180" customFormat="false" ht="15" hidden="false" customHeight="false" outlineLevel="0" collapsed="false">
      <c r="A4180" s="341" t="n">
        <v>92349</v>
      </c>
      <c r="B4180" s="342" t="str">
        <f aca="false">A4180&amp;"U"</f>
        <v>92349U</v>
      </c>
      <c r="C4180" s="341" t="s">
        <v>10071</v>
      </c>
      <c r="D4180" s="341" t="s">
        <v>32</v>
      </c>
      <c r="E4180" s="341" t="s">
        <v>5911</v>
      </c>
      <c r="F4180" s="343" t="n">
        <v>141.77</v>
      </c>
    </row>
    <row r="4181" customFormat="false" ht="15" hidden="false" customHeight="false" outlineLevel="0" collapsed="false">
      <c r="A4181" s="341" t="n">
        <v>92350</v>
      </c>
      <c r="B4181" s="342" t="str">
        <f aca="false">A4181&amp;"U"</f>
        <v>92350U</v>
      </c>
      <c r="C4181" s="341" t="s">
        <v>10072</v>
      </c>
      <c r="D4181" s="341" t="s">
        <v>32</v>
      </c>
      <c r="E4181" s="341" t="s">
        <v>5911</v>
      </c>
      <c r="F4181" s="343" t="n">
        <v>100.98</v>
      </c>
    </row>
    <row r="4182" customFormat="false" ht="15" hidden="false" customHeight="false" outlineLevel="0" collapsed="false">
      <c r="A4182" s="341" t="n">
        <v>92351</v>
      </c>
      <c r="B4182" s="342" t="str">
        <f aca="false">A4182&amp;"U"</f>
        <v>92351U</v>
      </c>
      <c r="C4182" s="341" t="s">
        <v>10073</v>
      </c>
      <c r="D4182" s="341" t="s">
        <v>32</v>
      </c>
      <c r="E4182" s="341" t="s">
        <v>5911</v>
      </c>
      <c r="F4182" s="343" t="n">
        <v>98.43</v>
      </c>
    </row>
    <row r="4183" customFormat="false" ht="15" hidden="false" customHeight="false" outlineLevel="0" collapsed="false">
      <c r="A4183" s="341" t="n">
        <v>92352</v>
      </c>
      <c r="B4183" s="342" t="str">
        <f aca="false">A4183&amp;"U"</f>
        <v>92352U</v>
      </c>
      <c r="C4183" s="341" t="s">
        <v>10074</v>
      </c>
      <c r="D4183" s="341" t="s">
        <v>32</v>
      </c>
      <c r="E4183" s="341" t="s">
        <v>5911</v>
      </c>
      <c r="F4183" s="343" t="n">
        <v>159.16</v>
      </c>
    </row>
    <row r="4184" customFormat="false" ht="15" hidden="false" customHeight="false" outlineLevel="0" collapsed="false">
      <c r="A4184" s="341" t="n">
        <v>92353</v>
      </c>
      <c r="B4184" s="342" t="str">
        <f aca="false">A4184&amp;"U"</f>
        <v>92353U</v>
      </c>
      <c r="C4184" s="341" t="s">
        <v>10075</v>
      </c>
      <c r="D4184" s="341" t="s">
        <v>32</v>
      </c>
      <c r="E4184" s="341" t="s">
        <v>5911</v>
      </c>
      <c r="F4184" s="343" t="n">
        <v>147.93</v>
      </c>
    </row>
    <row r="4185" customFormat="false" ht="15" hidden="false" customHeight="false" outlineLevel="0" collapsed="false">
      <c r="A4185" s="341" t="n">
        <v>92354</v>
      </c>
      <c r="B4185" s="342" t="str">
        <f aca="false">A4185&amp;"U"</f>
        <v>92354U</v>
      </c>
      <c r="C4185" s="341" t="s">
        <v>10076</v>
      </c>
      <c r="D4185" s="341" t="s">
        <v>32</v>
      </c>
      <c r="E4185" s="341" t="s">
        <v>5911</v>
      </c>
      <c r="F4185" s="343" t="n">
        <v>215.01</v>
      </c>
    </row>
    <row r="4186" customFormat="false" ht="15" hidden="false" customHeight="false" outlineLevel="0" collapsed="false">
      <c r="A4186" s="341" t="n">
        <v>92355</v>
      </c>
      <c r="B4186" s="342" t="str">
        <f aca="false">A4186&amp;"U"</f>
        <v>92355U</v>
      </c>
      <c r="C4186" s="341" t="s">
        <v>10077</v>
      </c>
      <c r="D4186" s="341" t="s">
        <v>32</v>
      </c>
      <c r="E4186" s="341" t="s">
        <v>5911</v>
      </c>
      <c r="F4186" s="343" t="n">
        <v>193.37</v>
      </c>
    </row>
    <row r="4187" customFormat="false" ht="15" hidden="false" customHeight="false" outlineLevel="0" collapsed="false">
      <c r="A4187" s="341" t="n">
        <v>92356</v>
      </c>
      <c r="B4187" s="342" t="str">
        <f aca="false">A4187&amp;"U"</f>
        <v>92356U</v>
      </c>
      <c r="C4187" s="341" t="s">
        <v>10078</v>
      </c>
      <c r="D4187" s="341" t="s">
        <v>32</v>
      </c>
      <c r="E4187" s="341" t="s">
        <v>5911</v>
      </c>
      <c r="F4187" s="343" t="n">
        <v>131.16</v>
      </c>
    </row>
    <row r="4188" customFormat="false" ht="15" hidden="false" customHeight="false" outlineLevel="0" collapsed="false">
      <c r="A4188" s="341" t="n">
        <v>92357</v>
      </c>
      <c r="B4188" s="342" t="str">
        <f aca="false">A4188&amp;"U"</f>
        <v>92357U</v>
      </c>
      <c r="C4188" s="341" t="s">
        <v>10079</v>
      </c>
      <c r="D4188" s="341" t="s">
        <v>32</v>
      </c>
      <c r="E4188" s="341" t="s">
        <v>5911</v>
      </c>
      <c r="F4188" s="343" t="n">
        <v>202.87</v>
      </c>
    </row>
    <row r="4189" customFormat="false" ht="15" hidden="false" customHeight="false" outlineLevel="0" collapsed="false">
      <c r="A4189" s="341" t="n">
        <v>92358</v>
      </c>
      <c r="B4189" s="342" t="str">
        <f aca="false">A4189&amp;"U"</f>
        <v>92358U</v>
      </c>
      <c r="C4189" s="341" t="s">
        <v>10080</v>
      </c>
      <c r="D4189" s="341" t="s">
        <v>32</v>
      </c>
      <c r="E4189" s="341" t="s">
        <v>5911</v>
      </c>
      <c r="F4189" s="343" t="n">
        <v>255.7</v>
      </c>
    </row>
    <row r="4190" customFormat="false" ht="15" hidden="false" customHeight="false" outlineLevel="0" collapsed="false">
      <c r="A4190" s="341" t="n">
        <v>92369</v>
      </c>
      <c r="B4190" s="342" t="str">
        <f aca="false">A4190&amp;"U"</f>
        <v>92369U</v>
      </c>
      <c r="C4190" s="341" t="s">
        <v>10081</v>
      </c>
      <c r="D4190" s="341" t="s">
        <v>32</v>
      </c>
      <c r="E4190" s="341" t="s">
        <v>5911</v>
      </c>
      <c r="F4190" s="343" t="n">
        <v>34.55</v>
      </c>
    </row>
    <row r="4191" customFormat="false" ht="15" hidden="false" customHeight="false" outlineLevel="0" collapsed="false">
      <c r="A4191" s="341" t="n">
        <v>92370</v>
      </c>
      <c r="B4191" s="342" t="str">
        <f aca="false">A4191&amp;"U"</f>
        <v>92370U</v>
      </c>
      <c r="C4191" s="341" t="s">
        <v>10082</v>
      </c>
      <c r="D4191" s="341" t="s">
        <v>32</v>
      </c>
      <c r="E4191" s="341" t="s">
        <v>5911</v>
      </c>
      <c r="F4191" s="343" t="n">
        <v>36.61</v>
      </c>
    </row>
    <row r="4192" customFormat="false" ht="15" hidden="false" customHeight="false" outlineLevel="0" collapsed="false">
      <c r="A4192" s="341" t="n">
        <v>92371</v>
      </c>
      <c r="B4192" s="342" t="str">
        <f aca="false">A4192&amp;"U"</f>
        <v>92371U</v>
      </c>
      <c r="C4192" s="341" t="s">
        <v>10083</v>
      </c>
      <c r="D4192" s="341" t="s">
        <v>32</v>
      </c>
      <c r="E4192" s="341" t="s">
        <v>5911</v>
      </c>
      <c r="F4192" s="343" t="n">
        <v>42.62</v>
      </c>
    </row>
    <row r="4193" customFormat="false" ht="15" hidden="false" customHeight="false" outlineLevel="0" collapsed="false">
      <c r="A4193" s="341" t="n">
        <v>92372</v>
      </c>
      <c r="B4193" s="342" t="str">
        <f aca="false">A4193&amp;"U"</f>
        <v>92372U</v>
      </c>
      <c r="C4193" s="341" t="s">
        <v>10084</v>
      </c>
      <c r="D4193" s="341" t="s">
        <v>32</v>
      </c>
      <c r="E4193" s="341" t="s">
        <v>5911</v>
      </c>
      <c r="F4193" s="343" t="n">
        <v>44.55</v>
      </c>
    </row>
    <row r="4194" customFormat="false" ht="15" hidden="false" customHeight="false" outlineLevel="0" collapsed="false">
      <c r="A4194" s="341" t="n">
        <v>92373</v>
      </c>
      <c r="B4194" s="342" t="str">
        <f aca="false">A4194&amp;"U"</f>
        <v>92373U</v>
      </c>
      <c r="C4194" s="341" t="s">
        <v>10085</v>
      </c>
      <c r="D4194" s="341" t="s">
        <v>32</v>
      </c>
      <c r="E4194" s="341" t="s">
        <v>5911</v>
      </c>
      <c r="F4194" s="343" t="n">
        <v>51.06</v>
      </c>
    </row>
    <row r="4195" customFormat="false" ht="15" hidden="false" customHeight="false" outlineLevel="0" collapsed="false">
      <c r="A4195" s="341" t="n">
        <v>92374</v>
      </c>
      <c r="B4195" s="342" t="str">
        <f aca="false">A4195&amp;"U"</f>
        <v>92374U</v>
      </c>
      <c r="C4195" s="341" t="s">
        <v>10086</v>
      </c>
      <c r="D4195" s="341" t="s">
        <v>32</v>
      </c>
      <c r="E4195" s="341" t="s">
        <v>5911</v>
      </c>
      <c r="F4195" s="343" t="n">
        <v>51.43</v>
      </c>
    </row>
    <row r="4196" customFormat="false" ht="15" hidden="false" customHeight="false" outlineLevel="0" collapsed="false">
      <c r="A4196" s="341" t="n">
        <v>92375</v>
      </c>
      <c r="B4196" s="342" t="str">
        <f aca="false">A4196&amp;"U"</f>
        <v>92375U</v>
      </c>
      <c r="C4196" s="341" t="s">
        <v>10087</v>
      </c>
      <c r="D4196" s="341" t="s">
        <v>32</v>
      </c>
      <c r="E4196" s="341" t="s">
        <v>5911</v>
      </c>
      <c r="F4196" s="343" t="n">
        <v>67.88</v>
      </c>
    </row>
    <row r="4197" customFormat="false" ht="15" hidden="false" customHeight="false" outlineLevel="0" collapsed="false">
      <c r="A4197" s="341" t="n">
        <v>92376</v>
      </c>
      <c r="B4197" s="342" t="str">
        <f aca="false">A4197&amp;"U"</f>
        <v>92376U</v>
      </c>
      <c r="C4197" s="341" t="s">
        <v>10088</v>
      </c>
      <c r="D4197" s="341" t="s">
        <v>32</v>
      </c>
      <c r="E4197" s="341" t="s">
        <v>5911</v>
      </c>
      <c r="F4197" s="343" t="n">
        <v>67.85</v>
      </c>
    </row>
    <row r="4198" customFormat="false" ht="15" hidden="false" customHeight="false" outlineLevel="0" collapsed="false">
      <c r="A4198" s="341" t="n">
        <v>92377</v>
      </c>
      <c r="B4198" s="342" t="str">
        <f aca="false">A4198&amp;"U"</f>
        <v>92377U</v>
      </c>
      <c r="C4198" s="341" t="s">
        <v>10089</v>
      </c>
      <c r="D4198" s="341" t="s">
        <v>32</v>
      </c>
      <c r="E4198" s="341" t="s">
        <v>5911</v>
      </c>
      <c r="F4198" s="343" t="n">
        <v>92.84</v>
      </c>
    </row>
    <row r="4199" customFormat="false" ht="15" hidden="false" customHeight="false" outlineLevel="0" collapsed="false">
      <c r="A4199" s="341" t="n">
        <v>92378</v>
      </c>
      <c r="B4199" s="342" t="str">
        <f aca="false">A4199&amp;"U"</f>
        <v>92378U</v>
      </c>
      <c r="C4199" s="341" t="s">
        <v>10090</v>
      </c>
      <c r="D4199" s="341" t="s">
        <v>32</v>
      </c>
      <c r="E4199" s="341" t="s">
        <v>5911</v>
      </c>
      <c r="F4199" s="343" t="n">
        <v>104.31</v>
      </c>
    </row>
    <row r="4200" customFormat="false" ht="15" hidden="false" customHeight="false" outlineLevel="0" collapsed="false">
      <c r="A4200" s="341" t="n">
        <v>92379</v>
      </c>
      <c r="B4200" s="342" t="str">
        <f aca="false">A4200&amp;"U"</f>
        <v>92379U</v>
      </c>
      <c r="C4200" s="341" t="s">
        <v>10091</v>
      </c>
      <c r="D4200" s="341" t="s">
        <v>32</v>
      </c>
      <c r="E4200" s="341" t="s">
        <v>5911</v>
      </c>
      <c r="F4200" s="343" t="n">
        <v>134.61</v>
      </c>
    </row>
    <row r="4201" customFormat="false" ht="15" hidden="false" customHeight="false" outlineLevel="0" collapsed="false">
      <c r="A4201" s="341" t="n">
        <v>92380</v>
      </c>
      <c r="B4201" s="342" t="str">
        <f aca="false">A4201&amp;"U"</f>
        <v>92380U</v>
      </c>
      <c r="C4201" s="341" t="s">
        <v>10092</v>
      </c>
      <c r="D4201" s="341" t="s">
        <v>32</v>
      </c>
      <c r="E4201" s="341" t="s">
        <v>5911</v>
      </c>
      <c r="F4201" s="343" t="n">
        <v>144.82</v>
      </c>
    </row>
    <row r="4202" customFormat="false" ht="15" hidden="false" customHeight="false" outlineLevel="0" collapsed="false">
      <c r="A4202" s="341" t="n">
        <v>92381</v>
      </c>
      <c r="B4202" s="342" t="str">
        <f aca="false">A4202&amp;"U"</f>
        <v>92381U</v>
      </c>
      <c r="C4202" s="341" t="s">
        <v>10093</v>
      </c>
      <c r="D4202" s="341" t="s">
        <v>32</v>
      </c>
      <c r="E4202" s="341" t="s">
        <v>5911</v>
      </c>
      <c r="F4202" s="343" t="n">
        <v>52.46</v>
      </c>
    </row>
    <row r="4203" customFormat="false" ht="15" hidden="false" customHeight="false" outlineLevel="0" collapsed="false">
      <c r="A4203" s="341" t="n">
        <v>92382</v>
      </c>
      <c r="B4203" s="342" t="str">
        <f aca="false">A4203&amp;"U"</f>
        <v>92382U</v>
      </c>
      <c r="C4203" s="341" t="s">
        <v>10094</v>
      </c>
      <c r="D4203" s="341" t="s">
        <v>32</v>
      </c>
      <c r="E4203" s="341" t="s">
        <v>5911</v>
      </c>
      <c r="F4203" s="343" t="n">
        <v>49.72</v>
      </c>
    </row>
    <row r="4204" customFormat="false" ht="15" hidden="false" customHeight="false" outlineLevel="0" collapsed="false">
      <c r="A4204" s="341" t="n">
        <v>92383</v>
      </c>
      <c r="B4204" s="342" t="str">
        <f aca="false">A4204&amp;"U"</f>
        <v>92383U</v>
      </c>
      <c r="C4204" s="341" t="s">
        <v>10095</v>
      </c>
      <c r="D4204" s="341" t="s">
        <v>32</v>
      </c>
      <c r="E4204" s="341" t="s">
        <v>5911</v>
      </c>
      <c r="F4204" s="343" t="n">
        <v>67.92</v>
      </c>
    </row>
    <row r="4205" customFormat="false" ht="15" hidden="false" customHeight="false" outlineLevel="0" collapsed="false">
      <c r="A4205" s="341" t="n">
        <v>92384</v>
      </c>
      <c r="B4205" s="342" t="str">
        <f aca="false">A4205&amp;"U"</f>
        <v>92384U</v>
      </c>
      <c r="C4205" s="341" t="s">
        <v>10096</v>
      </c>
      <c r="D4205" s="341" t="s">
        <v>32</v>
      </c>
      <c r="E4205" s="341" t="s">
        <v>5911</v>
      </c>
      <c r="F4205" s="343" t="n">
        <v>62.47</v>
      </c>
    </row>
    <row r="4206" customFormat="false" ht="15" hidden="false" customHeight="false" outlineLevel="0" collapsed="false">
      <c r="A4206" s="341" t="n">
        <v>92385</v>
      </c>
      <c r="B4206" s="342" t="str">
        <f aca="false">A4206&amp;"U"</f>
        <v>92385U</v>
      </c>
      <c r="C4206" s="341" t="s">
        <v>10097</v>
      </c>
      <c r="D4206" s="341" t="s">
        <v>32</v>
      </c>
      <c r="E4206" s="341" t="s">
        <v>5911</v>
      </c>
      <c r="F4206" s="343" t="n">
        <v>78.51</v>
      </c>
    </row>
    <row r="4207" customFormat="false" ht="15" hidden="false" customHeight="false" outlineLevel="0" collapsed="false">
      <c r="A4207" s="341" t="n">
        <v>92386</v>
      </c>
      <c r="B4207" s="342" t="str">
        <f aca="false">A4207&amp;"U"</f>
        <v>92386U</v>
      </c>
      <c r="C4207" s="341" t="s">
        <v>10098</v>
      </c>
      <c r="D4207" s="341" t="s">
        <v>32</v>
      </c>
      <c r="E4207" s="341" t="s">
        <v>5911</v>
      </c>
      <c r="F4207" s="343" t="n">
        <v>74.75</v>
      </c>
    </row>
    <row r="4208" customFormat="false" ht="15" hidden="false" customHeight="false" outlineLevel="0" collapsed="false">
      <c r="A4208" s="341" t="n">
        <v>92387</v>
      </c>
      <c r="B4208" s="342" t="str">
        <f aca="false">A4208&amp;"U"</f>
        <v>92387U</v>
      </c>
      <c r="C4208" s="341" t="s">
        <v>10099</v>
      </c>
      <c r="D4208" s="341" t="s">
        <v>32</v>
      </c>
      <c r="E4208" s="341" t="s">
        <v>5911</v>
      </c>
      <c r="F4208" s="343" t="n">
        <v>100.89</v>
      </c>
    </row>
    <row r="4209" customFormat="false" ht="15" hidden="false" customHeight="false" outlineLevel="0" collapsed="false">
      <c r="A4209" s="341" t="n">
        <v>92388</v>
      </c>
      <c r="B4209" s="342" t="str">
        <f aca="false">A4209&amp;"U"</f>
        <v>92388U</v>
      </c>
      <c r="C4209" s="341" t="s">
        <v>10100</v>
      </c>
      <c r="D4209" s="341" t="s">
        <v>32</v>
      </c>
      <c r="E4209" s="341" t="s">
        <v>5911</v>
      </c>
      <c r="F4209" s="343" t="n">
        <v>98.34</v>
      </c>
    </row>
    <row r="4210" customFormat="false" ht="15" hidden="false" customHeight="false" outlineLevel="0" collapsed="false">
      <c r="A4210" s="341" t="n">
        <v>92389</v>
      </c>
      <c r="B4210" s="342" t="str">
        <f aca="false">A4210&amp;"U"</f>
        <v>92389U</v>
      </c>
      <c r="C4210" s="341" t="s">
        <v>10101</v>
      </c>
      <c r="D4210" s="341" t="s">
        <v>32</v>
      </c>
      <c r="E4210" s="341" t="s">
        <v>5911</v>
      </c>
      <c r="F4210" s="343" t="n">
        <v>161.42</v>
      </c>
    </row>
    <row r="4211" customFormat="false" ht="15" hidden="false" customHeight="false" outlineLevel="0" collapsed="false">
      <c r="A4211" s="341" t="n">
        <v>92390</v>
      </c>
      <c r="B4211" s="342" t="str">
        <f aca="false">A4211&amp;"U"</f>
        <v>92390U</v>
      </c>
      <c r="C4211" s="341" t="s">
        <v>10102</v>
      </c>
      <c r="D4211" s="341" t="s">
        <v>32</v>
      </c>
      <c r="E4211" s="341" t="s">
        <v>5911</v>
      </c>
      <c r="F4211" s="343" t="n">
        <v>150.19</v>
      </c>
    </row>
    <row r="4212" customFormat="false" ht="15" hidden="false" customHeight="false" outlineLevel="0" collapsed="false">
      <c r="A4212" s="341" t="n">
        <v>92635</v>
      </c>
      <c r="B4212" s="342" t="str">
        <f aca="false">A4212&amp;"U"</f>
        <v>92635U</v>
      </c>
      <c r="C4212" s="341" t="s">
        <v>10103</v>
      </c>
      <c r="D4212" s="341" t="s">
        <v>32</v>
      </c>
      <c r="E4212" s="341" t="s">
        <v>5911</v>
      </c>
      <c r="F4212" s="343" t="n">
        <v>219.58</v>
      </c>
    </row>
    <row r="4213" customFormat="false" ht="15" hidden="false" customHeight="false" outlineLevel="0" collapsed="false">
      <c r="A4213" s="341" t="n">
        <v>92636</v>
      </c>
      <c r="B4213" s="342" t="str">
        <f aca="false">A4213&amp;"U"</f>
        <v>92636U</v>
      </c>
      <c r="C4213" s="341" t="s">
        <v>10104</v>
      </c>
      <c r="D4213" s="341" t="s">
        <v>32</v>
      </c>
      <c r="E4213" s="341" t="s">
        <v>5911</v>
      </c>
      <c r="F4213" s="343" t="n">
        <v>197.94</v>
      </c>
    </row>
    <row r="4214" customFormat="false" ht="15" hidden="false" customHeight="false" outlineLevel="0" collapsed="false">
      <c r="A4214" s="341" t="n">
        <v>92637</v>
      </c>
      <c r="B4214" s="342" t="str">
        <f aca="false">A4214&amp;"U"</f>
        <v>92637U</v>
      </c>
      <c r="C4214" s="341" t="s">
        <v>10105</v>
      </c>
      <c r="D4214" s="341" t="s">
        <v>32</v>
      </c>
      <c r="E4214" s="341" t="s">
        <v>5911</v>
      </c>
      <c r="F4214" s="343" t="n">
        <v>67.31</v>
      </c>
    </row>
    <row r="4215" customFormat="false" ht="15" hidden="false" customHeight="false" outlineLevel="0" collapsed="false">
      <c r="A4215" s="341" t="n">
        <v>92638</v>
      </c>
      <c r="B4215" s="342" t="str">
        <f aca="false">A4215&amp;"U"</f>
        <v>92638U</v>
      </c>
      <c r="C4215" s="341" t="s">
        <v>10106</v>
      </c>
      <c r="D4215" s="341" t="s">
        <v>32</v>
      </c>
      <c r="E4215" s="341" t="s">
        <v>5911</v>
      </c>
      <c r="F4215" s="343" t="n">
        <v>83.97</v>
      </c>
    </row>
    <row r="4216" customFormat="false" ht="15" hidden="false" customHeight="false" outlineLevel="0" collapsed="false">
      <c r="A4216" s="341" t="n">
        <v>92639</v>
      </c>
      <c r="B4216" s="342" t="str">
        <f aca="false">A4216&amp;"U"</f>
        <v>92639U</v>
      </c>
      <c r="C4216" s="341" t="s">
        <v>10107</v>
      </c>
      <c r="D4216" s="341" t="s">
        <v>32</v>
      </c>
      <c r="E4216" s="341" t="s">
        <v>5911</v>
      </c>
      <c r="F4216" s="343" t="n">
        <v>98.18</v>
      </c>
    </row>
    <row r="4217" customFormat="false" ht="15" hidden="false" customHeight="false" outlineLevel="0" collapsed="false">
      <c r="A4217" s="341" t="n">
        <v>92640</v>
      </c>
      <c r="B4217" s="342" t="str">
        <f aca="false">A4217&amp;"U"</f>
        <v>92640U</v>
      </c>
      <c r="C4217" s="341" t="s">
        <v>10108</v>
      </c>
      <c r="D4217" s="341" t="s">
        <v>32</v>
      </c>
      <c r="E4217" s="341" t="s">
        <v>5911</v>
      </c>
      <c r="F4217" s="343" t="n">
        <v>131.04</v>
      </c>
    </row>
    <row r="4218" customFormat="false" ht="15" hidden="false" customHeight="false" outlineLevel="0" collapsed="false">
      <c r="A4218" s="341" t="n">
        <v>92642</v>
      </c>
      <c r="B4218" s="342" t="str">
        <f aca="false">A4218&amp;"U"</f>
        <v>92642U</v>
      </c>
      <c r="C4218" s="341" t="s">
        <v>10109</v>
      </c>
      <c r="D4218" s="341" t="s">
        <v>32</v>
      </c>
      <c r="E4218" s="341" t="s">
        <v>5911</v>
      </c>
      <c r="F4218" s="343" t="n">
        <v>205.84</v>
      </c>
    </row>
    <row r="4219" customFormat="false" ht="15" hidden="false" customHeight="false" outlineLevel="0" collapsed="false">
      <c r="A4219" s="341" t="n">
        <v>92644</v>
      </c>
      <c r="B4219" s="342" t="str">
        <f aca="false">A4219&amp;"U"</f>
        <v>92644U</v>
      </c>
      <c r="C4219" s="341" t="s">
        <v>10110</v>
      </c>
      <c r="D4219" s="341" t="s">
        <v>32</v>
      </c>
      <c r="E4219" s="341" t="s">
        <v>5911</v>
      </c>
      <c r="F4219" s="343" t="n">
        <v>261.81</v>
      </c>
    </row>
    <row r="4220" customFormat="false" ht="15" hidden="false" customHeight="false" outlineLevel="0" collapsed="false">
      <c r="A4220" s="341" t="n">
        <v>92657</v>
      </c>
      <c r="B4220" s="342" t="str">
        <f aca="false">A4220&amp;"U"</f>
        <v>92657U</v>
      </c>
      <c r="C4220" s="341" t="s">
        <v>10111</v>
      </c>
      <c r="D4220" s="341" t="s">
        <v>32</v>
      </c>
      <c r="E4220" s="341" t="s">
        <v>5911</v>
      </c>
      <c r="F4220" s="343" t="n">
        <v>26.31</v>
      </c>
    </row>
    <row r="4221" customFormat="false" ht="15" hidden="false" customHeight="false" outlineLevel="0" collapsed="false">
      <c r="A4221" s="341" t="n">
        <v>92658</v>
      </c>
      <c r="B4221" s="342" t="str">
        <f aca="false">A4221&amp;"U"</f>
        <v>92658U</v>
      </c>
      <c r="C4221" s="341" t="s">
        <v>10112</v>
      </c>
      <c r="D4221" s="341" t="s">
        <v>32</v>
      </c>
      <c r="E4221" s="341" t="s">
        <v>5911</v>
      </c>
      <c r="F4221" s="343" t="n">
        <v>28.37</v>
      </c>
    </row>
    <row r="4222" customFormat="false" ht="15" hidden="false" customHeight="false" outlineLevel="0" collapsed="false">
      <c r="A4222" s="341" t="n">
        <v>92659</v>
      </c>
      <c r="B4222" s="342" t="str">
        <f aca="false">A4222&amp;"U"</f>
        <v>92659U</v>
      </c>
      <c r="C4222" s="341" t="s">
        <v>10113</v>
      </c>
      <c r="D4222" s="341" t="s">
        <v>32</v>
      </c>
      <c r="E4222" s="341" t="s">
        <v>5911</v>
      </c>
      <c r="F4222" s="343" t="n">
        <v>33.25</v>
      </c>
    </row>
    <row r="4223" customFormat="false" ht="15" hidden="false" customHeight="false" outlineLevel="0" collapsed="false">
      <c r="A4223" s="341" t="n">
        <v>92660</v>
      </c>
      <c r="B4223" s="342" t="str">
        <f aca="false">A4223&amp;"U"</f>
        <v>92660U</v>
      </c>
      <c r="C4223" s="341" t="s">
        <v>10114</v>
      </c>
      <c r="D4223" s="341" t="s">
        <v>32</v>
      </c>
      <c r="E4223" s="341" t="s">
        <v>5911</v>
      </c>
      <c r="F4223" s="343" t="n">
        <v>35.18</v>
      </c>
    </row>
    <row r="4224" customFormat="false" ht="15" hidden="false" customHeight="false" outlineLevel="0" collapsed="false">
      <c r="A4224" s="341" t="n">
        <v>92661</v>
      </c>
      <c r="B4224" s="342" t="str">
        <f aca="false">A4224&amp;"U"</f>
        <v>92661U</v>
      </c>
      <c r="C4224" s="341" t="s">
        <v>10115</v>
      </c>
      <c r="D4224" s="341" t="s">
        <v>32</v>
      </c>
      <c r="E4224" s="341" t="s">
        <v>5911</v>
      </c>
      <c r="F4224" s="343" t="n">
        <v>40.38</v>
      </c>
    </row>
    <row r="4225" customFormat="false" ht="15" hidden="false" customHeight="false" outlineLevel="0" collapsed="false">
      <c r="A4225" s="341" t="n">
        <v>92662</v>
      </c>
      <c r="B4225" s="342" t="str">
        <f aca="false">A4225&amp;"U"</f>
        <v>92662U</v>
      </c>
      <c r="C4225" s="341" t="s">
        <v>10116</v>
      </c>
      <c r="D4225" s="341" t="s">
        <v>32</v>
      </c>
      <c r="E4225" s="341" t="s">
        <v>5911</v>
      </c>
      <c r="F4225" s="343" t="n">
        <v>40.75</v>
      </c>
    </row>
    <row r="4226" customFormat="false" ht="15" hidden="false" customHeight="false" outlineLevel="0" collapsed="false">
      <c r="A4226" s="341" t="n">
        <v>92663</v>
      </c>
      <c r="B4226" s="342" t="str">
        <f aca="false">A4226&amp;"U"</f>
        <v>92663U</v>
      </c>
      <c r="C4226" s="341" t="s">
        <v>10117</v>
      </c>
      <c r="D4226" s="341" t="s">
        <v>32</v>
      </c>
      <c r="E4226" s="341" t="s">
        <v>5911</v>
      </c>
      <c r="F4226" s="343" t="n">
        <v>55.59</v>
      </c>
    </row>
    <row r="4227" customFormat="false" ht="15" hidden="false" customHeight="false" outlineLevel="0" collapsed="false">
      <c r="A4227" s="341" t="n">
        <v>92664</v>
      </c>
      <c r="B4227" s="342" t="str">
        <f aca="false">A4227&amp;"U"</f>
        <v>92664U</v>
      </c>
      <c r="C4227" s="341" t="s">
        <v>10118</v>
      </c>
      <c r="D4227" s="341" t="s">
        <v>32</v>
      </c>
      <c r="E4227" s="341" t="s">
        <v>5911</v>
      </c>
      <c r="F4227" s="343" t="n">
        <v>55.56</v>
      </c>
    </row>
    <row r="4228" customFormat="false" ht="15" hidden="false" customHeight="false" outlineLevel="0" collapsed="false">
      <c r="A4228" s="341" t="n">
        <v>92665</v>
      </c>
      <c r="B4228" s="342" t="str">
        <f aca="false">A4228&amp;"U"</f>
        <v>92665U</v>
      </c>
      <c r="C4228" s="341" t="s">
        <v>10119</v>
      </c>
      <c r="D4228" s="341" t="s">
        <v>32</v>
      </c>
      <c r="E4228" s="341" t="s">
        <v>5911</v>
      </c>
      <c r="F4228" s="343" t="n">
        <v>78.11</v>
      </c>
    </row>
    <row r="4229" customFormat="false" ht="15" hidden="false" customHeight="false" outlineLevel="0" collapsed="false">
      <c r="A4229" s="341" t="n">
        <v>92666</v>
      </c>
      <c r="B4229" s="342" t="str">
        <f aca="false">A4229&amp;"U"</f>
        <v>92666U</v>
      </c>
      <c r="C4229" s="341" t="s">
        <v>10120</v>
      </c>
      <c r="D4229" s="341" t="s">
        <v>32</v>
      </c>
      <c r="E4229" s="341" t="s">
        <v>5911</v>
      </c>
      <c r="F4229" s="343" t="n">
        <v>89.58</v>
      </c>
    </row>
    <row r="4230" customFormat="false" ht="15" hidden="false" customHeight="false" outlineLevel="0" collapsed="false">
      <c r="A4230" s="341" t="n">
        <v>92667</v>
      </c>
      <c r="B4230" s="342" t="str">
        <f aca="false">A4230&amp;"U"</f>
        <v>92667U</v>
      </c>
      <c r="C4230" s="341" t="s">
        <v>10121</v>
      </c>
      <c r="D4230" s="341" t="s">
        <v>32</v>
      </c>
      <c r="E4230" s="341" t="s">
        <v>5911</v>
      </c>
      <c r="F4230" s="343" t="n">
        <v>117.48</v>
      </c>
    </row>
    <row r="4231" customFormat="false" ht="15" hidden="false" customHeight="false" outlineLevel="0" collapsed="false">
      <c r="A4231" s="341" t="n">
        <v>92668</v>
      </c>
      <c r="B4231" s="342" t="str">
        <f aca="false">A4231&amp;"U"</f>
        <v>92668U</v>
      </c>
      <c r="C4231" s="341" t="s">
        <v>10122</v>
      </c>
      <c r="D4231" s="341" t="s">
        <v>32</v>
      </c>
      <c r="E4231" s="341" t="s">
        <v>5911</v>
      </c>
      <c r="F4231" s="343" t="n">
        <v>127.69</v>
      </c>
    </row>
    <row r="4232" customFormat="false" ht="15" hidden="false" customHeight="false" outlineLevel="0" collapsed="false">
      <c r="A4232" s="341" t="n">
        <v>92669</v>
      </c>
      <c r="B4232" s="342" t="str">
        <f aca="false">A4232&amp;"U"</f>
        <v>92669U</v>
      </c>
      <c r="C4232" s="341" t="s">
        <v>10123</v>
      </c>
      <c r="D4232" s="341" t="s">
        <v>32</v>
      </c>
      <c r="E4232" s="341" t="s">
        <v>5911</v>
      </c>
      <c r="F4232" s="343" t="n">
        <v>40.09</v>
      </c>
    </row>
    <row r="4233" customFormat="false" ht="15" hidden="false" customHeight="false" outlineLevel="0" collapsed="false">
      <c r="A4233" s="341" t="n">
        <v>92670</v>
      </c>
      <c r="B4233" s="342" t="str">
        <f aca="false">A4233&amp;"U"</f>
        <v>92670U</v>
      </c>
      <c r="C4233" s="341" t="s">
        <v>10124</v>
      </c>
      <c r="D4233" s="341" t="s">
        <v>32</v>
      </c>
      <c r="E4233" s="341" t="s">
        <v>5911</v>
      </c>
      <c r="F4233" s="343" t="n">
        <v>37.35</v>
      </c>
    </row>
    <row r="4234" customFormat="false" ht="15" hidden="false" customHeight="false" outlineLevel="0" collapsed="false">
      <c r="A4234" s="341" t="n">
        <v>92671</v>
      </c>
      <c r="B4234" s="342" t="str">
        <f aca="false">A4234&amp;"U"</f>
        <v>92671U</v>
      </c>
      <c r="C4234" s="341" t="s">
        <v>10125</v>
      </c>
      <c r="D4234" s="341" t="s">
        <v>32</v>
      </c>
      <c r="E4234" s="341" t="s">
        <v>5911</v>
      </c>
      <c r="F4234" s="343" t="n">
        <v>53.89</v>
      </c>
    </row>
    <row r="4235" customFormat="false" ht="15" hidden="false" customHeight="false" outlineLevel="0" collapsed="false">
      <c r="A4235" s="341" t="n">
        <v>92672</v>
      </c>
      <c r="B4235" s="342" t="str">
        <f aca="false">A4235&amp;"U"</f>
        <v>92672U</v>
      </c>
      <c r="C4235" s="341" t="s">
        <v>10126</v>
      </c>
      <c r="D4235" s="341" t="s">
        <v>32</v>
      </c>
      <c r="E4235" s="341" t="s">
        <v>5911</v>
      </c>
      <c r="F4235" s="343" t="n">
        <v>48.44</v>
      </c>
    </row>
    <row r="4236" customFormat="false" ht="15" hidden="false" customHeight="false" outlineLevel="0" collapsed="false">
      <c r="A4236" s="341" t="n">
        <v>92673</v>
      </c>
      <c r="B4236" s="342" t="str">
        <f aca="false">A4236&amp;"U"</f>
        <v>92673U</v>
      </c>
      <c r="C4236" s="341" t="s">
        <v>10127</v>
      </c>
      <c r="D4236" s="341" t="s">
        <v>32</v>
      </c>
      <c r="E4236" s="341" t="s">
        <v>5911</v>
      </c>
      <c r="F4236" s="343" t="n">
        <v>62.51</v>
      </c>
    </row>
    <row r="4237" customFormat="false" ht="15" hidden="false" customHeight="false" outlineLevel="0" collapsed="false">
      <c r="A4237" s="341" t="n">
        <v>92674</v>
      </c>
      <c r="B4237" s="342" t="str">
        <f aca="false">A4237&amp;"U"</f>
        <v>92674U</v>
      </c>
      <c r="C4237" s="341" t="s">
        <v>10128</v>
      </c>
      <c r="D4237" s="341" t="s">
        <v>32</v>
      </c>
      <c r="E4237" s="341" t="s">
        <v>5911</v>
      </c>
      <c r="F4237" s="343" t="n">
        <v>58.75</v>
      </c>
    </row>
    <row r="4238" customFormat="false" ht="15" hidden="false" customHeight="false" outlineLevel="0" collapsed="false">
      <c r="A4238" s="341" t="n">
        <v>92675</v>
      </c>
      <c r="B4238" s="342" t="str">
        <f aca="false">A4238&amp;"U"</f>
        <v>92675U</v>
      </c>
      <c r="C4238" s="341" t="s">
        <v>10129</v>
      </c>
      <c r="D4238" s="341" t="s">
        <v>32</v>
      </c>
      <c r="E4238" s="341" t="s">
        <v>5911</v>
      </c>
      <c r="F4238" s="343" t="n">
        <v>82.49</v>
      </c>
    </row>
    <row r="4239" customFormat="false" ht="15" hidden="false" customHeight="false" outlineLevel="0" collapsed="false">
      <c r="A4239" s="341" t="n">
        <v>92676</v>
      </c>
      <c r="B4239" s="342" t="str">
        <f aca="false">A4239&amp;"U"</f>
        <v>92676U</v>
      </c>
      <c r="C4239" s="341" t="s">
        <v>10130</v>
      </c>
      <c r="D4239" s="341" t="s">
        <v>32</v>
      </c>
      <c r="E4239" s="341" t="s">
        <v>5911</v>
      </c>
      <c r="F4239" s="343" t="n">
        <v>79.94</v>
      </c>
    </row>
    <row r="4240" customFormat="false" ht="15" hidden="false" customHeight="false" outlineLevel="0" collapsed="false">
      <c r="A4240" s="341" t="n">
        <v>92677</v>
      </c>
      <c r="B4240" s="342" t="str">
        <f aca="false">A4240&amp;"U"</f>
        <v>92677U</v>
      </c>
      <c r="C4240" s="341" t="s">
        <v>10131</v>
      </c>
      <c r="D4240" s="341" t="s">
        <v>32</v>
      </c>
      <c r="E4240" s="341" t="s">
        <v>5911</v>
      </c>
      <c r="F4240" s="343" t="n">
        <v>139.36</v>
      </c>
    </row>
    <row r="4241" customFormat="false" ht="15" hidden="false" customHeight="false" outlineLevel="0" collapsed="false">
      <c r="A4241" s="341" t="n">
        <v>92678</v>
      </c>
      <c r="B4241" s="342" t="str">
        <f aca="false">A4241&amp;"U"</f>
        <v>92678U</v>
      </c>
      <c r="C4241" s="341" t="s">
        <v>10132</v>
      </c>
      <c r="D4241" s="341" t="s">
        <v>32</v>
      </c>
      <c r="E4241" s="341" t="s">
        <v>5911</v>
      </c>
      <c r="F4241" s="343" t="n">
        <v>128.13</v>
      </c>
    </row>
    <row r="4242" customFormat="false" ht="15" hidden="false" customHeight="false" outlineLevel="0" collapsed="false">
      <c r="A4242" s="341" t="n">
        <v>92679</v>
      </c>
      <c r="B4242" s="342" t="str">
        <f aca="false">A4242&amp;"U"</f>
        <v>92679U</v>
      </c>
      <c r="C4242" s="341" t="s">
        <v>10133</v>
      </c>
      <c r="D4242" s="341" t="s">
        <v>32</v>
      </c>
      <c r="E4242" s="341" t="s">
        <v>5911</v>
      </c>
      <c r="F4242" s="343" t="n">
        <v>193.9</v>
      </c>
    </row>
    <row r="4243" customFormat="false" ht="15" hidden="false" customHeight="false" outlineLevel="0" collapsed="false">
      <c r="A4243" s="341" t="n">
        <v>92680</v>
      </c>
      <c r="B4243" s="342" t="str">
        <f aca="false">A4243&amp;"U"</f>
        <v>92680U</v>
      </c>
      <c r="C4243" s="341" t="s">
        <v>10134</v>
      </c>
      <c r="D4243" s="341" t="s">
        <v>32</v>
      </c>
      <c r="E4243" s="341" t="s">
        <v>5911</v>
      </c>
      <c r="F4243" s="343" t="n">
        <v>172.26</v>
      </c>
    </row>
    <row r="4244" customFormat="false" ht="15" hidden="false" customHeight="false" outlineLevel="0" collapsed="false">
      <c r="A4244" s="341" t="n">
        <v>92681</v>
      </c>
      <c r="B4244" s="342" t="str">
        <f aca="false">A4244&amp;"U"</f>
        <v>92681U</v>
      </c>
      <c r="C4244" s="341" t="s">
        <v>10135</v>
      </c>
      <c r="D4244" s="341" t="s">
        <v>32</v>
      </c>
      <c r="E4244" s="341" t="s">
        <v>5911</v>
      </c>
      <c r="F4244" s="343" t="n">
        <v>50.79</v>
      </c>
    </row>
    <row r="4245" customFormat="false" ht="15" hidden="false" customHeight="false" outlineLevel="0" collapsed="false">
      <c r="A4245" s="341" t="n">
        <v>92682</v>
      </c>
      <c r="B4245" s="342" t="str">
        <f aca="false">A4245&amp;"U"</f>
        <v>92682U</v>
      </c>
      <c r="C4245" s="341" t="s">
        <v>10136</v>
      </c>
      <c r="D4245" s="341" t="s">
        <v>32</v>
      </c>
      <c r="E4245" s="341" t="s">
        <v>5911</v>
      </c>
      <c r="F4245" s="343" t="n">
        <v>65.17</v>
      </c>
    </row>
    <row r="4246" customFormat="false" ht="15" hidden="false" customHeight="false" outlineLevel="0" collapsed="false">
      <c r="A4246" s="341" t="n">
        <v>92683</v>
      </c>
      <c r="B4246" s="342" t="str">
        <f aca="false">A4246&amp;"U"</f>
        <v>92683U</v>
      </c>
      <c r="C4246" s="341" t="s">
        <v>10137</v>
      </c>
      <c r="D4246" s="341" t="s">
        <v>32</v>
      </c>
      <c r="E4246" s="341" t="s">
        <v>5911</v>
      </c>
      <c r="F4246" s="343" t="n">
        <v>76.86</v>
      </c>
    </row>
    <row r="4247" customFormat="false" ht="15" hidden="false" customHeight="false" outlineLevel="0" collapsed="false">
      <c r="A4247" s="341" t="n">
        <v>92684</v>
      </c>
      <c r="B4247" s="342" t="str">
        <f aca="false">A4247&amp;"U"</f>
        <v>92684U</v>
      </c>
      <c r="C4247" s="341" t="s">
        <v>10138</v>
      </c>
      <c r="D4247" s="341" t="s">
        <v>32</v>
      </c>
      <c r="E4247" s="341" t="s">
        <v>5911</v>
      </c>
      <c r="F4247" s="343" t="n">
        <v>106.48</v>
      </c>
    </row>
    <row r="4248" customFormat="false" ht="15" hidden="false" customHeight="false" outlineLevel="0" collapsed="false">
      <c r="A4248" s="341" t="n">
        <v>92685</v>
      </c>
      <c r="B4248" s="342" t="str">
        <f aca="false">A4248&amp;"U"</f>
        <v>92685U</v>
      </c>
      <c r="C4248" s="341" t="s">
        <v>10139</v>
      </c>
      <c r="D4248" s="341" t="s">
        <v>32</v>
      </c>
      <c r="E4248" s="341" t="s">
        <v>5911</v>
      </c>
      <c r="F4248" s="343" t="n">
        <v>176.45</v>
      </c>
    </row>
    <row r="4249" customFormat="false" ht="15" hidden="false" customHeight="false" outlineLevel="0" collapsed="false">
      <c r="A4249" s="341" t="n">
        <v>92686</v>
      </c>
      <c r="B4249" s="342" t="str">
        <f aca="false">A4249&amp;"U"</f>
        <v>92686U</v>
      </c>
      <c r="C4249" s="341" t="s">
        <v>10140</v>
      </c>
      <c r="D4249" s="341" t="s">
        <v>32</v>
      </c>
      <c r="E4249" s="341" t="s">
        <v>5911</v>
      </c>
      <c r="F4249" s="343" t="n">
        <v>227.54</v>
      </c>
    </row>
    <row r="4250" customFormat="false" ht="15" hidden="false" customHeight="false" outlineLevel="0" collapsed="false">
      <c r="A4250" s="341" t="n">
        <v>92692</v>
      </c>
      <c r="B4250" s="342" t="str">
        <f aca="false">A4250&amp;"U"</f>
        <v>92692U</v>
      </c>
      <c r="C4250" s="341" t="s">
        <v>10141</v>
      </c>
      <c r="D4250" s="341" t="s">
        <v>32</v>
      </c>
      <c r="E4250" s="341" t="s">
        <v>5911</v>
      </c>
      <c r="F4250" s="343" t="n">
        <v>14.01</v>
      </c>
    </row>
    <row r="4251" customFormat="false" ht="15" hidden="false" customHeight="false" outlineLevel="0" collapsed="false">
      <c r="A4251" s="341" t="n">
        <v>92693</v>
      </c>
      <c r="B4251" s="342" t="str">
        <f aca="false">A4251&amp;"U"</f>
        <v>92693U</v>
      </c>
      <c r="C4251" s="341" t="s">
        <v>10142</v>
      </c>
      <c r="D4251" s="341" t="s">
        <v>32</v>
      </c>
      <c r="E4251" s="341" t="s">
        <v>5911</v>
      </c>
      <c r="F4251" s="343" t="n">
        <v>14.47</v>
      </c>
    </row>
    <row r="4252" customFormat="false" ht="15" hidden="false" customHeight="false" outlineLevel="0" collapsed="false">
      <c r="A4252" s="341" t="n">
        <v>92694</v>
      </c>
      <c r="B4252" s="342" t="str">
        <f aca="false">A4252&amp;"U"</f>
        <v>92694U</v>
      </c>
      <c r="C4252" s="341" t="s">
        <v>10143</v>
      </c>
      <c r="D4252" s="341" t="s">
        <v>32</v>
      </c>
      <c r="E4252" s="341" t="s">
        <v>5911</v>
      </c>
      <c r="F4252" s="343" t="n">
        <v>21.95</v>
      </c>
    </row>
    <row r="4253" customFormat="false" ht="15" hidden="false" customHeight="false" outlineLevel="0" collapsed="false">
      <c r="A4253" s="341" t="n">
        <v>92695</v>
      </c>
      <c r="B4253" s="342" t="str">
        <f aca="false">A4253&amp;"U"</f>
        <v>92695U</v>
      </c>
      <c r="C4253" s="341" t="s">
        <v>10144</v>
      </c>
      <c r="D4253" s="341" t="s">
        <v>32</v>
      </c>
      <c r="E4253" s="341" t="s">
        <v>5911</v>
      </c>
      <c r="F4253" s="343" t="n">
        <v>22.41</v>
      </c>
    </row>
    <row r="4254" customFormat="false" ht="15" hidden="false" customHeight="false" outlineLevel="0" collapsed="false">
      <c r="A4254" s="341" t="n">
        <v>92696</v>
      </c>
      <c r="B4254" s="342" t="str">
        <f aca="false">A4254&amp;"U"</f>
        <v>92696U</v>
      </c>
      <c r="C4254" s="341" t="s">
        <v>10145</v>
      </c>
      <c r="D4254" s="341" t="s">
        <v>32</v>
      </c>
      <c r="E4254" s="341" t="s">
        <v>5911</v>
      </c>
      <c r="F4254" s="343" t="n">
        <v>34.21</v>
      </c>
    </row>
    <row r="4255" customFormat="false" ht="15" hidden="false" customHeight="false" outlineLevel="0" collapsed="false">
      <c r="A4255" s="341" t="n">
        <v>92697</v>
      </c>
      <c r="B4255" s="342" t="str">
        <f aca="false">A4255&amp;"U"</f>
        <v>92697U</v>
      </c>
      <c r="C4255" s="341" t="s">
        <v>10146</v>
      </c>
      <c r="D4255" s="341" t="s">
        <v>32</v>
      </c>
      <c r="E4255" s="341" t="s">
        <v>5911</v>
      </c>
      <c r="F4255" s="343" t="n">
        <v>36.27</v>
      </c>
    </row>
    <row r="4256" customFormat="false" ht="15" hidden="false" customHeight="false" outlineLevel="0" collapsed="false">
      <c r="A4256" s="341" t="n">
        <v>92698</v>
      </c>
      <c r="B4256" s="342" t="str">
        <f aca="false">A4256&amp;"U"</f>
        <v>92698U</v>
      </c>
      <c r="C4256" s="341" t="s">
        <v>10147</v>
      </c>
      <c r="D4256" s="341" t="s">
        <v>32</v>
      </c>
      <c r="E4256" s="341" t="s">
        <v>5911</v>
      </c>
      <c r="F4256" s="343" t="n">
        <v>20.69</v>
      </c>
    </row>
    <row r="4257" customFormat="false" ht="15" hidden="false" customHeight="false" outlineLevel="0" collapsed="false">
      <c r="A4257" s="341" t="n">
        <v>92699</v>
      </c>
      <c r="B4257" s="342" t="str">
        <f aca="false">A4257&amp;"U"</f>
        <v>92699U</v>
      </c>
      <c r="C4257" s="341" t="s">
        <v>10148</v>
      </c>
      <c r="D4257" s="341" t="s">
        <v>32</v>
      </c>
      <c r="E4257" s="341" t="s">
        <v>5911</v>
      </c>
      <c r="F4257" s="343" t="n">
        <v>19.2</v>
      </c>
    </row>
    <row r="4258" customFormat="false" ht="15" hidden="false" customHeight="false" outlineLevel="0" collapsed="false">
      <c r="A4258" s="341" t="n">
        <v>92700</v>
      </c>
      <c r="B4258" s="342" t="str">
        <f aca="false">A4258&amp;"U"</f>
        <v>92700U</v>
      </c>
      <c r="C4258" s="341" t="s">
        <v>10149</v>
      </c>
      <c r="D4258" s="341" t="s">
        <v>32</v>
      </c>
      <c r="E4258" s="341" t="s">
        <v>5911</v>
      </c>
      <c r="F4258" s="343" t="n">
        <v>33.46</v>
      </c>
    </row>
    <row r="4259" customFormat="false" ht="15" hidden="false" customHeight="false" outlineLevel="0" collapsed="false">
      <c r="A4259" s="341" t="n">
        <v>92701</v>
      </c>
      <c r="B4259" s="342" t="str">
        <f aca="false">A4259&amp;"U"</f>
        <v>92701U</v>
      </c>
      <c r="C4259" s="341" t="s">
        <v>10150</v>
      </c>
      <c r="D4259" s="341" t="s">
        <v>32</v>
      </c>
      <c r="E4259" s="341" t="s">
        <v>5911</v>
      </c>
      <c r="F4259" s="343" t="n">
        <v>31.24</v>
      </c>
    </row>
    <row r="4260" customFormat="false" ht="15" hidden="false" customHeight="false" outlineLevel="0" collapsed="false">
      <c r="A4260" s="341" t="n">
        <v>92702</v>
      </c>
      <c r="B4260" s="342" t="str">
        <f aca="false">A4260&amp;"U"</f>
        <v>92702U</v>
      </c>
      <c r="C4260" s="341" t="s">
        <v>10151</v>
      </c>
      <c r="D4260" s="341" t="s">
        <v>32</v>
      </c>
      <c r="E4260" s="341" t="s">
        <v>5911</v>
      </c>
      <c r="F4260" s="343" t="n">
        <v>51.98</v>
      </c>
    </row>
    <row r="4261" customFormat="false" ht="15" hidden="false" customHeight="false" outlineLevel="0" collapsed="false">
      <c r="A4261" s="341" t="n">
        <v>92703</v>
      </c>
      <c r="B4261" s="342" t="str">
        <f aca="false">A4261&amp;"U"</f>
        <v>92703U</v>
      </c>
      <c r="C4261" s="341" t="s">
        <v>10152</v>
      </c>
      <c r="D4261" s="341" t="s">
        <v>32</v>
      </c>
      <c r="E4261" s="341" t="s">
        <v>5911</v>
      </c>
      <c r="F4261" s="343" t="n">
        <v>49.24</v>
      </c>
    </row>
    <row r="4262" customFormat="false" ht="15" hidden="false" customHeight="false" outlineLevel="0" collapsed="false">
      <c r="A4262" s="341" t="n">
        <v>92704</v>
      </c>
      <c r="B4262" s="342" t="str">
        <f aca="false">A4262&amp;"U"</f>
        <v>92704U</v>
      </c>
      <c r="C4262" s="341" t="s">
        <v>10153</v>
      </c>
      <c r="D4262" s="341" t="s">
        <v>32</v>
      </c>
      <c r="E4262" s="341" t="s">
        <v>5911</v>
      </c>
      <c r="F4262" s="343" t="n">
        <v>25.89</v>
      </c>
    </row>
    <row r="4263" customFormat="false" ht="15" hidden="false" customHeight="false" outlineLevel="0" collapsed="false">
      <c r="A4263" s="341" t="n">
        <v>92705</v>
      </c>
      <c r="B4263" s="342" t="str">
        <f aca="false">A4263&amp;"U"</f>
        <v>92705U</v>
      </c>
      <c r="C4263" s="341" t="s">
        <v>10154</v>
      </c>
      <c r="D4263" s="341" t="s">
        <v>32</v>
      </c>
      <c r="E4263" s="341" t="s">
        <v>5911</v>
      </c>
      <c r="F4263" s="343" t="n">
        <v>41.2</v>
      </c>
    </row>
    <row r="4264" customFormat="false" ht="15" hidden="false" customHeight="false" outlineLevel="0" collapsed="false">
      <c r="A4264" s="341" t="n">
        <v>92706</v>
      </c>
      <c r="B4264" s="342" t="str">
        <f aca="false">A4264&amp;"U"</f>
        <v>92706U</v>
      </c>
      <c r="C4264" s="341" t="s">
        <v>10155</v>
      </c>
      <c r="D4264" s="341" t="s">
        <v>32</v>
      </c>
      <c r="E4264" s="341" t="s">
        <v>5911</v>
      </c>
      <c r="F4264" s="343" t="n">
        <v>66.65</v>
      </c>
    </row>
    <row r="4265" customFormat="false" ht="15" hidden="false" customHeight="false" outlineLevel="0" collapsed="false">
      <c r="A4265" s="341" t="n">
        <v>92889</v>
      </c>
      <c r="B4265" s="342" t="str">
        <f aca="false">A4265&amp;"U"</f>
        <v>92889U</v>
      </c>
      <c r="C4265" s="341" t="s">
        <v>10156</v>
      </c>
      <c r="D4265" s="341" t="s">
        <v>32</v>
      </c>
      <c r="E4265" s="341" t="s">
        <v>5911</v>
      </c>
      <c r="F4265" s="343" t="n">
        <v>142.39</v>
      </c>
    </row>
    <row r="4266" customFormat="false" ht="15" hidden="false" customHeight="false" outlineLevel="0" collapsed="false">
      <c r="A4266" s="341" t="n">
        <v>92890</v>
      </c>
      <c r="B4266" s="342" t="str">
        <f aca="false">A4266&amp;"U"</f>
        <v>92890U</v>
      </c>
      <c r="C4266" s="341" t="s">
        <v>10157</v>
      </c>
      <c r="D4266" s="341" t="s">
        <v>32</v>
      </c>
      <c r="E4266" s="341" t="s">
        <v>5911</v>
      </c>
      <c r="F4266" s="343" t="n">
        <v>219.42</v>
      </c>
    </row>
    <row r="4267" customFormat="false" ht="15" hidden="false" customHeight="false" outlineLevel="0" collapsed="false">
      <c r="A4267" s="341" t="n">
        <v>92891</v>
      </c>
      <c r="B4267" s="342" t="str">
        <f aca="false">A4267&amp;"U"</f>
        <v>92891U</v>
      </c>
      <c r="C4267" s="341" t="s">
        <v>10158</v>
      </c>
      <c r="D4267" s="341" t="s">
        <v>32</v>
      </c>
      <c r="E4267" s="341" t="s">
        <v>5911</v>
      </c>
      <c r="F4267" s="343" t="n">
        <v>325.31</v>
      </c>
    </row>
    <row r="4268" customFormat="false" ht="15" hidden="false" customHeight="false" outlineLevel="0" collapsed="false">
      <c r="A4268" s="341" t="n">
        <v>92892</v>
      </c>
      <c r="B4268" s="342" t="str">
        <f aca="false">A4268&amp;"U"</f>
        <v>92892U</v>
      </c>
      <c r="C4268" s="341" t="s">
        <v>10159</v>
      </c>
      <c r="D4268" s="341" t="s">
        <v>32</v>
      </c>
      <c r="E4268" s="341" t="s">
        <v>5911</v>
      </c>
      <c r="F4268" s="343" t="n">
        <v>58.78</v>
      </c>
    </row>
    <row r="4269" customFormat="false" ht="15" hidden="false" customHeight="false" outlineLevel="0" collapsed="false">
      <c r="A4269" s="341" t="n">
        <v>92893</v>
      </c>
      <c r="B4269" s="342" t="str">
        <f aca="false">A4269&amp;"U"</f>
        <v>92893U</v>
      </c>
      <c r="C4269" s="341" t="s">
        <v>10160</v>
      </c>
      <c r="D4269" s="341" t="s">
        <v>32</v>
      </c>
      <c r="E4269" s="341" t="s">
        <v>5911</v>
      </c>
      <c r="F4269" s="343" t="n">
        <v>85.76</v>
      </c>
    </row>
    <row r="4270" customFormat="false" ht="15" hidden="false" customHeight="false" outlineLevel="0" collapsed="false">
      <c r="A4270" s="341" t="n">
        <v>92894</v>
      </c>
      <c r="B4270" s="342" t="str">
        <f aca="false">A4270&amp;"U"</f>
        <v>92894U</v>
      </c>
      <c r="C4270" s="341" t="s">
        <v>10161</v>
      </c>
      <c r="D4270" s="341" t="s">
        <v>32</v>
      </c>
      <c r="E4270" s="341" t="s">
        <v>5911</v>
      </c>
      <c r="F4270" s="343" t="n">
        <v>103.15</v>
      </c>
    </row>
    <row r="4271" customFormat="false" ht="15" hidden="false" customHeight="false" outlineLevel="0" collapsed="false">
      <c r="A4271" s="341" t="n">
        <v>92895</v>
      </c>
      <c r="B4271" s="342" t="str">
        <f aca="false">A4271&amp;"U"</f>
        <v>92895U</v>
      </c>
      <c r="C4271" s="341" t="s">
        <v>10162</v>
      </c>
      <c r="D4271" s="341" t="s">
        <v>32</v>
      </c>
      <c r="E4271" s="341" t="s">
        <v>5911</v>
      </c>
      <c r="F4271" s="343" t="n">
        <v>142.34</v>
      </c>
    </row>
    <row r="4272" customFormat="false" ht="15" hidden="false" customHeight="false" outlineLevel="0" collapsed="false">
      <c r="A4272" s="341" t="n">
        <v>92896</v>
      </c>
      <c r="B4272" s="342" t="str">
        <f aca="false">A4272&amp;"U"</f>
        <v>92896U</v>
      </c>
      <c r="C4272" s="341" t="s">
        <v>10163</v>
      </c>
      <c r="D4272" s="341" t="s">
        <v>32</v>
      </c>
      <c r="E4272" s="341" t="s">
        <v>5911</v>
      </c>
      <c r="F4272" s="343" t="n">
        <v>220.9</v>
      </c>
    </row>
    <row r="4273" customFormat="false" ht="15" hidden="false" customHeight="false" outlineLevel="0" collapsed="false">
      <c r="A4273" s="341" t="n">
        <v>92897</v>
      </c>
      <c r="B4273" s="342" t="str">
        <f aca="false">A4273&amp;"U"</f>
        <v>92897U</v>
      </c>
      <c r="C4273" s="341" t="s">
        <v>10164</v>
      </c>
      <c r="D4273" s="341" t="s">
        <v>32</v>
      </c>
      <c r="E4273" s="341" t="s">
        <v>5911</v>
      </c>
      <c r="F4273" s="343" t="n">
        <v>328.36</v>
      </c>
    </row>
    <row r="4274" customFormat="false" ht="15" hidden="false" customHeight="false" outlineLevel="0" collapsed="false">
      <c r="A4274" s="341" t="n">
        <v>92898</v>
      </c>
      <c r="B4274" s="342" t="str">
        <f aca="false">A4274&amp;"U"</f>
        <v>92898U</v>
      </c>
      <c r="C4274" s="341" t="s">
        <v>10165</v>
      </c>
      <c r="D4274" s="341" t="s">
        <v>32</v>
      </c>
      <c r="E4274" s="341" t="s">
        <v>5911</v>
      </c>
      <c r="F4274" s="343" t="n">
        <v>50.54</v>
      </c>
    </row>
    <row r="4275" customFormat="false" ht="15" hidden="false" customHeight="false" outlineLevel="0" collapsed="false">
      <c r="A4275" s="341" t="n">
        <v>92899</v>
      </c>
      <c r="B4275" s="342" t="str">
        <f aca="false">A4275&amp;"U"</f>
        <v>92899U</v>
      </c>
      <c r="C4275" s="341" t="s">
        <v>10166</v>
      </c>
      <c r="D4275" s="341" t="s">
        <v>32</v>
      </c>
      <c r="E4275" s="341" t="s">
        <v>5911</v>
      </c>
      <c r="F4275" s="343" t="n">
        <v>76.39</v>
      </c>
    </row>
    <row r="4276" customFormat="false" ht="15" hidden="false" customHeight="false" outlineLevel="0" collapsed="false">
      <c r="A4276" s="341" t="n">
        <v>92900</v>
      </c>
      <c r="B4276" s="342" t="str">
        <f aca="false">A4276&amp;"U"</f>
        <v>92900U</v>
      </c>
      <c r="C4276" s="341" t="s">
        <v>10167</v>
      </c>
      <c r="D4276" s="341" t="s">
        <v>32</v>
      </c>
      <c r="E4276" s="341" t="s">
        <v>5911</v>
      </c>
      <c r="F4276" s="343" t="n">
        <v>92.47</v>
      </c>
    </row>
    <row r="4277" customFormat="false" ht="15" hidden="false" customHeight="false" outlineLevel="0" collapsed="false">
      <c r="A4277" s="341" t="n">
        <v>92901</v>
      </c>
      <c r="B4277" s="342" t="str">
        <f aca="false">A4277&amp;"U"</f>
        <v>92901U</v>
      </c>
      <c r="C4277" s="341" t="s">
        <v>10168</v>
      </c>
      <c r="D4277" s="341" t="s">
        <v>32</v>
      </c>
      <c r="E4277" s="341" t="s">
        <v>5911</v>
      </c>
      <c r="F4277" s="343" t="n">
        <v>130.05</v>
      </c>
    </row>
    <row r="4278" customFormat="false" ht="15" hidden="false" customHeight="false" outlineLevel="0" collapsed="false">
      <c r="A4278" s="341" t="n">
        <v>92902</v>
      </c>
      <c r="B4278" s="342" t="str">
        <f aca="false">A4278&amp;"U"</f>
        <v>92902U</v>
      </c>
      <c r="C4278" s="341" t="s">
        <v>10169</v>
      </c>
      <c r="D4278" s="341" t="s">
        <v>32</v>
      </c>
      <c r="E4278" s="341" t="s">
        <v>5911</v>
      </c>
      <c r="F4278" s="343" t="n">
        <v>206.17</v>
      </c>
    </row>
    <row r="4279" customFormat="false" ht="15" hidden="false" customHeight="false" outlineLevel="0" collapsed="false">
      <c r="A4279" s="341" t="n">
        <v>92903</v>
      </c>
      <c r="B4279" s="342" t="str">
        <f aca="false">A4279&amp;"U"</f>
        <v>92903U</v>
      </c>
      <c r="C4279" s="341" t="s">
        <v>10170</v>
      </c>
      <c r="D4279" s="341" t="s">
        <v>32</v>
      </c>
      <c r="E4279" s="341" t="s">
        <v>5911</v>
      </c>
      <c r="F4279" s="343" t="n">
        <v>311.23</v>
      </c>
    </row>
    <row r="4280" customFormat="false" ht="15" hidden="false" customHeight="false" outlineLevel="0" collapsed="false">
      <c r="A4280" s="341" t="n">
        <v>92904</v>
      </c>
      <c r="B4280" s="342" t="str">
        <f aca="false">A4280&amp;"U"</f>
        <v>92904U</v>
      </c>
      <c r="C4280" s="341" t="s">
        <v>10171</v>
      </c>
      <c r="D4280" s="341" t="s">
        <v>32</v>
      </c>
      <c r="E4280" s="341" t="s">
        <v>5911</v>
      </c>
      <c r="F4280" s="343" t="n">
        <v>34.82</v>
      </c>
    </row>
    <row r="4281" customFormat="false" ht="15" hidden="false" customHeight="false" outlineLevel="0" collapsed="false">
      <c r="A4281" s="341" t="n">
        <v>92905</v>
      </c>
      <c r="B4281" s="342" t="str">
        <f aca="false">A4281&amp;"U"</f>
        <v>92905U</v>
      </c>
      <c r="C4281" s="341" t="s">
        <v>10172</v>
      </c>
      <c r="D4281" s="341" t="s">
        <v>32</v>
      </c>
      <c r="E4281" s="341" t="s">
        <v>5911</v>
      </c>
      <c r="F4281" s="343" t="n">
        <v>49.11</v>
      </c>
    </row>
    <row r="4282" customFormat="false" ht="15" hidden="false" customHeight="false" outlineLevel="0" collapsed="false">
      <c r="A4282" s="341" t="n">
        <v>92906</v>
      </c>
      <c r="B4282" s="342" t="str">
        <f aca="false">A4282&amp;"U"</f>
        <v>92906U</v>
      </c>
      <c r="C4282" s="341" t="s">
        <v>10173</v>
      </c>
      <c r="D4282" s="341" t="s">
        <v>32</v>
      </c>
      <c r="E4282" s="341" t="s">
        <v>5911</v>
      </c>
      <c r="F4282" s="343" t="n">
        <v>58.44</v>
      </c>
    </row>
    <row r="4283" customFormat="false" ht="15" hidden="false" customHeight="false" outlineLevel="0" collapsed="false">
      <c r="A4283" s="341" t="n">
        <v>92907</v>
      </c>
      <c r="B4283" s="342" t="str">
        <f aca="false">A4283&amp;"U"</f>
        <v>92907U</v>
      </c>
      <c r="C4283" s="341" t="s">
        <v>10174</v>
      </c>
      <c r="D4283" s="341" t="s">
        <v>32</v>
      </c>
      <c r="E4283" s="341" t="s">
        <v>5911</v>
      </c>
      <c r="F4283" s="343" t="n">
        <v>72.23</v>
      </c>
    </row>
    <row r="4284" customFormat="false" ht="15" hidden="false" customHeight="false" outlineLevel="0" collapsed="false">
      <c r="A4284" s="341" t="n">
        <v>92908</v>
      </c>
      <c r="B4284" s="342" t="str">
        <f aca="false">A4284&amp;"U"</f>
        <v>92908U</v>
      </c>
      <c r="C4284" s="341" t="s">
        <v>10175</v>
      </c>
      <c r="D4284" s="341" t="s">
        <v>32</v>
      </c>
      <c r="E4284" s="341" t="s">
        <v>5911</v>
      </c>
      <c r="F4284" s="343" t="n">
        <v>72.23</v>
      </c>
    </row>
    <row r="4285" customFormat="false" ht="15" hidden="false" customHeight="false" outlineLevel="0" collapsed="false">
      <c r="A4285" s="341" t="n">
        <v>92909</v>
      </c>
      <c r="B4285" s="342" t="str">
        <f aca="false">A4285&amp;"U"</f>
        <v>92909U</v>
      </c>
      <c r="C4285" s="341" t="s">
        <v>10176</v>
      </c>
      <c r="D4285" s="341" t="s">
        <v>32</v>
      </c>
      <c r="E4285" s="341" t="s">
        <v>5911</v>
      </c>
      <c r="F4285" s="343" t="n">
        <v>72.23</v>
      </c>
    </row>
    <row r="4286" customFormat="false" ht="15" hidden="false" customHeight="false" outlineLevel="0" collapsed="false">
      <c r="A4286" s="341" t="n">
        <v>92910</v>
      </c>
      <c r="B4286" s="342" t="str">
        <f aca="false">A4286&amp;"U"</f>
        <v>92910U</v>
      </c>
      <c r="C4286" s="341" t="s">
        <v>10177</v>
      </c>
      <c r="D4286" s="341" t="s">
        <v>32</v>
      </c>
      <c r="E4286" s="341" t="s">
        <v>5911</v>
      </c>
      <c r="F4286" s="343" t="n">
        <v>107.68</v>
      </c>
    </row>
    <row r="4287" customFormat="false" ht="15" hidden="false" customHeight="false" outlineLevel="0" collapsed="false">
      <c r="A4287" s="341" t="n">
        <v>92911</v>
      </c>
      <c r="B4287" s="342" t="str">
        <f aca="false">A4287&amp;"U"</f>
        <v>92911U</v>
      </c>
      <c r="C4287" s="341" t="s">
        <v>10178</v>
      </c>
      <c r="D4287" s="341" t="s">
        <v>32</v>
      </c>
      <c r="E4287" s="341" t="s">
        <v>5911</v>
      </c>
      <c r="F4287" s="343" t="n">
        <v>107.68</v>
      </c>
    </row>
    <row r="4288" customFormat="false" ht="15" hidden="false" customHeight="false" outlineLevel="0" collapsed="false">
      <c r="A4288" s="341" t="n">
        <v>92912</v>
      </c>
      <c r="B4288" s="342" t="str">
        <f aca="false">A4288&amp;"U"</f>
        <v>92912U</v>
      </c>
      <c r="C4288" s="341" t="s">
        <v>10179</v>
      </c>
      <c r="D4288" s="341" t="s">
        <v>32</v>
      </c>
      <c r="E4288" s="341" t="s">
        <v>5911</v>
      </c>
      <c r="F4288" s="343" t="n">
        <v>147.67</v>
      </c>
    </row>
    <row r="4289" customFormat="false" ht="15" hidden="false" customHeight="false" outlineLevel="0" collapsed="false">
      <c r="A4289" s="341" t="n">
        <v>92913</v>
      </c>
      <c r="B4289" s="342" t="str">
        <f aca="false">A4289&amp;"U"</f>
        <v>92913U</v>
      </c>
      <c r="C4289" s="341" t="s">
        <v>10180</v>
      </c>
      <c r="D4289" s="341" t="s">
        <v>32</v>
      </c>
      <c r="E4289" s="341" t="s">
        <v>5911</v>
      </c>
      <c r="F4289" s="343" t="n">
        <v>150.23</v>
      </c>
    </row>
    <row r="4290" customFormat="false" ht="15" hidden="false" customHeight="false" outlineLevel="0" collapsed="false">
      <c r="A4290" s="341" t="n">
        <v>92914</v>
      </c>
      <c r="B4290" s="342" t="str">
        <f aca="false">A4290&amp;"U"</f>
        <v>92914U</v>
      </c>
      <c r="C4290" s="341" t="s">
        <v>10181</v>
      </c>
      <c r="D4290" s="341" t="s">
        <v>32</v>
      </c>
      <c r="E4290" s="341" t="s">
        <v>5911</v>
      </c>
      <c r="F4290" s="343" t="n">
        <v>150.23</v>
      </c>
    </row>
    <row r="4291" customFormat="false" ht="15" hidden="false" customHeight="false" outlineLevel="0" collapsed="false">
      <c r="A4291" s="341" t="n">
        <v>92918</v>
      </c>
      <c r="B4291" s="342" t="str">
        <f aca="false">A4291&amp;"U"</f>
        <v>92918U</v>
      </c>
      <c r="C4291" s="341" t="s">
        <v>10182</v>
      </c>
      <c r="D4291" s="341" t="s">
        <v>32</v>
      </c>
      <c r="E4291" s="341" t="s">
        <v>5911</v>
      </c>
      <c r="F4291" s="343" t="n">
        <v>36.44</v>
      </c>
    </row>
    <row r="4292" customFormat="false" ht="15" hidden="false" customHeight="false" outlineLevel="0" collapsed="false">
      <c r="A4292" s="341" t="n">
        <v>92920</v>
      </c>
      <c r="B4292" s="342" t="str">
        <f aca="false">A4292&amp;"U"</f>
        <v>92920U</v>
      </c>
      <c r="C4292" s="341" t="s">
        <v>10183</v>
      </c>
      <c r="D4292" s="341" t="s">
        <v>32</v>
      </c>
      <c r="E4292" s="341" t="s">
        <v>5911</v>
      </c>
      <c r="F4292" s="343" t="n">
        <v>36.73</v>
      </c>
    </row>
    <row r="4293" customFormat="false" ht="15" hidden="false" customHeight="false" outlineLevel="0" collapsed="false">
      <c r="A4293" s="341" t="n">
        <v>92925</v>
      </c>
      <c r="B4293" s="342" t="str">
        <f aca="false">A4293&amp;"U"</f>
        <v>92925U</v>
      </c>
      <c r="C4293" s="341" t="s">
        <v>10184</v>
      </c>
      <c r="D4293" s="341" t="s">
        <v>32</v>
      </c>
      <c r="E4293" s="341" t="s">
        <v>5911</v>
      </c>
      <c r="F4293" s="343" t="n">
        <v>46.08</v>
      </c>
    </row>
    <row r="4294" customFormat="false" ht="15" hidden="false" customHeight="false" outlineLevel="0" collapsed="false">
      <c r="A4294" s="341" t="n">
        <v>92926</v>
      </c>
      <c r="B4294" s="342" t="str">
        <f aca="false">A4294&amp;"U"</f>
        <v>92926U</v>
      </c>
      <c r="C4294" s="341" t="s">
        <v>10185</v>
      </c>
      <c r="D4294" s="341" t="s">
        <v>32</v>
      </c>
      <c r="E4294" s="341" t="s">
        <v>5911</v>
      </c>
      <c r="F4294" s="343" t="n">
        <v>46.07</v>
      </c>
    </row>
    <row r="4295" customFormat="false" ht="15" hidden="false" customHeight="false" outlineLevel="0" collapsed="false">
      <c r="A4295" s="341" t="n">
        <v>92927</v>
      </c>
      <c r="B4295" s="342" t="str">
        <f aca="false">A4295&amp;"U"</f>
        <v>92927U</v>
      </c>
      <c r="C4295" s="341" t="s">
        <v>10186</v>
      </c>
      <c r="D4295" s="341" t="s">
        <v>32</v>
      </c>
      <c r="E4295" s="341" t="s">
        <v>5911</v>
      </c>
      <c r="F4295" s="343" t="n">
        <v>46.07</v>
      </c>
    </row>
    <row r="4296" customFormat="false" ht="15" hidden="false" customHeight="false" outlineLevel="0" collapsed="false">
      <c r="A4296" s="341" t="n">
        <v>92928</v>
      </c>
      <c r="B4296" s="342" t="str">
        <f aca="false">A4296&amp;"U"</f>
        <v>92928U</v>
      </c>
      <c r="C4296" s="341" t="s">
        <v>10187</v>
      </c>
      <c r="D4296" s="341" t="s">
        <v>32</v>
      </c>
      <c r="E4296" s="341" t="s">
        <v>5911</v>
      </c>
      <c r="F4296" s="343" t="n">
        <v>53.03</v>
      </c>
    </row>
    <row r="4297" customFormat="false" ht="15" hidden="false" customHeight="false" outlineLevel="0" collapsed="false">
      <c r="A4297" s="341" t="n">
        <v>92929</v>
      </c>
      <c r="B4297" s="342" t="str">
        <f aca="false">A4297&amp;"U"</f>
        <v>92929U</v>
      </c>
      <c r="C4297" s="341" t="s">
        <v>10188</v>
      </c>
      <c r="D4297" s="341" t="s">
        <v>32</v>
      </c>
      <c r="E4297" s="341" t="s">
        <v>5911</v>
      </c>
      <c r="F4297" s="343" t="n">
        <v>53.03</v>
      </c>
    </row>
    <row r="4298" customFormat="false" ht="15" hidden="false" customHeight="false" outlineLevel="0" collapsed="false">
      <c r="A4298" s="341" t="n">
        <v>92930</v>
      </c>
      <c r="B4298" s="342" t="str">
        <f aca="false">A4298&amp;"U"</f>
        <v>92930U</v>
      </c>
      <c r="C4298" s="341" t="s">
        <v>10189</v>
      </c>
      <c r="D4298" s="341" t="s">
        <v>32</v>
      </c>
      <c r="E4298" s="341" t="s">
        <v>5911</v>
      </c>
      <c r="F4298" s="343" t="n">
        <v>53.03</v>
      </c>
    </row>
    <row r="4299" customFormat="false" ht="15" hidden="false" customHeight="false" outlineLevel="0" collapsed="false">
      <c r="A4299" s="341" t="n">
        <v>92931</v>
      </c>
      <c r="B4299" s="342" t="str">
        <f aca="false">A4299&amp;"U"</f>
        <v>92931U</v>
      </c>
      <c r="C4299" s="341" t="s">
        <v>10190</v>
      </c>
      <c r="D4299" s="341" t="s">
        <v>32</v>
      </c>
      <c r="E4299" s="341" t="s">
        <v>5911</v>
      </c>
      <c r="F4299" s="343" t="n">
        <v>72.18</v>
      </c>
    </row>
    <row r="4300" customFormat="false" ht="15" hidden="false" customHeight="false" outlineLevel="0" collapsed="false">
      <c r="A4300" s="341" t="n">
        <v>92932</v>
      </c>
      <c r="B4300" s="342" t="str">
        <f aca="false">A4300&amp;"U"</f>
        <v>92932U</v>
      </c>
      <c r="C4300" s="341" t="s">
        <v>10191</v>
      </c>
      <c r="D4300" s="341" t="s">
        <v>32</v>
      </c>
      <c r="E4300" s="341" t="s">
        <v>5911</v>
      </c>
      <c r="F4300" s="343" t="n">
        <v>72.18</v>
      </c>
    </row>
    <row r="4301" customFormat="false" ht="15" hidden="false" customHeight="false" outlineLevel="0" collapsed="false">
      <c r="A4301" s="341" t="n">
        <v>92933</v>
      </c>
      <c r="B4301" s="342" t="str">
        <f aca="false">A4301&amp;"U"</f>
        <v>92933U</v>
      </c>
      <c r="C4301" s="341" t="s">
        <v>10192</v>
      </c>
      <c r="D4301" s="341" t="s">
        <v>32</v>
      </c>
      <c r="E4301" s="341" t="s">
        <v>5911</v>
      </c>
      <c r="F4301" s="343" t="n">
        <v>72.18</v>
      </c>
    </row>
    <row r="4302" customFormat="false" ht="15" hidden="false" customHeight="false" outlineLevel="0" collapsed="false">
      <c r="A4302" s="341" t="n">
        <v>92934</v>
      </c>
      <c r="B4302" s="342" t="str">
        <f aca="false">A4302&amp;"U"</f>
        <v>92934U</v>
      </c>
      <c r="C4302" s="341" t="s">
        <v>10193</v>
      </c>
      <c r="D4302" s="341" t="s">
        <v>32</v>
      </c>
      <c r="E4302" s="341" t="s">
        <v>5911</v>
      </c>
      <c r="F4302" s="343" t="n">
        <v>109.16</v>
      </c>
    </row>
    <row r="4303" customFormat="false" ht="15" hidden="false" customHeight="false" outlineLevel="0" collapsed="false">
      <c r="A4303" s="341" t="n">
        <v>92935</v>
      </c>
      <c r="B4303" s="342" t="str">
        <f aca="false">A4303&amp;"U"</f>
        <v>92935U</v>
      </c>
      <c r="C4303" s="341" t="s">
        <v>10194</v>
      </c>
      <c r="D4303" s="341" t="s">
        <v>32</v>
      </c>
      <c r="E4303" s="341" t="s">
        <v>5911</v>
      </c>
      <c r="F4303" s="343" t="n">
        <v>109.16</v>
      </c>
    </row>
    <row r="4304" customFormat="false" ht="15" hidden="false" customHeight="false" outlineLevel="0" collapsed="false">
      <c r="A4304" s="341" t="n">
        <v>92936</v>
      </c>
      <c r="B4304" s="342" t="str">
        <f aca="false">A4304&amp;"U"</f>
        <v>92936U</v>
      </c>
      <c r="C4304" s="341" t="s">
        <v>10195</v>
      </c>
      <c r="D4304" s="341" t="s">
        <v>32</v>
      </c>
      <c r="E4304" s="341" t="s">
        <v>5911</v>
      </c>
      <c r="F4304" s="343" t="n">
        <v>153.28</v>
      </c>
    </row>
    <row r="4305" customFormat="false" ht="15" hidden="false" customHeight="false" outlineLevel="0" collapsed="false">
      <c r="A4305" s="341" t="n">
        <v>92937</v>
      </c>
      <c r="B4305" s="342" t="str">
        <f aca="false">A4305&amp;"U"</f>
        <v>92937U</v>
      </c>
      <c r="C4305" s="341" t="s">
        <v>10196</v>
      </c>
      <c r="D4305" s="341" t="s">
        <v>32</v>
      </c>
      <c r="E4305" s="341" t="s">
        <v>5911</v>
      </c>
      <c r="F4305" s="343" t="n">
        <v>153.28</v>
      </c>
    </row>
    <row r="4306" customFormat="false" ht="15" hidden="false" customHeight="false" outlineLevel="0" collapsed="false">
      <c r="A4306" s="341" t="n">
        <v>92938</v>
      </c>
      <c r="B4306" s="342" t="str">
        <f aca="false">A4306&amp;"U"</f>
        <v>92938U</v>
      </c>
      <c r="C4306" s="341" t="s">
        <v>10197</v>
      </c>
      <c r="D4306" s="341" t="s">
        <v>32</v>
      </c>
      <c r="E4306" s="341" t="s">
        <v>5911</v>
      </c>
      <c r="F4306" s="343" t="n">
        <v>28.2</v>
      </c>
    </row>
    <row r="4307" customFormat="false" ht="15" hidden="false" customHeight="false" outlineLevel="0" collapsed="false">
      <c r="A4307" s="341" t="n">
        <v>92939</v>
      </c>
      <c r="B4307" s="342" t="str">
        <f aca="false">A4307&amp;"U"</f>
        <v>92939U</v>
      </c>
      <c r="C4307" s="341" t="s">
        <v>10198</v>
      </c>
      <c r="D4307" s="341" t="s">
        <v>32</v>
      </c>
      <c r="E4307" s="341" t="s">
        <v>5911</v>
      </c>
      <c r="F4307" s="343" t="n">
        <v>28.49</v>
      </c>
    </row>
    <row r="4308" customFormat="false" ht="15" hidden="false" customHeight="false" outlineLevel="0" collapsed="false">
      <c r="A4308" s="341" t="n">
        <v>92940</v>
      </c>
      <c r="B4308" s="342" t="str">
        <f aca="false">A4308&amp;"U"</f>
        <v>92940U</v>
      </c>
      <c r="C4308" s="341" t="s">
        <v>10199</v>
      </c>
      <c r="D4308" s="341" t="s">
        <v>32</v>
      </c>
      <c r="E4308" s="341" t="s">
        <v>5911</v>
      </c>
      <c r="F4308" s="343" t="n">
        <v>36.71</v>
      </c>
    </row>
    <row r="4309" customFormat="false" ht="15" hidden="false" customHeight="false" outlineLevel="0" collapsed="false">
      <c r="A4309" s="341" t="n">
        <v>92941</v>
      </c>
      <c r="B4309" s="342" t="str">
        <f aca="false">A4309&amp;"U"</f>
        <v>92941U</v>
      </c>
      <c r="C4309" s="341" t="s">
        <v>10200</v>
      </c>
      <c r="D4309" s="341" t="s">
        <v>32</v>
      </c>
      <c r="E4309" s="341" t="s">
        <v>5911</v>
      </c>
      <c r="F4309" s="343" t="n">
        <v>36.7</v>
      </c>
    </row>
    <row r="4310" customFormat="false" ht="15" hidden="false" customHeight="false" outlineLevel="0" collapsed="false">
      <c r="A4310" s="341" t="n">
        <v>92942</v>
      </c>
      <c r="B4310" s="342" t="str">
        <f aca="false">A4310&amp;"U"</f>
        <v>92942U</v>
      </c>
      <c r="C4310" s="341" t="s">
        <v>10201</v>
      </c>
      <c r="D4310" s="341" t="s">
        <v>32</v>
      </c>
      <c r="E4310" s="341" t="s">
        <v>5911</v>
      </c>
      <c r="F4310" s="343" t="n">
        <v>36.7</v>
      </c>
    </row>
    <row r="4311" customFormat="false" ht="15" hidden="false" customHeight="false" outlineLevel="0" collapsed="false">
      <c r="A4311" s="341" t="n">
        <v>92943</v>
      </c>
      <c r="B4311" s="342" t="str">
        <f aca="false">A4311&amp;"U"</f>
        <v>92943U</v>
      </c>
      <c r="C4311" s="341" t="s">
        <v>10202</v>
      </c>
      <c r="D4311" s="341" t="s">
        <v>32</v>
      </c>
      <c r="E4311" s="341" t="s">
        <v>5911</v>
      </c>
      <c r="F4311" s="343" t="n">
        <v>42.35</v>
      </c>
    </row>
    <row r="4312" customFormat="false" ht="15" hidden="false" customHeight="false" outlineLevel="0" collapsed="false">
      <c r="A4312" s="341" t="n">
        <v>92944</v>
      </c>
      <c r="B4312" s="342" t="str">
        <f aca="false">A4312&amp;"U"</f>
        <v>92944U</v>
      </c>
      <c r="C4312" s="341" t="s">
        <v>10203</v>
      </c>
      <c r="D4312" s="341" t="s">
        <v>32</v>
      </c>
      <c r="E4312" s="341" t="s">
        <v>5911</v>
      </c>
      <c r="F4312" s="343" t="n">
        <v>42.35</v>
      </c>
    </row>
    <row r="4313" customFormat="false" ht="15" hidden="false" customHeight="false" outlineLevel="0" collapsed="false">
      <c r="A4313" s="341" t="n">
        <v>92945</v>
      </c>
      <c r="B4313" s="342" t="str">
        <f aca="false">A4313&amp;"U"</f>
        <v>92945U</v>
      </c>
      <c r="C4313" s="341" t="s">
        <v>10204</v>
      </c>
      <c r="D4313" s="341" t="s">
        <v>32</v>
      </c>
      <c r="E4313" s="341" t="s">
        <v>5911</v>
      </c>
      <c r="F4313" s="343" t="n">
        <v>42.35</v>
      </c>
    </row>
    <row r="4314" customFormat="false" ht="15" hidden="false" customHeight="false" outlineLevel="0" collapsed="false">
      <c r="A4314" s="341" t="n">
        <v>92946</v>
      </c>
      <c r="B4314" s="342" t="str">
        <f aca="false">A4314&amp;"U"</f>
        <v>92946U</v>
      </c>
      <c r="C4314" s="341" t="s">
        <v>10205</v>
      </c>
      <c r="D4314" s="341" t="s">
        <v>32</v>
      </c>
      <c r="E4314" s="341" t="s">
        <v>5911</v>
      </c>
      <c r="F4314" s="343" t="n">
        <v>59.89</v>
      </c>
    </row>
    <row r="4315" customFormat="false" ht="15" hidden="false" customHeight="false" outlineLevel="0" collapsed="false">
      <c r="A4315" s="341" t="n">
        <v>92947</v>
      </c>
      <c r="B4315" s="342" t="str">
        <f aca="false">A4315&amp;"U"</f>
        <v>92947U</v>
      </c>
      <c r="C4315" s="341" t="s">
        <v>10206</v>
      </c>
      <c r="D4315" s="341" t="s">
        <v>32</v>
      </c>
      <c r="E4315" s="341" t="s">
        <v>5911</v>
      </c>
      <c r="F4315" s="343" t="n">
        <v>59.89</v>
      </c>
    </row>
    <row r="4316" customFormat="false" ht="15" hidden="false" customHeight="false" outlineLevel="0" collapsed="false">
      <c r="A4316" s="341" t="n">
        <v>92948</v>
      </c>
      <c r="B4316" s="342" t="str">
        <f aca="false">A4316&amp;"U"</f>
        <v>92948U</v>
      </c>
      <c r="C4316" s="341" t="s">
        <v>10207</v>
      </c>
      <c r="D4316" s="341" t="s">
        <v>32</v>
      </c>
      <c r="E4316" s="341" t="s">
        <v>5911</v>
      </c>
      <c r="F4316" s="343" t="n">
        <v>59.89</v>
      </c>
    </row>
    <row r="4317" customFormat="false" ht="15" hidden="false" customHeight="false" outlineLevel="0" collapsed="false">
      <c r="A4317" s="341" t="n">
        <v>92949</v>
      </c>
      <c r="B4317" s="342" t="str">
        <f aca="false">A4317&amp;"U"</f>
        <v>92949U</v>
      </c>
      <c r="C4317" s="341" t="s">
        <v>10208</v>
      </c>
      <c r="D4317" s="341" t="s">
        <v>32</v>
      </c>
      <c r="E4317" s="341" t="s">
        <v>5911</v>
      </c>
      <c r="F4317" s="343" t="n">
        <v>94.43</v>
      </c>
    </row>
    <row r="4318" customFormat="false" ht="15" hidden="false" customHeight="false" outlineLevel="0" collapsed="false">
      <c r="A4318" s="341" t="n">
        <v>92950</v>
      </c>
      <c r="B4318" s="342" t="str">
        <f aca="false">A4318&amp;"U"</f>
        <v>92950U</v>
      </c>
      <c r="C4318" s="341" t="s">
        <v>10209</v>
      </c>
      <c r="D4318" s="341" t="s">
        <v>32</v>
      </c>
      <c r="E4318" s="341" t="s">
        <v>5911</v>
      </c>
      <c r="F4318" s="343" t="n">
        <v>94.43</v>
      </c>
    </row>
    <row r="4319" customFormat="false" ht="15" hidden="false" customHeight="false" outlineLevel="0" collapsed="false">
      <c r="A4319" s="341" t="n">
        <v>92951</v>
      </c>
      <c r="B4319" s="342" t="str">
        <f aca="false">A4319&amp;"U"</f>
        <v>92951U</v>
      </c>
      <c r="C4319" s="341" t="s">
        <v>10210</v>
      </c>
      <c r="D4319" s="341" t="s">
        <v>32</v>
      </c>
      <c r="E4319" s="341" t="s">
        <v>5911</v>
      </c>
      <c r="F4319" s="343" t="n">
        <v>136.15</v>
      </c>
    </row>
    <row r="4320" customFormat="false" ht="15" hidden="false" customHeight="false" outlineLevel="0" collapsed="false">
      <c r="A4320" s="341" t="n">
        <v>92952</v>
      </c>
      <c r="B4320" s="342" t="str">
        <f aca="false">A4320&amp;"U"</f>
        <v>92952U</v>
      </c>
      <c r="C4320" s="341" t="s">
        <v>10211</v>
      </c>
      <c r="D4320" s="341" t="s">
        <v>32</v>
      </c>
      <c r="E4320" s="341" t="s">
        <v>5911</v>
      </c>
      <c r="F4320" s="343" t="n">
        <v>136.15</v>
      </c>
    </row>
    <row r="4321" customFormat="false" ht="15" hidden="false" customHeight="false" outlineLevel="0" collapsed="false">
      <c r="A4321" s="341" t="n">
        <v>92953</v>
      </c>
      <c r="B4321" s="342" t="str">
        <f aca="false">A4321&amp;"U"</f>
        <v>92953U</v>
      </c>
      <c r="C4321" s="341" t="s">
        <v>10212</v>
      </c>
      <c r="D4321" s="341" t="s">
        <v>32</v>
      </c>
      <c r="E4321" s="341" t="s">
        <v>5911</v>
      </c>
      <c r="F4321" s="343" t="n">
        <v>23.9</v>
      </c>
    </row>
    <row r="4322" customFormat="false" ht="15" hidden="false" customHeight="false" outlineLevel="0" collapsed="false">
      <c r="A4322" s="341" t="n">
        <v>93050</v>
      </c>
      <c r="B4322" s="342" t="str">
        <f aca="false">A4322&amp;"U"</f>
        <v>93050U</v>
      </c>
      <c r="C4322" s="341" t="s">
        <v>10213</v>
      </c>
      <c r="D4322" s="341" t="s">
        <v>32</v>
      </c>
      <c r="E4322" s="341" t="s">
        <v>5911</v>
      </c>
      <c r="F4322" s="343" t="n">
        <v>10.48</v>
      </c>
    </row>
    <row r="4323" customFormat="false" ht="15" hidden="false" customHeight="false" outlineLevel="0" collapsed="false">
      <c r="A4323" s="341" t="n">
        <v>93052</v>
      </c>
      <c r="B4323" s="342" t="str">
        <f aca="false">A4323&amp;"U"</f>
        <v>93052U</v>
      </c>
      <c r="C4323" s="341" t="s">
        <v>10214</v>
      </c>
      <c r="D4323" s="341" t="s">
        <v>32</v>
      </c>
      <c r="E4323" s="341" t="s">
        <v>5911</v>
      </c>
      <c r="F4323" s="343" t="n">
        <v>490.88</v>
      </c>
    </row>
    <row r="4324" customFormat="false" ht="15" hidden="false" customHeight="false" outlineLevel="0" collapsed="false">
      <c r="A4324" s="341" t="n">
        <v>93054</v>
      </c>
      <c r="B4324" s="342" t="str">
        <f aca="false">A4324&amp;"U"</f>
        <v>93054U</v>
      </c>
      <c r="C4324" s="341" t="s">
        <v>10215</v>
      </c>
      <c r="D4324" s="341" t="s">
        <v>32</v>
      </c>
      <c r="E4324" s="341" t="s">
        <v>5911</v>
      </c>
      <c r="F4324" s="343" t="n">
        <v>20.95</v>
      </c>
    </row>
    <row r="4325" customFormat="false" ht="15" hidden="false" customHeight="false" outlineLevel="0" collapsed="false">
      <c r="A4325" s="341" t="n">
        <v>93055</v>
      </c>
      <c r="B4325" s="342" t="str">
        <f aca="false">A4325&amp;"U"</f>
        <v>93055U</v>
      </c>
      <c r="C4325" s="341" t="s">
        <v>10216</v>
      </c>
      <c r="D4325" s="341" t="s">
        <v>32</v>
      </c>
      <c r="E4325" s="341" t="s">
        <v>5911</v>
      </c>
      <c r="F4325" s="343" t="n">
        <v>42.29</v>
      </c>
    </row>
    <row r="4326" customFormat="false" ht="15" hidden="false" customHeight="false" outlineLevel="0" collapsed="false">
      <c r="A4326" s="341" t="n">
        <v>93056</v>
      </c>
      <c r="B4326" s="342" t="str">
        <f aca="false">A4326&amp;"U"</f>
        <v>93056U</v>
      </c>
      <c r="C4326" s="341" t="s">
        <v>10217</v>
      </c>
      <c r="D4326" s="341" t="s">
        <v>32</v>
      </c>
      <c r="E4326" s="341" t="s">
        <v>5911</v>
      </c>
      <c r="F4326" s="343" t="n">
        <v>15.69</v>
      </c>
    </row>
    <row r="4327" customFormat="false" ht="15" hidden="false" customHeight="false" outlineLevel="0" collapsed="false">
      <c r="A4327" s="341" t="n">
        <v>93057</v>
      </c>
      <c r="B4327" s="342" t="str">
        <f aca="false">A4327&amp;"U"</f>
        <v>93057U</v>
      </c>
      <c r="C4327" s="341" t="s">
        <v>10218</v>
      </c>
      <c r="D4327" s="341" t="s">
        <v>32</v>
      </c>
      <c r="E4327" s="341" t="s">
        <v>5911</v>
      </c>
      <c r="F4327" s="343" t="n">
        <v>13.05</v>
      </c>
    </row>
    <row r="4328" customFormat="false" ht="15" hidden="false" customHeight="false" outlineLevel="0" collapsed="false">
      <c r="A4328" s="341" t="n">
        <v>93058</v>
      </c>
      <c r="B4328" s="342" t="str">
        <f aca="false">A4328&amp;"U"</f>
        <v>93058U</v>
      </c>
      <c r="C4328" s="341" t="s">
        <v>10219</v>
      </c>
      <c r="D4328" s="341" t="s">
        <v>32</v>
      </c>
      <c r="E4328" s="341" t="s">
        <v>5911</v>
      </c>
      <c r="F4328" s="343" t="n">
        <v>539.99</v>
      </c>
    </row>
    <row r="4329" customFormat="false" ht="15" hidden="false" customHeight="false" outlineLevel="0" collapsed="false">
      <c r="A4329" s="341" t="n">
        <v>93059</v>
      </c>
      <c r="B4329" s="342" t="str">
        <f aca="false">A4329&amp;"U"</f>
        <v>93059U</v>
      </c>
      <c r="C4329" s="341" t="s">
        <v>10220</v>
      </c>
      <c r="D4329" s="341" t="s">
        <v>32</v>
      </c>
      <c r="E4329" s="341" t="s">
        <v>5911</v>
      </c>
      <c r="F4329" s="343" t="n">
        <v>27.46</v>
      </c>
    </row>
    <row r="4330" customFormat="false" ht="15" hidden="false" customHeight="false" outlineLevel="0" collapsed="false">
      <c r="A4330" s="341" t="n">
        <v>93060</v>
      </c>
      <c r="B4330" s="342" t="str">
        <f aca="false">A4330&amp;"U"</f>
        <v>93060U</v>
      </c>
      <c r="C4330" s="341" t="s">
        <v>10221</v>
      </c>
      <c r="D4330" s="341" t="s">
        <v>32</v>
      </c>
      <c r="E4330" s="341" t="s">
        <v>5911</v>
      </c>
      <c r="F4330" s="343" t="n">
        <v>74.19</v>
      </c>
    </row>
    <row r="4331" customFormat="false" ht="15" hidden="false" customHeight="false" outlineLevel="0" collapsed="false">
      <c r="A4331" s="341" t="n">
        <v>93061</v>
      </c>
      <c r="B4331" s="342" t="str">
        <f aca="false">A4331&amp;"U"</f>
        <v>93061U</v>
      </c>
      <c r="C4331" s="341" t="s">
        <v>10222</v>
      </c>
      <c r="D4331" s="341" t="s">
        <v>32</v>
      </c>
      <c r="E4331" s="341" t="s">
        <v>5911</v>
      </c>
      <c r="F4331" s="343" t="n">
        <v>29.9</v>
      </c>
    </row>
    <row r="4332" customFormat="false" ht="15" hidden="false" customHeight="false" outlineLevel="0" collapsed="false">
      <c r="A4332" s="341" t="n">
        <v>93062</v>
      </c>
      <c r="B4332" s="342" t="str">
        <f aca="false">A4332&amp;"U"</f>
        <v>93062U</v>
      </c>
      <c r="C4332" s="341" t="s">
        <v>10223</v>
      </c>
      <c r="D4332" s="341" t="s">
        <v>32</v>
      </c>
      <c r="E4332" s="341" t="s">
        <v>5911</v>
      </c>
      <c r="F4332" s="343" t="n">
        <v>25.19</v>
      </c>
    </row>
    <row r="4333" customFormat="false" ht="15" hidden="false" customHeight="false" outlineLevel="0" collapsed="false">
      <c r="A4333" s="341" t="n">
        <v>93063</v>
      </c>
      <c r="B4333" s="342" t="str">
        <f aca="false">A4333&amp;"U"</f>
        <v>93063U</v>
      </c>
      <c r="C4333" s="341" t="s">
        <v>10224</v>
      </c>
      <c r="D4333" s="341" t="s">
        <v>32</v>
      </c>
      <c r="E4333" s="341" t="s">
        <v>5911</v>
      </c>
      <c r="F4333" s="343" t="n">
        <v>618.77</v>
      </c>
    </row>
    <row r="4334" customFormat="false" ht="15" hidden="false" customHeight="false" outlineLevel="0" collapsed="false">
      <c r="A4334" s="341" t="n">
        <v>93064</v>
      </c>
      <c r="B4334" s="342" t="str">
        <f aca="false">A4334&amp;"U"</f>
        <v>93064U</v>
      </c>
      <c r="C4334" s="341" t="s">
        <v>10225</v>
      </c>
      <c r="D4334" s="341" t="s">
        <v>32</v>
      </c>
      <c r="E4334" s="341" t="s">
        <v>5911</v>
      </c>
      <c r="F4334" s="343" t="n">
        <v>45.99</v>
      </c>
    </row>
    <row r="4335" customFormat="false" ht="15" hidden="false" customHeight="false" outlineLevel="0" collapsed="false">
      <c r="A4335" s="341" t="n">
        <v>93065</v>
      </c>
      <c r="B4335" s="342" t="str">
        <f aca="false">A4335&amp;"U"</f>
        <v>93065U</v>
      </c>
      <c r="C4335" s="341" t="s">
        <v>10226</v>
      </c>
      <c r="D4335" s="341" t="s">
        <v>32</v>
      </c>
      <c r="E4335" s="341" t="s">
        <v>5911</v>
      </c>
      <c r="F4335" s="343" t="n">
        <v>41.28</v>
      </c>
    </row>
    <row r="4336" customFormat="false" ht="15" hidden="false" customHeight="false" outlineLevel="0" collapsed="false">
      <c r="A4336" s="341" t="n">
        <v>93066</v>
      </c>
      <c r="B4336" s="342" t="str">
        <f aca="false">A4336&amp;"U"</f>
        <v>93066U</v>
      </c>
      <c r="C4336" s="341" t="s">
        <v>10227</v>
      </c>
      <c r="D4336" s="341" t="s">
        <v>32</v>
      </c>
      <c r="E4336" s="341" t="s">
        <v>5911</v>
      </c>
      <c r="F4336" s="343" t="n">
        <v>776.54</v>
      </c>
    </row>
    <row r="4337" customFormat="false" ht="15" hidden="false" customHeight="false" outlineLevel="0" collapsed="false">
      <c r="A4337" s="341" t="n">
        <v>93067</v>
      </c>
      <c r="B4337" s="342" t="str">
        <f aca="false">A4337&amp;"U"</f>
        <v>93067U</v>
      </c>
      <c r="C4337" s="341" t="s">
        <v>10228</v>
      </c>
      <c r="D4337" s="341" t="s">
        <v>32</v>
      </c>
      <c r="E4337" s="341" t="s">
        <v>5911</v>
      </c>
      <c r="F4337" s="343" t="n">
        <v>68.43</v>
      </c>
    </row>
    <row r="4338" customFormat="false" ht="15" hidden="false" customHeight="false" outlineLevel="0" collapsed="false">
      <c r="A4338" s="341" t="n">
        <v>93068</v>
      </c>
      <c r="B4338" s="342" t="str">
        <f aca="false">A4338&amp;"U"</f>
        <v>93068U</v>
      </c>
      <c r="C4338" s="341" t="s">
        <v>10229</v>
      </c>
      <c r="D4338" s="341" t="s">
        <v>32</v>
      </c>
      <c r="E4338" s="341" t="s">
        <v>5911</v>
      </c>
      <c r="F4338" s="343" t="n">
        <v>58.17</v>
      </c>
    </row>
    <row r="4339" customFormat="false" ht="15" hidden="false" customHeight="false" outlineLevel="0" collapsed="false">
      <c r="A4339" s="341" t="n">
        <v>93069</v>
      </c>
      <c r="B4339" s="342" t="str">
        <f aca="false">A4339&amp;"U"</f>
        <v>93069U</v>
      </c>
      <c r="C4339" s="341" t="s">
        <v>10230</v>
      </c>
      <c r="D4339" s="341" t="s">
        <v>32</v>
      </c>
      <c r="E4339" s="341" t="s">
        <v>5911</v>
      </c>
      <c r="F4339" s="344" t="n">
        <v>1076.42</v>
      </c>
    </row>
    <row r="4340" customFormat="false" ht="15" hidden="false" customHeight="false" outlineLevel="0" collapsed="false">
      <c r="A4340" s="341" t="n">
        <v>93070</v>
      </c>
      <c r="B4340" s="342" t="str">
        <f aca="false">A4340&amp;"U"</f>
        <v>93070U</v>
      </c>
      <c r="C4340" s="341" t="s">
        <v>10231</v>
      </c>
      <c r="D4340" s="341" t="s">
        <v>32</v>
      </c>
      <c r="E4340" s="341" t="s">
        <v>5911</v>
      </c>
      <c r="F4340" s="343" t="n">
        <v>173.32</v>
      </c>
    </row>
    <row r="4341" customFormat="false" ht="15" hidden="false" customHeight="false" outlineLevel="0" collapsed="false">
      <c r="A4341" s="341" t="n">
        <v>93071</v>
      </c>
      <c r="B4341" s="342" t="str">
        <f aca="false">A4341&amp;"U"</f>
        <v>93071U</v>
      </c>
      <c r="C4341" s="341" t="s">
        <v>10232</v>
      </c>
      <c r="D4341" s="341" t="s">
        <v>32</v>
      </c>
      <c r="E4341" s="341" t="s">
        <v>5911</v>
      </c>
      <c r="F4341" s="343" t="n">
        <v>159.35</v>
      </c>
    </row>
    <row r="4342" customFormat="false" ht="15" hidden="false" customHeight="false" outlineLevel="0" collapsed="false">
      <c r="A4342" s="341" t="n">
        <v>93072</v>
      </c>
      <c r="B4342" s="342" t="str">
        <f aca="false">A4342&amp;"U"</f>
        <v>93072U</v>
      </c>
      <c r="C4342" s="341" t="s">
        <v>10233</v>
      </c>
      <c r="D4342" s="341" t="s">
        <v>32</v>
      </c>
      <c r="E4342" s="341" t="s">
        <v>5911</v>
      </c>
      <c r="F4342" s="344" t="n">
        <v>1420.62</v>
      </c>
    </row>
    <row r="4343" customFormat="false" ht="15" hidden="false" customHeight="false" outlineLevel="0" collapsed="false">
      <c r="A4343" s="341" t="n">
        <v>93074</v>
      </c>
      <c r="B4343" s="342" t="str">
        <f aca="false">A4343&amp;"U"</f>
        <v>93074U</v>
      </c>
      <c r="C4343" s="341" t="s">
        <v>10234</v>
      </c>
      <c r="D4343" s="341" t="s">
        <v>32</v>
      </c>
      <c r="E4343" s="341" t="s">
        <v>5911</v>
      </c>
      <c r="F4343" s="343" t="n">
        <v>12.23</v>
      </c>
    </row>
    <row r="4344" customFormat="false" ht="15" hidden="false" customHeight="false" outlineLevel="0" collapsed="false">
      <c r="A4344" s="341" t="n">
        <v>93075</v>
      </c>
      <c r="B4344" s="342" t="str">
        <f aca="false">A4344&amp;"U"</f>
        <v>93075U</v>
      </c>
      <c r="C4344" s="341" t="s">
        <v>10235</v>
      </c>
      <c r="D4344" s="341" t="s">
        <v>32</v>
      </c>
      <c r="E4344" s="341" t="s">
        <v>5911</v>
      </c>
      <c r="F4344" s="343" t="n">
        <v>18.31</v>
      </c>
    </row>
    <row r="4345" customFormat="false" ht="15" hidden="false" customHeight="false" outlineLevel="0" collapsed="false">
      <c r="A4345" s="341" t="n">
        <v>93076</v>
      </c>
      <c r="B4345" s="342" t="str">
        <f aca="false">A4345&amp;"U"</f>
        <v>93076U</v>
      </c>
      <c r="C4345" s="341" t="s">
        <v>10236</v>
      </c>
      <c r="D4345" s="341" t="s">
        <v>32</v>
      </c>
      <c r="E4345" s="341" t="s">
        <v>5911</v>
      </c>
      <c r="F4345" s="343" t="n">
        <v>19.7</v>
      </c>
    </row>
    <row r="4346" customFormat="false" ht="15" hidden="false" customHeight="false" outlineLevel="0" collapsed="false">
      <c r="A4346" s="341" t="n">
        <v>93077</v>
      </c>
      <c r="B4346" s="342" t="str">
        <f aca="false">A4346&amp;"U"</f>
        <v>93077U</v>
      </c>
      <c r="C4346" s="341" t="s">
        <v>10237</v>
      </c>
      <c r="D4346" s="341" t="s">
        <v>32</v>
      </c>
      <c r="E4346" s="341" t="s">
        <v>5911</v>
      </c>
      <c r="F4346" s="343" t="n">
        <v>25.99</v>
      </c>
    </row>
    <row r="4347" customFormat="false" ht="15" hidden="false" customHeight="false" outlineLevel="0" collapsed="false">
      <c r="A4347" s="341" t="n">
        <v>93078</v>
      </c>
      <c r="B4347" s="342" t="str">
        <f aca="false">A4347&amp;"U"</f>
        <v>93078U</v>
      </c>
      <c r="C4347" s="341" t="s">
        <v>10238</v>
      </c>
      <c r="D4347" s="341" t="s">
        <v>32</v>
      </c>
      <c r="E4347" s="341" t="s">
        <v>5911</v>
      </c>
      <c r="F4347" s="343" t="n">
        <v>29.24</v>
      </c>
    </row>
    <row r="4348" customFormat="false" ht="15" hidden="false" customHeight="false" outlineLevel="0" collapsed="false">
      <c r="A4348" s="341" t="n">
        <v>93079</v>
      </c>
      <c r="B4348" s="342" t="str">
        <f aca="false">A4348&amp;"U"</f>
        <v>93079U</v>
      </c>
      <c r="C4348" s="341" t="s">
        <v>10239</v>
      </c>
      <c r="D4348" s="341" t="s">
        <v>32</v>
      </c>
      <c r="E4348" s="341" t="s">
        <v>5911</v>
      </c>
      <c r="F4348" s="343" t="n">
        <v>27.53</v>
      </c>
    </row>
    <row r="4349" customFormat="false" ht="15" hidden="false" customHeight="false" outlineLevel="0" collapsed="false">
      <c r="A4349" s="341" t="n">
        <v>93080</v>
      </c>
      <c r="B4349" s="342" t="str">
        <f aca="false">A4349&amp;"U"</f>
        <v>93080U</v>
      </c>
      <c r="C4349" s="341" t="s">
        <v>10240</v>
      </c>
      <c r="D4349" s="341" t="s">
        <v>32</v>
      </c>
      <c r="E4349" s="341" t="s">
        <v>5911</v>
      </c>
      <c r="F4349" s="343" t="n">
        <v>7.95</v>
      </c>
    </row>
    <row r="4350" customFormat="false" ht="15" hidden="false" customHeight="false" outlineLevel="0" collapsed="false">
      <c r="A4350" s="341" t="n">
        <v>93081</v>
      </c>
      <c r="B4350" s="342" t="str">
        <f aca="false">A4350&amp;"U"</f>
        <v>93081U</v>
      </c>
      <c r="C4350" s="341" t="s">
        <v>10241</v>
      </c>
      <c r="D4350" s="341" t="s">
        <v>32</v>
      </c>
      <c r="E4350" s="341" t="s">
        <v>5911</v>
      </c>
      <c r="F4350" s="343" t="n">
        <v>17.32</v>
      </c>
    </row>
    <row r="4351" customFormat="false" ht="15" hidden="false" customHeight="false" outlineLevel="0" collapsed="false">
      <c r="A4351" s="341" t="n">
        <v>93082</v>
      </c>
      <c r="B4351" s="342" t="str">
        <f aca="false">A4351&amp;"U"</f>
        <v>93082U</v>
      </c>
      <c r="C4351" s="341" t="s">
        <v>10242</v>
      </c>
      <c r="D4351" s="341" t="s">
        <v>32</v>
      </c>
      <c r="E4351" s="341" t="s">
        <v>5911</v>
      </c>
      <c r="F4351" s="343" t="n">
        <v>22.43</v>
      </c>
    </row>
    <row r="4352" customFormat="false" ht="15" hidden="false" customHeight="false" outlineLevel="0" collapsed="false">
      <c r="A4352" s="341" t="n">
        <v>93083</v>
      </c>
      <c r="B4352" s="342" t="str">
        <f aca="false">A4352&amp;"U"</f>
        <v>93083U</v>
      </c>
      <c r="C4352" s="341" t="s">
        <v>10243</v>
      </c>
      <c r="D4352" s="341" t="s">
        <v>32</v>
      </c>
      <c r="E4352" s="341" t="s">
        <v>5911</v>
      </c>
      <c r="F4352" s="343" t="n">
        <v>424.94</v>
      </c>
    </row>
    <row r="4353" customFormat="false" ht="15" hidden="false" customHeight="false" outlineLevel="0" collapsed="false">
      <c r="A4353" s="341" t="n">
        <v>93084</v>
      </c>
      <c r="B4353" s="342" t="str">
        <f aca="false">A4353&amp;"U"</f>
        <v>93084U</v>
      </c>
      <c r="C4353" s="341" t="s">
        <v>10244</v>
      </c>
      <c r="D4353" s="341" t="s">
        <v>32</v>
      </c>
      <c r="E4353" s="341" t="s">
        <v>5911</v>
      </c>
      <c r="F4353" s="343" t="n">
        <v>12.93</v>
      </c>
    </row>
    <row r="4354" customFormat="false" ht="15" hidden="false" customHeight="false" outlineLevel="0" collapsed="false">
      <c r="A4354" s="341" t="n">
        <v>93085</v>
      </c>
      <c r="B4354" s="342" t="str">
        <f aca="false">A4354&amp;"U"</f>
        <v>93085U</v>
      </c>
      <c r="C4354" s="341" t="s">
        <v>10245</v>
      </c>
      <c r="D4354" s="341" t="s">
        <v>32</v>
      </c>
      <c r="E4354" s="341" t="s">
        <v>5911</v>
      </c>
      <c r="F4354" s="343" t="n">
        <v>13.8</v>
      </c>
    </row>
    <row r="4355" customFormat="false" ht="15" hidden="false" customHeight="false" outlineLevel="0" collapsed="false">
      <c r="A4355" s="341" t="n">
        <v>93086</v>
      </c>
      <c r="B4355" s="342" t="str">
        <f aca="false">A4355&amp;"U"</f>
        <v>93086U</v>
      </c>
      <c r="C4355" s="341" t="s">
        <v>10246</v>
      </c>
      <c r="D4355" s="341" t="s">
        <v>32</v>
      </c>
      <c r="E4355" s="341" t="s">
        <v>5911</v>
      </c>
      <c r="F4355" s="343" t="n">
        <v>493.33</v>
      </c>
    </row>
    <row r="4356" customFormat="false" ht="15" hidden="false" customHeight="false" outlineLevel="0" collapsed="false">
      <c r="A4356" s="341" t="n">
        <v>93087</v>
      </c>
      <c r="B4356" s="342" t="str">
        <f aca="false">A4356&amp;"U"</f>
        <v>93087U</v>
      </c>
      <c r="C4356" s="341" t="s">
        <v>10247</v>
      </c>
      <c r="D4356" s="341" t="s">
        <v>32</v>
      </c>
      <c r="E4356" s="341" t="s">
        <v>5911</v>
      </c>
      <c r="F4356" s="343" t="n">
        <v>18.12</v>
      </c>
    </row>
    <row r="4357" customFormat="false" ht="15" hidden="false" customHeight="false" outlineLevel="0" collapsed="false">
      <c r="A4357" s="341" t="n">
        <v>93088</v>
      </c>
      <c r="B4357" s="342" t="str">
        <f aca="false">A4357&amp;"U"</f>
        <v>93088U</v>
      </c>
      <c r="C4357" s="341" t="s">
        <v>10248</v>
      </c>
      <c r="D4357" s="341" t="s">
        <v>32</v>
      </c>
      <c r="E4357" s="341" t="s">
        <v>5911</v>
      </c>
      <c r="F4357" s="343" t="n">
        <v>22.46</v>
      </c>
    </row>
    <row r="4358" customFormat="false" ht="15" hidden="false" customHeight="false" outlineLevel="0" collapsed="false">
      <c r="A4358" s="341" t="n">
        <v>93089</v>
      </c>
      <c r="B4358" s="342" t="str">
        <f aca="false">A4358&amp;"U"</f>
        <v>93089U</v>
      </c>
      <c r="C4358" s="341" t="s">
        <v>10249</v>
      </c>
      <c r="D4358" s="341" t="s">
        <v>32</v>
      </c>
      <c r="E4358" s="341" t="s">
        <v>5911</v>
      </c>
      <c r="F4358" s="343" t="n">
        <v>44.74</v>
      </c>
    </row>
    <row r="4359" customFormat="false" ht="15" hidden="false" customHeight="false" outlineLevel="0" collapsed="false">
      <c r="A4359" s="341" t="n">
        <v>93090</v>
      </c>
      <c r="B4359" s="342" t="str">
        <f aca="false">A4359&amp;"U"</f>
        <v>93090U</v>
      </c>
      <c r="C4359" s="341" t="s">
        <v>10250</v>
      </c>
      <c r="D4359" s="341" t="s">
        <v>32</v>
      </c>
      <c r="E4359" s="341" t="s">
        <v>5911</v>
      </c>
      <c r="F4359" s="343" t="n">
        <v>17.98</v>
      </c>
    </row>
    <row r="4360" customFormat="false" ht="15" hidden="false" customHeight="false" outlineLevel="0" collapsed="false">
      <c r="A4360" s="341" t="n">
        <v>93091</v>
      </c>
      <c r="B4360" s="342" t="str">
        <f aca="false">A4360&amp;"U"</f>
        <v>93091U</v>
      </c>
      <c r="C4360" s="341" t="s">
        <v>10251</v>
      </c>
      <c r="D4360" s="341" t="s">
        <v>32</v>
      </c>
      <c r="E4360" s="341" t="s">
        <v>5911</v>
      </c>
      <c r="F4360" s="343" t="n">
        <v>15.41</v>
      </c>
    </row>
    <row r="4361" customFormat="false" ht="15" hidden="false" customHeight="false" outlineLevel="0" collapsed="false">
      <c r="A4361" s="341" t="n">
        <v>93092</v>
      </c>
      <c r="B4361" s="342" t="str">
        <f aca="false">A4361&amp;"U"</f>
        <v>93092U</v>
      </c>
      <c r="C4361" s="341" t="s">
        <v>10252</v>
      </c>
      <c r="D4361" s="341" t="s">
        <v>32</v>
      </c>
      <c r="E4361" s="341" t="s">
        <v>5911</v>
      </c>
      <c r="F4361" s="343" t="n">
        <v>542.28</v>
      </c>
    </row>
    <row r="4362" customFormat="false" ht="15" hidden="false" customHeight="false" outlineLevel="0" collapsed="false">
      <c r="A4362" s="341" t="n">
        <v>93093</v>
      </c>
      <c r="B4362" s="342" t="str">
        <f aca="false">A4362&amp;"U"</f>
        <v>93093U</v>
      </c>
      <c r="C4362" s="341" t="s">
        <v>10253</v>
      </c>
      <c r="D4362" s="341" t="s">
        <v>32</v>
      </c>
      <c r="E4362" s="341" t="s">
        <v>5911</v>
      </c>
      <c r="F4362" s="343" t="n">
        <v>28.59</v>
      </c>
    </row>
    <row r="4363" customFormat="false" ht="15" hidden="false" customHeight="false" outlineLevel="0" collapsed="false">
      <c r="A4363" s="341" t="n">
        <v>93094</v>
      </c>
      <c r="B4363" s="342" t="str">
        <f aca="false">A4363&amp;"U"</f>
        <v>93094U</v>
      </c>
      <c r="C4363" s="341" t="s">
        <v>10254</v>
      </c>
      <c r="D4363" s="341" t="s">
        <v>32</v>
      </c>
      <c r="E4363" s="341" t="s">
        <v>5911</v>
      </c>
      <c r="F4363" s="343" t="n">
        <v>76.48</v>
      </c>
    </row>
    <row r="4364" customFormat="false" ht="15" hidden="false" customHeight="false" outlineLevel="0" collapsed="false">
      <c r="A4364" s="341" t="n">
        <v>93097</v>
      </c>
      <c r="B4364" s="342" t="str">
        <f aca="false">A4364&amp;"U"</f>
        <v>93097U</v>
      </c>
      <c r="C4364" s="341" t="s">
        <v>10255</v>
      </c>
      <c r="D4364" s="341" t="s">
        <v>32</v>
      </c>
      <c r="E4364" s="341" t="s">
        <v>5911</v>
      </c>
      <c r="F4364" s="343" t="n">
        <v>12.47</v>
      </c>
    </row>
    <row r="4365" customFormat="false" ht="15" hidden="false" customHeight="false" outlineLevel="0" collapsed="false">
      <c r="A4365" s="341" t="n">
        <v>93098</v>
      </c>
      <c r="B4365" s="342" t="str">
        <f aca="false">A4365&amp;"U"</f>
        <v>93098U</v>
      </c>
      <c r="C4365" s="341" t="s">
        <v>10256</v>
      </c>
      <c r="D4365" s="341" t="s">
        <v>32</v>
      </c>
      <c r="E4365" s="341" t="s">
        <v>5911</v>
      </c>
      <c r="F4365" s="343" t="n">
        <v>18.42</v>
      </c>
    </row>
    <row r="4366" customFormat="false" ht="15" hidden="false" customHeight="false" outlineLevel="0" collapsed="false">
      <c r="A4366" s="341" t="n">
        <v>93099</v>
      </c>
      <c r="B4366" s="342" t="str">
        <f aca="false">A4366&amp;"U"</f>
        <v>93099U</v>
      </c>
      <c r="C4366" s="341" t="s">
        <v>10257</v>
      </c>
      <c r="D4366" s="341" t="s">
        <v>32</v>
      </c>
      <c r="E4366" s="341" t="s">
        <v>5911</v>
      </c>
      <c r="F4366" s="343" t="n">
        <v>22.42</v>
      </c>
    </row>
    <row r="4367" customFormat="false" ht="15" hidden="false" customHeight="false" outlineLevel="0" collapsed="false">
      <c r="A4367" s="341" t="n">
        <v>93100</v>
      </c>
      <c r="B4367" s="342" t="str">
        <f aca="false">A4367&amp;"U"</f>
        <v>93100U</v>
      </c>
      <c r="C4367" s="341" t="s">
        <v>10258</v>
      </c>
      <c r="D4367" s="341" t="s">
        <v>32</v>
      </c>
      <c r="E4367" s="341" t="s">
        <v>5911</v>
      </c>
      <c r="F4367" s="343" t="n">
        <v>27.36</v>
      </c>
    </row>
    <row r="4368" customFormat="false" ht="15" hidden="false" customHeight="false" outlineLevel="0" collapsed="false">
      <c r="A4368" s="341" t="n">
        <v>93101</v>
      </c>
      <c r="B4368" s="342" t="str">
        <f aca="false">A4368&amp;"U"</f>
        <v>93101U</v>
      </c>
      <c r="C4368" s="341" t="s">
        <v>10259</v>
      </c>
      <c r="D4368" s="341" t="s">
        <v>32</v>
      </c>
      <c r="E4368" s="341" t="s">
        <v>5911</v>
      </c>
      <c r="F4368" s="343" t="n">
        <v>30.6</v>
      </c>
    </row>
    <row r="4369" customFormat="false" ht="15" hidden="false" customHeight="false" outlineLevel="0" collapsed="false">
      <c r="A4369" s="341" t="n">
        <v>93102</v>
      </c>
      <c r="B4369" s="342" t="str">
        <f aca="false">A4369&amp;"U"</f>
        <v>93102U</v>
      </c>
      <c r="C4369" s="341" t="s">
        <v>10260</v>
      </c>
      <c r="D4369" s="341" t="s">
        <v>32</v>
      </c>
      <c r="E4369" s="341" t="s">
        <v>5911</v>
      </c>
      <c r="F4369" s="343" t="n">
        <v>32.37</v>
      </c>
    </row>
    <row r="4370" customFormat="false" ht="15" hidden="false" customHeight="false" outlineLevel="0" collapsed="false">
      <c r="A4370" s="341" t="n">
        <v>93103</v>
      </c>
      <c r="B4370" s="342" t="str">
        <f aca="false">A4370&amp;"U"</f>
        <v>93103U</v>
      </c>
      <c r="C4370" s="341" t="s">
        <v>10261</v>
      </c>
      <c r="D4370" s="341" t="s">
        <v>32</v>
      </c>
      <c r="E4370" s="341" t="s">
        <v>5911</v>
      </c>
      <c r="F4370" s="343" t="n">
        <v>8.1</v>
      </c>
    </row>
    <row r="4371" customFormat="false" ht="15" hidden="false" customHeight="false" outlineLevel="0" collapsed="false">
      <c r="A4371" s="341" t="n">
        <v>93104</v>
      </c>
      <c r="B4371" s="342" t="str">
        <f aca="false">A4371&amp;"U"</f>
        <v>93104U</v>
      </c>
      <c r="C4371" s="341" t="s">
        <v>10262</v>
      </c>
      <c r="D4371" s="341" t="s">
        <v>32</v>
      </c>
      <c r="E4371" s="341" t="s">
        <v>5911</v>
      </c>
      <c r="F4371" s="343" t="n">
        <v>17.39</v>
      </c>
    </row>
    <row r="4372" customFormat="false" ht="15" hidden="false" customHeight="false" outlineLevel="0" collapsed="false">
      <c r="A4372" s="341" t="n">
        <v>93105</v>
      </c>
      <c r="B4372" s="342" t="str">
        <f aca="false">A4372&amp;"U"</f>
        <v>93105U</v>
      </c>
      <c r="C4372" s="341" t="s">
        <v>10263</v>
      </c>
      <c r="D4372" s="341" t="s">
        <v>32</v>
      </c>
      <c r="E4372" s="341" t="s">
        <v>5911</v>
      </c>
      <c r="F4372" s="343" t="n">
        <v>22.58</v>
      </c>
    </row>
    <row r="4373" customFormat="false" ht="15" hidden="false" customHeight="false" outlineLevel="0" collapsed="false">
      <c r="A4373" s="341" t="n">
        <v>93106</v>
      </c>
      <c r="B4373" s="342" t="str">
        <f aca="false">A4373&amp;"U"</f>
        <v>93106U</v>
      </c>
      <c r="C4373" s="341" t="s">
        <v>10264</v>
      </c>
      <c r="D4373" s="341" t="s">
        <v>32</v>
      </c>
      <c r="E4373" s="341" t="s">
        <v>5911</v>
      </c>
      <c r="F4373" s="343" t="n">
        <v>425.09</v>
      </c>
    </row>
    <row r="4374" customFormat="false" ht="15" hidden="false" customHeight="false" outlineLevel="0" collapsed="false">
      <c r="A4374" s="341" t="n">
        <v>93107</v>
      </c>
      <c r="B4374" s="342" t="str">
        <f aca="false">A4374&amp;"U"</f>
        <v>93107U</v>
      </c>
      <c r="C4374" s="341" t="s">
        <v>10265</v>
      </c>
      <c r="D4374" s="341" t="s">
        <v>32</v>
      </c>
      <c r="E4374" s="341" t="s">
        <v>5911</v>
      </c>
      <c r="F4374" s="343" t="n">
        <v>14.77</v>
      </c>
    </row>
    <row r="4375" customFormat="false" ht="15" hidden="false" customHeight="false" outlineLevel="0" collapsed="false">
      <c r="A4375" s="341" t="n">
        <v>93108</v>
      </c>
      <c r="B4375" s="342" t="str">
        <f aca="false">A4375&amp;"U"</f>
        <v>93108U</v>
      </c>
      <c r="C4375" s="341" t="s">
        <v>10266</v>
      </c>
      <c r="D4375" s="341" t="s">
        <v>32</v>
      </c>
      <c r="E4375" s="341" t="s">
        <v>5911</v>
      </c>
      <c r="F4375" s="343" t="n">
        <v>12.44</v>
      </c>
    </row>
    <row r="4376" customFormat="false" ht="15" hidden="false" customHeight="false" outlineLevel="0" collapsed="false">
      <c r="A4376" s="341" t="n">
        <v>93109</v>
      </c>
      <c r="B4376" s="342" t="str">
        <f aca="false">A4376&amp;"U"</f>
        <v>93109U</v>
      </c>
      <c r="C4376" s="341" t="s">
        <v>10267</v>
      </c>
      <c r="D4376" s="341" t="s">
        <v>32</v>
      </c>
      <c r="E4376" s="341" t="s">
        <v>5911</v>
      </c>
      <c r="F4376" s="343" t="n">
        <v>495.17</v>
      </c>
    </row>
    <row r="4377" customFormat="false" ht="15" hidden="false" customHeight="false" outlineLevel="0" collapsed="false">
      <c r="A4377" s="341" t="n">
        <v>93110</v>
      </c>
      <c r="B4377" s="342" t="str">
        <f aca="false">A4377&amp;"U"</f>
        <v>93110U</v>
      </c>
      <c r="C4377" s="341" t="s">
        <v>10268</v>
      </c>
      <c r="D4377" s="341" t="s">
        <v>32</v>
      </c>
      <c r="E4377" s="341" t="s">
        <v>5911</v>
      </c>
      <c r="F4377" s="343" t="n">
        <v>19.05</v>
      </c>
    </row>
    <row r="4378" customFormat="false" ht="15" hidden="false" customHeight="false" outlineLevel="0" collapsed="false">
      <c r="A4378" s="341" t="n">
        <v>93111</v>
      </c>
      <c r="B4378" s="342" t="str">
        <f aca="false">A4378&amp;"U"</f>
        <v>93111U</v>
      </c>
      <c r="C4378" s="341" t="s">
        <v>10269</v>
      </c>
      <c r="D4378" s="341" t="s">
        <v>32</v>
      </c>
      <c r="E4378" s="341" t="s">
        <v>5911</v>
      </c>
      <c r="F4378" s="343" t="n">
        <v>23.1</v>
      </c>
    </row>
    <row r="4379" customFormat="false" ht="15" hidden="false" customHeight="false" outlineLevel="0" collapsed="false">
      <c r="A4379" s="341" t="n">
        <v>93112</v>
      </c>
      <c r="B4379" s="342" t="str">
        <f aca="false">A4379&amp;"U"</f>
        <v>93112U</v>
      </c>
      <c r="C4379" s="341" t="s">
        <v>10270</v>
      </c>
      <c r="D4379" s="341" t="s">
        <v>32</v>
      </c>
      <c r="E4379" s="341" t="s">
        <v>5911</v>
      </c>
      <c r="F4379" s="343" t="n">
        <v>46.58</v>
      </c>
    </row>
    <row r="4380" customFormat="false" ht="15" hidden="false" customHeight="false" outlineLevel="0" collapsed="false">
      <c r="A4380" s="341" t="n">
        <v>93113</v>
      </c>
      <c r="B4380" s="342" t="str">
        <f aca="false">A4380&amp;"U"</f>
        <v>93113U</v>
      </c>
      <c r="C4380" s="341" t="s">
        <v>10271</v>
      </c>
      <c r="D4380" s="341" t="s">
        <v>32</v>
      </c>
      <c r="E4380" s="341" t="s">
        <v>5911</v>
      </c>
      <c r="F4380" s="343" t="n">
        <v>21.23</v>
      </c>
    </row>
    <row r="4381" customFormat="false" ht="15" hidden="false" customHeight="false" outlineLevel="0" collapsed="false">
      <c r="A4381" s="341" t="n">
        <v>93114</v>
      </c>
      <c r="B4381" s="342" t="str">
        <f aca="false">A4381&amp;"U"</f>
        <v>93114U</v>
      </c>
      <c r="C4381" s="341" t="s">
        <v>10272</v>
      </c>
      <c r="D4381" s="341" t="s">
        <v>32</v>
      </c>
      <c r="E4381" s="341" t="s">
        <v>5911</v>
      </c>
      <c r="F4381" s="343" t="n">
        <v>30.23</v>
      </c>
    </row>
    <row r="4382" customFormat="false" ht="15" hidden="false" customHeight="false" outlineLevel="0" collapsed="false">
      <c r="A4382" s="341" t="n">
        <v>93115</v>
      </c>
      <c r="B4382" s="342" t="str">
        <f aca="false">A4382&amp;"U"</f>
        <v>93115U</v>
      </c>
      <c r="C4382" s="341" t="s">
        <v>10273</v>
      </c>
      <c r="D4382" s="341" t="s">
        <v>32</v>
      </c>
      <c r="E4382" s="341" t="s">
        <v>5911</v>
      </c>
      <c r="F4382" s="343" t="n">
        <v>79.73</v>
      </c>
    </row>
    <row r="4383" customFormat="false" ht="15" hidden="false" customHeight="false" outlineLevel="0" collapsed="false">
      <c r="A4383" s="341" t="n">
        <v>93116</v>
      </c>
      <c r="B4383" s="342" t="str">
        <f aca="false">A4383&amp;"U"</f>
        <v>93116U</v>
      </c>
      <c r="C4383" s="341" t="s">
        <v>10274</v>
      </c>
      <c r="D4383" s="341" t="s">
        <v>32</v>
      </c>
      <c r="E4383" s="341" t="s">
        <v>5911</v>
      </c>
      <c r="F4383" s="343" t="n">
        <v>545.53</v>
      </c>
    </row>
    <row r="4384" customFormat="false" ht="15" hidden="false" customHeight="false" outlineLevel="0" collapsed="false">
      <c r="A4384" s="341" t="n">
        <v>93117</v>
      </c>
      <c r="B4384" s="342" t="str">
        <f aca="false">A4384&amp;"U"</f>
        <v>93117U</v>
      </c>
      <c r="C4384" s="341" t="s">
        <v>10275</v>
      </c>
      <c r="D4384" s="341" t="s">
        <v>32</v>
      </c>
      <c r="E4384" s="341" t="s">
        <v>5911</v>
      </c>
      <c r="F4384" s="343" t="n">
        <v>54.47</v>
      </c>
    </row>
    <row r="4385" customFormat="false" ht="15" hidden="false" customHeight="false" outlineLevel="0" collapsed="false">
      <c r="A4385" s="341" t="n">
        <v>93118</v>
      </c>
      <c r="B4385" s="342" t="str">
        <f aca="false">A4385&amp;"U"</f>
        <v>93118U</v>
      </c>
      <c r="C4385" s="341" t="s">
        <v>10276</v>
      </c>
      <c r="D4385" s="341" t="s">
        <v>32</v>
      </c>
      <c r="E4385" s="341" t="s">
        <v>5911</v>
      </c>
      <c r="F4385" s="343" t="n">
        <v>80.28</v>
      </c>
    </row>
    <row r="4386" customFormat="false" ht="15" hidden="false" customHeight="false" outlineLevel="0" collapsed="false">
      <c r="A4386" s="341" t="n">
        <v>93119</v>
      </c>
      <c r="B4386" s="342" t="str">
        <f aca="false">A4386&amp;"U"</f>
        <v>93119U</v>
      </c>
      <c r="C4386" s="341" t="s">
        <v>10277</v>
      </c>
      <c r="D4386" s="341" t="s">
        <v>32</v>
      </c>
      <c r="E4386" s="341" t="s">
        <v>5911</v>
      </c>
      <c r="F4386" s="343" t="n">
        <v>16.03</v>
      </c>
    </row>
    <row r="4387" customFormat="false" ht="15" hidden="false" customHeight="false" outlineLevel="0" collapsed="false">
      <c r="A4387" s="341" t="n">
        <v>93120</v>
      </c>
      <c r="B4387" s="342" t="str">
        <f aca="false">A4387&amp;"U"</f>
        <v>93120U</v>
      </c>
      <c r="C4387" s="341" t="s">
        <v>10278</v>
      </c>
      <c r="D4387" s="341" t="s">
        <v>32</v>
      </c>
      <c r="E4387" s="341" t="s">
        <v>5911</v>
      </c>
      <c r="F4387" s="343" t="n">
        <v>24.16</v>
      </c>
    </row>
    <row r="4388" customFormat="false" ht="15" hidden="false" customHeight="false" outlineLevel="0" collapsed="false">
      <c r="A4388" s="341" t="n">
        <v>93121</v>
      </c>
      <c r="B4388" s="342" t="str">
        <f aca="false">A4388&amp;"U"</f>
        <v>93121U</v>
      </c>
      <c r="C4388" s="341" t="s">
        <v>10279</v>
      </c>
      <c r="D4388" s="341" t="s">
        <v>32</v>
      </c>
      <c r="E4388" s="341" t="s">
        <v>5911</v>
      </c>
      <c r="F4388" s="343" t="n">
        <v>27.4</v>
      </c>
    </row>
    <row r="4389" customFormat="false" ht="15" hidden="false" customHeight="false" outlineLevel="0" collapsed="false">
      <c r="A4389" s="341" t="n">
        <v>93122</v>
      </c>
      <c r="B4389" s="342" t="str">
        <f aca="false">A4389&amp;"U"</f>
        <v>93122U</v>
      </c>
      <c r="C4389" s="341" t="s">
        <v>10280</v>
      </c>
      <c r="D4389" s="341" t="s">
        <v>32</v>
      </c>
      <c r="E4389" s="341" t="s">
        <v>5911</v>
      </c>
      <c r="F4389" s="343" t="n">
        <v>24.13</v>
      </c>
    </row>
    <row r="4390" customFormat="false" ht="15" hidden="false" customHeight="false" outlineLevel="0" collapsed="false">
      <c r="A4390" s="341" t="n">
        <v>93123</v>
      </c>
      <c r="B4390" s="342" t="str">
        <f aca="false">A4390&amp;"U"</f>
        <v>93123U</v>
      </c>
      <c r="C4390" s="341" t="s">
        <v>10281</v>
      </c>
      <c r="D4390" s="341" t="s">
        <v>32</v>
      </c>
      <c r="E4390" s="341" t="s">
        <v>5911</v>
      </c>
      <c r="F4390" s="343" t="n">
        <v>54.13</v>
      </c>
    </row>
    <row r="4391" customFormat="false" ht="15" hidden="false" customHeight="false" outlineLevel="0" collapsed="false">
      <c r="A4391" s="341" t="n">
        <v>93124</v>
      </c>
      <c r="B4391" s="342" t="str">
        <f aca="false">A4391&amp;"U"</f>
        <v>93124U</v>
      </c>
      <c r="C4391" s="341" t="s">
        <v>10282</v>
      </c>
      <c r="D4391" s="341" t="s">
        <v>32</v>
      </c>
      <c r="E4391" s="341" t="s">
        <v>5911</v>
      </c>
      <c r="F4391" s="343" t="n">
        <v>85.14</v>
      </c>
    </row>
    <row r="4392" customFormat="false" ht="15" hidden="false" customHeight="false" outlineLevel="0" collapsed="false">
      <c r="A4392" s="341" t="n">
        <v>93125</v>
      </c>
      <c r="B4392" s="342" t="str">
        <f aca="false">A4392&amp;"U"</f>
        <v>93125U</v>
      </c>
      <c r="C4392" s="341" t="s">
        <v>10283</v>
      </c>
      <c r="D4392" s="341" t="s">
        <v>32</v>
      </c>
      <c r="E4392" s="341" t="s">
        <v>5911</v>
      </c>
      <c r="F4392" s="343" t="n">
        <v>125.27</v>
      </c>
    </row>
    <row r="4393" customFormat="false" ht="15" hidden="false" customHeight="false" outlineLevel="0" collapsed="false">
      <c r="A4393" s="341" t="n">
        <v>93126</v>
      </c>
      <c r="B4393" s="342" t="str">
        <f aca="false">A4393&amp;"U"</f>
        <v>93126U</v>
      </c>
      <c r="C4393" s="341" t="s">
        <v>10284</v>
      </c>
      <c r="D4393" s="341" t="s">
        <v>32</v>
      </c>
      <c r="E4393" s="341" t="s">
        <v>5911</v>
      </c>
      <c r="F4393" s="343" t="n">
        <v>277.4</v>
      </c>
    </row>
    <row r="4394" customFormat="false" ht="15" hidden="false" customHeight="false" outlineLevel="0" collapsed="false">
      <c r="A4394" s="341" t="n">
        <v>93133</v>
      </c>
      <c r="B4394" s="342" t="str">
        <f aca="false">A4394&amp;"U"</f>
        <v>93133U</v>
      </c>
      <c r="C4394" s="341" t="s">
        <v>10285</v>
      </c>
      <c r="D4394" s="341" t="s">
        <v>32</v>
      </c>
      <c r="E4394" s="341" t="s">
        <v>5911</v>
      </c>
      <c r="F4394" s="343" t="n">
        <v>17.95</v>
      </c>
    </row>
    <row r="4395" customFormat="false" ht="15" hidden="false" customHeight="false" outlineLevel="0" collapsed="false">
      <c r="A4395" s="341" t="n">
        <v>94465</v>
      </c>
      <c r="B4395" s="342" t="str">
        <f aca="false">A4395&amp;"U"</f>
        <v>94465U</v>
      </c>
      <c r="C4395" s="341" t="s">
        <v>10286</v>
      </c>
      <c r="D4395" s="341" t="s">
        <v>32</v>
      </c>
      <c r="E4395" s="341" t="s">
        <v>5911</v>
      </c>
      <c r="F4395" s="343" t="n">
        <v>54.88</v>
      </c>
    </row>
    <row r="4396" customFormat="false" ht="15" hidden="false" customHeight="false" outlineLevel="0" collapsed="false">
      <c r="A4396" s="341" t="n">
        <v>94466</v>
      </c>
      <c r="B4396" s="342" t="str">
        <f aca="false">A4396&amp;"U"</f>
        <v>94466U</v>
      </c>
      <c r="C4396" s="341" t="s">
        <v>10287</v>
      </c>
      <c r="D4396" s="341" t="s">
        <v>32</v>
      </c>
      <c r="E4396" s="341" t="s">
        <v>5911</v>
      </c>
      <c r="F4396" s="343" t="n">
        <v>54.91</v>
      </c>
    </row>
    <row r="4397" customFormat="false" ht="15" hidden="false" customHeight="false" outlineLevel="0" collapsed="false">
      <c r="A4397" s="341" t="n">
        <v>94467</v>
      </c>
      <c r="B4397" s="342" t="str">
        <f aca="false">A4397&amp;"U"</f>
        <v>94467U</v>
      </c>
      <c r="C4397" s="341" t="s">
        <v>10288</v>
      </c>
      <c r="D4397" s="341" t="s">
        <v>32</v>
      </c>
      <c r="E4397" s="341" t="s">
        <v>5911</v>
      </c>
      <c r="F4397" s="343" t="n">
        <v>87.2</v>
      </c>
    </row>
    <row r="4398" customFormat="false" ht="15" hidden="false" customHeight="false" outlineLevel="0" collapsed="false">
      <c r="A4398" s="341" t="n">
        <v>94468</v>
      </c>
      <c r="B4398" s="342" t="str">
        <f aca="false">A4398&amp;"U"</f>
        <v>94468U</v>
      </c>
      <c r="C4398" s="341" t="s">
        <v>10289</v>
      </c>
      <c r="D4398" s="341" t="s">
        <v>32</v>
      </c>
      <c r="E4398" s="341" t="s">
        <v>5911</v>
      </c>
      <c r="F4398" s="343" t="n">
        <v>75.73</v>
      </c>
    </row>
    <row r="4399" customFormat="false" ht="15" hidden="false" customHeight="false" outlineLevel="0" collapsed="false">
      <c r="A4399" s="341" t="n">
        <v>94469</v>
      </c>
      <c r="B4399" s="342" t="str">
        <f aca="false">A4399&amp;"U"</f>
        <v>94469U</v>
      </c>
      <c r="C4399" s="341" t="s">
        <v>10290</v>
      </c>
      <c r="D4399" s="341" t="s">
        <v>32</v>
      </c>
      <c r="E4399" s="341" t="s">
        <v>5911</v>
      </c>
      <c r="F4399" s="343" t="n">
        <v>127.54</v>
      </c>
    </row>
    <row r="4400" customFormat="false" ht="15" hidden="false" customHeight="false" outlineLevel="0" collapsed="false">
      <c r="A4400" s="341" t="n">
        <v>94470</v>
      </c>
      <c r="B4400" s="342" t="str">
        <f aca="false">A4400&amp;"U"</f>
        <v>94470U</v>
      </c>
      <c r="C4400" s="341" t="s">
        <v>10291</v>
      </c>
      <c r="D4400" s="341" t="s">
        <v>32</v>
      </c>
      <c r="E4400" s="341" t="s">
        <v>5911</v>
      </c>
      <c r="F4400" s="343" t="n">
        <v>117.33</v>
      </c>
    </row>
    <row r="4401" customFormat="false" ht="15" hidden="false" customHeight="false" outlineLevel="0" collapsed="false">
      <c r="A4401" s="341" t="n">
        <v>94471</v>
      </c>
      <c r="B4401" s="342" t="str">
        <f aca="false">A4401&amp;"U"</f>
        <v>94471U</v>
      </c>
      <c r="C4401" s="341" t="s">
        <v>10292</v>
      </c>
      <c r="D4401" s="341" t="s">
        <v>32</v>
      </c>
      <c r="E4401" s="341" t="s">
        <v>5911</v>
      </c>
      <c r="F4401" s="343" t="n">
        <v>78.96</v>
      </c>
    </row>
    <row r="4402" customFormat="false" ht="15" hidden="false" customHeight="false" outlineLevel="0" collapsed="false">
      <c r="A4402" s="341" t="n">
        <v>94472</v>
      </c>
      <c r="B4402" s="342" t="str">
        <f aca="false">A4402&amp;"U"</f>
        <v>94472U</v>
      </c>
      <c r="C4402" s="341" t="s">
        <v>10293</v>
      </c>
      <c r="D4402" s="341" t="s">
        <v>32</v>
      </c>
      <c r="E4402" s="341" t="s">
        <v>5911</v>
      </c>
      <c r="F4402" s="343" t="n">
        <v>81.51</v>
      </c>
    </row>
    <row r="4403" customFormat="false" ht="15" hidden="false" customHeight="false" outlineLevel="0" collapsed="false">
      <c r="A4403" s="341" t="n">
        <v>94473</v>
      </c>
      <c r="B4403" s="342" t="str">
        <f aca="false">A4403&amp;"U"</f>
        <v>94473U</v>
      </c>
      <c r="C4403" s="341" t="s">
        <v>10294</v>
      </c>
      <c r="D4403" s="341" t="s">
        <v>32</v>
      </c>
      <c r="E4403" s="341" t="s">
        <v>5911</v>
      </c>
      <c r="F4403" s="343" t="n">
        <v>124.63</v>
      </c>
    </row>
    <row r="4404" customFormat="false" ht="15" hidden="false" customHeight="false" outlineLevel="0" collapsed="false">
      <c r="A4404" s="341" t="n">
        <v>94474</v>
      </c>
      <c r="B4404" s="342" t="str">
        <f aca="false">A4404&amp;"U"</f>
        <v>94474U</v>
      </c>
      <c r="C4404" s="341" t="s">
        <v>10295</v>
      </c>
      <c r="D4404" s="341" t="s">
        <v>32</v>
      </c>
      <c r="E4404" s="341" t="s">
        <v>5911</v>
      </c>
      <c r="F4404" s="343" t="n">
        <v>135.86</v>
      </c>
    </row>
    <row r="4405" customFormat="false" ht="15" hidden="false" customHeight="false" outlineLevel="0" collapsed="false">
      <c r="A4405" s="341" t="n">
        <v>94475</v>
      </c>
      <c r="B4405" s="342" t="str">
        <f aca="false">A4405&amp;"U"</f>
        <v>94475U</v>
      </c>
      <c r="C4405" s="341" t="s">
        <v>10296</v>
      </c>
      <c r="D4405" s="341" t="s">
        <v>32</v>
      </c>
      <c r="E4405" s="341" t="s">
        <v>5911</v>
      </c>
      <c r="F4405" s="343" t="n">
        <v>172.07</v>
      </c>
    </row>
    <row r="4406" customFormat="false" ht="15" hidden="false" customHeight="false" outlineLevel="0" collapsed="false">
      <c r="A4406" s="341" t="n">
        <v>94476</v>
      </c>
      <c r="B4406" s="342" t="str">
        <f aca="false">A4406&amp;"U"</f>
        <v>94476U</v>
      </c>
      <c r="C4406" s="341" t="s">
        <v>10297</v>
      </c>
      <c r="D4406" s="341" t="s">
        <v>32</v>
      </c>
      <c r="E4406" s="341" t="s">
        <v>5911</v>
      </c>
      <c r="F4406" s="343" t="n">
        <v>193.71</v>
      </c>
    </row>
    <row r="4407" customFormat="false" ht="15" hidden="false" customHeight="false" outlineLevel="0" collapsed="false">
      <c r="A4407" s="341" t="n">
        <v>94477</v>
      </c>
      <c r="B4407" s="342" t="str">
        <f aca="false">A4407&amp;"U"</f>
        <v>94477U</v>
      </c>
      <c r="C4407" s="341" t="s">
        <v>10298</v>
      </c>
      <c r="D4407" s="341" t="s">
        <v>32</v>
      </c>
      <c r="E4407" s="341" t="s">
        <v>5911</v>
      </c>
      <c r="F4407" s="343" t="n">
        <v>105.07</v>
      </c>
    </row>
    <row r="4408" customFormat="false" ht="15" hidden="false" customHeight="false" outlineLevel="0" collapsed="false">
      <c r="A4408" s="341" t="n">
        <v>94478</v>
      </c>
      <c r="B4408" s="342" t="str">
        <f aca="false">A4408&amp;"U"</f>
        <v>94478U</v>
      </c>
      <c r="C4408" s="341" t="s">
        <v>10299</v>
      </c>
      <c r="D4408" s="341" t="s">
        <v>32</v>
      </c>
      <c r="E4408" s="341" t="s">
        <v>5911</v>
      </c>
      <c r="F4408" s="343" t="n">
        <v>171.63</v>
      </c>
    </row>
    <row r="4409" customFormat="false" ht="15" hidden="false" customHeight="false" outlineLevel="0" collapsed="false">
      <c r="A4409" s="341" t="n">
        <v>94479</v>
      </c>
      <c r="B4409" s="342" t="str">
        <f aca="false">A4409&amp;"U"</f>
        <v>94479U</v>
      </c>
      <c r="C4409" s="341" t="s">
        <v>10300</v>
      </c>
      <c r="D4409" s="341" t="s">
        <v>32</v>
      </c>
      <c r="E4409" s="341" t="s">
        <v>5911</v>
      </c>
      <c r="F4409" s="343" t="n">
        <v>227.16</v>
      </c>
    </row>
    <row r="4410" customFormat="false" ht="15" hidden="false" customHeight="false" outlineLevel="0" collapsed="false">
      <c r="A4410" s="341" t="n">
        <v>94606</v>
      </c>
      <c r="B4410" s="342" t="str">
        <f aca="false">A4410&amp;"U"</f>
        <v>94606U</v>
      </c>
      <c r="C4410" s="341" t="s">
        <v>10301</v>
      </c>
      <c r="D4410" s="341" t="s">
        <v>32</v>
      </c>
      <c r="E4410" s="341" t="s">
        <v>5911</v>
      </c>
      <c r="F4410" s="343" t="n">
        <v>74.68</v>
      </c>
    </row>
    <row r="4411" customFormat="false" ht="15" hidden="false" customHeight="false" outlineLevel="0" collapsed="false">
      <c r="A4411" s="341" t="n">
        <v>94608</v>
      </c>
      <c r="B4411" s="342" t="str">
        <f aca="false">A4411&amp;"U"</f>
        <v>94608U</v>
      </c>
      <c r="C4411" s="341" t="s">
        <v>10302</v>
      </c>
      <c r="D4411" s="341" t="s">
        <v>32</v>
      </c>
      <c r="E4411" s="341" t="s">
        <v>5911</v>
      </c>
      <c r="F4411" s="343" t="n">
        <v>183.4</v>
      </c>
    </row>
    <row r="4412" customFormat="false" ht="15" hidden="false" customHeight="false" outlineLevel="0" collapsed="false">
      <c r="A4412" s="341" t="n">
        <v>94610</v>
      </c>
      <c r="B4412" s="342" t="str">
        <f aca="false">A4412&amp;"U"</f>
        <v>94610U</v>
      </c>
      <c r="C4412" s="341" t="s">
        <v>10303</v>
      </c>
      <c r="D4412" s="341" t="s">
        <v>32</v>
      </c>
      <c r="E4412" s="341" t="s">
        <v>5911</v>
      </c>
      <c r="F4412" s="343" t="n">
        <v>272.39</v>
      </c>
    </row>
    <row r="4413" customFormat="false" ht="15" hidden="false" customHeight="false" outlineLevel="0" collapsed="false">
      <c r="A4413" s="341" t="n">
        <v>94612</v>
      </c>
      <c r="B4413" s="342" t="str">
        <f aca="false">A4413&amp;"U"</f>
        <v>94612U</v>
      </c>
      <c r="C4413" s="341" t="s">
        <v>10304</v>
      </c>
      <c r="D4413" s="341" t="s">
        <v>32</v>
      </c>
      <c r="E4413" s="341" t="s">
        <v>5911</v>
      </c>
      <c r="F4413" s="343" t="n">
        <v>382.14</v>
      </c>
    </row>
    <row r="4414" customFormat="false" ht="15" hidden="false" customHeight="false" outlineLevel="0" collapsed="false">
      <c r="A4414" s="341" t="n">
        <v>94614</v>
      </c>
      <c r="B4414" s="342" t="str">
        <f aca="false">A4414&amp;"U"</f>
        <v>94614U</v>
      </c>
      <c r="C4414" s="341" t="s">
        <v>10305</v>
      </c>
      <c r="D4414" s="341" t="s">
        <v>32</v>
      </c>
      <c r="E4414" s="341" t="s">
        <v>5911</v>
      </c>
      <c r="F4414" s="343" t="n">
        <v>126.29</v>
      </c>
    </row>
    <row r="4415" customFormat="false" ht="15" hidden="false" customHeight="false" outlineLevel="0" collapsed="false">
      <c r="A4415" s="341" t="n">
        <v>94615</v>
      </c>
      <c r="B4415" s="342" t="str">
        <f aca="false">A4415&amp;"U"</f>
        <v>94615U</v>
      </c>
      <c r="C4415" s="341" t="s">
        <v>10306</v>
      </c>
      <c r="D4415" s="341" t="s">
        <v>32</v>
      </c>
      <c r="E4415" s="341" t="s">
        <v>5911</v>
      </c>
      <c r="F4415" s="343" t="n">
        <v>143.35</v>
      </c>
    </row>
    <row r="4416" customFormat="false" ht="15" hidden="false" customHeight="false" outlineLevel="0" collapsed="false">
      <c r="A4416" s="341" t="n">
        <v>94616</v>
      </c>
      <c r="B4416" s="342" t="str">
        <f aca="false">A4416&amp;"U"</f>
        <v>94616U</v>
      </c>
      <c r="C4416" s="341" t="s">
        <v>10307</v>
      </c>
      <c r="D4416" s="341" t="s">
        <v>32</v>
      </c>
      <c r="E4416" s="341" t="s">
        <v>5911</v>
      </c>
      <c r="F4416" s="343" t="n">
        <v>350.59</v>
      </c>
    </row>
    <row r="4417" customFormat="false" ht="15" hidden="false" customHeight="false" outlineLevel="0" collapsed="false">
      <c r="A4417" s="341" t="n">
        <v>94617</v>
      </c>
      <c r="B4417" s="342" t="str">
        <f aca="false">A4417&amp;"U"</f>
        <v>94617U</v>
      </c>
      <c r="C4417" s="341" t="s">
        <v>10308</v>
      </c>
      <c r="D4417" s="341" t="s">
        <v>32</v>
      </c>
      <c r="E4417" s="341" t="s">
        <v>5911</v>
      </c>
      <c r="F4417" s="343" t="n">
        <v>291.25</v>
      </c>
    </row>
    <row r="4418" customFormat="false" ht="15" hidden="false" customHeight="false" outlineLevel="0" collapsed="false">
      <c r="A4418" s="341" t="n">
        <v>94618</v>
      </c>
      <c r="B4418" s="342" t="str">
        <f aca="false">A4418&amp;"U"</f>
        <v>94618U</v>
      </c>
      <c r="C4418" s="341" t="s">
        <v>10309</v>
      </c>
      <c r="D4418" s="341" t="s">
        <v>32</v>
      </c>
      <c r="E4418" s="341" t="s">
        <v>5911</v>
      </c>
      <c r="F4418" s="343" t="n">
        <v>344.32</v>
      </c>
    </row>
    <row r="4419" customFormat="false" ht="15" hidden="false" customHeight="false" outlineLevel="0" collapsed="false">
      <c r="A4419" s="341" t="n">
        <v>94620</v>
      </c>
      <c r="B4419" s="342" t="str">
        <f aca="false">A4419&amp;"U"</f>
        <v>94620U</v>
      </c>
      <c r="C4419" s="341" t="s">
        <v>10310</v>
      </c>
      <c r="D4419" s="341" t="s">
        <v>32</v>
      </c>
      <c r="E4419" s="341" t="s">
        <v>5911</v>
      </c>
      <c r="F4419" s="343" t="n">
        <v>788.19</v>
      </c>
    </row>
    <row r="4420" customFormat="false" ht="15" hidden="false" customHeight="false" outlineLevel="0" collapsed="false">
      <c r="A4420" s="341" t="n">
        <v>94622</v>
      </c>
      <c r="B4420" s="342" t="str">
        <f aca="false">A4420&amp;"U"</f>
        <v>94622U</v>
      </c>
      <c r="C4420" s="341" t="s">
        <v>10311</v>
      </c>
      <c r="D4420" s="341" t="s">
        <v>32</v>
      </c>
      <c r="E4420" s="341" t="s">
        <v>5911</v>
      </c>
      <c r="F4420" s="343" t="n">
        <v>184.76</v>
      </c>
    </row>
    <row r="4421" customFormat="false" ht="15" hidden="false" customHeight="false" outlineLevel="0" collapsed="false">
      <c r="A4421" s="341" t="n">
        <v>94623</v>
      </c>
      <c r="B4421" s="342" t="str">
        <f aca="false">A4421&amp;"U"</f>
        <v>94623U</v>
      </c>
      <c r="C4421" s="341" t="s">
        <v>10312</v>
      </c>
      <c r="D4421" s="341" t="s">
        <v>32</v>
      </c>
      <c r="E4421" s="341" t="s">
        <v>5911</v>
      </c>
      <c r="F4421" s="343" t="n">
        <v>434.25</v>
      </c>
    </row>
    <row r="4422" customFormat="false" ht="15" hidden="false" customHeight="false" outlineLevel="0" collapsed="false">
      <c r="A4422" s="341" t="n">
        <v>94624</v>
      </c>
      <c r="B4422" s="342" t="str">
        <f aca="false">A4422&amp;"U"</f>
        <v>94624U</v>
      </c>
      <c r="C4422" s="341" t="s">
        <v>10313</v>
      </c>
      <c r="D4422" s="341" t="s">
        <v>32</v>
      </c>
      <c r="E4422" s="341" t="s">
        <v>5911</v>
      </c>
      <c r="F4422" s="343" t="n">
        <v>660.71</v>
      </c>
    </row>
    <row r="4423" customFormat="false" ht="15" hidden="false" customHeight="false" outlineLevel="0" collapsed="false">
      <c r="A4423" s="341" t="n">
        <v>94625</v>
      </c>
      <c r="B4423" s="342" t="str">
        <f aca="false">A4423&amp;"U"</f>
        <v>94625U</v>
      </c>
      <c r="C4423" s="341" t="s">
        <v>10314</v>
      </c>
      <c r="D4423" s="341" t="s">
        <v>32</v>
      </c>
      <c r="E4423" s="341" t="s">
        <v>5911</v>
      </c>
      <c r="F4423" s="344" t="n">
        <v>1374.63</v>
      </c>
    </row>
    <row r="4424" customFormat="false" ht="15" hidden="false" customHeight="false" outlineLevel="0" collapsed="false">
      <c r="A4424" s="341" t="n">
        <v>94656</v>
      </c>
      <c r="B4424" s="342" t="str">
        <f aca="false">A4424&amp;"U"</f>
        <v>94656U</v>
      </c>
      <c r="C4424" s="341" t="s">
        <v>10315</v>
      </c>
      <c r="D4424" s="341" t="s">
        <v>32</v>
      </c>
      <c r="E4424" s="341" t="s">
        <v>5964</v>
      </c>
      <c r="F4424" s="343" t="n">
        <v>6.16</v>
      </c>
    </row>
    <row r="4425" customFormat="false" ht="15" hidden="false" customHeight="false" outlineLevel="0" collapsed="false">
      <c r="A4425" s="341" t="n">
        <v>94657</v>
      </c>
      <c r="B4425" s="342" t="str">
        <f aca="false">A4425&amp;"U"</f>
        <v>94657U</v>
      </c>
      <c r="C4425" s="341" t="s">
        <v>10316</v>
      </c>
      <c r="D4425" s="341" t="s">
        <v>32</v>
      </c>
      <c r="E4425" s="341" t="s">
        <v>5964</v>
      </c>
      <c r="F4425" s="343" t="n">
        <v>6.07</v>
      </c>
    </row>
    <row r="4426" customFormat="false" ht="15" hidden="false" customHeight="false" outlineLevel="0" collapsed="false">
      <c r="A4426" s="341" t="n">
        <v>94658</v>
      </c>
      <c r="B4426" s="342" t="str">
        <f aca="false">A4426&amp;"U"</f>
        <v>94658U</v>
      </c>
      <c r="C4426" s="341" t="s">
        <v>10317</v>
      </c>
      <c r="D4426" s="341" t="s">
        <v>32</v>
      </c>
      <c r="E4426" s="341" t="s">
        <v>5964</v>
      </c>
      <c r="F4426" s="343" t="n">
        <v>7.3</v>
      </c>
    </row>
    <row r="4427" customFormat="false" ht="15" hidden="false" customHeight="false" outlineLevel="0" collapsed="false">
      <c r="A4427" s="341" t="n">
        <v>94659</v>
      </c>
      <c r="B4427" s="342" t="str">
        <f aca="false">A4427&amp;"U"</f>
        <v>94659U</v>
      </c>
      <c r="C4427" s="341" t="s">
        <v>10318</v>
      </c>
      <c r="D4427" s="341" t="s">
        <v>32</v>
      </c>
      <c r="E4427" s="341" t="s">
        <v>5964</v>
      </c>
      <c r="F4427" s="343" t="n">
        <v>7.56</v>
      </c>
    </row>
    <row r="4428" customFormat="false" ht="15" hidden="false" customHeight="false" outlineLevel="0" collapsed="false">
      <c r="A4428" s="341" t="n">
        <v>94660</v>
      </c>
      <c r="B4428" s="342" t="str">
        <f aca="false">A4428&amp;"U"</f>
        <v>94660U</v>
      </c>
      <c r="C4428" s="341" t="s">
        <v>10319</v>
      </c>
      <c r="D4428" s="341" t="s">
        <v>32</v>
      </c>
      <c r="E4428" s="341" t="s">
        <v>5964</v>
      </c>
      <c r="F4428" s="343" t="n">
        <v>12.43</v>
      </c>
    </row>
    <row r="4429" customFormat="false" ht="15" hidden="false" customHeight="false" outlineLevel="0" collapsed="false">
      <c r="A4429" s="341" t="n">
        <v>94661</v>
      </c>
      <c r="B4429" s="342" t="str">
        <f aca="false">A4429&amp;"U"</f>
        <v>94661U</v>
      </c>
      <c r="C4429" s="341" t="s">
        <v>10320</v>
      </c>
      <c r="D4429" s="341" t="s">
        <v>32</v>
      </c>
      <c r="E4429" s="341" t="s">
        <v>5964</v>
      </c>
      <c r="F4429" s="343" t="n">
        <v>13.13</v>
      </c>
    </row>
    <row r="4430" customFormat="false" ht="15" hidden="false" customHeight="false" outlineLevel="0" collapsed="false">
      <c r="A4430" s="341" t="n">
        <v>94662</v>
      </c>
      <c r="B4430" s="342" t="str">
        <f aca="false">A4430&amp;"U"</f>
        <v>94662U</v>
      </c>
      <c r="C4430" s="341" t="s">
        <v>10321</v>
      </c>
      <c r="D4430" s="341" t="s">
        <v>32</v>
      </c>
      <c r="E4430" s="341" t="s">
        <v>5964</v>
      </c>
      <c r="F4430" s="343" t="n">
        <v>13.39</v>
      </c>
    </row>
    <row r="4431" customFormat="false" ht="15" hidden="false" customHeight="false" outlineLevel="0" collapsed="false">
      <c r="A4431" s="341" t="n">
        <v>94663</v>
      </c>
      <c r="B4431" s="342" t="str">
        <f aca="false">A4431&amp;"U"</f>
        <v>94663U</v>
      </c>
      <c r="C4431" s="341" t="s">
        <v>10322</v>
      </c>
      <c r="D4431" s="341" t="s">
        <v>32</v>
      </c>
      <c r="E4431" s="341" t="s">
        <v>5964</v>
      </c>
      <c r="F4431" s="343" t="n">
        <v>13.26</v>
      </c>
    </row>
    <row r="4432" customFormat="false" ht="15" hidden="false" customHeight="false" outlineLevel="0" collapsed="false">
      <c r="A4432" s="341" t="n">
        <v>94664</v>
      </c>
      <c r="B4432" s="342" t="str">
        <f aca="false">A4432&amp;"U"</f>
        <v>94664U</v>
      </c>
      <c r="C4432" s="341" t="s">
        <v>10323</v>
      </c>
      <c r="D4432" s="341" t="s">
        <v>32</v>
      </c>
      <c r="E4432" s="341" t="s">
        <v>5964</v>
      </c>
      <c r="F4432" s="343" t="n">
        <v>28.32</v>
      </c>
    </row>
    <row r="4433" customFormat="false" ht="15" hidden="false" customHeight="false" outlineLevel="0" collapsed="false">
      <c r="A4433" s="341" t="n">
        <v>94665</v>
      </c>
      <c r="B4433" s="342" t="str">
        <f aca="false">A4433&amp;"U"</f>
        <v>94665U</v>
      </c>
      <c r="C4433" s="341" t="s">
        <v>10324</v>
      </c>
      <c r="D4433" s="341" t="s">
        <v>32</v>
      </c>
      <c r="E4433" s="341" t="s">
        <v>5964</v>
      </c>
      <c r="F4433" s="343" t="n">
        <v>31.08</v>
      </c>
    </row>
    <row r="4434" customFormat="false" ht="15" hidden="false" customHeight="false" outlineLevel="0" collapsed="false">
      <c r="A4434" s="341" t="n">
        <v>94666</v>
      </c>
      <c r="B4434" s="342" t="str">
        <f aca="false">A4434&amp;"U"</f>
        <v>94666U</v>
      </c>
      <c r="C4434" s="341" t="s">
        <v>10325</v>
      </c>
      <c r="D4434" s="341" t="s">
        <v>32</v>
      </c>
      <c r="E4434" s="341" t="s">
        <v>5964</v>
      </c>
      <c r="F4434" s="343" t="n">
        <v>38.78</v>
      </c>
    </row>
    <row r="4435" customFormat="false" ht="15" hidden="false" customHeight="false" outlineLevel="0" collapsed="false">
      <c r="A4435" s="341" t="n">
        <v>94667</v>
      </c>
      <c r="B4435" s="342" t="str">
        <f aca="false">A4435&amp;"U"</f>
        <v>94667U</v>
      </c>
      <c r="C4435" s="341" t="s">
        <v>10326</v>
      </c>
      <c r="D4435" s="341" t="s">
        <v>32</v>
      </c>
      <c r="E4435" s="341" t="s">
        <v>5964</v>
      </c>
      <c r="F4435" s="343" t="n">
        <v>38.89</v>
      </c>
    </row>
    <row r="4436" customFormat="false" ht="15" hidden="false" customHeight="false" outlineLevel="0" collapsed="false">
      <c r="A4436" s="341" t="n">
        <v>94668</v>
      </c>
      <c r="B4436" s="342" t="str">
        <f aca="false">A4436&amp;"U"</f>
        <v>94668U</v>
      </c>
      <c r="C4436" s="341" t="s">
        <v>10327</v>
      </c>
      <c r="D4436" s="341" t="s">
        <v>32</v>
      </c>
      <c r="E4436" s="341" t="s">
        <v>5964</v>
      </c>
      <c r="F4436" s="343" t="n">
        <v>59.53</v>
      </c>
    </row>
    <row r="4437" customFormat="false" ht="15" hidden="false" customHeight="false" outlineLevel="0" collapsed="false">
      <c r="A4437" s="341" t="n">
        <v>94669</v>
      </c>
      <c r="B4437" s="342" t="str">
        <f aca="false">A4437&amp;"U"</f>
        <v>94669U</v>
      </c>
      <c r="C4437" s="341" t="s">
        <v>10328</v>
      </c>
      <c r="D4437" s="341" t="s">
        <v>32</v>
      </c>
      <c r="E4437" s="341" t="s">
        <v>5964</v>
      </c>
      <c r="F4437" s="343" t="n">
        <v>81.09</v>
      </c>
    </row>
    <row r="4438" customFormat="false" ht="15" hidden="false" customHeight="false" outlineLevel="0" collapsed="false">
      <c r="A4438" s="341" t="n">
        <v>94670</v>
      </c>
      <c r="B4438" s="342" t="str">
        <f aca="false">A4438&amp;"U"</f>
        <v>94670U</v>
      </c>
      <c r="C4438" s="341" t="s">
        <v>10329</v>
      </c>
      <c r="D4438" s="341" t="s">
        <v>32</v>
      </c>
      <c r="E4438" s="341" t="s">
        <v>5964</v>
      </c>
      <c r="F4438" s="343" t="n">
        <v>80.33</v>
      </c>
    </row>
    <row r="4439" customFormat="false" ht="15" hidden="false" customHeight="false" outlineLevel="0" collapsed="false">
      <c r="A4439" s="341" t="n">
        <v>94671</v>
      </c>
      <c r="B4439" s="342" t="str">
        <f aca="false">A4439&amp;"U"</f>
        <v>94671U</v>
      </c>
      <c r="C4439" s="341" t="s">
        <v>10330</v>
      </c>
      <c r="D4439" s="341" t="s">
        <v>32</v>
      </c>
      <c r="E4439" s="341" t="s">
        <v>5964</v>
      </c>
      <c r="F4439" s="343" t="n">
        <v>119.79</v>
      </c>
    </row>
    <row r="4440" customFormat="false" ht="15" hidden="false" customHeight="false" outlineLevel="0" collapsed="false">
      <c r="A4440" s="341" t="n">
        <v>94672</v>
      </c>
      <c r="B4440" s="342" t="str">
        <f aca="false">A4440&amp;"U"</f>
        <v>94672U</v>
      </c>
      <c r="C4440" s="341" t="s">
        <v>10331</v>
      </c>
      <c r="D4440" s="341" t="s">
        <v>32</v>
      </c>
      <c r="E4440" s="341" t="s">
        <v>5964</v>
      </c>
      <c r="F4440" s="343" t="n">
        <v>9.86</v>
      </c>
    </row>
    <row r="4441" customFormat="false" ht="15" hidden="false" customHeight="false" outlineLevel="0" collapsed="false">
      <c r="A4441" s="341" t="n">
        <v>94673</v>
      </c>
      <c r="B4441" s="342" t="str">
        <f aca="false">A4441&amp;"U"</f>
        <v>94673U</v>
      </c>
      <c r="C4441" s="341" t="s">
        <v>10332</v>
      </c>
      <c r="D4441" s="341" t="s">
        <v>32</v>
      </c>
      <c r="E4441" s="341" t="s">
        <v>5964</v>
      </c>
      <c r="F4441" s="343" t="n">
        <v>10.56</v>
      </c>
    </row>
    <row r="4442" customFormat="false" ht="15" hidden="false" customHeight="false" outlineLevel="0" collapsed="false">
      <c r="A4442" s="341" t="n">
        <v>94674</v>
      </c>
      <c r="B4442" s="342" t="str">
        <f aca="false">A4442&amp;"U"</f>
        <v>94674U</v>
      </c>
      <c r="C4442" s="341" t="s">
        <v>10333</v>
      </c>
      <c r="D4442" s="341" t="s">
        <v>32</v>
      </c>
      <c r="E4442" s="341" t="s">
        <v>5964</v>
      </c>
      <c r="F4442" s="343" t="n">
        <v>9.85</v>
      </c>
    </row>
    <row r="4443" customFormat="false" ht="15" hidden="false" customHeight="false" outlineLevel="0" collapsed="false">
      <c r="A4443" s="341" t="n">
        <v>94675</v>
      </c>
      <c r="B4443" s="342" t="str">
        <f aca="false">A4443&amp;"U"</f>
        <v>94675U</v>
      </c>
      <c r="C4443" s="341" t="s">
        <v>10334</v>
      </c>
      <c r="D4443" s="341" t="s">
        <v>32</v>
      </c>
      <c r="E4443" s="341" t="s">
        <v>5964</v>
      </c>
      <c r="F4443" s="343" t="n">
        <v>14.95</v>
      </c>
    </row>
    <row r="4444" customFormat="false" ht="15" hidden="false" customHeight="false" outlineLevel="0" collapsed="false">
      <c r="A4444" s="341" t="n">
        <v>94676</v>
      </c>
      <c r="B4444" s="342" t="str">
        <f aca="false">A4444&amp;"U"</f>
        <v>94676U</v>
      </c>
      <c r="C4444" s="341" t="s">
        <v>10335</v>
      </c>
      <c r="D4444" s="341" t="s">
        <v>32</v>
      </c>
      <c r="E4444" s="341" t="s">
        <v>5964</v>
      </c>
      <c r="F4444" s="343" t="n">
        <v>17.7</v>
      </c>
    </row>
    <row r="4445" customFormat="false" ht="15" hidden="false" customHeight="false" outlineLevel="0" collapsed="false">
      <c r="A4445" s="341" t="n">
        <v>94677</v>
      </c>
      <c r="B4445" s="342" t="str">
        <f aca="false">A4445&amp;"U"</f>
        <v>94677U</v>
      </c>
      <c r="C4445" s="341" t="s">
        <v>10336</v>
      </c>
      <c r="D4445" s="341" t="s">
        <v>32</v>
      </c>
      <c r="E4445" s="341" t="s">
        <v>5964</v>
      </c>
      <c r="F4445" s="343" t="n">
        <v>25.44</v>
      </c>
    </row>
    <row r="4446" customFormat="false" ht="15" hidden="false" customHeight="false" outlineLevel="0" collapsed="false">
      <c r="A4446" s="341" t="n">
        <v>94678</v>
      </c>
      <c r="B4446" s="342" t="str">
        <f aca="false">A4446&amp;"U"</f>
        <v>94678U</v>
      </c>
      <c r="C4446" s="341" t="s">
        <v>10337</v>
      </c>
      <c r="D4446" s="341" t="s">
        <v>32</v>
      </c>
      <c r="E4446" s="341" t="s">
        <v>5964</v>
      </c>
      <c r="F4446" s="343" t="n">
        <v>16.55</v>
      </c>
    </row>
    <row r="4447" customFormat="false" ht="15" hidden="false" customHeight="false" outlineLevel="0" collapsed="false">
      <c r="A4447" s="341" t="n">
        <v>94679</v>
      </c>
      <c r="B4447" s="342" t="str">
        <f aca="false">A4447&amp;"U"</f>
        <v>94679U</v>
      </c>
      <c r="C4447" s="341" t="s">
        <v>10338</v>
      </c>
      <c r="D4447" s="341" t="s">
        <v>32</v>
      </c>
      <c r="E4447" s="341" t="s">
        <v>5964</v>
      </c>
      <c r="F4447" s="343" t="n">
        <v>26.73</v>
      </c>
    </row>
    <row r="4448" customFormat="false" ht="15" hidden="false" customHeight="false" outlineLevel="0" collapsed="false">
      <c r="A4448" s="341" t="n">
        <v>94680</v>
      </c>
      <c r="B4448" s="342" t="str">
        <f aca="false">A4448&amp;"U"</f>
        <v>94680U</v>
      </c>
      <c r="C4448" s="341" t="s">
        <v>10339</v>
      </c>
      <c r="D4448" s="341" t="s">
        <v>32</v>
      </c>
      <c r="E4448" s="341" t="s">
        <v>5964</v>
      </c>
      <c r="F4448" s="343" t="n">
        <v>54.83</v>
      </c>
    </row>
    <row r="4449" customFormat="false" ht="15" hidden="false" customHeight="false" outlineLevel="0" collapsed="false">
      <c r="A4449" s="341" t="n">
        <v>94681</v>
      </c>
      <c r="B4449" s="342" t="str">
        <f aca="false">A4449&amp;"U"</f>
        <v>94681U</v>
      </c>
      <c r="C4449" s="341" t="s">
        <v>10340</v>
      </c>
      <c r="D4449" s="341" t="s">
        <v>32</v>
      </c>
      <c r="E4449" s="341" t="s">
        <v>5964</v>
      </c>
      <c r="F4449" s="343" t="n">
        <v>61.34</v>
      </c>
    </row>
    <row r="4450" customFormat="false" ht="15" hidden="false" customHeight="false" outlineLevel="0" collapsed="false">
      <c r="A4450" s="341" t="n">
        <v>94682</v>
      </c>
      <c r="B4450" s="342" t="str">
        <f aca="false">A4450&amp;"U"</f>
        <v>94682U</v>
      </c>
      <c r="C4450" s="341" t="s">
        <v>10341</v>
      </c>
      <c r="D4450" s="341" t="s">
        <v>32</v>
      </c>
      <c r="E4450" s="341" t="s">
        <v>5964</v>
      </c>
      <c r="F4450" s="343" t="n">
        <v>126.16</v>
      </c>
    </row>
    <row r="4451" customFormat="false" ht="15" hidden="false" customHeight="false" outlineLevel="0" collapsed="false">
      <c r="A4451" s="341" t="n">
        <v>94683</v>
      </c>
      <c r="B4451" s="342" t="str">
        <f aca="false">A4451&amp;"U"</f>
        <v>94683U</v>
      </c>
      <c r="C4451" s="341" t="s">
        <v>10342</v>
      </c>
      <c r="D4451" s="341" t="s">
        <v>32</v>
      </c>
      <c r="E4451" s="341" t="s">
        <v>5964</v>
      </c>
      <c r="F4451" s="343" t="n">
        <v>84.42</v>
      </c>
    </row>
    <row r="4452" customFormat="false" ht="15" hidden="false" customHeight="false" outlineLevel="0" collapsed="false">
      <c r="A4452" s="341" t="n">
        <v>94684</v>
      </c>
      <c r="B4452" s="342" t="str">
        <f aca="false">A4452&amp;"U"</f>
        <v>94684U</v>
      </c>
      <c r="C4452" s="341" t="s">
        <v>10343</v>
      </c>
      <c r="D4452" s="341" t="s">
        <v>32</v>
      </c>
      <c r="E4452" s="341" t="s">
        <v>5964</v>
      </c>
      <c r="F4452" s="343" t="n">
        <v>161.76</v>
      </c>
    </row>
    <row r="4453" customFormat="false" ht="15" hidden="false" customHeight="false" outlineLevel="0" collapsed="false">
      <c r="A4453" s="341" t="n">
        <v>94685</v>
      </c>
      <c r="B4453" s="342" t="str">
        <f aca="false">A4453&amp;"U"</f>
        <v>94685U</v>
      </c>
      <c r="C4453" s="341" t="s">
        <v>10344</v>
      </c>
      <c r="D4453" s="341" t="s">
        <v>32</v>
      </c>
      <c r="E4453" s="341" t="s">
        <v>5964</v>
      </c>
      <c r="F4453" s="343" t="n">
        <v>117.51</v>
      </c>
    </row>
    <row r="4454" customFormat="false" ht="15" hidden="false" customHeight="false" outlineLevel="0" collapsed="false">
      <c r="A4454" s="341" t="n">
        <v>94686</v>
      </c>
      <c r="B4454" s="342" t="str">
        <f aca="false">A4454&amp;"U"</f>
        <v>94686U</v>
      </c>
      <c r="C4454" s="341" t="s">
        <v>10345</v>
      </c>
      <c r="D4454" s="341" t="s">
        <v>32</v>
      </c>
      <c r="E4454" s="341" t="s">
        <v>5964</v>
      </c>
      <c r="F4454" s="343" t="n">
        <v>294.18</v>
      </c>
    </row>
    <row r="4455" customFormat="false" ht="15" hidden="false" customHeight="false" outlineLevel="0" collapsed="false">
      <c r="A4455" s="341" t="n">
        <v>94687</v>
      </c>
      <c r="B4455" s="342" t="str">
        <f aca="false">A4455&amp;"U"</f>
        <v>94687U</v>
      </c>
      <c r="C4455" s="341" t="s">
        <v>10346</v>
      </c>
      <c r="D4455" s="341" t="s">
        <v>32</v>
      </c>
      <c r="E4455" s="341" t="s">
        <v>5964</v>
      </c>
      <c r="F4455" s="343" t="n">
        <v>264.81</v>
      </c>
    </row>
    <row r="4456" customFormat="false" ht="15" hidden="false" customHeight="false" outlineLevel="0" collapsed="false">
      <c r="A4456" s="341" t="n">
        <v>94688</v>
      </c>
      <c r="B4456" s="342" t="str">
        <f aca="false">A4456&amp;"U"</f>
        <v>94688U</v>
      </c>
      <c r="C4456" s="341" t="s">
        <v>10347</v>
      </c>
      <c r="D4456" s="341" t="s">
        <v>32</v>
      </c>
      <c r="E4456" s="341" t="s">
        <v>5964</v>
      </c>
      <c r="F4456" s="343" t="n">
        <v>10.75</v>
      </c>
    </row>
    <row r="4457" customFormat="false" ht="15" hidden="false" customHeight="false" outlineLevel="0" collapsed="false">
      <c r="A4457" s="341" t="n">
        <v>94689</v>
      </c>
      <c r="B4457" s="342" t="str">
        <f aca="false">A4457&amp;"U"</f>
        <v>94689U</v>
      </c>
      <c r="C4457" s="341" t="s">
        <v>10348</v>
      </c>
      <c r="D4457" s="341" t="s">
        <v>32</v>
      </c>
      <c r="E4457" s="341" t="s">
        <v>5964</v>
      </c>
      <c r="F4457" s="343" t="n">
        <v>14.57</v>
      </c>
    </row>
    <row r="4458" customFormat="false" ht="15" hidden="false" customHeight="false" outlineLevel="0" collapsed="false">
      <c r="A4458" s="341" t="n">
        <v>94690</v>
      </c>
      <c r="B4458" s="342" t="str">
        <f aca="false">A4458&amp;"U"</f>
        <v>94690U</v>
      </c>
      <c r="C4458" s="341" t="s">
        <v>10349</v>
      </c>
      <c r="D4458" s="341" t="s">
        <v>32</v>
      </c>
      <c r="E4458" s="341" t="s">
        <v>5964</v>
      </c>
      <c r="F4458" s="343" t="n">
        <v>14</v>
      </c>
    </row>
    <row r="4459" customFormat="false" ht="15" hidden="false" customHeight="false" outlineLevel="0" collapsed="false">
      <c r="A4459" s="341" t="n">
        <v>94691</v>
      </c>
      <c r="B4459" s="342" t="str">
        <f aca="false">A4459&amp;"U"</f>
        <v>94691U</v>
      </c>
      <c r="C4459" s="341" t="s">
        <v>10350</v>
      </c>
      <c r="D4459" s="341" t="s">
        <v>32</v>
      </c>
      <c r="E4459" s="341" t="s">
        <v>5964</v>
      </c>
      <c r="F4459" s="343" t="n">
        <v>17.68</v>
      </c>
    </row>
    <row r="4460" customFormat="false" ht="15" hidden="false" customHeight="false" outlineLevel="0" collapsed="false">
      <c r="A4460" s="341" t="n">
        <v>94692</v>
      </c>
      <c r="B4460" s="342" t="str">
        <f aca="false">A4460&amp;"U"</f>
        <v>94692U</v>
      </c>
      <c r="C4460" s="341" t="s">
        <v>10351</v>
      </c>
      <c r="D4460" s="341" t="s">
        <v>32</v>
      </c>
      <c r="E4460" s="341" t="s">
        <v>5964</v>
      </c>
      <c r="F4460" s="343" t="n">
        <v>25.79</v>
      </c>
    </row>
    <row r="4461" customFormat="false" ht="15" hidden="false" customHeight="false" outlineLevel="0" collapsed="false">
      <c r="A4461" s="341" t="n">
        <v>94693</v>
      </c>
      <c r="B4461" s="342" t="str">
        <f aca="false">A4461&amp;"U"</f>
        <v>94693U</v>
      </c>
      <c r="C4461" s="341" t="s">
        <v>10352</v>
      </c>
      <c r="D4461" s="341" t="s">
        <v>32</v>
      </c>
      <c r="E4461" s="341" t="s">
        <v>5964</v>
      </c>
      <c r="F4461" s="343" t="n">
        <v>25.09</v>
      </c>
    </row>
    <row r="4462" customFormat="false" ht="15" hidden="false" customHeight="false" outlineLevel="0" collapsed="false">
      <c r="A4462" s="341" t="n">
        <v>94694</v>
      </c>
      <c r="B4462" s="342" t="str">
        <f aca="false">A4462&amp;"U"</f>
        <v>94694U</v>
      </c>
      <c r="C4462" s="341" t="s">
        <v>10353</v>
      </c>
      <c r="D4462" s="341" t="s">
        <v>32</v>
      </c>
      <c r="E4462" s="341" t="s">
        <v>5964</v>
      </c>
      <c r="F4462" s="343" t="n">
        <v>26.32</v>
      </c>
    </row>
    <row r="4463" customFormat="false" ht="15" hidden="false" customHeight="false" outlineLevel="0" collapsed="false">
      <c r="A4463" s="341" t="n">
        <v>94695</v>
      </c>
      <c r="B4463" s="342" t="str">
        <f aca="false">A4463&amp;"U"</f>
        <v>94695U</v>
      </c>
      <c r="C4463" s="341" t="s">
        <v>10354</v>
      </c>
      <c r="D4463" s="341" t="s">
        <v>32</v>
      </c>
      <c r="E4463" s="341" t="s">
        <v>5964</v>
      </c>
      <c r="F4463" s="343" t="n">
        <v>37</v>
      </c>
    </row>
    <row r="4464" customFormat="false" ht="15" hidden="false" customHeight="false" outlineLevel="0" collapsed="false">
      <c r="A4464" s="341" t="n">
        <v>94696</v>
      </c>
      <c r="B4464" s="342" t="str">
        <f aca="false">A4464&amp;"U"</f>
        <v>94696U</v>
      </c>
      <c r="C4464" s="341" t="s">
        <v>10355</v>
      </c>
      <c r="D4464" s="341" t="s">
        <v>32</v>
      </c>
      <c r="E4464" s="341" t="s">
        <v>5964</v>
      </c>
      <c r="F4464" s="343" t="n">
        <v>64.56</v>
      </c>
    </row>
    <row r="4465" customFormat="false" ht="15" hidden="false" customHeight="false" outlineLevel="0" collapsed="false">
      <c r="A4465" s="341" t="n">
        <v>94697</v>
      </c>
      <c r="B4465" s="342" t="str">
        <f aca="false">A4465&amp;"U"</f>
        <v>94697U</v>
      </c>
      <c r="C4465" s="341" t="s">
        <v>10356</v>
      </c>
      <c r="D4465" s="341" t="s">
        <v>32</v>
      </c>
      <c r="E4465" s="341" t="s">
        <v>5964</v>
      </c>
      <c r="F4465" s="343" t="n">
        <v>98.03</v>
      </c>
    </row>
    <row r="4466" customFormat="false" ht="15" hidden="false" customHeight="false" outlineLevel="0" collapsed="false">
      <c r="A4466" s="341" t="n">
        <v>94698</v>
      </c>
      <c r="B4466" s="342" t="str">
        <f aca="false">A4466&amp;"U"</f>
        <v>94698U</v>
      </c>
      <c r="C4466" s="341" t="s">
        <v>10357</v>
      </c>
      <c r="D4466" s="341" t="s">
        <v>32</v>
      </c>
      <c r="E4466" s="341" t="s">
        <v>5964</v>
      </c>
      <c r="F4466" s="343" t="n">
        <v>79.27</v>
      </c>
    </row>
    <row r="4467" customFormat="false" ht="15" hidden="false" customHeight="false" outlineLevel="0" collapsed="false">
      <c r="A4467" s="341" t="n">
        <v>94699</v>
      </c>
      <c r="B4467" s="342" t="str">
        <f aca="false">A4467&amp;"U"</f>
        <v>94699U</v>
      </c>
      <c r="C4467" s="341" t="s">
        <v>10358</v>
      </c>
      <c r="D4467" s="341" t="s">
        <v>32</v>
      </c>
      <c r="E4467" s="341" t="s">
        <v>5964</v>
      </c>
      <c r="F4467" s="343" t="n">
        <v>144.32</v>
      </c>
    </row>
    <row r="4468" customFormat="false" ht="15" hidden="false" customHeight="false" outlineLevel="0" collapsed="false">
      <c r="A4468" s="341" t="n">
        <v>94700</v>
      </c>
      <c r="B4468" s="342" t="str">
        <f aca="false">A4468&amp;"U"</f>
        <v>94700U</v>
      </c>
      <c r="C4468" s="341" t="s">
        <v>10359</v>
      </c>
      <c r="D4468" s="341" t="s">
        <v>32</v>
      </c>
      <c r="E4468" s="341" t="s">
        <v>5964</v>
      </c>
      <c r="F4468" s="343" t="n">
        <v>170.03</v>
      </c>
    </row>
    <row r="4469" customFormat="false" ht="15" hidden="false" customHeight="false" outlineLevel="0" collapsed="false">
      <c r="A4469" s="341" t="n">
        <v>94701</v>
      </c>
      <c r="B4469" s="342" t="str">
        <f aca="false">A4469&amp;"U"</f>
        <v>94701U</v>
      </c>
      <c r="C4469" s="341" t="s">
        <v>10360</v>
      </c>
      <c r="D4469" s="341" t="s">
        <v>32</v>
      </c>
      <c r="E4469" s="341" t="s">
        <v>5964</v>
      </c>
      <c r="F4469" s="343" t="n">
        <v>257.57</v>
      </c>
    </row>
    <row r="4470" customFormat="false" ht="15" hidden="false" customHeight="false" outlineLevel="0" collapsed="false">
      <c r="A4470" s="341" t="n">
        <v>94702</v>
      </c>
      <c r="B4470" s="342" t="str">
        <f aca="false">A4470&amp;"U"</f>
        <v>94702U</v>
      </c>
      <c r="C4470" s="341" t="s">
        <v>10361</v>
      </c>
      <c r="D4470" s="341" t="s">
        <v>32</v>
      </c>
      <c r="E4470" s="341" t="s">
        <v>5964</v>
      </c>
      <c r="F4470" s="343" t="n">
        <v>225.61</v>
      </c>
    </row>
    <row r="4471" customFormat="false" ht="15" hidden="false" customHeight="false" outlineLevel="0" collapsed="false">
      <c r="A4471" s="341" t="n">
        <v>94703</v>
      </c>
      <c r="B4471" s="342" t="str">
        <f aca="false">A4471&amp;"U"</f>
        <v>94703U</v>
      </c>
      <c r="C4471" s="341" t="s">
        <v>10362</v>
      </c>
      <c r="D4471" s="341" t="s">
        <v>32</v>
      </c>
      <c r="E4471" s="341" t="s">
        <v>5964</v>
      </c>
      <c r="F4471" s="343" t="n">
        <v>23.25</v>
      </c>
    </row>
    <row r="4472" customFormat="false" ht="15" hidden="false" customHeight="false" outlineLevel="0" collapsed="false">
      <c r="A4472" s="341" t="n">
        <v>94704</v>
      </c>
      <c r="B4472" s="342" t="str">
        <f aca="false">A4472&amp;"U"</f>
        <v>94704U</v>
      </c>
      <c r="C4472" s="341" t="s">
        <v>10363</v>
      </c>
      <c r="D4472" s="341" t="s">
        <v>32</v>
      </c>
      <c r="E4472" s="341" t="s">
        <v>5964</v>
      </c>
      <c r="F4472" s="343" t="n">
        <v>31.11</v>
      </c>
    </row>
    <row r="4473" customFormat="false" ht="15" hidden="false" customHeight="false" outlineLevel="0" collapsed="false">
      <c r="A4473" s="341" t="n">
        <v>94705</v>
      </c>
      <c r="B4473" s="342" t="str">
        <f aca="false">A4473&amp;"U"</f>
        <v>94705U</v>
      </c>
      <c r="C4473" s="341" t="s">
        <v>10364</v>
      </c>
      <c r="D4473" s="341" t="s">
        <v>32</v>
      </c>
      <c r="E4473" s="341" t="s">
        <v>5964</v>
      </c>
      <c r="F4473" s="343" t="n">
        <v>42.76</v>
      </c>
    </row>
    <row r="4474" customFormat="false" ht="15" hidden="false" customHeight="false" outlineLevel="0" collapsed="false">
      <c r="A4474" s="341" t="n">
        <v>94706</v>
      </c>
      <c r="B4474" s="342" t="str">
        <f aca="false">A4474&amp;"U"</f>
        <v>94706U</v>
      </c>
      <c r="C4474" s="341" t="s">
        <v>10365</v>
      </c>
      <c r="D4474" s="341" t="s">
        <v>32</v>
      </c>
      <c r="E4474" s="341" t="s">
        <v>5964</v>
      </c>
      <c r="F4474" s="343" t="n">
        <v>48.86</v>
      </c>
    </row>
    <row r="4475" customFormat="false" ht="15" hidden="false" customHeight="false" outlineLevel="0" collapsed="false">
      <c r="A4475" s="341" t="n">
        <v>94707</v>
      </c>
      <c r="B4475" s="342" t="str">
        <f aca="false">A4475&amp;"U"</f>
        <v>94707U</v>
      </c>
      <c r="C4475" s="341" t="s">
        <v>10366</v>
      </c>
      <c r="D4475" s="341" t="s">
        <v>32</v>
      </c>
      <c r="E4475" s="341" t="s">
        <v>5964</v>
      </c>
      <c r="F4475" s="343" t="n">
        <v>73.63</v>
      </c>
    </row>
    <row r="4476" customFormat="false" ht="15" hidden="false" customHeight="false" outlineLevel="0" collapsed="false">
      <c r="A4476" s="341" t="n">
        <v>94713</v>
      </c>
      <c r="B4476" s="342" t="str">
        <f aca="false">A4476&amp;"U"</f>
        <v>94713U</v>
      </c>
      <c r="C4476" s="341" t="s">
        <v>10367</v>
      </c>
      <c r="D4476" s="341" t="s">
        <v>32</v>
      </c>
      <c r="E4476" s="341" t="s">
        <v>5964</v>
      </c>
      <c r="F4476" s="343" t="n">
        <v>291.25</v>
      </c>
    </row>
    <row r="4477" customFormat="false" ht="15" hidden="false" customHeight="false" outlineLevel="0" collapsed="false">
      <c r="A4477" s="341" t="n">
        <v>94714</v>
      </c>
      <c r="B4477" s="342" t="str">
        <f aca="false">A4477&amp;"U"</f>
        <v>94714U</v>
      </c>
      <c r="C4477" s="341" t="s">
        <v>10368</v>
      </c>
      <c r="D4477" s="341" t="s">
        <v>32</v>
      </c>
      <c r="E4477" s="341" t="s">
        <v>5964</v>
      </c>
      <c r="F4477" s="343" t="n">
        <v>407.26</v>
      </c>
    </row>
    <row r="4478" customFormat="false" ht="15" hidden="false" customHeight="false" outlineLevel="0" collapsed="false">
      <c r="A4478" s="341" t="n">
        <v>94715</v>
      </c>
      <c r="B4478" s="342" t="str">
        <f aca="false">A4478&amp;"U"</f>
        <v>94715U</v>
      </c>
      <c r="C4478" s="341" t="s">
        <v>10369</v>
      </c>
      <c r="D4478" s="341" t="s">
        <v>32</v>
      </c>
      <c r="E4478" s="341" t="s">
        <v>5964</v>
      </c>
      <c r="F4478" s="343" t="n">
        <v>358.96</v>
      </c>
    </row>
    <row r="4479" customFormat="false" ht="15" hidden="false" customHeight="false" outlineLevel="0" collapsed="false">
      <c r="A4479" s="341" t="n">
        <v>94724</v>
      </c>
      <c r="B4479" s="342" t="str">
        <f aca="false">A4479&amp;"U"</f>
        <v>94724U</v>
      </c>
      <c r="C4479" s="341" t="s">
        <v>10370</v>
      </c>
      <c r="D4479" s="341" t="s">
        <v>32</v>
      </c>
      <c r="E4479" s="341" t="s">
        <v>5964</v>
      </c>
      <c r="F4479" s="343" t="n">
        <v>23.36</v>
      </c>
    </row>
    <row r="4480" customFormat="false" ht="15" hidden="false" customHeight="false" outlineLevel="0" collapsed="false">
      <c r="A4480" s="341" t="n">
        <v>94725</v>
      </c>
      <c r="B4480" s="342" t="str">
        <f aca="false">A4480&amp;"U"</f>
        <v>94725U</v>
      </c>
      <c r="C4480" s="341" t="s">
        <v>10371</v>
      </c>
      <c r="D4480" s="341" t="s">
        <v>32</v>
      </c>
      <c r="E4480" s="341" t="s">
        <v>5964</v>
      </c>
      <c r="F4480" s="343" t="n">
        <v>5.88</v>
      </c>
    </row>
    <row r="4481" customFormat="false" ht="15" hidden="false" customHeight="false" outlineLevel="0" collapsed="false">
      <c r="A4481" s="341" t="n">
        <v>94726</v>
      </c>
      <c r="B4481" s="342" t="str">
        <f aca="false">A4481&amp;"U"</f>
        <v>94726U</v>
      </c>
      <c r="C4481" s="341" t="s">
        <v>10372</v>
      </c>
      <c r="D4481" s="341" t="s">
        <v>32</v>
      </c>
      <c r="E4481" s="341" t="s">
        <v>5964</v>
      </c>
      <c r="F4481" s="343" t="n">
        <v>29.01</v>
      </c>
    </row>
    <row r="4482" customFormat="false" ht="15" hidden="false" customHeight="false" outlineLevel="0" collapsed="false">
      <c r="A4482" s="341" t="n">
        <v>94727</v>
      </c>
      <c r="B4482" s="342" t="str">
        <f aca="false">A4482&amp;"U"</f>
        <v>94727U</v>
      </c>
      <c r="C4482" s="341" t="s">
        <v>10373</v>
      </c>
      <c r="D4482" s="341" t="s">
        <v>32</v>
      </c>
      <c r="E4482" s="341" t="s">
        <v>5964</v>
      </c>
      <c r="F4482" s="343" t="n">
        <v>8.48</v>
      </c>
    </row>
    <row r="4483" customFormat="false" ht="15" hidden="false" customHeight="false" outlineLevel="0" collapsed="false">
      <c r="A4483" s="341" t="n">
        <v>94728</v>
      </c>
      <c r="B4483" s="342" t="str">
        <f aca="false">A4483&amp;"U"</f>
        <v>94728U</v>
      </c>
      <c r="C4483" s="341" t="s">
        <v>10374</v>
      </c>
      <c r="D4483" s="341" t="s">
        <v>32</v>
      </c>
      <c r="E4483" s="341" t="s">
        <v>5964</v>
      </c>
      <c r="F4483" s="343" t="n">
        <v>45.52</v>
      </c>
    </row>
    <row r="4484" customFormat="false" ht="15" hidden="false" customHeight="false" outlineLevel="0" collapsed="false">
      <c r="A4484" s="341" t="n">
        <v>94729</v>
      </c>
      <c r="B4484" s="342" t="str">
        <f aca="false">A4484&amp;"U"</f>
        <v>94729U</v>
      </c>
      <c r="C4484" s="341" t="s">
        <v>10375</v>
      </c>
      <c r="D4484" s="341" t="s">
        <v>32</v>
      </c>
      <c r="E4484" s="341" t="s">
        <v>5964</v>
      </c>
      <c r="F4484" s="343" t="n">
        <v>15.63</v>
      </c>
    </row>
    <row r="4485" customFormat="false" ht="15" hidden="false" customHeight="false" outlineLevel="0" collapsed="false">
      <c r="A4485" s="341" t="n">
        <v>94730</v>
      </c>
      <c r="B4485" s="342" t="str">
        <f aca="false">A4485&amp;"U"</f>
        <v>94730U</v>
      </c>
      <c r="C4485" s="341" t="s">
        <v>10376</v>
      </c>
      <c r="D4485" s="341" t="s">
        <v>32</v>
      </c>
      <c r="E4485" s="341" t="s">
        <v>5964</v>
      </c>
      <c r="F4485" s="343" t="n">
        <v>54.58</v>
      </c>
    </row>
    <row r="4486" customFormat="false" ht="15" hidden="false" customHeight="false" outlineLevel="0" collapsed="false">
      <c r="A4486" s="341" t="n">
        <v>94731</v>
      </c>
      <c r="B4486" s="342" t="str">
        <f aca="false">A4486&amp;"U"</f>
        <v>94731U</v>
      </c>
      <c r="C4486" s="341" t="s">
        <v>10377</v>
      </c>
      <c r="D4486" s="341" t="s">
        <v>32</v>
      </c>
      <c r="E4486" s="341" t="s">
        <v>5964</v>
      </c>
      <c r="F4486" s="343" t="n">
        <v>19.65</v>
      </c>
    </row>
    <row r="4487" customFormat="false" ht="15" hidden="false" customHeight="false" outlineLevel="0" collapsed="false">
      <c r="A4487" s="341" t="n">
        <v>94732</v>
      </c>
      <c r="B4487" s="342" t="str">
        <f aca="false">A4487&amp;"U"</f>
        <v>94732U</v>
      </c>
      <c r="C4487" s="341" t="s">
        <v>10378</v>
      </c>
      <c r="D4487" s="341" t="s">
        <v>32</v>
      </c>
      <c r="E4487" s="341" t="s">
        <v>5964</v>
      </c>
      <c r="F4487" s="343" t="n">
        <v>89.23</v>
      </c>
    </row>
    <row r="4488" customFormat="false" ht="15" hidden="false" customHeight="false" outlineLevel="0" collapsed="false">
      <c r="A4488" s="341" t="n">
        <v>94733</v>
      </c>
      <c r="B4488" s="342" t="str">
        <f aca="false">A4488&amp;"U"</f>
        <v>94733U</v>
      </c>
      <c r="C4488" s="341" t="s">
        <v>10379</v>
      </c>
      <c r="D4488" s="341" t="s">
        <v>32</v>
      </c>
      <c r="E4488" s="341" t="s">
        <v>5964</v>
      </c>
      <c r="F4488" s="343" t="n">
        <v>37.42</v>
      </c>
    </row>
    <row r="4489" customFormat="false" ht="15" hidden="false" customHeight="false" outlineLevel="0" collapsed="false">
      <c r="A4489" s="341" t="n">
        <v>94734</v>
      </c>
      <c r="B4489" s="342" t="str">
        <f aca="false">A4489&amp;"U"</f>
        <v>94734U</v>
      </c>
      <c r="C4489" s="341" t="s">
        <v>10380</v>
      </c>
      <c r="D4489" s="341" t="s">
        <v>32</v>
      </c>
      <c r="E4489" s="341" t="s">
        <v>5964</v>
      </c>
      <c r="F4489" s="343" t="n">
        <v>319.55</v>
      </c>
    </row>
    <row r="4490" customFormat="false" ht="15" hidden="false" customHeight="false" outlineLevel="0" collapsed="false">
      <c r="A4490" s="341" t="n">
        <v>94736</v>
      </c>
      <c r="B4490" s="342" t="str">
        <f aca="false">A4490&amp;"U"</f>
        <v>94736U</v>
      </c>
      <c r="C4490" s="341" t="s">
        <v>10381</v>
      </c>
      <c r="D4490" s="341" t="s">
        <v>32</v>
      </c>
      <c r="E4490" s="341" t="s">
        <v>5964</v>
      </c>
      <c r="F4490" s="343" t="n">
        <v>468.2</v>
      </c>
    </row>
    <row r="4491" customFormat="false" ht="15" hidden="false" customHeight="false" outlineLevel="0" collapsed="false">
      <c r="A4491" s="341" t="n">
        <v>94737</v>
      </c>
      <c r="B4491" s="342" t="str">
        <f aca="false">A4491&amp;"U"</f>
        <v>94737U</v>
      </c>
      <c r="C4491" s="341" t="s">
        <v>10382</v>
      </c>
      <c r="D4491" s="341" t="s">
        <v>32</v>
      </c>
      <c r="E4491" s="341" t="s">
        <v>5964</v>
      </c>
      <c r="F4491" s="343" t="n">
        <v>156.96</v>
      </c>
    </row>
    <row r="4492" customFormat="false" ht="15" hidden="false" customHeight="false" outlineLevel="0" collapsed="false">
      <c r="A4492" s="341" t="n">
        <v>94738</v>
      </c>
      <c r="B4492" s="342" t="str">
        <f aca="false">A4492&amp;"U"</f>
        <v>94738U</v>
      </c>
      <c r="C4492" s="341" t="s">
        <v>10383</v>
      </c>
      <c r="D4492" s="341" t="s">
        <v>32</v>
      </c>
      <c r="E4492" s="341" t="s">
        <v>5964</v>
      </c>
      <c r="F4492" s="344" t="n">
        <v>1401.03</v>
      </c>
    </row>
    <row r="4493" customFormat="false" ht="15" hidden="false" customHeight="false" outlineLevel="0" collapsed="false">
      <c r="A4493" s="341" t="n">
        <v>94739</v>
      </c>
      <c r="B4493" s="342" t="str">
        <f aca="false">A4493&amp;"U"</f>
        <v>94739U</v>
      </c>
      <c r="C4493" s="341" t="s">
        <v>10384</v>
      </c>
      <c r="D4493" s="341" t="s">
        <v>32</v>
      </c>
      <c r="E4493" s="341" t="s">
        <v>5964</v>
      </c>
      <c r="F4493" s="343" t="n">
        <v>179.79</v>
      </c>
    </row>
    <row r="4494" customFormat="false" ht="15" hidden="false" customHeight="false" outlineLevel="0" collapsed="false">
      <c r="A4494" s="341" t="n">
        <v>94740</v>
      </c>
      <c r="B4494" s="342" t="str">
        <f aca="false">A4494&amp;"U"</f>
        <v>94740U</v>
      </c>
      <c r="C4494" s="341" t="s">
        <v>10385</v>
      </c>
      <c r="D4494" s="341" t="s">
        <v>32</v>
      </c>
      <c r="E4494" s="341" t="s">
        <v>5964</v>
      </c>
      <c r="F4494" s="343" t="n">
        <v>9.19</v>
      </c>
    </row>
    <row r="4495" customFormat="false" ht="15" hidden="false" customHeight="false" outlineLevel="0" collapsed="false">
      <c r="A4495" s="341" t="n">
        <v>94741</v>
      </c>
      <c r="B4495" s="342" t="str">
        <f aca="false">A4495&amp;"U"</f>
        <v>94741U</v>
      </c>
      <c r="C4495" s="341" t="s">
        <v>10386</v>
      </c>
      <c r="D4495" s="341" t="s">
        <v>32</v>
      </c>
      <c r="E4495" s="341" t="s">
        <v>5964</v>
      </c>
      <c r="F4495" s="343" t="n">
        <v>11.72</v>
      </c>
    </row>
    <row r="4496" customFormat="false" ht="15" hidden="false" customHeight="false" outlineLevel="0" collapsed="false">
      <c r="A4496" s="341" t="n">
        <v>94742</v>
      </c>
      <c r="B4496" s="342" t="str">
        <f aca="false">A4496&amp;"U"</f>
        <v>94742U</v>
      </c>
      <c r="C4496" s="341" t="s">
        <v>10387</v>
      </c>
      <c r="D4496" s="341" t="s">
        <v>32</v>
      </c>
      <c r="E4496" s="341" t="s">
        <v>5964</v>
      </c>
      <c r="F4496" s="343" t="n">
        <v>13.49</v>
      </c>
    </row>
    <row r="4497" customFormat="false" ht="15" hidden="false" customHeight="false" outlineLevel="0" collapsed="false">
      <c r="A4497" s="341" t="n">
        <v>94743</v>
      </c>
      <c r="B4497" s="342" t="str">
        <f aca="false">A4497&amp;"U"</f>
        <v>94743U</v>
      </c>
      <c r="C4497" s="341" t="s">
        <v>10388</v>
      </c>
      <c r="D4497" s="341" t="s">
        <v>32</v>
      </c>
      <c r="E4497" s="341" t="s">
        <v>5964</v>
      </c>
      <c r="F4497" s="343" t="n">
        <v>17.3</v>
      </c>
    </row>
    <row r="4498" customFormat="false" ht="15" hidden="false" customHeight="false" outlineLevel="0" collapsed="false">
      <c r="A4498" s="341" t="n">
        <v>94744</v>
      </c>
      <c r="B4498" s="342" t="str">
        <f aca="false">A4498&amp;"U"</f>
        <v>94744U</v>
      </c>
      <c r="C4498" s="341" t="s">
        <v>10389</v>
      </c>
      <c r="D4498" s="341" t="s">
        <v>32</v>
      </c>
      <c r="E4498" s="341" t="s">
        <v>5964</v>
      </c>
      <c r="F4498" s="343" t="n">
        <v>21.9</v>
      </c>
    </row>
    <row r="4499" customFormat="false" ht="15" hidden="false" customHeight="false" outlineLevel="0" collapsed="false">
      <c r="A4499" s="341" t="n">
        <v>94746</v>
      </c>
      <c r="B4499" s="342" t="str">
        <f aca="false">A4499&amp;"U"</f>
        <v>94746U</v>
      </c>
      <c r="C4499" s="341" t="s">
        <v>10390</v>
      </c>
      <c r="D4499" s="341" t="s">
        <v>32</v>
      </c>
      <c r="E4499" s="341" t="s">
        <v>5964</v>
      </c>
      <c r="F4499" s="343" t="n">
        <v>29.81</v>
      </c>
    </row>
    <row r="4500" customFormat="false" ht="15" hidden="false" customHeight="false" outlineLevel="0" collapsed="false">
      <c r="A4500" s="341" t="n">
        <v>94748</v>
      </c>
      <c r="B4500" s="342" t="str">
        <f aca="false">A4500&amp;"U"</f>
        <v>94748U</v>
      </c>
      <c r="C4500" s="341" t="s">
        <v>10391</v>
      </c>
      <c r="D4500" s="341" t="s">
        <v>32</v>
      </c>
      <c r="E4500" s="341" t="s">
        <v>5964</v>
      </c>
      <c r="F4500" s="343" t="n">
        <v>70.06</v>
      </c>
    </row>
    <row r="4501" customFormat="false" ht="15" hidden="false" customHeight="false" outlineLevel="0" collapsed="false">
      <c r="A4501" s="341" t="n">
        <v>94750</v>
      </c>
      <c r="B4501" s="342" t="str">
        <f aca="false">A4501&amp;"U"</f>
        <v>94750U</v>
      </c>
      <c r="C4501" s="341" t="s">
        <v>10392</v>
      </c>
      <c r="D4501" s="341" t="s">
        <v>32</v>
      </c>
      <c r="E4501" s="341" t="s">
        <v>5964</v>
      </c>
      <c r="F4501" s="343" t="n">
        <v>136.36</v>
      </c>
    </row>
    <row r="4502" customFormat="false" ht="15" hidden="false" customHeight="false" outlineLevel="0" collapsed="false">
      <c r="A4502" s="341" t="n">
        <v>94752</v>
      </c>
      <c r="B4502" s="342" t="str">
        <f aca="false">A4502&amp;"U"</f>
        <v>94752U</v>
      </c>
      <c r="C4502" s="341" t="s">
        <v>10393</v>
      </c>
      <c r="D4502" s="341" t="s">
        <v>32</v>
      </c>
      <c r="E4502" s="341" t="s">
        <v>5964</v>
      </c>
      <c r="F4502" s="343" t="n">
        <v>167.19</v>
      </c>
    </row>
    <row r="4503" customFormat="false" ht="15" hidden="false" customHeight="false" outlineLevel="0" collapsed="false">
      <c r="A4503" s="341" t="n">
        <v>94754</v>
      </c>
      <c r="B4503" s="342" t="str">
        <f aca="false">A4503&amp;"U"</f>
        <v>94754U</v>
      </c>
      <c r="C4503" s="341" t="s">
        <v>10394</v>
      </c>
      <c r="D4503" s="341" t="s">
        <v>32</v>
      </c>
      <c r="E4503" s="341" t="s">
        <v>5964</v>
      </c>
      <c r="F4503" s="343" t="n">
        <v>223.51</v>
      </c>
    </row>
    <row r="4504" customFormat="false" ht="15" hidden="false" customHeight="false" outlineLevel="0" collapsed="false">
      <c r="A4504" s="341" t="n">
        <v>94756</v>
      </c>
      <c r="B4504" s="342" t="str">
        <f aca="false">A4504&amp;"U"</f>
        <v>94756U</v>
      </c>
      <c r="C4504" s="341" t="s">
        <v>10395</v>
      </c>
      <c r="D4504" s="341" t="s">
        <v>32</v>
      </c>
      <c r="E4504" s="341" t="s">
        <v>5964</v>
      </c>
      <c r="F4504" s="343" t="n">
        <v>11.54</v>
      </c>
    </row>
    <row r="4505" customFormat="false" ht="15" hidden="false" customHeight="false" outlineLevel="0" collapsed="false">
      <c r="A4505" s="341" t="n">
        <v>94757</v>
      </c>
      <c r="B4505" s="342" t="str">
        <f aca="false">A4505&amp;"U"</f>
        <v>94757U</v>
      </c>
      <c r="C4505" s="341" t="s">
        <v>10396</v>
      </c>
      <c r="D4505" s="341" t="s">
        <v>32</v>
      </c>
      <c r="E4505" s="341" t="s">
        <v>5964</v>
      </c>
      <c r="F4505" s="343" t="n">
        <v>15.86</v>
      </c>
    </row>
    <row r="4506" customFormat="false" ht="15" hidden="false" customHeight="false" outlineLevel="0" collapsed="false">
      <c r="A4506" s="341" t="n">
        <v>94758</v>
      </c>
      <c r="B4506" s="342" t="str">
        <f aca="false">A4506&amp;"U"</f>
        <v>94758U</v>
      </c>
      <c r="C4506" s="341" t="s">
        <v>10397</v>
      </c>
      <c r="D4506" s="341" t="s">
        <v>32</v>
      </c>
      <c r="E4506" s="341" t="s">
        <v>5964</v>
      </c>
      <c r="F4506" s="343" t="n">
        <v>42.64</v>
      </c>
    </row>
    <row r="4507" customFormat="false" ht="15" hidden="false" customHeight="false" outlineLevel="0" collapsed="false">
      <c r="A4507" s="341" t="n">
        <v>94759</v>
      </c>
      <c r="B4507" s="342" t="str">
        <f aca="false">A4507&amp;"U"</f>
        <v>94759U</v>
      </c>
      <c r="C4507" s="341" t="s">
        <v>10398</v>
      </c>
      <c r="D4507" s="341" t="s">
        <v>32</v>
      </c>
      <c r="E4507" s="341" t="s">
        <v>5964</v>
      </c>
      <c r="F4507" s="343" t="n">
        <v>52</v>
      </c>
    </row>
    <row r="4508" customFormat="false" ht="15" hidden="false" customHeight="false" outlineLevel="0" collapsed="false">
      <c r="A4508" s="341" t="n">
        <v>94760</v>
      </c>
      <c r="B4508" s="342" t="str">
        <f aca="false">A4508&amp;"U"</f>
        <v>94760U</v>
      </c>
      <c r="C4508" s="341" t="s">
        <v>10399</v>
      </c>
      <c r="D4508" s="341" t="s">
        <v>32</v>
      </c>
      <c r="E4508" s="341" t="s">
        <v>5964</v>
      </c>
      <c r="F4508" s="343" t="n">
        <v>87.26</v>
      </c>
    </row>
    <row r="4509" customFormat="false" ht="15" hidden="false" customHeight="false" outlineLevel="0" collapsed="false">
      <c r="A4509" s="341" t="n">
        <v>94761</v>
      </c>
      <c r="B4509" s="342" t="str">
        <f aca="false">A4509&amp;"U"</f>
        <v>94761U</v>
      </c>
      <c r="C4509" s="341" t="s">
        <v>10400</v>
      </c>
      <c r="D4509" s="341" t="s">
        <v>32</v>
      </c>
      <c r="E4509" s="341" t="s">
        <v>5964</v>
      </c>
      <c r="F4509" s="343" t="n">
        <v>182.57</v>
      </c>
    </row>
    <row r="4510" customFormat="false" ht="15" hidden="false" customHeight="false" outlineLevel="0" collapsed="false">
      <c r="A4510" s="341" t="n">
        <v>94762</v>
      </c>
      <c r="B4510" s="342" t="str">
        <f aca="false">A4510&amp;"U"</f>
        <v>94762U</v>
      </c>
      <c r="C4510" s="341" t="s">
        <v>10401</v>
      </c>
      <c r="D4510" s="341" t="s">
        <v>32</v>
      </c>
      <c r="E4510" s="341" t="s">
        <v>5964</v>
      </c>
      <c r="F4510" s="343" t="n">
        <v>225.52</v>
      </c>
    </row>
    <row r="4511" customFormat="false" ht="15" hidden="false" customHeight="false" outlineLevel="0" collapsed="false">
      <c r="A4511" s="341" t="n">
        <v>94763</v>
      </c>
      <c r="B4511" s="342" t="str">
        <f aca="false">A4511&amp;"U"</f>
        <v>94763U</v>
      </c>
      <c r="C4511" s="341" t="s">
        <v>10402</v>
      </c>
      <c r="D4511" s="341" t="s">
        <v>32</v>
      </c>
      <c r="E4511" s="341" t="s">
        <v>5964</v>
      </c>
      <c r="F4511" s="343" t="n">
        <v>273.55</v>
      </c>
    </row>
    <row r="4512" customFormat="false" ht="15" hidden="false" customHeight="false" outlineLevel="0" collapsed="false">
      <c r="A4512" s="341" t="n">
        <v>94764</v>
      </c>
      <c r="B4512" s="342" t="str">
        <f aca="false">A4512&amp;"U"</f>
        <v>94764U</v>
      </c>
      <c r="C4512" s="341" t="s">
        <v>10403</v>
      </c>
      <c r="D4512" s="341" t="s">
        <v>32</v>
      </c>
      <c r="E4512" s="341" t="s">
        <v>5964</v>
      </c>
      <c r="F4512" s="343" t="n">
        <v>32.15</v>
      </c>
    </row>
    <row r="4513" customFormat="false" ht="15" hidden="false" customHeight="false" outlineLevel="0" collapsed="false">
      <c r="A4513" s="341" t="n">
        <v>94765</v>
      </c>
      <c r="B4513" s="342" t="str">
        <f aca="false">A4513&amp;"U"</f>
        <v>94765U</v>
      </c>
      <c r="C4513" s="341" t="s">
        <v>10404</v>
      </c>
      <c r="D4513" s="341" t="s">
        <v>32</v>
      </c>
      <c r="E4513" s="341" t="s">
        <v>5964</v>
      </c>
      <c r="F4513" s="343" t="n">
        <v>34.89</v>
      </c>
    </row>
    <row r="4514" customFormat="false" ht="15" hidden="false" customHeight="false" outlineLevel="0" collapsed="false">
      <c r="A4514" s="341" t="n">
        <v>94766</v>
      </c>
      <c r="B4514" s="342" t="str">
        <f aca="false">A4514&amp;"U"</f>
        <v>94766U</v>
      </c>
      <c r="C4514" s="341" t="s">
        <v>10405</v>
      </c>
      <c r="D4514" s="341" t="s">
        <v>32</v>
      </c>
      <c r="E4514" s="341" t="s">
        <v>5964</v>
      </c>
      <c r="F4514" s="343" t="n">
        <v>38.5</v>
      </c>
    </row>
    <row r="4515" customFormat="false" ht="15" hidden="false" customHeight="false" outlineLevel="0" collapsed="false">
      <c r="A4515" s="341" t="n">
        <v>94767</v>
      </c>
      <c r="B4515" s="342" t="str">
        <f aca="false">A4515&amp;"U"</f>
        <v>94767U</v>
      </c>
      <c r="C4515" s="341" t="s">
        <v>10406</v>
      </c>
      <c r="D4515" s="341" t="s">
        <v>32</v>
      </c>
      <c r="E4515" s="341" t="s">
        <v>5964</v>
      </c>
      <c r="F4515" s="343" t="n">
        <v>56.87</v>
      </c>
    </row>
    <row r="4516" customFormat="false" ht="15" hidden="false" customHeight="false" outlineLevel="0" collapsed="false">
      <c r="A4516" s="341" t="n">
        <v>94768</v>
      </c>
      <c r="B4516" s="342" t="str">
        <f aca="false">A4516&amp;"U"</f>
        <v>94768U</v>
      </c>
      <c r="C4516" s="341" t="s">
        <v>10407</v>
      </c>
      <c r="D4516" s="341" t="s">
        <v>32</v>
      </c>
      <c r="E4516" s="341" t="s">
        <v>5964</v>
      </c>
      <c r="F4516" s="343" t="n">
        <v>64</v>
      </c>
    </row>
    <row r="4517" customFormat="false" ht="15" hidden="false" customHeight="false" outlineLevel="0" collapsed="false">
      <c r="A4517" s="341" t="n">
        <v>94769</v>
      </c>
      <c r="B4517" s="342" t="str">
        <f aca="false">A4517&amp;"U"</f>
        <v>94769U</v>
      </c>
      <c r="C4517" s="341" t="s">
        <v>10408</v>
      </c>
      <c r="D4517" s="341" t="s">
        <v>32</v>
      </c>
      <c r="E4517" s="341" t="s">
        <v>5964</v>
      </c>
      <c r="F4517" s="343" t="n">
        <v>87.87</v>
      </c>
    </row>
    <row r="4518" customFormat="false" ht="15" hidden="false" customHeight="false" outlineLevel="0" collapsed="false">
      <c r="A4518" s="341" t="n">
        <v>94770</v>
      </c>
      <c r="B4518" s="342" t="str">
        <f aca="false">A4518&amp;"U"</f>
        <v>94770U</v>
      </c>
      <c r="C4518" s="341" t="s">
        <v>10409</v>
      </c>
      <c r="D4518" s="341" t="s">
        <v>32</v>
      </c>
      <c r="E4518" s="341" t="s">
        <v>5964</v>
      </c>
      <c r="F4518" s="343" t="n">
        <v>36.82</v>
      </c>
    </row>
    <row r="4519" customFormat="false" ht="15" hidden="false" customHeight="false" outlineLevel="0" collapsed="false">
      <c r="A4519" s="341" t="n">
        <v>94771</v>
      </c>
      <c r="B4519" s="342" t="str">
        <f aca="false">A4519&amp;"U"</f>
        <v>94771U</v>
      </c>
      <c r="C4519" s="341" t="s">
        <v>10410</v>
      </c>
      <c r="D4519" s="341" t="s">
        <v>32</v>
      </c>
      <c r="E4519" s="341" t="s">
        <v>5964</v>
      </c>
      <c r="F4519" s="343" t="n">
        <v>39.56</v>
      </c>
    </row>
    <row r="4520" customFormat="false" ht="15" hidden="false" customHeight="false" outlineLevel="0" collapsed="false">
      <c r="A4520" s="341" t="n">
        <v>94772</v>
      </c>
      <c r="B4520" s="342" t="str">
        <f aca="false">A4520&amp;"U"</f>
        <v>94772U</v>
      </c>
      <c r="C4520" s="341" t="s">
        <v>10411</v>
      </c>
      <c r="D4520" s="341" t="s">
        <v>32</v>
      </c>
      <c r="E4520" s="341" t="s">
        <v>5964</v>
      </c>
      <c r="F4520" s="343" t="n">
        <v>43.17</v>
      </c>
    </row>
    <row r="4521" customFormat="false" ht="15" hidden="false" customHeight="false" outlineLevel="0" collapsed="false">
      <c r="A4521" s="341" t="n">
        <v>94773</v>
      </c>
      <c r="B4521" s="342" t="str">
        <f aca="false">A4521&amp;"U"</f>
        <v>94773U</v>
      </c>
      <c r="C4521" s="341" t="s">
        <v>10412</v>
      </c>
      <c r="D4521" s="341" t="s">
        <v>32</v>
      </c>
      <c r="E4521" s="341" t="s">
        <v>5964</v>
      </c>
      <c r="F4521" s="343" t="n">
        <v>61.54</v>
      </c>
    </row>
    <row r="4522" customFormat="false" ht="15" hidden="false" customHeight="false" outlineLevel="0" collapsed="false">
      <c r="A4522" s="341" t="n">
        <v>94774</v>
      </c>
      <c r="B4522" s="342" t="str">
        <f aca="false">A4522&amp;"U"</f>
        <v>94774U</v>
      </c>
      <c r="C4522" s="341" t="s">
        <v>10413</v>
      </c>
      <c r="D4522" s="341" t="s">
        <v>32</v>
      </c>
      <c r="E4522" s="341" t="s">
        <v>5964</v>
      </c>
      <c r="F4522" s="343" t="n">
        <v>68.67</v>
      </c>
    </row>
    <row r="4523" customFormat="false" ht="15" hidden="false" customHeight="false" outlineLevel="0" collapsed="false">
      <c r="A4523" s="341" t="n">
        <v>94775</v>
      </c>
      <c r="B4523" s="342" t="str">
        <f aca="false">A4523&amp;"U"</f>
        <v>94775U</v>
      </c>
      <c r="C4523" s="341" t="s">
        <v>10414</v>
      </c>
      <c r="D4523" s="341" t="s">
        <v>32</v>
      </c>
      <c r="E4523" s="341" t="s">
        <v>5964</v>
      </c>
      <c r="F4523" s="343" t="n">
        <v>94.06</v>
      </c>
    </row>
    <row r="4524" customFormat="false" ht="15" hidden="false" customHeight="false" outlineLevel="0" collapsed="false">
      <c r="A4524" s="341" t="n">
        <v>94783</v>
      </c>
      <c r="B4524" s="342" t="str">
        <f aca="false">A4524&amp;"U"</f>
        <v>94783U</v>
      </c>
      <c r="C4524" s="341" t="s">
        <v>10415</v>
      </c>
      <c r="D4524" s="341" t="s">
        <v>32</v>
      </c>
      <c r="E4524" s="341" t="s">
        <v>5964</v>
      </c>
      <c r="F4524" s="343" t="n">
        <v>22</v>
      </c>
    </row>
    <row r="4525" customFormat="false" ht="15" hidden="false" customHeight="false" outlineLevel="0" collapsed="false">
      <c r="A4525" s="341" t="n">
        <v>94785</v>
      </c>
      <c r="B4525" s="342" t="str">
        <f aca="false">A4525&amp;"U"</f>
        <v>94785U</v>
      </c>
      <c r="C4525" s="341" t="s">
        <v>10416</v>
      </c>
      <c r="D4525" s="341" t="s">
        <v>32</v>
      </c>
      <c r="E4525" s="341" t="s">
        <v>5964</v>
      </c>
      <c r="F4525" s="343" t="n">
        <v>25.56</v>
      </c>
    </row>
    <row r="4526" customFormat="false" ht="15" hidden="false" customHeight="false" outlineLevel="0" collapsed="false">
      <c r="A4526" s="341" t="n">
        <v>94789</v>
      </c>
      <c r="B4526" s="342" t="str">
        <f aca="false">A4526&amp;"U"</f>
        <v>94789U</v>
      </c>
      <c r="C4526" s="341" t="s">
        <v>10417</v>
      </c>
      <c r="D4526" s="341" t="s">
        <v>32</v>
      </c>
      <c r="E4526" s="341" t="s">
        <v>5964</v>
      </c>
      <c r="F4526" s="343" t="n">
        <v>278.13</v>
      </c>
    </row>
    <row r="4527" customFormat="false" ht="15" hidden="false" customHeight="false" outlineLevel="0" collapsed="false">
      <c r="A4527" s="341" t="n">
        <v>94790</v>
      </c>
      <c r="B4527" s="342" t="str">
        <f aca="false">A4527&amp;"U"</f>
        <v>94790U</v>
      </c>
      <c r="C4527" s="341" t="s">
        <v>10418</v>
      </c>
      <c r="D4527" s="341" t="s">
        <v>32</v>
      </c>
      <c r="E4527" s="341" t="s">
        <v>5964</v>
      </c>
      <c r="F4527" s="343" t="n">
        <v>385.23</v>
      </c>
    </row>
    <row r="4528" customFormat="false" ht="15" hidden="false" customHeight="false" outlineLevel="0" collapsed="false">
      <c r="A4528" s="341" t="n">
        <v>94791</v>
      </c>
      <c r="B4528" s="342" t="str">
        <f aca="false">A4528&amp;"U"</f>
        <v>94791U</v>
      </c>
      <c r="C4528" s="341" t="s">
        <v>10419</v>
      </c>
      <c r="D4528" s="341" t="s">
        <v>32</v>
      </c>
      <c r="E4528" s="341" t="s">
        <v>5964</v>
      </c>
      <c r="F4528" s="343" t="n">
        <v>509.36</v>
      </c>
    </row>
    <row r="4529" customFormat="false" ht="15" hidden="false" customHeight="false" outlineLevel="0" collapsed="false">
      <c r="A4529" s="341" t="n">
        <v>94863</v>
      </c>
      <c r="B4529" s="342" t="str">
        <f aca="false">A4529&amp;"U"</f>
        <v>94863U</v>
      </c>
      <c r="C4529" s="341" t="s">
        <v>10420</v>
      </c>
      <c r="D4529" s="341" t="s">
        <v>32</v>
      </c>
      <c r="E4529" s="341" t="s">
        <v>5964</v>
      </c>
      <c r="F4529" s="343" t="n">
        <v>130.75</v>
      </c>
    </row>
    <row r="4530" customFormat="false" ht="15" hidden="false" customHeight="false" outlineLevel="0" collapsed="false">
      <c r="A4530" s="341" t="n">
        <v>95237</v>
      </c>
      <c r="B4530" s="342" t="str">
        <f aca="false">A4530&amp;"U"</f>
        <v>95237U</v>
      </c>
      <c r="C4530" s="341" t="s">
        <v>10421</v>
      </c>
      <c r="D4530" s="341" t="s">
        <v>32</v>
      </c>
      <c r="E4530" s="341" t="s">
        <v>5964</v>
      </c>
      <c r="F4530" s="343" t="n">
        <v>27.55</v>
      </c>
    </row>
    <row r="4531" customFormat="false" ht="15" hidden="false" customHeight="false" outlineLevel="0" collapsed="false">
      <c r="A4531" s="341" t="n">
        <v>95693</v>
      </c>
      <c r="B4531" s="342" t="str">
        <f aca="false">A4531&amp;"U"</f>
        <v>95693U</v>
      </c>
      <c r="C4531" s="341" t="s">
        <v>10422</v>
      </c>
      <c r="D4531" s="341" t="s">
        <v>32</v>
      </c>
      <c r="E4531" s="341" t="s">
        <v>5964</v>
      </c>
      <c r="F4531" s="343" t="n">
        <v>45.36</v>
      </c>
    </row>
    <row r="4532" customFormat="false" ht="15" hidden="false" customHeight="false" outlineLevel="0" collapsed="false">
      <c r="A4532" s="341" t="n">
        <v>95694</v>
      </c>
      <c r="B4532" s="342" t="str">
        <f aca="false">A4532&amp;"U"</f>
        <v>95694U</v>
      </c>
      <c r="C4532" s="341" t="s">
        <v>10423</v>
      </c>
      <c r="D4532" s="341" t="s">
        <v>32</v>
      </c>
      <c r="E4532" s="341" t="s">
        <v>5964</v>
      </c>
      <c r="F4532" s="343" t="n">
        <v>48.31</v>
      </c>
    </row>
    <row r="4533" customFormat="false" ht="15" hidden="false" customHeight="false" outlineLevel="0" collapsed="false">
      <c r="A4533" s="341" t="n">
        <v>95695</v>
      </c>
      <c r="B4533" s="342" t="str">
        <f aca="false">A4533&amp;"U"</f>
        <v>95695U</v>
      </c>
      <c r="C4533" s="341" t="s">
        <v>10424</v>
      </c>
      <c r="D4533" s="341" t="s">
        <v>32</v>
      </c>
      <c r="E4533" s="341" t="s">
        <v>5964</v>
      </c>
      <c r="F4533" s="343" t="n">
        <v>54.59</v>
      </c>
    </row>
    <row r="4534" customFormat="false" ht="15" hidden="false" customHeight="false" outlineLevel="0" collapsed="false">
      <c r="A4534" s="341" t="n">
        <v>95696</v>
      </c>
      <c r="B4534" s="342" t="str">
        <f aca="false">A4534&amp;"U"</f>
        <v>95696U</v>
      </c>
      <c r="C4534" s="341" t="s">
        <v>10425</v>
      </c>
      <c r="D4534" s="341" t="s">
        <v>32</v>
      </c>
      <c r="E4534" s="341" t="s">
        <v>5911</v>
      </c>
      <c r="F4534" s="343" t="n">
        <v>30.26</v>
      </c>
    </row>
    <row r="4535" customFormat="false" ht="15" hidden="false" customHeight="false" outlineLevel="0" collapsed="false">
      <c r="A4535" s="341" t="n">
        <v>96637</v>
      </c>
      <c r="B4535" s="342" t="str">
        <f aca="false">A4535&amp;"U"</f>
        <v>96637U</v>
      </c>
      <c r="C4535" s="341" t="s">
        <v>10426</v>
      </c>
      <c r="D4535" s="341" t="s">
        <v>32</v>
      </c>
      <c r="E4535" s="341" t="s">
        <v>5911</v>
      </c>
      <c r="F4535" s="343" t="n">
        <v>13.81</v>
      </c>
    </row>
    <row r="4536" customFormat="false" ht="15" hidden="false" customHeight="false" outlineLevel="0" collapsed="false">
      <c r="A4536" s="341" t="n">
        <v>96638</v>
      </c>
      <c r="B4536" s="342" t="str">
        <f aca="false">A4536&amp;"U"</f>
        <v>96638U</v>
      </c>
      <c r="C4536" s="341" t="s">
        <v>10427</v>
      </c>
      <c r="D4536" s="341" t="s">
        <v>32</v>
      </c>
      <c r="E4536" s="341" t="s">
        <v>5911</v>
      </c>
      <c r="F4536" s="343" t="n">
        <v>14.17</v>
      </c>
    </row>
    <row r="4537" customFormat="false" ht="15" hidden="false" customHeight="false" outlineLevel="0" collapsed="false">
      <c r="A4537" s="341" t="n">
        <v>96639</v>
      </c>
      <c r="B4537" s="342" t="str">
        <f aca="false">A4537&amp;"U"</f>
        <v>96639U</v>
      </c>
      <c r="C4537" s="341" t="s">
        <v>10428</v>
      </c>
      <c r="D4537" s="341" t="s">
        <v>32</v>
      </c>
      <c r="E4537" s="341" t="s">
        <v>5911</v>
      </c>
      <c r="F4537" s="343" t="n">
        <v>9.64</v>
      </c>
    </row>
    <row r="4538" customFormat="false" ht="15" hidden="false" customHeight="false" outlineLevel="0" collapsed="false">
      <c r="A4538" s="341" t="n">
        <v>96640</v>
      </c>
      <c r="B4538" s="342" t="str">
        <f aca="false">A4538&amp;"U"</f>
        <v>96640U</v>
      </c>
      <c r="C4538" s="341" t="s">
        <v>10429</v>
      </c>
      <c r="D4538" s="341" t="s">
        <v>32</v>
      </c>
      <c r="E4538" s="341" t="s">
        <v>5911</v>
      </c>
      <c r="F4538" s="343" t="n">
        <v>23.23</v>
      </c>
    </row>
    <row r="4539" customFormat="false" ht="15" hidden="false" customHeight="false" outlineLevel="0" collapsed="false">
      <c r="A4539" s="341" t="n">
        <v>96641</v>
      </c>
      <c r="B4539" s="342" t="str">
        <f aca="false">A4539&amp;"U"</f>
        <v>96641U</v>
      </c>
      <c r="C4539" s="341" t="s">
        <v>10430</v>
      </c>
      <c r="D4539" s="341" t="s">
        <v>32</v>
      </c>
      <c r="E4539" s="341" t="s">
        <v>5911</v>
      </c>
      <c r="F4539" s="343" t="n">
        <v>15.39</v>
      </c>
    </row>
    <row r="4540" customFormat="false" ht="15" hidden="false" customHeight="false" outlineLevel="0" collapsed="false">
      <c r="A4540" s="341" t="n">
        <v>96642</v>
      </c>
      <c r="B4540" s="342" t="str">
        <f aca="false">A4540&amp;"U"</f>
        <v>96642U</v>
      </c>
      <c r="C4540" s="341" t="s">
        <v>10431</v>
      </c>
      <c r="D4540" s="341" t="s">
        <v>32</v>
      </c>
      <c r="E4540" s="341" t="s">
        <v>5911</v>
      </c>
      <c r="F4540" s="343" t="n">
        <v>18.15</v>
      </c>
    </row>
    <row r="4541" customFormat="false" ht="15" hidden="false" customHeight="false" outlineLevel="0" collapsed="false">
      <c r="A4541" s="341" t="n">
        <v>96643</v>
      </c>
      <c r="B4541" s="342" t="str">
        <f aca="false">A4541&amp;"U"</f>
        <v>96643U</v>
      </c>
      <c r="C4541" s="341" t="s">
        <v>10432</v>
      </c>
      <c r="D4541" s="341" t="s">
        <v>32</v>
      </c>
      <c r="E4541" s="341" t="s">
        <v>5911</v>
      </c>
      <c r="F4541" s="343" t="n">
        <v>40.65</v>
      </c>
    </row>
    <row r="4542" customFormat="false" ht="15" hidden="false" customHeight="false" outlineLevel="0" collapsed="false">
      <c r="A4542" s="341" t="n">
        <v>96650</v>
      </c>
      <c r="B4542" s="342" t="str">
        <f aca="false">A4542&amp;"U"</f>
        <v>96650U</v>
      </c>
      <c r="C4542" s="341" t="s">
        <v>10433</v>
      </c>
      <c r="D4542" s="341" t="s">
        <v>32</v>
      </c>
      <c r="E4542" s="341" t="s">
        <v>5911</v>
      </c>
      <c r="F4542" s="343" t="n">
        <v>7.8</v>
      </c>
    </row>
    <row r="4543" customFormat="false" ht="15" hidden="false" customHeight="false" outlineLevel="0" collapsed="false">
      <c r="A4543" s="341" t="n">
        <v>96651</v>
      </c>
      <c r="B4543" s="342" t="str">
        <f aca="false">A4543&amp;"U"</f>
        <v>96651U</v>
      </c>
      <c r="C4543" s="341" t="s">
        <v>10434</v>
      </c>
      <c r="D4543" s="341" t="s">
        <v>32</v>
      </c>
      <c r="E4543" s="341" t="s">
        <v>5911</v>
      </c>
      <c r="F4543" s="343" t="n">
        <v>8.16</v>
      </c>
    </row>
    <row r="4544" customFormat="false" ht="15" hidden="false" customHeight="false" outlineLevel="0" collapsed="false">
      <c r="A4544" s="341" t="n">
        <v>96652</v>
      </c>
      <c r="B4544" s="342" t="str">
        <f aca="false">A4544&amp;"U"</f>
        <v>96652U</v>
      </c>
      <c r="C4544" s="341" t="s">
        <v>10435</v>
      </c>
      <c r="D4544" s="341" t="s">
        <v>32</v>
      </c>
      <c r="E4544" s="341" t="s">
        <v>5911</v>
      </c>
      <c r="F4544" s="343" t="n">
        <v>9.3</v>
      </c>
    </row>
    <row r="4545" customFormat="false" ht="15" hidden="false" customHeight="false" outlineLevel="0" collapsed="false">
      <c r="A4545" s="341" t="n">
        <v>96653</v>
      </c>
      <c r="B4545" s="342" t="str">
        <f aca="false">A4545&amp;"U"</f>
        <v>96653U</v>
      </c>
      <c r="C4545" s="341" t="s">
        <v>10436</v>
      </c>
      <c r="D4545" s="341" t="s">
        <v>32</v>
      </c>
      <c r="E4545" s="341" t="s">
        <v>5911</v>
      </c>
      <c r="F4545" s="343" t="n">
        <v>12.35</v>
      </c>
    </row>
    <row r="4546" customFormat="false" ht="15" hidden="false" customHeight="false" outlineLevel="0" collapsed="false">
      <c r="A4546" s="341" t="n">
        <v>96654</v>
      </c>
      <c r="B4546" s="342" t="str">
        <f aca="false">A4546&amp;"U"</f>
        <v>96654U</v>
      </c>
      <c r="C4546" s="341" t="s">
        <v>10437</v>
      </c>
      <c r="D4546" s="341" t="s">
        <v>32</v>
      </c>
      <c r="E4546" s="341" t="s">
        <v>5911</v>
      </c>
      <c r="F4546" s="343" t="n">
        <v>14.08</v>
      </c>
    </row>
    <row r="4547" customFormat="false" ht="15" hidden="false" customHeight="false" outlineLevel="0" collapsed="false">
      <c r="A4547" s="341" t="n">
        <v>96655</v>
      </c>
      <c r="B4547" s="342" t="str">
        <f aca="false">A4547&amp;"U"</f>
        <v>96655U</v>
      </c>
      <c r="C4547" s="341" t="s">
        <v>10438</v>
      </c>
      <c r="D4547" s="341" t="s">
        <v>32</v>
      </c>
      <c r="E4547" s="341" t="s">
        <v>5911</v>
      </c>
      <c r="F4547" s="343" t="n">
        <v>19.04</v>
      </c>
    </row>
    <row r="4548" customFormat="false" ht="15" hidden="false" customHeight="false" outlineLevel="0" collapsed="false">
      <c r="A4548" s="341" t="n">
        <v>96656</v>
      </c>
      <c r="B4548" s="342" t="str">
        <f aca="false">A4548&amp;"U"</f>
        <v>96656U</v>
      </c>
      <c r="C4548" s="341" t="s">
        <v>10439</v>
      </c>
      <c r="D4548" s="341" t="s">
        <v>32</v>
      </c>
      <c r="E4548" s="341" t="s">
        <v>5911</v>
      </c>
      <c r="F4548" s="343" t="n">
        <v>5.63</v>
      </c>
    </row>
    <row r="4549" customFormat="false" ht="15" hidden="false" customHeight="false" outlineLevel="0" collapsed="false">
      <c r="A4549" s="341" t="n">
        <v>96657</v>
      </c>
      <c r="B4549" s="342" t="str">
        <f aca="false">A4549&amp;"U"</f>
        <v>96657U</v>
      </c>
      <c r="C4549" s="341" t="s">
        <v>10440</v>
      </c>
      <c r="D4549" s="341" t="s">
        <v>32</v>
      </c>
      <c r="E4549" s="341" t="s">
        <v>5911</v>
      </c>
      <c r="F4549" s="343" t="n">
        <v>21.44</v>
      </c>
    </row>
    <row r="4550" customFormat="false" ht="15" hidden="false" customHeight="false" outlineLevel="0" collapsed="false">
      <c r="A4550" s="341" t="n">
        <v>96658</v>
      </c>
      <c r="B4550" s="342" t="str">
        <f aca="false">A4550&amp;"U"</f>
        <v>96658U</v>
      </c>
      <c r="C4550" s="341" t="s">
        <v>10441</v>
      </c>
      <c r="D4550" s="341" t="s">
        <v>32</v>
      </c>
      <c r="E4550" s="341" t="s">
        <v>5911</v>
      </c>
      <c r="F4550" s="343" t="n">
        <v>13.6</v>
      </c>
    </row>
    <row r="4551" customFormat="false" ht="15" hidden="false" customHeight="false" outlineLevel="0" collapsed="false">
      <c r="A4551" s="341" t="n">
        <v>96659</v>
      </c>
      <c r="B4551" s="342" t="str">
        <f aca="false">A4551&amp;"U"</f>
        <v>96659U</v>
      </c>
      <c r="C4551" s="341" t="s">
        <v>10442</v>
      </c>
      <c r="D4551" s="341" t="s">
        <v>32</v>
      </c>
      <c r="E4551" s="341" t="s">
        <v>5911</v>
      </c>
      <c r="F4551" s="343" t="n">
        <v>7.41</v>
      </c>
    </row>
    <row r="4552" customFormat="false" ht="15" hidden="false" customHeight="false" outlineLevel="0" collapsed="false">
      <c r="A4552" s="341" t="n">
        <v>96660</v>
      </c>
      <c r="B4552" s="342" t="str">
        <f aca="false">A4552&amp;"U"</f>
        <v>96660U</v>
      </c>
      <c r="C4552" s="341" t="s">
        <v>10443</v>
      </c>
      <c r="D4552" s="341" t="s">
        <v>32</v>
      </c>
      <c r="E4552" s="341" t="s">
        <v>5911</v>
      </c>
      <c r="F4552" s="343" t="n">
        <v>29.21</v>
      </c>
    </row>
    <row r="4553" customFormat="false" ht="15" hidden="false" customHeight="false" outlineLevel="0" collapsed="false">
      <c r="A4553" s="341" t="n">
        <v>96661</v>
      </c>
      <c r="B4553" s="342" t="str">
        <f aca="false">A4553&amp;"U"</f>
        <v>96661U</v>
      </c>
      <c r="C4553" s="341" t="s">
        <v>10444</v>
      </c>
      <c r="D4553" s="341" t="s">
        <v>32</v>
      </c>
      <c r="E4553" s="341" t="s">
        <v>5911</v>
      </c>
      <c r="F4553" s="343" t="n">
        <v>28.93</v>
      </c>
    </row>
    <row r="4554" customFormat="false" ht="15" hidden="false" customHeight="false" outlineLevel="0" collapsed="false">
      <c r="A4554" s="341" t="n">
        <v>96662</v>
      </c>
      <c r="B4554" s="342" t="str">
        <f aca="false">A4554&amp;"U"</f>
        <v>96662U</v>
      </c>
      <c r="C4554" s="341" t="s">
        <v>10445</v>
      </c>
      <c r="D4554" s="341" t="s">
        <v>32</v>
      </c>
      <c r="E4554" s="341" t="s">
        <v>5911</v>
      </c>
      <c r="F4554" s="343" t="n">
        <v>8.29</v>
      </c>
    </row>
    <row r="4555" customFormat="false" ht="15" hidden="false" customHeight="false" outlineLevel="0" collapsed="false">
      <c r="A4555" s="341" t="n">
        <v>96663</v>
      </c>
      <c r="B4555" s="342" t="str">
        <f aca="false">A4555&amp;"U"</f>
        <v>96663U</v>
      </c>
      <c r="C4555" s="341" t="s">
        <v>10446</v>
      </c>
      <c r="D4555" s="341" t="s">
        <v>32</v>
      </c>
      <c r="E4555" s="341" t="s">
        <v>5911</v>
      </c>
      <c r="F4555" s="343" t="n">
        <v>14.24</v>
      </c>
    </row>
    <row r="4556" customFormat="false" ht="15" hidden="false" customHeight="false" outlineLevel="0" collapsed="false">
      <c r="A4556" s="341" t="n">
        <v>96664</v>
      </c>
      <c r="B4556" s="342" t="str">
        <f aca="false">A4556&amp;"U"</f>
        <v>96664U</v>
      </c>
      <c r="C4556" s="341" t="s">
        <v>10447</v>
      </c>
      <c r="D4556" s="341" t="s">
        <v>32</v>
      </c>
      <c r="E4556" s="341" t="s">
        <v>5911</v>
      </c>
      <c r="F4556" s="343" t="n">
        <v>15.69</v>
      </c>
    </row>
    <row r="4557" customFormat="false" ht="15" hidden="false" customHeight="false" outlineLevel="0" collapsed="false">
      <c r="A4557" s="341" t="n">
        <v>96665</v>
      </c>
      <c r="B4557" s="342" t="str">
        <f aca="false">A4557&amp;"U"</f>
        <v>96665U</v>
      </c>
      <c r="C4557" s="341" t="s">
        <v>10448</v>
      </c>
      <c r="D4557" s="341" t="s">
        <v>32</v>
      </c>
      <c r="E4557" s="341" t="s">
        <v>5911</v>
      </c>
      <c r="F4557" s="343" t="n">
        <v>10.14</v>
      </c>
    </row>
    <row r="4558" customFormat="false" ht="15" hidden="false" customHeight="false" outlineLevel="0" collapsed="false">
      <c r="A4558" s="341" t="n">
        <v>96666</v>
      </c>
      <c r="B4558" s="342" t="str">
        <f aca="false">A4558&amp;"U"</f>
        <v>96666U</v>
      </c>
      <c r="C4558" s="341" t="s">
        <v>10449</v>
      </c>
      <c r="D4558" s="341" t="s">
        <v>32</v>
      </c>
      <c r="E4558" s="341" t="s">
        <v>5911</v>
      </c>
      <c r="F4558" s="343" t="n">
        <v>14.79</v>
      </c>
    </row>
    <row r="4559" customFormat="false" ht="15" hidden="false" customHeight="false" outlineLevel="0" collapsed="false">
      <c r="A4559" s="341" t="n">
        <v>96667</v>
      </c>
      <c r="B4559" s="342" t="str">
        <f aca="false">A4559&amp;"U"</f>
        <v>96667U</v>
      </c>
      <c r="C4559" s="341" t="s">
        <v>10450</v>
      </c>
      <c r="D4559" s="341" t="s">
        <v>32</v>
      </c>
      <c r="E4559" s="341" t="s">
        <v>5911</v>
      </c>
      <c r="F4559" s="343" t="n">
        <v>21.09</v>
      </c>
    </row>
    <row r="4560" customFormat="false" ht="15" hidden="false" customHeight="false" outlineLevel="0" collapsed="false">
      <c r="A4560" s="341" t="n">
        <v>96684</v>
      </c>
      <c r="B4560" s="342" t="str">
        <f aca="false">A4560&amp;"U"</f>
        <v>96684U</v>
      </c>
      <c r="C4560" s="341" t="s">
        <v>10451</v>
      </c>
      <c r="D4560" s="341" t="s">
        <v>32</v>
      </c>
      <c r="E4560" s="341" t="s">
        <v>5911</v>
      </c>
      <c r="F4560" s="343" t="n">
        <v>9.96</v>
      </c>
    </row>
    <row r="4561" customFormat="false" ht="15" hidden="false" customHeight="false" outlineLevel="0" collapsed="false">
      <c r="A4561" s="341" t="n">
        <v>96685</v>
      </c>
      <c r="B4561" s="342" t="str">
        <f aca="false">A4561&amp;"U"</f>
        <v>96685U</v>
      </c>
      <c r="C4561" s="341" t="s">
        <v>10452</v>
      </c>
      <c r="D4561" s="341" t="s">
        <v>32</v>
      </c>
      <c r="E4561" s="341" t="s">
        <v>5911</v>
      </c>
      <c r="F4561" s="343" t="n">
        <v>10.32</v>
      </c>
    </row>
    <row r="4562" customFormat="false" ht="15" hidden="false" customHeight="false" outlineLevel="0" collapsed="false">
      <c r="A4562" s="341" t="n">
        <v>96686</v>
      </c>
      <c r="B4562" s="342" t="str">
        <f aca="false">A4562&amp;"U"</f>
        <v>96686U</v>
      </c>
      <c r="C4562" s="341" t="s">
        <v>10453</v>
      </c>
      <c r="D4562" s="341" t="s">
        <v>32</v>
      </c>
      <c r="E4562" s="341" t="s">
        <v>5911</v>
      </c>
      <c r="F4562" s="343" t="n">
        <v>12.86</v>
      </c>
    </row>
    <row r="4563" customFormat="false" ht="15" hidden="false" customHeight="false" outlineLevel="0" collapsed="false">
      <c r="A4563" s="341" t="n">
        <v>96687</v>
      </c>
      <c r="B4563" s="342" t="str">
        <f aca="false">A4563&amp;"U"</f>
        <v>96687U</v>
      </c>
      <c r="C4563" s="341" t="s">
        <v>10454</v>
      </c>
      <c r="D4563" s="341" t="s">
        <v>32</v>
      </c>
      <c r="E4563" s="341" t="s">
        <v>5911</v>
      </c>
      <c r="F4563" s="343" t="n">
        <v>15.91</v>
      </c>
    </row>
    <row r="4564" customFormat="false" ht="15" hidden="false" customHeight="false" outlineLevel="0" collapsed="false">
      <c r="A4564" s="341" t="n">
        <v>96688</v>
      </c>
      <c r="B4564" s="342" t="str">
        <f aca="false">A4564&amp;"U"</f>
        <v>96688U</v>
      </c>
      <c r="C4564" s="341" t="s">
        <v>10455</v>
      </c>
      <c r="D4564" s="341" t="s">
        <v>32</v>
      </c>
      <c r="E4564" s="341" t="s">
        <v>5911</v>
      </c>
      <c r="F4564" s="343" t="n">
        <v>19.23</v>
      </c>
    </row>
    <row r="4565" customFormat="false" ht="15" hidden="false" customHeight="false" outlineLevel="0" collapsed="false">
      <c r="A4565" s="341" t="n">
        <v>96689</v>
      </c>
      <c r="B4565" s="342" t="str">
        <f aca="false">A4565&amp;"U"</f>
        <v>96689U</v>
      </c>
      <c r="C4565" s="341" t="s">
        <v>10456</v>
      </c>
      <c r="D4565" s="341" t="s">
        <v>32</v>
      </c>
      <c r="E4565" s="341" t="s">
        <v>5911</v>
      </c>
      <c r="F4565" s="343" t="n">
        <v>24.19</v>
      </c>
    </row>
    <row r="4566" customFormat="false" ht="15" hidden="false" customHeight="false" outlineLevel="0" collapsed="false">
      <c r="A4566" s="341" t="n">
        <v>96690</v>
      </c>
      <c r="B4566" s="342" t="str">
        <f aca="false">A4566&amp;"U"</f>
        <v>96690U</v>
      </c>
      <c r="C4566" s="341" t="s">
        <v>10457</v>
      </c>
      <c r="D4566" s="341" t="s">
        <v>32</v>
      </c>
      <c r="E4566" s="341" t="s">
        <v>5911</v>
      </c>
      <c r="F4566" s="343" t="n">
        <v>26.91</v>
      </c>
    </row>
    <row r="4567" customFormat="false" ht="15" hidden="false" customHeight="false" outlineLevel="0" collapsed="false">
      <c r="A4567" s="341" t="n">
        <v>96691</v>
      </c>
      <c r="B4567" s="342" t="str">
        <f aca="false">A4567&amp;"U"</f>
        <v>96691U</v>
      </c>
      <c r="C4567" s="341" t="s">
        <v>10458</v>
      </c>
      <c r="D4567" s="341" t="s">
        <v>32</v>
      </c>
      <c r="E4567" s="341" t="s">
        <v>5911</v>
      </c>
      <c r="F4567" s="343" t="n">
        <v>34.76</v>
      </c>
    </row>
    <row r="4568" customFormat="false" ht="15" hidden="false" customHeight="false" outlineLevel="0" collapsed="false">
      <c r="A4568" s="341" t="n">
        <v>96692</v>
      </c>
      <c r="B4568" s="342" t="str">
        <f aca="false">A4568&amp;"U"</f>
        <v>96692U</v>
      </c>
      <c r="C4568" s="341" t="s">
        <v>10459</v>
      </c>
      <c r="D4568" s="341" t="s">
        <v>32</v>
      </c>
      <c r="E4568" s="341" t="s">
        <v>5911</v>
      </c>
      <c r="F4568" s="343" t="n">
        <v>38.29</v>
      </c>
    </row>
    <row r="4569" customFormat="false" ht="15" hidden="false" customHeight="false" outlineLevel="0" collapsed="false">
      <c r="A4569" s="341" t="n">
        <v>96693</v>
      </c>
      <c r="B4569" s="342" t="str">
        <f aca="false">A4569&amp;"U"</f>
        <v>96693U</v>
      </c>
      <c r="C4569" s="341" t="s">
        <v>10460</v>
      </c>
      <c r="D4569" s="341" t="s">
        <v>32</v>
      </c>
      <c r="E4569" s="341" t="s">
        <v>5911</v>
      </c>
      <c r="F4569" s="343" t="n">
        <v>52.31</v>
      </c>
    </row>
    <row r="4570" customFormat="false" ht="15" hidden="false" customHeight="false" outlineLevel="0" collapsed="false">
      <c r="A4570" s="341" t="n">
        <v>96694</v>
      </c>
      <c r="B4570" s="342" t="str">
        <f aca="false">A4570&amp;"U"</f>
        <v>96694U</v>
      </c>
      <c r="C4570" s="341" t="s">
        <v>10461</v>
      </c>
      <c r="D4570" s="341" t="s">
        <v>32</v>
      </c>
      <c r="E4570" s="341" t="s">
        <v>5911</v>
      </c>
      <c r="F4570" s="343" t="n">
        <v>82.26</v>
      </c>
    </row>
    <row r="4571" customFormat="false" ht="15" hidden="false" customHeight="false" outlineLevel="0" collapsed="false">
      <c r="A4571" s="341" t="n">
        <v>96695</v>
      </c>
      <c r="B4571" s="342" t="str">
        <f aca="false">A4571&amp;"U"</f>
        <v>96695U</v>
      </c>
      <c r="C4571" s="341" t="s">
        <v>10462</v>
      </c>
      <c r="D4571" s="341" t="s">
        <v>32</v>
      </c>
      <c r="E4571" s="341" t="s">
        <v>5911</v>
      </c>
      <c r="F4571" s="343" t="n">
        <v>90.81</v>
      </c>
    </row>
    <row r="4572" customFormat="false" ht="15" hidden="false" customHeight="false" outlineLevel="0" collapsed="false">
      <c r="A4572" s="341" t="n">
        <v>96696</v>
      </c>
      <c r="B4572" s="342" t="str">
        <f aca="false">A4572&amp;"U"</f>
        <v>96696U</v>
      </c>
      <c r="C4572" s="341" t="s">
        <v>10463</v>
      </c>
      <c r="D4572" s="341" t="s">
        <v>32</v>
      </c>
      <c r="E4572" s="341" t="s">
        <v>5911</v>
      </c>
      <c r="F4572" s="343" t="n">
        <v>102.79</v>
      </c>
    </row>
    <row r="4573" customFormat="false" ht="15" hidden="false" customHeight="false" outlineLevel="0" collapsed="false">
      <c r="A4573" s="341" t="n">
        <v>96697</v>
      </c>
      <c r="B4573" s="342" t="str">
        <f aca="false">A4573&amp;"U"</f>
        <v>96697U</v>
      </c>
      <c r="C4573" s="341" t="s">
        <v>10464</v>
      </c>
      <c r="D4573" s="341" t="s">
        <v>32</v>
      </c>
      <c r="E4573" s="341" t="s">
        <v>5911</v>
      </c>
      <c r="F4573" s="343" t="n">
        <v>307</v>
      </c>
    </row>
    <row r="4574" customFormat="false" ht="15" hidden="false" customHeight="false" outlineLevel="0" collapsed="false">
      <c r="A4574" s="341" t="n">
        <v>96698</v>
      </c>
      <c r="B4574" s="342" t="str">
        <f aca="false">A4574&amp;"U"</f>
        <v>96698U</v>
      </c>
      <c r="C4574" s="341" t="s">
        <v>10465</v>
      </c>
      <c r="D4574" s="341" t="s">
        <v>32</v>
      </c>
      <c r="E4574" s="341" t="s">
        <v>5911</v>
      </c>
      <c r="F4574" s="343" t="n">
        <v>7.08</v>
      </c>
    </row>
    <row r="4575" customFormat="false" ht="15" hidden="false" customHeight="false" outlineLevel="0" collapsed="false">
      <c r="A4575" s="341" t="n">
        <v>96699</v>
      </c>
      <c r="B4575" s="342" t="str">
        <f aca="false">A4575&amp;"U"</f>
        <v>96699U</v>
      </c>
      <c r="C4575" s="341" t="s">
        <v>10466</v>
      </c>
      <c r="D4575" s="341" t="s">
        <v>32</v>
      </c>
      <c r="E4575" s="341" t="s">
        <v>5911</v>
      </c>
      <c r="F4575" s="343" t="n">
        <v>22.89</v>
      </c>
    </row>
    <row r="4576" customFormat="false" ht="15" hidden="false" customHeight="false" outlineLevel="0" collapsed="false">
      <c r="A4576" s="341" t="n">
        <v>96700</v>
      </c>
      <c r="B4576" s="342" t="str">
        <f aca="false">A4576&amp;"U"</f>
        <v>96700U</v>
      </c>
      <c r="C4576" s="341" t="s">
        <v>10467</v>
      </c>
      <c r="D4576" s="341" t="s">
        <v>32</v>
      </c>
      <c r="E4576" s="341" t="s">
        <v>5911</v>
      </c>
      <c r="F4576" s="343" t="n">
        <v>15.05</v>
      </c>
    </row>
    <row r="4577" customFormat="false" ht="15" hidden="false" customHeight="false" outlineLevel="0" collapsed="false">
      <c r="A4577" s="341" t="n">
        <v>96701</v>
      </c>
      <c r="B4577" s="342" t="str">
        <f aca="false">A4577&amp;"U"</f>
        <v>96701U</v>
      </c>
      <c r="C4577" s="341" t="s">
        <v>10468</v>
      </c>
      <c r="D4577" s="341" t="s">
        <v>32</v>
      </c>
      <c r="E4577" s="341" t="s">
        <v>5911</v>
      </c>
      <c r="F4577" s="343" t="n">
        <v>9.79</v>
      </c>
    </row>
    <row r="4578" customFormat="false" ht="15" hidden="false" customHeight="false" outlineLevel="0" collapsed="false">
      <c r="A4578" s="341" t="n">
        <v>96702</v>
      </c>
      <c r="B4578" s="342" t="str">
        <f aca="false">A4578&amp;"U"</f>
        <v>96702U</v>
      </c>
      <c r="C4578" s="341" t="s">
        <v>10469</v>
      </c>
      <c r="D4578" s="341" t="s">
        <v>32</v>
      </c>
      <c r="E4578" s="341" t="s">
        <v>5911</v>
      </c>
      <c r="F4578" s="343" t="n">
        <v>10.2</v>
      </c>
    </row>
    <row r="4579" customFormat="false" ht="15" hidden="false" customHeight="false" outlineLevel="0" collapsed="false">
      <c r="A4579" s="341" t="n">
        <v>96703</v>
      </c>
      <c r="B4579" s="342" t="str">
        <f aca="false">A4579&amp;"U"</f>
        <v>96703U</v>
      </c>
      <c r="C4579" s="341" t="s">
        <v>10470</v>
      </c>
      <c r="D4579" s="341" t="s">
        <v>32</v>
      </c>
      <c r="E4579" s="341" t="s">
        <v>5911</v>
      </c>
      <c r="F4579" s="343" t="n">
        <v>17.67</v>
      </c>
    </row>
    <row r="4580" customFormat="false" ht="15" hidden="false" customHeight="false" outlineLevel="0" collapsed="false">
      <c r="A4580" s="341" t="n">
        <v>96704</v>
      </c>
      <c r="B4580" s="342" t="str">
        <f aca="false">A4580&amp;"U"</f>
        <v>96704U</v>
      </c>
      <c r="C4580" s="341" t="s">
        <v>10471</v>
      </c>
      <c r="D4580" s="341" t="s">
        <v>32</v>
      </c>
      <c r="E4580" s="341" t="s">
        <v>5911</v>
      </c>
      <c r="F4580" s="343" t="n">
        <v>18.13</v>
      </c>
    </row>
    <row r="4581" customFormat="false" ht="15" hidden="false" customHeight="false" outlineLevel="0" collapsed="false">
      <c r="A4581" s="341" t="n">
        <v>96705</v>
      </c>
      <c r="B4581" s="342" t="str">
        <f aca="false">A4581&amp;"U"</f>
        <v>96705U</v>
      </c>
      <c r="C4581" s="341" t="s">
        <v>10472</v>
      </c>
      <c r="D4581" s="341" t="s">
        <v>32</v>
      </c>
      <c r="E4581" s="341" t="s">
        <v>5911</v>
      </c>
      <c r="F4581" s="343" t="n">
        <v>21.45</v>
      </c>
    </row>
    <row r="4582" customFormat="false" ht="15" hidden="false" customHeight="false" outlineLevel="0" collapsed="false">
      <c r="A4582" s="341" t="n">
        <v>96706</v>
      </c>
      <c r="B4582" s="342" t="str">
        <f aca="false">A4582&amp;"U"</f>
        <v>96706U</v>
      </c>
      <c r="C4582" s="341" t="s">
        <v>10473</v>
      </c>
      <c r="D4582" s="341" t="s">
        <v>32</v>
      </c>
      <c r="E4582" s="341" t="s">
        <v>5911</v>
      </c>
      <c r="F4582" s="343" t="n">
        <v>31.93</v>
      </c>
    </row>
    <row r="4583" customFormat="false" ht="15" hidden="false" customHeight="false" outlineLevel="0" collapsed="false">
      <c r="A4583" s="341" t="n">
        <v>96707</v>
      </c>
      <c r="B4583" s="342" t="str">
        <f aca="false">A4583&amp;"U"</f>
        <v>96707U</v>
      </c>
      <c r="C4583" s="341" t="s">
        <v>10474</v>
      </c>
      <c r="D4583" s="341" t="s">
        <v>32</v>
      </c>
      <c r="E4583" s="341" t="s">
        <v>5911</v>
      </c>
      <c r="F4583" s="343" t="n">
        <v>51.64</v>
      </c>
    </row>
    <row r="4584" customFormat="false" ht="15" hidden="false" customHeight="false" outlineLevel="0" collapsed="false">
      <c r="A4584" s="341" t="n">
        <v>96708</v>
      </c>
      <c r="B4584" s="342" t="str">
        <f aca="false">A4584&amp;"U"</f>
        <v>96708U</v>
      </c>
      <c r="C4584" s="341" t="s">
        <v>10475</v>
      </c>
      <c r="D4584" s="341" t="s">
        <v>32</v>
      </c>
      <c r="E4584" s="341" t="s">
        <v>5911</v>
      </c>
      <c r="F4584" s="343" t="n">
        <v>78.6</v>
      </c>
    </row>
    <row r="4585" customFormat="false" ht="15" hidden="false" customHeight="false" outlineLevel="0" collapsed="false">
      <c r="A4585" s="341" t="n">
        <v>96709</v>
      </c>
      <c r="B4585" s="342" t="str">
        <f aca="false">A4585&amp;"U"</f>
        <v>96709U</v>
      </c>
      <c r="C4585" s="341" t="s">
        <v>10476</v>
      </c>
      <c r="D4585" s="341" t="s">
        <v>32</v>
      </c>
      <c r="E4585" s="341" t="s">
        <v>5911</v>
      </c>
      <c r="F4585" s="343" t="n">
        <v>100.38</v>
      </c>
    </row>
    <row r="4586" customFormat="false" ht="15" hidden="false" customHeight="false" outlineLevel="0" collapsed="false">
      <c r="A4586" s="341" t="n">
        <v>96710</v>
      </c>
      <c r="B4586" s="342" t="str">
        <f aca="false">A4586&amp;"U"</f>
        <v>96710U</v>
      </c>
      <c r="C4586" s="341" t="s">
        <v>10477</v>
      </c>
      <c r="D4586" s="341" t="s">
        <v>32</v>
      </c>
      <c r="E4586" s="341" t="s">
        <v>5911</v>
      </c>
      <c r="F4586" s="343" t="n">
        <v>13.03</v>
      </c>
    </row>
    <row r="4587" customFormat="false" ht="15" hidden="false" customHeight="false" outlineLevel="0" collapsed="false">
      <c r="A4587" s="341" t="n">
        <v>96711</v>
      </c>
      <c r="B4587" s="342" t="str">
        <f aca="false">A4587&amp;"U"</f>
        <v>96711U</v>
      </c>
      <c r="C4587" s="341" t="s">
        <v>10478</v>
      </c>
      <c r="D4587" s="341" t="s">
        <v>32</v>
      </c>
      <c r="E4587" s="341" t="s">
        <v>5911</v>
      </c>
      <c r="F4587" s="343" t="n">
        <v>19.54</v>
      </c>
    </row>
    <row r="4588" customFormat="false" ht="15" hidden="false" customHeight="false" outlineLevel="0" collapsed="false">
      <c r="A4588" s="341" t="n">
        <v>96712</v>
      </c>
      <c r="B4588" s="342" t="str">
        <f aca="false">A4588&amp;"U"</f>
        <v>96712U</v>
      </c>
      <c r="C4588" s="341" t="s">
        <v>10479</v>
      </c>
      <c r="D4588" s="341" t="s">
        <v>32</v>
      </c>
      <c r="E4588" s="341" t="s">
        <v>5911</v>
      </c>
      <c r="F4588" s="343" t="n">
        <v>27.94</v>
      </c>
    </row>
    <row r="4589" customFormat="false" ht="15" hidden="false" customHeight="false" outlineLevel="0" collapsed="false">
      <c r="A4589" s="341" t="n">
        <v>96713</v>
      </c>
      <c r="B4589" s="342" t="str">
        <f aca="false">A4589&amp;"U"</f>
        <v>96713U</v>
      </c>
      <c r="C4589" s="341" t="s">
        <v>10480</v>
      </c>
      <c r="D4589" s="341" t="s">
        <v>32</v>
      </c>
      <c r="E4589" s="341" t="s">
        <v>5911</v>
      </c>
      <c r="F4589" s="343" t="n">
        <v>43.17</v>
      </c>
    </row>
    <row r="4590" customFormat="false" ht="15" hidden="false" customHeight="false" outlineLevel="0" collapsed="false">
      <c r="A4590" s="341" t="n">
        <v>96714</v>
      </c>
      <c r="B4590" s="342" t="str">
        <f aca="false">A4590&amp;"U"</f>
        <v>96714U</v>
      </c>
      <c r="C4590" s="341" t="s">
        <v>10481</v>
      </c>
      <c r="D4590" s="341" t="s">
        <v>32</v>
      </c>
      <c r="E4590" s="341" t="s">
        <v>5911</v>
      </c>
      <c r="F4590" s="343" t="n">
        <v>61.64</v>
      </c>
    </row>
    <row r="4591" customFormat="false" ht="15" hidden="false" customHeight="false" outlineLevel="0" collapsed="false">
      <c r="A4591" s="341" t="n">
        <v>96715</v>
      </c>
      <c r="B4591" s="342" t="str">
        <f aca="false">A4591&amp;"U"</f>
        <v>96715U</v>
      </c>
      <c r="C4591" s="341" t="s">
        <v>10482</v>
      </c>
      <c r="D4591" s="341" t="s">
        <v>32</v>
      </c>
      <c r="E4591" s="341" t="s">
        <v>5911</v>
      </c>
      <c r="F4591" s="343" t="n">
        <v>110.64</v>
      </c>
    </row>
    <row r="4592" customFormat="false" ht="15" hidden="false" customHeight="false" outlineLevel="0" collapsed="false">
      <c r="A4592" s="341" t="n">
        <v>96716</v>
      </c>
      <c r="B4592" s="342" t="str">
        <f aca="false">A4592&amp;"U"</f>
        <v>96716U</v>
      </c>
      <c r="C4592" s="341" t="s">
        <v>10483</v>
      </c>
      <c r="D4592" s="341" t="s">
        <v>32</v>
      </c>
      <c r="E4592" s="341" t="s">
        <v>5911</v>
      </c>
      <c r="F4592" s="343" t="n">
        <v>144.31</v>
      </c>
    </row>
    <row r="4593" customFormat="false" ht="15" hidden="false" customHeight="false" outlineLevel="0" collapsed="false">
      <c r="A4593" s="341" t="n">
        <v>96717</v>
      </c>
      <c r="B4593" s="342" t="str">
        <f aca="false">A4593&amp;"U"</f>
        <v>96717U</v>
      </c>
      <c r="C4593" s="341" t="s">
        <v>10484</v>
      </c>
      <c r="D4593" s="341" t="s">
        <v>32</v>
      </c>
      <c r="E4593" s="341" t="s">
        <v>5911</v>
      </c>
      <c r="F4593" s="343" t="n">
        <v>278.56</v>
      </c>
    </row>
    <row r="4594" customFormat="false" ht="15" hidden="false" customHeight="false" outlineLevel="0" collapsed="false">
      <c r="A4594" s="341" t="n">
        <v>96736</v>
      </c>
      <c r="B4594" s="342" t="str">
        <f aca="false">A4594&amp;"U"</f>
        <v>96736U</v>
      </c>
      <c r="C4594" s="341" t="s">
        <v>10485</v>
      </c>
      <c r="D4594" s="341" t="s">
        <v>32</v>
      </c>
      <c r="E4594" s="341" t="s">
        <v>5911</v>
      </c>
      <c r="F4594" s="343" t="n">
        <v>5.93</v>
      </c>
    </row>
    <row r="4595" customFormat="false" ht="15" hidden="false" customHeight="false" outlineLevel="0" collapsed="false">
      <c r="A4595" s="341" t="n">
        <v>96737</v>
      </c>
      <c r="B4595" s="342" t="str">
        <f aca="false">A4595&amp;"U"</f>
        <v>96737U</v>
      </c>
      <c r="C4595" s="341" t="s">
        <v>10486</v>
      </c>
      <c r="D4595" s="341" t="s">
        <v>32</v>
      </c>
      <c r="E4595" s="341" t="s">
        <v>5911</v>
      </c>
      <c r="F4595" s="343" t="n">
        <v>5.74</v>
      </c>
    </row>
    <row r="4596" customFormat="false" ht="15" hidden="false" customHeight="false" outlineLevel="0" collapsed="false">
      <c r="A4596" s="341" t="n">
        <v>96738</v>
      </c>
      <c r="B4596" s="342" t="str">
        <f aca="false">A4596&amp;"U"</f>
        <v>96738U</v>
      </c>
      <c r="C4596" s="341" t="s">
        <v>10487</v>
      </c>
      <c r="D4596" s="341" t="s">
        <v>32</v>
      </c>
      <c r="E4596" s="341" t="s">
        <v>5911</v>
      </c>
      <c r="F4596" s="343" t="n">
        <v>21.55</v>
      </c>
    </row>
    <row r="4597" customFormat="false" ht="15" hidden="false" customHeight="false" outlineLevel="0" collapsed="false">
      <c r="A4597" s="341" t="n">
        <v>96739</v>
      </c>
      <c r="B4597" s="342" t="str">
        <f aca="false">A4597&amp;"U"</f>
        <v>96739U</v>
      </c>
      <c r="C4597" s="341" t="s">
        <v>10488</v>
      </c>
      <c r="D4597" s="341" t="s">
        <v>32</v>
      </c>
      <c r="E4597" s="341" t="s">
        <v>5911</v>
      </c>
      <c r="F4597" s="343" t="n">
        <v>8.38</v>
      </c>
    </row>
    <row r="4598" customFormat="false" ht="15" hidden="false" customHeight="false" outlineLevel="0" collapsed="false">
      <c r="A4598" s="341" t="n">
        <v>96740</v>
      </c>
      <c r="B4598" s="342" t="str">
        <f aca="false">A4598&amp;"U"</f>
        <v>96740U</v>
      </c>
      <c r="C4598" s="341" t="s">
        <v>10489</v>
      </c>
      <c r="D4598" s="341" t="s">
        <v>32</v>
      </c>
      <c r="E4598" s="341" t="s">
        <v>5911</v>
      </c>
      <c r="F4598" s="343" t="n">
        <v>30.27</v>
      </c>
    </row>
    <row r="4599" customFormat="false" ht="15" hidden="false" customHeight="false" outlineLevel="0" collapsed="false">
      <c r="A4599" s="341" t="n">
        <v>96741</v>
      </c>
      <c r="B4599" s="342" t="str">
        <f aca="false">A4599&amp;"U"</f>
        <v>96741U</v>
      </c>
      <c r="C4599" s="341" t="s">
        <v>10490</v>
      </c>
      <c r="D4599" s="341" t="s">
        <v>32</v>
      </c>
      <c r="E4599" s="341" t="s">
        <v>5911</v>
      </c>
      <c r="F4599" s="343" t="n">
        <v>14.99</v>
      </c>
    </row>
    <row r="4600" customFormat="false" ht="15" hidden="false" customHeight="false" outlineLevel="0" collapsed="false">
      <c r="A4600" s="341" t="n">
        <v>96742</v>
      </c>
      <c r="B4600" s="342" t="str">
        <f aca="false">A4600&amp;"U"</f>
        <v>96742U</v>
      </c>
      <c r="C4600" s="341" t="s">
        <v>10491</v>
      </c>
      <c r="D4600" s="341" t="s">
        <v>32</v>
      </c>
      <c r="E4600" s="341" t="s">
        <v>5911</v>
      </c>
      <c r="F4600" s="343" t="n">
        <v>19.7</v>
      </c>
    </row>
    <row r="4601" customFormat="false" ht="15" hidden="false" customHeight="false" outlineLevel="0" collapsed="false">
      <c r="A4601" s="341" t="n">
        <v>96743</v>
      </c>
      <c r="B4601" s="342" t="str">
        <f aca="false">A4601&amp;"U"</f>
        <v>96743U</v>
      </c>
      <c r="C4601" s="341" t="s">
        <v>10492</v>
      </c>
      <c r="D4601" s="341" t="s">
        <v>32</v>
      </c>
      <c r="E4601" s="341" t="s">
        <v>5911</v>
      </c>
      <c r="F4601" s="343" t="n">
        <v>28.11</v>
      </c>
    </row>
    <row r="4602" customFormat="false" ht="15" hidden="false" customHeight="false" outlineLevel="0" collapsed="false">
      <c r="A4602" s="341" t="n">
        <v>96744</v>
      </c>
      <c r="B4602" s="342" t="str">
        <f aca="false">A4602&amp;"U"</f>
        <v>96744U</v>
      </c>
      <c r="C4602" s="341" t="s">
        <v>10493</v>
      </c>
      <c r="D4602" s="341" t="s">
        <v>32</v>
      </c>
      <c r="E4602" s="341" t="s">
        <v>5911</v>
      </c>
      <c r="F4602" s="343" t="n">
        <v>50.6</v>
      </c>
    </row>
    <row r="4603" customFormat="false" ht="15" hidden="false" customHeight="false" outlineLevel="0" collapsed="false">
      <c r="A4603" s="341" t="n">
        <v>96745</v>
      </c>
      <c r="B4603" s="342" t="str">
        <f aca="false">A4603&amp;"U"</f>
        <v>96745U</v>
      </c>
      <c r="C4603" s="341" t="s">
        <v>10494</v>
      </c>
      <c r="D4603" s="341" t="s">
        <v>32</v>
      </c>
      <c r="E4603" s="341" t="s">
        <v>5911</v>
      </c>
      <c r="F4603" s="343" t="n">
        <v>75.14</v>
      </c>
    </row>
    <row r="4604" customFormat="false" ht="15" hidden="false" customHeight="false" outlineLevel="0" collapsed="false">
      <c r="A4604" s="341" t="n">
        <v>96746</v>
      </c>
      <c r="B4604" s="342" t="str">
        <f aca="false">A4604&amp;"U"</f>
        <v>96746U</v>
      </c>
      <c r="C4604" s="341" t="s">
        <v>10495</v>
      </c>
      <c r="D4604" s="341" t="s">
        <v>32</v>
      </c>
      <c r="E4604" s="341" t="s">
        <v>5911</v>
      </c>
      <c r="F4604" s="343" t="n">
        <v>100.56</v>
      </c>
    </row>
    <row r="4605" customFormat="false" ht="15" hidden="false" customHeight="false" outlineLevel="0" collapsed="false">
      <c r="A4605" s="341" t="n">
        <v>96747</v>
      </c>
      <c r="B4605" s="342" t="str">
        <f aca="false">A4605&amp;"U"</f>
        <v>96747U</v>
      </c>
      <c r="C4605" s="341" t="s">
        <v>10496</v>
      </c>
      <c r="D4605" s="341" t="s">
        <v>32</v>
      </c>
      <c r="E4605" s="341" t="s">
        <v>5911</v>
      </c>
      <c r="F4605" s="343" t="n">
        <v>7.35</v>
      </c>
    </row>
    <row r="4606" customFormat="false" ht="15" hidden="false" customHeight="false" outlineLevel="0" collapsed="false">
      <c r="A4606" s="341" t="n">
        <v>96748</v>
      </c>
      <c r="B4606" s="342" t="str">
        <f aca="false">A4606&amp;"U"</f>
        <v>96748U</v>
      </c>
      <c r="C4606" s="341" t="s">
        <v>10497</v>
      </c>
      <c r="D4606" s="341" t="s">
        <v>32</v>
      </c>
      <c r="E4606" s="341" t="s">
        <v>5911</v>
      </c>
      <c r="F4606" s="343" t="n">
        <v>7.95</v>
      </c>
    </row>
    <row r="4607" customFormat="false" ht="15" hidden="false" customHeight="false" outlineLevel="0" collapsed="false">
      <c r="A4607" s="341" t="n">
        <v>96749</v>
      </c>
      <c r="B4607" s="342" t="str">
        <f aca="false">A4607&amp;"U"</f>
        <v>96749U</v>
      </c>
      <c r="C4607" s="341" t="s">
        <v>10498</v>
      </c>
      <c r="D4607" s="341" t="s">
        <v>32</v>
      </c>
      <c r="E4607" s="341" t="s">
        <v>5911</v>
      </c>
      <c r="F4607" s="343" t="n">
        <v>10.74</v>
      </c>
    </row>
    <row r="4608" customFormat="false" ht="15" hidden="false" customHeight="false" outlineLevel="0" collapsed="false">
      <c r="A4608" s="341" t="n">
        <v>96750</v>
      </c>
      <c r="B4608" s="342" t="str">
        <f aca="false">A4608&amp;"U"</f>
        <v>96750U</v>
      </c>
      <c r="C4608" s="341" t="s">
        <v>10499</v>
      </c>
      <c r="D4608" s="341" t="s">
        <v>32</v>
      </c>
      <c r="E4608" s="341" t="s">
        <v>5911</v>
      </c>
      <c r="F4608" s="343" t="n">
        <v>15.2</v>
      </c>
    </row>
    <row r="4609" customFormat="false" ht="15" hidden="false" customHeight="false" outlineLevel="0" collapsed="false">
      <c r="A4609" s="341" t="n">
        <v>96751</v>
      </c>
      <c r="B4609" s="342" t="str">
        <f aca="false">A4609&amp;"U"</f>
        <v>96751U</v>
      </c>
      <c r="C4609" s="341" t="s">
        <v>10500</v>
      </c>
      <c r="D4609" s="341" t="s">
        <v>32</v>
      </c>
      <c r="E4609" s="341" t="s">
        <v>5911</v>
      </c>
      <c r="F4609" s="343" t="n">
        <v>24.23</v>
      </c>
    </row>
    <row r="4610" customFormat="false" ht="15" hidden="false" customHeight="false" outlineLevel="0" collapsed="false">
      <c r="A4610" s="341" t="n">
        <v>96752</v>
      </c>
      <c r="B4610" s="342" t="str">
        <f aca="false">A4610&amp;"U"</f>
        <v>96752U</v>
      </c>
      <c r="C4610" s="341" t="s">
        <v>10501</v>
      </c>
      <c r="D4610" s="341" t="s">
        <v>32</v>
      </c>
      <c r="E4610" s="341" t="s">
        <v>5911</v>
      </c>
      <c r="F4610" s="343" t="n">
        <v>32.5</v>
      </c>
    </row>
    <row r="4611" customFormat="false" ht="15" hidden="false" customHeight="false" outlineLevel="0" collapsed="false">
      <c r="A4611" s="341" t="n">
        <v>96753</v>
      </c>
      <c r="B4611" s="342" t="str">
        <f aca="false">A4611&amp;"U"</f>
        <v>96753U</v>
      </c>
      <c r="C4611" s="341" t="s">
        <v>10502</v>
      </c>
      <c r="D4611" s="341" t="s">
        <v>32</v>
      </c>
      <c r="E4611" s="341" t="s">
        <v>5911</v>
      </c>
      <c r="F4611" s="343" t="n">
        <v>80.65</v>
      </c>
    </row>
    <row r="4612" customFormat="false" ht="15" hidden="false" customHeight="false" outlineLevel="0" collapsed="false">
      <c r="A4612" s="341" t="n">
        <v>96754</v>
      </c>
      <c r="B4612" s="342" t="str">
        <f aca="false">A4612&amp;"U"</f>
        <v>96754U</v>
      </c>
      <c r="C4612" s="341" t="s">
        <v>10503</v>
      </c>
      <c r="D4612" s="341" t="s">
        <v>32</v>
      </c>
      <c r="E4612" s="341" t="s">
        <v>5911</v>
      </c>
      <c r="F4612" s="343" t="n">
        <v>97.58</v>
      </c>
    </row>
    <row r="4613" customFormat="false" ht="15" hidden="false" customHeight="false" outlineLevel="0" collapsed="false">
      <c r="A4613" s="341" t="n">
        <v>96755</v>
      </c>
      <c r="B4613" s="342" t="str">
        <f aca="false">A4613&amp;"U"</f>
        <v>96755U</v>
      </c>
      <c r="C4613" s="341" t="s">
        <v>10504</v>
      </c>
      <c r="D4613" s="341" t="s">
        <v>32</v>
      </c>
      <c r="E4613" s="341" t="s">
        <v>5911</v>
      </c>
      <c r="F4613" s="343" t="n">
        <v>307.27</v>
      </c>
    </row>
    <row r="4614" customFormat="false" ht="15" hidden="false" customHeight="false" outlineLevel="0" collapsed="false">
      <c r="A4614" s="341" t="n">
        <v>96756</v>
      </c>
      <c r="B4614" s="342" t="str">
        <f aca="false">A4614&amp;"U"</f>
        <v>96756U</v>
      </c>
      <c r="C4614" s="341" t="s">
        <v>10505</v>
      </c>
      <c r="D4614" s="341" t="s">
        <v>32</v>
      </c>
      <c r="E4614" s="341" t="s">
        <v>5911</v>
      </c>
      <c r="F4614" s="343" t="n">
        <v>18.66</v>
      </c>
    </row>
    <row r="4615" customFormat="false" ht="15" hidden="false" customHeight="false" outlineLevel="0" collapsed="false">
      <c r="A4615" s="341" t="n">
        <v>96757</v>
      </c>
      <c r="B4615" s="342" t="str">
        <f aca="false">A4615&amp;"U"</f>
        <v>96757U</v>
      </c>
      <c r="C4615" s="341" t="s">
        <v>10506</v>
      </c>
      <c r="D4615" s="341" t="s">
        <v>32</v>
      </c>
      <c r="E4615" s="341" t="s">
        <v>5911</v>
      </c>
      <c r="F4615" s="343" t="n">
        <v>22.44</v>
      </c>
    </row>
    <row r="4616" customFormat="false" ht="15" hidden="false" customHeight="false" outlineLevel="0" collapsed="false">
      <c r="A4616" s="341" t="n">
        <v>96758</v>
      </c>
      <c r="B4616" s="342" t="str">
        <f aca="false">A4616&amp;"U"</f>
        <v>96758U</v>
      </c>
      <c r="C4616" s="341" t="s">
        <v>10507</v>
      </c>
      <c r="D4616" s="341" t="s">
        <v>32</v>
      </c>
      <c r="E4616" s="341" t="s">
        <v>5911</v>
      </c>
      <c r="F4616" s="343" t="n">
        <v>16.71</v>
      </c>
    </row>
    <row r="4617" customFormat="false" ht="15" hidden="false" customHeight="false" outlineLevel="0" collapsed="false">
      <c r="A4617" s="341" t="n">
        <v>96759</v>
      </c>
      <c r="B4617" s="342" t="str">
        <f aca="false">A4617&amp;"U"</f>
        <v>96759U</v>
      </c>
      <c r="C4617" s="341" t="s">
        <v>10508</v>
      </c>
      <c r="D4617" s="341" t="s">
        <v>32</v>
      </c>
      <c r="E4617" s="341" t="s">
        <v>5911</v>
      </c>
      <c r="F4617" s="343" t="n">
        <v>22.57</v>
      </c>
    </row>
    <row r="4618" customFormat="false" ht="15" hidden="false" customHeight="false" outlineLevel="0" collapsed="false">
      <c r="A4618" s="341" t="n">
        <v>96760</v>
      </c>
      <c r="B4618" s="342" t="str">
        <f aca="false">A4618&amp;"U"</f>
        <v>96760U</v>
      </c>
      <c r="C4618" s="341" t="s">
        <v>10509</v>
      </c>
      <c r="D4618" s="341" t="s">
        <v>32</v>
      </c>
      <c r="E4618" s="341" t="s">
        <v>5911</v>
      </c>
      <c r="F4618" s="343" t="n">
        <v>39.62</v>
      </c>
    </row>
    <row r="4619" customFormat="false" ht="15" hidden="false" customHeight="false" outlineLevel="0" collapsed="false">
      <c r="A4619" s="341" t="n">
        <v>96761</v>
      </c>
      <c r="B4619" s="342" t="str">
        <f aca="false">A4619&amp;"U"</f>
        <v>96761U</v>
      </c>
      <c r="C4619" s="341" t="s">
        <v>10510</v>
      </c>
      <c r="D4619" s="341" t="s">
        <v>32</v>
      </c>
      <c r="E4619" s="341" t="s">
        <v>5911</v>
      </c>
      <c r="F4619" s="343" t="n">
        <v>53.94</v>
      </c>
    </row>
    <row r="4620" customFormat="false" ht="15" hidden="false" customHeight="false" outlineLevel="0" collapsed="false">
      <c r="A4620" s="341" t="n">
        <v>96762</v>
      </c>
      <c r="B4620" s="342" t="str">
        <f aca="false">A4620&amp;"U"</f>
        <v>96762U</v>
      </c>
      <c r="C4620" s="341" t="s">
        <v>10511</v>
      </c>
      <c r="D4620" s="341" t="s">
        <v>32</v>
      </c>
      <c r="E4620" s="341" t="s">
        <v>5911</v>
      </c>
      <c r="F4620" s="343" t="n">
        <v>108.5</v>
      </c>
    </row>
    <row r="4621" customFormat="false" ht="15" hidden="false" customHeight="false" outlineLevel="0" collapsed="false">
      <c r="A4621" s="341" t="n">
        <v>96763</v>
      </c>
      <c r="B4621" s="342" t="str">
        <f aca="false">A4621&amp;"U"</f>
        <v>96763U</v>
      </c>
      <c r="C4621" s="341" t="s">
        <v>10512</v>
      </c>
      <c r="D4621" s="341" t="s">
        <v>32</v>
      </c>
      <c r="E4621" s="341" t="s">
        <v>5911</v>
      </c>
      <c r="F4621" s="343" t="n">
        <v>137.36</v>
      </c>
    </row>
    <row r="4622" customFormat="false" ht="15" hidden="false" customHeight="false" outlineLevel="0" collapsed="false">
      <c r="A4622" s="341" t="n">
        <v>96764</v>
      </c>
      <c r="B4622" s="342" t="str">
        <f aca="false">A4622&amp;"U"</f>
        <v>96764U</v>
      </c>
      <c r="C4622" s="341" t="s">
        <v>10513</v>
      </c>
      <c r="D4622" s="341" t="s">
        <v>32</v>
      </c>
      <c r="E4622" s="341" t="s">
        <v>5911</v>
      </c>
      <c r="F4622" s="343" t="n">
        <v>278.91</v>
      </c>
    </row>
    <row r="4623" customFormat="false" ht="15" hidden="false" customHeight="false" outlineLevel="0" collapsed="false">
      <c r="A4623" s="341" t="n">
        <v>96802</v>
      </c>
      <c r="B4623" s="342" t="str">
        <f aca="false">A4623&amp;"U"</f>
        <v>96802U</v>
      </c>
      <c r="C4623" s="341" t="s">
        <v>10514</v>
      </c>
      <c r="D4623" s="341" t="s">
        <v>32</v>
      </c>
      <c r="E4623" s="341" t="s">
        <v>5911</v>
      </c>
      <c r="F4623" s="343" t="n">
        <v>368.84</v>
      </c>
    </row>
    <row r="4624" customFormat="false" ht="15" hidden="false" customHeight="false" outlineLevel="0" collapsed="false">
      <c r="A4624" s="341" t="n">
        <v>96803</v>
      </c>
      <c r="B4624" s="342" t="str">
        <f aca="false">A4624&amp;"U"</f>
        <v>96803U</v>
      </c>
      <c r="C4624" s="341" t="s">
        <v>10515</v>
      </c>
      <c r="D4624" s="341" t="s">
        <v>32</v>
      </c>
      <c r="E4624" s="341" t="s">
        <v>5911</v>
      </c>
      <c r="F4624" s="343" t="n">
        <v>66.46</v>
      </c>
    </row>
    <row r="4625" customFormat="false" ht="15" hidden="false" customHeight="false" outlineLevel="0" collapsed="false">
      <c r="A4625" s="341" t="n">
        <v>96804</v>
      </c>
      <c r="B4625" s="342" t="str">
        <f aca="false">A4625&amp;"U"</f>
        <v>96804U</v>
      </c>
      <c r="C4625" s="341" t="s">
        <v>10516</v>
      </c>
      <c r="D4625" s="341" t="s">
        <v>32</v>
      </c>
      <c r="E4625" s="341" t="s">
        <v>5911</v>
      </c>
      <c r="F4625" s="343" t="n">
        <v>106.31</v>
      </c>
    </row>
    <row r="4626" customFormat="false" ht="15" hidden="false" customHeight="false" outlineLevel="0" collapsed="false">
      <c r="A4626" s="341" t="n">
        <v>96805</v>
      </c>
      <c r="B4626" s="342" t="str">
        <f aca="false">A4626&amp;"U"</f>
        <v>96805U</v>
      </c>
      <c r="C4626" s="341" t="s">
        <v>10517</v>
      </c>
      <c r="D4626" s="341" t="s">
        <v>32</v>
      </c>
      <c r="E4626" s="341" t="s">
        <v>5911</v>
      </c>
      <c r="F4626" s="343" t="n">
        <v>189.71</v>
      </c>
    </row>
    <row r="4627" customFormat="false" ht="15" hidden="false" customHeight="false" outlineLevel="0" collapsed="false">
      <c r="A4627" s="341" t="n">
        <v>96806</v>
      </c>
      <c r="B4627" s="342" t="str">
        <f aca="false">A4627&amp;"U"</f>
        <v>96806U</v>
      </c>
      <c r="C4627" s="341" t="s">
        <v>10518</v>
      </c>
      <c r="D4627" s="341" t="s">
        <v>32</v>
      </c>
      <c r="E4627" s="341" t="s">
        <v>5911</v>
      </c>
      <c r="F4627" s="343" t="n">
        <v>72.3</v>
      </c>
    </row>
    <row r="4628" customFormat="false" ht="15" hidden="false" customHeight="false" outlineLevel="0" collapsed="false">
      <c r="A4628" s="341" t="n">
        <v>96807</v>
      </c>
      <c r="B4628" s="342" t="str">
        <f aca="false">A4628&amp;"U"</f>
        <v>96807U</v>
      </c>
      <c r="C4628" s="341" t="s">
        <v>10519</v>
      </c>
      <c r="D4628" s="341" t="s">
        <v>32</v>
      </c>
      <c r="E4628" s="341" t="s">
        <v>5911</v>
      </c>
      <c r="F4628" s="343" t="n">
        <v>115.62</v>
      </c>
    </row>
    <row r="4629" customFormat="false" ht="15" hidden="false" customHeight="false" outlineLevel="0" collapsed="false">
      <c r="A4629" s="341" t="n">
        <v>96808</v>
      </c>
      <c r="B4629" s="342" t="str">
        <f aca="false">A4629&amp;"U"</f>
        <v>96808U</v>
      </c>
      <c r="C4629" s="341" t="s">
        <v>10520</v>
      </c>
      <c r="D4629" s="341" t="s">
        <v>32</v>
      </c>
      <c r="E4629" s="341" t="s">
        <v>5911</v>
      </c>
      <c r="F4629" s="343" t="n">
        <v>14.59</v>
      </c>
    </row>
    <row r="4630" customFormat="false" ht="15" hidden="false" customHeight="false" outlineLevel="0" collapsed="false">
      <c r="A4630" s="341" t="n">
        <v>96809</v>
      </c>
      <c r="B4630" s="342" t="str">
        <f aca="false">A4630&amp;"U"</f>
        <v>96809U</v>
      </c>
      <c r="C4630" s="341" t="s">
        <v>10521</v>
      </c>
      <c r="D4630" s="341" t="s">
        <v>32</v>
      </c>
      <c r="E4630" s="341" t="s">
        <v>5911</v>
      </c>
      <c r="F4630" s="343" t="n">
        <v>16.15</v>
      </c>
    </row>
    <row r="4631" customFormat="false" ht="15" hidden="false" customHeight="false" outlineLevel="0" collapsed="false">
      <c r="A4631" s="341" t="n">
        <v>96810</v>
      </c>
      <c r="B4631" s="342" t="str">
        <f aca="false">A4631&amp;"U"</f>
        <v>96810U</v>
      </c>
      <c r="C4631" s="341" t="s">
        <v>10522</v>
      </c>
      <c r="D4631" s="341" t="s">
        <v>32</v>
      </c>
      <c r="E4631" s="341" t="s">
        <v>5911</v>
      </c>
      <c r="F4631" s="343" t="n">
        <v>17.52</v>
      </c>
    </row>
    <row r="4632" customFormat="false" ht="15" hidden="false" customHeight="false" outlineLevel="0" collapsed="false">
      <c r="A4632" s="341" t="n">
        <v>96811</v>
      </c>
      <c r="B4632" s="342" t="str">
        <f aca="false">A4632&amp;"U"</f>
        <v>96811U</v>
      </c>
      <c r="C4632" s="341" t="s">
        <v>10523</v>
      </c>
      <c r="D4632" s="341" t="s">
        <v>32</v>
      </c>
      <c r="E4632" s="341" t="s">
        <v>5911</v>
      </c>
      <c r="F4632" s="343" t="n">
        <v>18.47</v>
      </c>
    </row>
    <row r="4633" customFormat="false" ht="15" hidden="false" customHeight="false" outlineLevel="0" collapsed="false">
      <c r="A4633" s="341" t="n">
        <v>96812</v>
      </c>
      <c r="B4633" s="342" t="str">
        <f aca="false">A4633&amp;"U"</f>
        <v>96812U</v>
      </c>
      <c r="C4633" s="341" t="s">
        <v>10524</v>
      </c>
      <c r="D4633" s="341" t="s">
        <v>32</v>
      </c>
      <c r="E4633" s="341" t="s">
        <v>5911</v>
      </c>
      <c r="F4633" s="343" t="n">
        <v>16.83</v>
      </c>
    </row>
    <row r="4634" customFormat="false" ht="15" hidden="false" customHeight="false" outlineLevel="0" collapsed="false">
      <c r="A4634" s="341" t="n">
        <v>96813</v>
      </c>
      <c r="B4634" s="342" t="str">
        <f aca="false">A4634&amp;"U"</f>
        <v>96813U</v>
      </c>
      <c r="C4634" s="341" t="s">
        <v>10525</v>
      </c>
      <c r="D4634" s="341" t="s">
        <v>32</v>
      </c>
      <c r="E4634" s="341" t="s">
        <v>5911</v>
      </c>
      <c r="F4634" s="343" t="n">
        <v>19.19</v>
      </c>
    </row>
    <row r="4635" customFormat="false" ht="15" hidden="false" customHeight="false" outlineLevel="0" collapsed="false">
      <c r="A4635" s="341" t="n">
        <v>96814</v>
      </c>
      <c r="B4635" s="342" t="str">
        <f aca="false">A4635&amp;"U"</f>
        <v>96814U</v>
      </c>
      <c r="C4635" s="341" t="s">
        <v>10526</v>
      </c>
      <c r="D4635" s="341" t="s">
        <v>32</v>
      </c>
      <c r="E4635" s="341" t="s">
        <v>5911</v>
      </c>
      <c r="F4635" s="343" t="n">
        <v>13.81</v>
      </c>
    </row>
    <row r="4636" customFormat="false" ht="15" hidden="false" customHeight="false" outlineLevel="0" collapsed="false">
      <c r="A4636" s="341" t="n">
        <v>96815</v>
      </c>
      <c r="B4636" s="342" t="str">
        <f aca="false">A4636&amp;"U"</f>
        <v>96815U</v>
      </c>
      <c r="C4636" s="341" t="s">
        <v>10527</v>
      </c>
      <c r="D4636" s="341" t="s">
        <v>32</v>
      </c>
      <c r="E4636" s="341" t="s">
        <v>5911</v>
      </c>
      <c r="F4636" s="343" t="n">
        <v>28.86</v>
      </c>
    </row>
    <row r="4637" customFormat="false" ht="15" hidden="false" customHeight="false" outlineLevel="0" collapsed="false">
      <c r="A4637" s="341" t="n">
        <v>96816</v>
      </c>
      <c r="B4637" s="342" t="str">
        <f aca="false">A4637&amp;"U"</f>
        <v>96816U</v>
      </c>
      <c r="C4637" s="341" t="s">
        <v>10528</v>
      </c>
      <c r="D4637" s="341" t="s">
        <v>32</v>
      </c>
      <c r="E4637" s="341" t="s">
        <v>5911</v>
      </c>
      <c r="F4637" s="343" t="n">
        <v>21.71</v>
      </c>
    </row>
    <row r="4638" customFormat="false" ht="15" hidden="false" customHeight="false" outlineLevel="0" collapsed="false">
      <c r="A4638" s="341" t="n">
        <v>96817</v>
      </c>
      <c r="B4638" s="342" t="str">
        <f aca="false">A4638&amp;"U"</f>
        <v>96817U</v>
      </c>
      <c r="C4638" s="341" t="s">
        <v>10529</v>
      </c>
      <c r="D4638" s="341" t="s">
        <v>32</v>
      </c>
      <c r="E4638" s="341" t="s">
        <v>5911</v>
      </c>
      <c r="F4638" s="343" t="n">
        <v>29.1</v>
      </c>
    </row>
    <row r="4639" customFormat="false" ht="15" hidden="false" customHeight="false" outlineLevel="0" collapsed="false">
      <c r="A4639" s="341" t="n">
        <v>96818</v>
      </c>
      <c r="B4639" s="342" t="str">
        <f aca="false">A4639&amp;"U"</f>
        <v>96818U</v>
      </c>
      <c r="C4639" s="341" t="s">
        <v>10530</v>
      </c>
      <c r="D4639" s="341" t="s">
        <v>32</v>
      </c>
      <c r="E4639" s="341" t="s">
        <v>5911</v>
      </c>
      <c r="F4639" s="343" t="n">
        <v>18.68</v>
      </c>
    </row>
    <row r="4640" customFormat="false" ht="15" hidden="false" customHeight="false" outlineLevel="0" collapsed="false">
      <c r="A4640" s="341" t="n">
        <v>96819</v>
      </c>
      <c r="B4640" s="342" t="str">
        <f aca="false">A4640&amp;"U"</f>
        <v>96819U</v>
      </c>
      <c r="C4640" s="341" t="s">
        <v>10531</v>
      </c>
      <c r="D4640" s="341" t="s">
        <v>32</v>
      </c>
      <c r="E4640" s="341" t="s">
        <v>5911</v>
      </c>
      <c r="F4640" s="343" t="n">
        <v>20.02</v>
      </c>
    </row>
    <row r="4641" customFormat="false" ht="15" hidden="false" customHeight="false" outlineLevel="0" collapsed="false">
      <c r="A4641" s="341" t="n">
        <v>96820</v>
      </c>
      <c r="B4641" s="342" t="str">
        <f aca="false">A4641&amp;"U"</f>
        <v>96820U</v>
      </c>
      <c r="C4641" s="341" t="s">
        <v>10532</v>
      </c>
      <c r="D4641" s="341" t="s">
        <v>32</v>
      </c>
      <c r="E4641" s="341" t="s">
        <v>5911</v>
      </c>
      <c r="F4641" s="343" t="n">
        <v>34.7</v>
      </c>
    </row>
    <row r="4642" customFormat="false" ht="15" hidden="false" customHeight="false" outlineLevel="0" collapsed="false">
      <c r="A4642" s="341" t="n">
        <v>96821</v>
      </c>
      <c r="B4642" s="342" t="str">
        <f aca="false">A4642&amp;"U"</f>
        <v>96821U</v>
      </c>
      <c r="C4642" s="341" t="s">
        <v>10533</v>
      </c>
      <c r="D4642" s="341" t="s">
        <v>32</v>
      </c>
      <c r="E4642" s="341" t="s">
        <v>5911</v>
      </c>
      <c r="F4642" s="343" t="n">
        <v>32.41</v>
      </c>
    </row>
    <row r="4643" customFormat="false" ht="15" hidden="false" customHeight="false" outlineLevel="0" collapsed="false">
      <c r="A4643" s="341" t="n">
        <v>96822</v>
      </c>
      <c r="B4643" s="342" t="str">
        <f aca="false">A4643&amp;"U"</f>
        <v>96822U</v>
      </c>
      <c r="C4643" s="341" t="s">
        <v>10534</v>
      </c>
      <c r="D4643" s="341" t="s">
        <v>32</v>
      </c>
      <c r="E4643" s="341" t="s">
        <v>5911</v>
      </c>
      <c r="F4643" s="343" t="n">
        <v>26.34</v>
      </c>
    </row>
    <row r="4644" customFormat="false" ht="15" hidden="false" customHeight="false" outlineLevel="0" collapsed="false">
      <c r="A4644" s="341" t="n">
        <v>96823</v>
      </c>
      <c r="B4644" s="342" t="str">
        <f aca="false">A4644&amp;"U"</f>
        <v>96823U</v>
      </c>
      <c r="C4644" s="341" t="s">
        <v>10535</v>
      </c>
      <c r="D4644" s="341" t="s">
        <v>32</v>
      </c>
      <c r="E4644" s="341" t="s">
        <v>5911</v>
      </c>
      <c r="F4644" s="343" t="n">
        <v>9.74</v>
      </c>
    </row>
    <row r="4645" customFormat="false" ht="15" hidden="false" customHeight="false" outlineLevel="0" collapsed="false">
      <c r="A4645" s="341" t="n">
        <v>96824</v>
      </c>
      <c r="B4645" s="342" t="str">
        <f aca="false">A4645&amp;"U"</f>
        <v>96824U</v>
      </c>
      <c r="C4645" s="341" t="s">
        <v>10536</v>
      </c>
      <c r="D4645" s="341" t="s">
        <v>32</v>
      </c>
      <c r="E4645" s="341" t="s">
        <v>5911</v>
      </c>
      <c r="F4645" s="343" t="n">
        <v>15.16</v>
      </c>
    </row>
    <row r="4646" customFormat="false" ht="15" hidden="false" customHeight="false" outlineLevel="0" collapsed="false">
      <c r="A4646" s="341" t="n">
        <v>96826</v>
      </c>
      <c r="B4646" s="342" t="str">
        <f aca="false">A4646&amp;"U"</f>
        <v>96826U</v>
      </c>
      <c r="C4646" s="341" t="s">
        <v>10537</v>
      </c>
      <c r="D4646" s="341" t="s">
        <v>32</v>
      </c>
      <c r="E4646" s="341" t="s">
        <v>5911</v>
      </c>
      <c r="F4646" s="343" t="n">
        <v>11.29</v>
      </c>
    </row>
    <row r="4647" customFormat="false" ht="15" hidden="false" customHeight="false" outlineLevel="0" collapsed="false">
      <c r="A4647" s="341" t="n">
        <v>96827</v>
      </c>
      <c r="B4647" s="342" t="str">
        <f aca="false">A4647&amp;"U"</f>
        <v>96827U</v>
      </c>
      <c r="C4647" s="341" t="s">
        <v>10538</v>
      </c>
      <c r="D4647" s="341" t="s">
        <v>32</v>
      </c>
      <c r="E4647" s="341" t="s">
        <v>5911</v>
      </c>
      <c r="F4647" s="343" t="n">
        <v>16.54</v>
      </c>
    </row>
    <row r="4648" customFormat="false" ht="15" hidden="false" customHeight="false" outlineLevel="0" collapsed="false">
      <c r="A4648" s="341" t="n">
        <v>96828</v>
      </c>
      <c r="B4648" s="342" t="str">
        <f aca="false">A4648&amp;"U"</f>
        <v>96828U</v>
      </c>
      <c r="C4648" s="341" t="s">
        <v>10539</v>
      </c>
      <c r="D4648" s="341" t="s">
        <v>32</v>
      </c>
      <c r="E4648" s="341" t="s">
        <v>5911</v>
      </c>
      <c r="F4648" s="343" t="n">
        <v>20.45</v>
      </c>
    </row>
    <row r="4649" customFormat="false" ht="15" hidden="false" customHeight="false" outlineLevel="0" collapsed="false">
      <c r="A4649" s="341" t="n">
        <v>96829</v>
      </c>
      <c r="B4649" s="342" t="str">
        <f aca="false">A4649&amp;"U"</f>
        <v>96829U</v>
      </c>
      <c r="C4649" s="341" t="s">
        <v>10540</v>
      </c>
      <c r="D4649" s="341" t="s">
        <v>32</v>
      </c>
      <c r="E4649" s="341" t="s">
        <v>5911</v>
      </c>
      <c r="F4649" s="343" t="n">
        <v>15.97</v>
      </c>
    </row>
    <row r="4650" customFormat="false" ht="15" hidden="false" customHeight="false" outlineLevel="0" collapsed="false">
      <c r="A4650" s="341" t="n">
        <v>96830</v>
      </c>
      <c r="B4650" s="342" t="str">
        <f aca="false">A4650&amp;"U"</f>
        <v>96830U</v>
      </c>
      <c r="C4650" s="341" t="s">
        <v>10541</v>
      </c>
      <c r="D4650" s="341" t="s">
        <v>32</v>
      </c>
      <c r="E4650" s="341" t="s">
        <v>5911</v>
      </c>
      <c r="F4650" s="343" t="n">
        <v>17.91</v>
      </c>
    </row>
    <row r="4651" customFormat="false" ht="15" hidden="false" customHeight="false" outlineLevel="0" collapsed="false">
      <c r="A4651" s="341" t="n">
        <v>96832</v>
      </c>
      <c r="B4651" s="342" t="str">
        <f aca="false">A4651&amp;"U"</f>
        <v>96832U</v>
      </c>
      <c r="C4651" s="341" t="s">
        <v>10542</v>
      </c>
      <c r="D4651" s="341" t="s">
        <v>32</v>
      </c>
      <c r="E4651" s="341" t="s">
        <v>5911</v>
      </c>
      <c r="F4651" s="343" t="n">
        <v>25.8</v>
      </c>
    </row>
    <row r="4652" customFormat="false" ht="15" hidden="false" customHeight="false" outlineLevel="0" collapsed="false">
      <c r="A4652" s="341" t="n">
        <v>96833</v>
      </c>
      <c r="B4652" s="342" t="str">
        <f aca="false">A4652&amp;"U"</f>
        <v>96833U</v>
      </c>
      <c r="C4652" s="341" t="s">
        <v>10543</v>
      </c>
      <c r="D4652" s="341" t="s">
        <v>32</v>
      </c>
      <c r="E4652" s="341" t="s">
        <v>5911</v>
      </c>
      <c r="F4652" s="343" t="n">
        <v>20.43</v>
      </c>
    </row>
    <row r="4653" customFormat="false" ht="15" hidden="false" customHeight="false" outlineLevel="0" collapsed="false">
      <c r="A4653" s="341" t="n">
        <v>96834</v>
      </c>
      <c r="B4653" s="342" t="str">
        <f aca="false">A4653&amp;"U"</f>
        <v>96834U</v>
      </c>
      <c r="C4653" s="341" t="s">
        <v>10544</v>
      </c>
      <c r="D4653" s="341" t="s">
        <v>32</v>
      </c>
      <c r="E4653" s="341" t="s">
        <v>5911</v>
      </c>
      <c r="F4653" s="343" t="n">
        <v>24.31</v>
      </c>
    </row>
    <row r="4654" customFormat="false" ht="15" hidden="false" customHeight="false" outlineLevel="0" collapsed="false">
      <c r="A4654" s="341" t="n">
        <v>96836</v>
      </c>
      <c r="B4654" s="342" t="str">
        <f aca="false">A4654&amp;"U"</f>
        <v>96836U</v>
      </c>
      <c r="C4654" s="341" t="s">
        <v>10545</v>
      </c>
      <c r="D4654" s="341" t="s">
        <v>32</v>
      </c>
      <c r="E4654" s="341" t="s">
        <v>5911</v>
      </c>
      <c r="F4654" s="343" t="n">
        <v>29.26</v>
      </c>
    </row>
    <row r="4655" customFormat="false" ht="15" hidden="false" customHeight="false" outlineLevel="0" collapsed="false">
      <c r="A4655" s="341" t="n">
        <v>96837</v>
      </c>
      <c r="B4655" s="342" t="str">
        <f aca="false">A4655&amp;"U"</f>
        <v>96837U</v>
      </c>
      <c r="C4655" s="341" t="s">
        <v>10546</v>
      </c>
      <c r="D4655" s="341" t="s">
        <v>32</v>
      </c>
      <c r="E4655" s="341" t="s">
        <v>5911</v>
      </c>
      <c r="F4655" s="343" t="n">
        <v>17.98</v>
      </c>
    </row>
    <row r="4656" customFormat="false" ht="15" hidden="false" customHeight="false" outlineLevel="0" collapsed="false">
      <c r="A4656" s="341" t="n">
        <v>96838</v>
      </c>
      <c r="B4656" s="342" t="str">
        <f aca="false">A4656&amp;"U"</f>
        <v>96838U</v>
      </c>
      <c r="C4656" s="341" t="s">
        <v>10547</v>
      </c>
      <c r="D4656" s="341" t="s">
        <v>32</v>
      </c>
      <c r="E4656" s="341" t="s">
        <v>5911</v>
      </c>
      <c r="F4656" s="343" t="n">
        <v>21.58</v>
      </c>
    </row>
    <row r="4657" customFormat="false" ht="15" hidden="false" customHeight="false" outlineLevel="0" collapsed="false">
      <c r="A4657" s="341" t="n">
        <v>96839</v>
      </c>
      <c r="B4657" s="342" t="str">
        <f aca="false">A4657&amp;"U"</f>
        <v>96839U</v>
      </c>
      <c r="C4657" s="341" t="s">
        <v>10548</v>
      </c>
      <c r="D4657" s="341" t="s">
        <v>32</v>
      </c>
      <c r="E4657" s="341" t="s">
        <v>5911</v>
      </c>
      <c r="F4657" s="343" t="n">
        <v>22.34</v>
      </c>
    </row>
    <row r="4658" customFormat="false" ht="15" hidden="false" customHeight="false" outlineLevel="0" collapsed="false">
      <c r="A4658" s="341" t="n">
        <v>96840</v>
      </c>
      <c r="B4658" s="342" t="str">
        <f aca="false">A4658&amp;"U"</f>
        <v>96840U</v>
      </c>
      <c r="C4658" s="341" t="s">
        <v>10549</v>
      </c>
      <c r="D4658" s="341" t="s">
        <v>32</v>
      </c>
      <c r="E4658" s="341" t="s">
        <v>5911</v>
      </c>
      <c r="F4658" s="343" t="n">
        <v>21.72</v>
      </c>
    </row>
    <row r="4659" customFormat="false" ht="15" hidden="false" customHeight="false" outlineLevel="0" collapsed="false">
      <c r="A4659" s="341" t="n">
        <v>96841</v>
      </c>
      <c r="B4659" s="342" t="str">
        <f aca="false">A4659&amp;"U"</f>
        <v>96841U</v>
      </c>
      <c r="C4659" s="341" t="s">
        <v>10550</v>
      </c>
      <c r="D4659" s="341" t="s">
        <v>32</v>
      </c>
      <c r="E4659" s="341" t="s">
        <v>5911</v>
      </c>
      <c r="F4659" s="343" t="n">
        <v>23.99</v>
      </c>
    </row>
    <row r="4660" customFormat="false" ht="15" hidden="false" customHeight="false" outlineLevel="0" collapsed="false">
      <c r="A4660" s="341" t="n">
        <v>96842</v>
      </c>
      <c r="B4660" s="342" t="str">
        <f aca="false">A4660&amp;"U"</f>
        <v>96842U</v>
      </c>
      <c r="C4660" s="341" t="s">
        <v>10551</v>
      </c>
      <c r="D4660" s="341" t="s">
        <v>32</v>
      </c>
      <c r="E4660" s="341" t="s">
        <v>5911</v>
      </c>
      <c r="F4660" s="343" t="n">
        <v>27.51</v>
      </c>
    </row>
    <row r="4661" customFormat="false" ht="15" hidden="false" customHeight="false" outlineLevel="0" collapsed="false">
      <c r="A4661" s="341" t="n">
        <v>96843</v>
      </c>
      <c r="B4661" s="342" t="str">
        <f aca="false">A4661&amp;"U"</f>
        <v>96843U</v>
      </c>
      <c r="C4661" s="341" t="s">
        <v>10552</v>
      </c>
      <c r="D4661" s="341" t="s">
        <v>32</v>
      </c>
      <c r="E4661" s="341" t="s">
        <v>5911</v>
      </c>
      <c r="F4661" s="343" t="n">
        <v>25.01</v>
      </c>
    </row>
    <row r="4662" customFormat="false" ht="15" hidden="false" customHeight="false" outlineLevel="0" collapsed="false">
      <c r="A4662" s="341" t="n">
        <v>96844</v>
      </c>
      <c r="B4662" s="342" t="str">
        <f aca="false">A4662&amp;"U"</f>
        <v>96844U</v>
      </c>
      <c r="C4662" s="341" t="s">
        <v>10553</v>
      </c>
      <c r="D4662" s="341" t="s">
        <v>32</v>
      </c>
      <c r="E4662" s="341" t="s">
        <v>5911</v>
      </c>
      <c r="F4662" s="343" t="n">
        <v>28.84</v>
      </c>
    </row>
    <row r="4663" customFormat="false" ht="15" hidden="false" customHeight="false" outlineLevel="0" collapsed="false">
      <c r="A4663" s="341" t="n">
        <v>96845</v>
      </c>
      <c r="B4663" s="342" t="str">
        <f aca="false">A4663&amp;"U"</f>
        <v>96845U</v>
      </c>
      <c r="C4663" s="341" t="s">
        <v>10554</v>
      </c>
      <c r="D4663" s="341" t="s">
        <v>32</v>
      </c>
      <c r="E4663" s="341" t="s">
        <v>5911</v>
      </c>
      <c r="F4663" s="343" t="n">
        <v>34.43</v>
      </c>
    </row>
    <row r="4664" customFormat="false" ht="15" hidden="false" customHeight="false" outlineLevel="0" collapsed="false">
      <c r="A4664" s="341" t="n">
        <v>96846</v>
      </c>
      <c r="B4664" s="342" t="str">
        <f aca="false">A4664&amp;"U"</f>
        <v>96846U</v>
      </c>
      <c r="C4664" s="341" t="s">
        <v>10555</v>
      </c>
      <c r="D4664" s="341" t="s">
        <v>32</v>
      </c>
      <c r="E4664" s="341" t="s">
        <v>5911</v>
      </c>
      <c r="F4664" s="343" t="n">
        <v>32.15</v>
      </c>
    </row>
    <row r="4665" customFormat="false" ht="15" hidden="false" customHeight="false" outlineLevel="0" collapsed="false">
      <c r="A4665" s="341" t="n">
        <v>96847</v>
      </c>
      <c r="B4665" s="342" t="str">
        <f aca="false">A4665&amp;"U"</f>
        <v>96847U</v>
      </c>
      <c r="C4665" s="341" t="s">
        <v>10556</v>
      </c>
      <c r="D4665" s="341" t="s">
        <v>32</v>
      </c>
      <c r="E4665" s="341" t="s">
        <v>5911</v>
      </c>
      <c r="F4665" s="343" t="n">
        <v>31.7</v>
      </c>
    </row>
    <row r="4666" customFormat="false" ht="15" hidden="false" customHeight="false" outlineLevel="0" collapsed="false">
      <c r="A4666" s="341" t="n">
        <v>96848</v>
      </c>
      <c r="B4666" s="342" t="str">
        <f aca="false">A4666&amp;"U"</f>
        <v>96848U</v>
      </c>
      <c r="C4666" s="341" t="s">
        <v>10557</v>
      </c>
      <c r="D4666" s="341" t="s">
        <v>32</v>
      </c>
      <c r="E4666" s="341" t="s">
        <v>5911</v>
      </c>
      <c r="F4666" s="343" t="n">
        <v>45.77</v>
      </c>
    </row>
    <row r="4667" customFormat="false" ht="15" hidden="false" customHeight="false" outlineLevel="0" collapsed="false">
      <c r="A4667" s="341" t="n">
        <v>96849</v>
      </c>
      <c r="B4667" s="342" t="str">
        <f aca="false">A4667&amp;"U"</f>
        <v>96849U</v>
      </c>
      <c r="C4667" s="341" t="s">
        <v>10558</v>
      </c>
      <c r="D4667" s="341" t="s">
        <v>32</v>
      </c>
      <c r="E4667" s="341" t="s">
        <v>5911</v>
      </c>
      <c r="F4667" s="343" t="n">
        <v>14.39</v>
      </c>
    </row>
    <row r="4668" customFormat="false" ht="15" hidden="false" customHeight="false" outlineLevel="0" collapsed="false">
      <c r="A4668" s="341" t="n">
        <v>96850</v>
      </c>
      <c r="B4668" s="342" t="str">
        <f aca="false">A4668&amp;"U"</f>
        <v>96850U</v>
      </c>
      <c r="C4668" s="341" t="s">
        <v>10559</v>
      </c>
      <c r="D4668" s="341" t="s">
        <v>32</v>
      </c>
      <c r="E4668" s="341" t="s">
        <v>5911</v>
      </c>
      <c r="F4668" s="343" t="n">
        <v>20.16</v>
      </c>
    </row>
    <row r="4669" customFormat="false" ht="15" hidden="false" customHeight="false" outlineLevel="0" collapsed="false">
      <c r="A4669" s="341" t="n">
        <v>96852</v>
      </c>
      <c r="B4669" s="342" t="str">
        <f aca="false">A4669&amp;"U"</f>
        <v>96852U</v>
      </c>
      <c r="C4669" s="341" t="s">
        <v>10560</v>
      </c>
      <c r="D4669" s="341" t="s">
        <v>32</v>
      </c>
      <c r="E4669" s="341" t="s">
        <v>5911</v>
      </c>
      <c r="F4669" s="343" t="n">
        <v>18.35</v>
      </c>
    </row>
    <row r="4670" customFormat="false" ht="15" hidden="false" customHeight="false" outlineLevel="0" collapsed="false">
      <c r="A4670" s="341" t="n">
        <v>96853</v>
      </c>
      <c r="B4670" s="342" t="str">
        <f aca="false">A4670&amp;"U"</f>
        <v>96853U</v>
      </c>
      <c r="C4670" s="341" t="s">
        <v>10561</v>
      </c>
      <c r="D4670" s="341" t="s">
        <v>32</v>
      </c>
      <c r="E4670" s="341" t="s">
        <v>5911</v>
      </c>
      <c r="F4670" s="343" t="n">
        <v>21.67</v>
      </c>
    </row>
    <row r="4671" customFormat="false" ht="15" hidden="false" customHeight="false" outlineLevel="0" collapsed="false">
      <c r="A4671" s="341" t="n">
        <v>96854</v>
      </c>
      <c r="B4671" s="342" t="str">
        <f aca="false">A4671&amp;"U"</f>
        <v>96854U</v>
      </c>
      <c r="C4671" s="341" t="s">
        <v>10562</v>
      </c>
      <c r="D4671" s="341" t="s">
        <v>32</v>
      </c>
      <c r="E4671" s="341" t="s">
        <v>5911</v>
      </c>
      <c r="F4671" s="343" t="n">
        <v>26.77</v>
      </c>
    </row>
    <row r="4672" customFormat="false" ht="15" hidden="false" customHeight="false" outlineLevel="0" collapsed="false">
      <c r="A4672" s="341" t="n">
        <v>96855</v>
      </c>
      <c r="B4672" s="342" t="str">
        <f aca="false">A4672&amp;"U"</f>
        <v>96855U</v>
      </c>
      <c r="C4672" s="341" t="s">
        <v>10563</v>
      </c>
      <c r="D4672" s="341" t="s">
        <v>32</v>
      </c>
      <c r="E4672" s="341" t="s">
        <v>5911</v>
      </c>
      <c r="F4672" s="343" t="n">
        <v>28.94</v>
      </c>
    </row>
    <row r="4673" customFormat="false" ht="15" hidden="false" customHeight="false" outlineLevel="0" collapsed="false">
      <c r="A4673" s="341" t="n">
        <v>96856</v>
      </c>
      <c r="B4673" s="342" t="str">
        <f aca="false">A4673&amp;"U"</f>
        <v>96856U</v>
      </c>
      <c r="C4673" s="341" t="s">
        <v>10564</v>
      </c>
      <c r="D4673" s="341" t="s">
        <v>32</v>
      </c>
      <c r="E4673" s="341" t="s">
        <v>5911</v>
      </c>
      <c r="F4673" s="343" t="n">
        <v>30.84</v>
      </c>
    </row>
    <row r="4674" customFormat="false" ht="15" hidden="false" customHeight="false" outlineLevel="0" collapsed="false">
      <c r="A4674" s="341" t="n">
        <v>96860</v>
      </c>
      <c r="B4674" s="342" t="str">
        <f aca="false">A4674&amp;"U"</f>
        <v>96860U</v>
      </c>
      <c r="C4674" s="341" t="s">
        <v>10565</v>
      </c>
      <c r="D4674" s="341" t="s">
        <v>32</v>
      </c>
      <c r="E4674" s="341" t="s">
        <v>5911</v>
      </c>
      <c r="F4674" s="343" t="n">
        <v>25.77</v>
      </c>
    </row>
    <row r="4675" customFormat="false" ht="15" hidden="false" customHeight="false" outlineLevel="0" collapsed="false">
      <c r="A4675" s="341" t="n">
        <v>96861</v>
      </c>
      <c r="B4675" s="342" t="str">
        <f aca="false">A4675&amp;"U"</f>
        <v>96861U</v>
      </c>
      <c r="C4675" s="341" t="s">
        <v>10566</v>
      </c>
      <c r="D4675" s="341" t="s">
        <v>32</v>
      </c>
      <c r="E4675" s="341" t="s">
        <v>5911</v>
      </c>
      <c r="F4675" s="343" t="n">
        <v>32.6</v>
      </c>
    </row>
    <row r="4676" customFormat="false" ht="15" hidden="false" customHeight="false" outlineLevel="0" collapsed="false">
      <c r="A4676" s="341" t="n">
        <v>96862</v>
      </c>
      <c r="B4676" s="342" t="str">
        <f aca="false">A4676&amp;"U"</f>
        <v>96862U</v>
      </c>
      <c r="C4676" s="341" t="s">
        <v>10567</v>
      </c>
      <c r="D4676" s="341" t="s">
        <v>32</v>
      </c>
      <c r="E4676" s="341" t="s">
        <v>5911</v>
      </c>
      <c r="F4676" s="343" t="n">
        <v>31.71</v>
      </c>
    </row>
    <row r="4677" customFormat="false" ht="15" hidden="false" customHeight="false" outlineLevel="0" collapsed="false">
      <c r="A4677" s="341" t="n">
        <v>96863</v>
      </c>
      <c r="B4677" s="342" t="str">
        <f aca="false">A4677&amp;"U"</f>
        <v>96863U</v>
      </c>
      <c r="C4677" s="341" t="s">
        <v>10568</v>
      </c>
      <c r="D4677" s="341" t="s">
        <v>32</v>
      </c>
      <c r="E4677" s="341" t="s">
        <v>5911</v>
      </c>
      <c r="F4677" s="343" t="n">
        <v>33.35</v>
      </c>
    </row>
    <row r="4678" customFormat="false" ht="15" hidden="false" customHeight="false" outlineLevel="0" collapsed="false">
      <c r="A4678" s="341" t="n">
        <v>96864</v>
      </c>
      <c r="B4678" s="342" t="str">
        <f aca="false">A4678&amp;"U"</f>
        <v>96864U</v>
      </c>
      <c r="C4678" s="341" t="s">
        <v>10569</v>
      </c>
      <c r="D4678" s="341" t="s">
        <v>32</v>
      </c>
      <c r="E4678" s="341" t="s">
        <v>5911</v>
      </c>
      <c r="F4678" s="343" t="n">
        <v>44.98</v>
      </c>
    </row>
    <row r="4679" customFormat="false" ht="15" hidden="false" customHeight="false" outlineLevel="0" collapsed="false">
      <c r="A4679" s="341" t="n">
        <v>96865</v>
      </c>
      <c r="B4679" s="342" t="str">
        <f aca="false">A4679&amp;"U"</f>
        <v>96865U</v>
      </c>
      <c r="C4679" s="341" t="s">
        <v>10570</v>
      </c>
      <c r="D4679" s="341" t="s">
        <v>32</v>
      </c>
      <c r="E4679" s="341" t="s">
        <v>5911</v>
      </c>
      <c r="F4679" s="343" t="n">
        <v>39.34</v>
      </c>
    </row>
    <row r="4680" customFormat="false" ht="15" hidden="false" customHeight="false" outlineLevel="0" collapsed="false">
      <c r="A4680" s="341" t="n">
        <v>96866</v>
      </c>
      <c r="B4680" s="342" t="str">
        <f aca="false">A4680&amp;"U"</f>
        <v>96866U</v>
      </c>
      <c r="C4680" s="341" t="s">
        <v>10571</v>
      </c>
      <c r="D4680" s="341" t="s">
        <v>32</v>
      </c>
      <c r="E4680" s="341" t="s">
        <v>5911</v>
      </c>
      <c r="F4680" s="343" t="n">
        <v>58.6</v>
      </c>
    </row>
    <row r="4681" customFormat="false" ht="15" hidden="false" customHeight="false" outlineLevel="0" collapsed="false">
      <c r="A4681" s="341" t="n">
        <v>96868</v>
      </c>
      <c r="B4681" s="342" t="str">
        <f aca="false">A4681&amp;"U"</f>
        <v>96868U</v>
      </c>
      <c r="C4681" s="341" t="s">
        <v>10572</v>
      </c>
      <c r="D4681" s="341" t="s">
        <v>32</v>
      </c>
      <c r="E4681" s="341" t="s">
        <v>5911</v>
      </c>
      <c r="F4681" s="343" t="n">
        <v>16.8</v>
      </c>
    </row>
    <row r="4682" customFormat="false" ht="15" hidden="false" customHeight="false" outlineLevel="0" collapsed="false">
      <c r="A4682" s="341" t="n">
        <v>96869</v>
      </c>
      <c r="B4682" s="342" t="str">
        <f aca="false">A4682&amp;"U"</f>
        <v>96869U</v>
      </c>
      <c r="C4682" s="341" t="s">
        <v>10573</v>
      </c>
      <c r="D4682" s="341" t="s">
        <v>32</v>
      </c>
      <c r="E4682" s="341" t="s">
        <v>5911</v>
      </c>
      <c r="F4682" s="343" t="n">
        <v>25.91</v>
      </c>
    </row>
    <row r="4683" customFormat="false" ht="15" hidden="false" customHeight="false" outlineLevel="0" collapsed="false">
      <c r="A4683" s="341" t="n">
        <v>96870</v>
      </c>
      <c r="B4683" s="342" t="str">
        <f aca="false">A4683&amp;"U"</f>
        <v>96870U</v>
      </c>
      <c r="C4683" s="341" t="s">
        <v>10574</v>
      </c>
      <c r="D4683" s="341" t="s">
        <v>32</v>
      </c>
      <c r="E4683" s="341" t="s">
        <v>5911</v>
      </c>
      <c r="F4683" s="343" t="n">
        <v>39.09</v>
      </c>
    </row>
    <row r="4684" customFormat="false" ht="15" hidden="false" customHeight="false" outlineLevel="0" collapsed="false">
      <c r="A4684" s="341" t="n">
        <v>96871</v>
      </c>
      <c r="B4684" s="342" t="str">
        <f aca="false">A4684&amp;"U"</f>
        <v>96871U</v>
      </c>
      <c r="C4684" s="341" t="s">
        <v>10575</v>
      </c>
      <c r="D4684" s="341" t="s">
        <v>32</v>
      </c>
      <c r="E4684" s="341" t="s">
        <v>5911</v>
      </c>
      <c r="F4684" s="343" t="n">
        <v>44.63</v>
      </c>
    </row>
    <row r="4685" customFormat="false" ht="15" hidden="false" customHeight="false" outlineLevel="0" collapsed="false">
      <c r="A4685" s="341" t="n">
        <v>96872</v>
      </c>
      <c r="B4685" s="342" t="str">
        <f aca="false">A4685&amp;"U"</f>
        <v>96872U</v>
      </c>
      <c r="C4685" s="341" t="s">
        <v>10576</v>
      </c>
      <c r="D4685" s="341" t="s">
        <v>32</v>
      </c>
      <c r="E4685" s="341" t="s">
        <v>5911</v>
      </c>
      <c r="F4685" s="343" t="n">
        <v>41.18</v>
      </c>
    </row>
    <row r="4686" customFormat="false" ht="15" hidden="false" customHeight="false" outlineLevel="0" collapsed="false">
      <c r="A4686" s="341" t="n">
        <v>96873</v>
      </c>
      <c r="B4686" s="342" t="str">
        <f aca="false">A4686&amp;"U"</f>
        <v>96873U</v>
      </c>
      <c r="C4686" s="341" t="s">
        <v>10577</v>
      </c>
      <c r="D4686" s="341" t="s">
        <v>32</v>
      </c>
      <c r="E4686" s="341" t="s">
        <v>5911</v>
      </c>
      <c r="F4686" s="343" t="n">
        <v>55.06</v>
      </c>
    </row>
    <row r="4687" customFormat="false" ht="15" hidden="false" customHeight="false" outlineLevel="0" collapsed="false">
      <c r="A4687" s="341" t="n">
        <v>96874</v>
      </c>
      <c r="B4687" s="342" t="str">
        <f aca="false">A4687&amp;"U"</f>
        <v>96874U</v>
      </c>
      <c r="C4687" s="341" t="s">
        <v>10578</v>
      </c>
      <c r="D4687" s="341" t="s">
        <v>32</v>
      </c>
      <c r="E4687" s="341" t="s">
        <v>5911</v>
      </c>
      <c r="F4687" s="343" t="n">
        <v>50.11</v>
      </c>
    </row>
    <row r="4688" customFormat="false" ht="15" hidden="false" customHeight="false" outlineLevel="0" collapsed="false">
      <c r="A4688" s="341" t="n">
        <v>96875</v>
      </c>
      <c r="B4688" s="342" t="str">
        <f aca="false">A4688&amp;"U"</f>
        <v>96875U</v>
      </c>
      <c r="C4688" s="341" t="s">
        <v>10579</v>
      </c>
      <c r="D4688" s="341" t="s">
        <v>32</v>
      </c>
      <c r="E4688" s="341" t="s">
        <v>5911</v>
      </c>
      <c r="F4688" s="343" t="n">
        <v>66</v>
      </c>
    </row>
    <row r="4689" customFormat="false" ht="15" hidden="false" customHeight="false" outlineLevel="0" collapsed="false">
      <c r="A4689" s="341" t="n">
        <v>96876</v>
      </c>
      <c r="B4689" s="342" t="str">
        <f aca="false">A4689&amp;"U"</f>
        <v>96876U</v>
      </c>
      <c r="C4689" s="341" t="s">
        <v>10580</v>
      </c>
      <c r="D4689" s="341" t="s">
        <v>32</v>
      </c>
      <c r="E4689" s="341" t="s">
        <v>5911</v>
      </c>
      <c r="F4689" s="343" t="n">
        <v>158.24</v>
      </c>
    </row>
    <row r="4690" customFormat="false" ht="15" hidden="false" customHeight="false" outlineLevel="0" collapsed="false">
      <c r="A4690" s="341" t="n">
        <v>96878</v>
      </c>
      <c r="B4690" s="342" t="str">
        <f aca="false">A4690&amp;"U"</f>
        <v>96878U</v>
      </c>
      <c r="C4690" s="341" t="s">
        <v>10581</v>
      </c>
      <c r="D4690" s="341" t="s">
        <v>32</v>
      </c>
      <c r="E4690" s="341" t="s">
        <v>5911</v>
      </c>
      <c r="F4690" s="343" t="n">
        <v>177.3</v>
      </c>
    </row>
    <row r="4691" customFormat="false" ht="15" hidden="false" customHeight="false" outlineLevel="0" collapsed="false">
      <c r="A4691" s="341" t="n">
        <v>96879</v>
      </c>
      <c r="B4691" s="342" t="str">
        <f aca="false">A4691&amp;"U"</f>
        <v>96879U</v>
      </c>
      <c r="C4691" s="341" t="s">
        <v>10582</v>
      </c>
      <c r="D4691" s="341" t="s">
        <v>32</v>
      </c>
      <c r="E4691" s="341" t="s">
        <v>5911</v>
      </c>
      <c r="F4691" s="343" t="n">
        <v>171.84</v>
      </c>
    </row>
    <row r="4692" customFormat="false" ht="15" hidden="false" customHeight="false" outlineLevel="0" collapsed="false">
      <c r="A4692" s="341" t="n">
        <v>96881</v>
      </c>
      <c r="B4692" s="342" t="str">
        <f aca="false">A4692&amp;"U"</f>
        <v>96881U</v>
      </c>
      <c r="C4692" s="341" t="s">
        <v>10583</v>
      </c>
      <c r="D4692" s="341" t="s">
        <v>32</v>
      </c>
      <c r="E4692" s="341" t="s">
        <v>5911</v>
      </c>
      <c r="F4692" s="343" t="n">
        <v>203.31</v>
      </c>
    </row>
    <row r="4693" customFormat="false" ht="15" hidden="false" customHeight="false" outlineLevel="0" collapsed="false">
      <c r="A4693" s="341" t="n">
        <v>97425</v>
      </c>
      <c r="B4693" s="342" t="str">
        <f aca="false">A4693&amp;"U"</f>
        <v>97425U</v>
      </c>
      <c r="C4693" s="341" t="s">
        <v>10584</v>
      </c>
      <c r="D4693" s="341" t="s">
        <v>32</v>
      </c>
      <c r="E4693" s="341" t="s">
        <v>5911</v>
      </c>
      <c r="F4693" s="343" t="n">
        <v>32.2</v>
      </c>
    </row>
    <row r="4694" customFormat="false" ht="15" hidden="false" customHeight="false" outlineLevel="0" collapsed="false">
      <c r="A4694" s="341" t="n">
        <v>97426</v>
      </c>
      <c r="B4694" s="342" t="str">
        <f aca="false">A4694&amp;"U"</f>
        <v>97426U</v>
      </c>
      <c r="C4694" s="341" t="s">
        <v>10585</v>
      </c>
      <c r="D4694" s="341" t="s">
        <v>32</v>
      </c>
      <c r="E4694" s="341" t="s">
        <v>5911</v>
      </c>
      <c r="F4694" s="343" t="n">
        <v>39.71</v>
      </c>
    </row>
    <row r="4695" customFormat="false" ht="15" hidden="false" customHeight="false" outlineLevel="0" collapsed="false">
      <c r="A4695" s="341" t="n">
        <v>97427</v>
      </c>
      <c r="B4695" s="342" t="str">
        <f aca="false">A4695&amp;"U"</f>
        <v>97427U</v>
      </c>
      <c r="C4695" s="341" t="s">
        <v>10586</v>
      </c>
      <c r="D4695" s="341" t="s">
        <v>32</v>
      </c>
      <c r="E4695" s="341" t="s">
        <v>5911</v>
      </c>
      <c r="F4695" s="343" t="n">
        <v>45.39</v>
      </c>
    </row>
    <row r="4696" customFormat="false" ht="15" hidden="false" customHeight="false" outlineLevel="0" collapsed="false">
      <c r="A4696" s="341" t="n">
        <v>97428</v>
      </c>
      <c r="B4696" s="342" t="str">
        <f aca="false">A4696&amp;"U"</f>
        <v>97428U</v>
      </c>
      <c r="C4696" s="341" t="s">
        <v>10587</v>
      </c>
      <c r="D4696" s="341" t="s">
        <v>32</v>
      </c>
      <c r="E4696" s="341" t="s">
        <v>5911</v>
      </c>
      <c r="F4696" s="343" t="n">
        <v>58.57</v>
      </c>
    </row>
    <row r="4697" customFormat="false" ht="15" hidden="false" customHeight="false" outlineLevel="0" collapsed="false">
      <c r="A4697" s="341" t="n">
        <v>97429</v>
      </c>
      <c r="B4697" s="342" t="str">
        <f aca="false">A4697&amp;"U"</f>
        <v>97429U</v>
      </c>
      <c r="C4697" s="341" t="s">
        <v>10588</v>
      </c>
      <c r="D4697" s="341" t="s">
        <v>32</v>
      </c>
      <c r="E4697" s="341" t="s">
        <v>5911</v>
      </c>
      <c r="F4697" s="343" t="n">
        <v>70.7</v>
      </c>
    </row>
    <row r="4698" customFormat="false" ht="15" hidden="false" customHeight="false" outlineLevel="0" collapsed="false">
      <c r="A4698" s="341" t="n">
        <v>97430</v>
      </c>
      <c r="B4698" s="342" t="str">
        <f aca="false">A4698&amp;"U"</f>
        <v>97430U</v>
      </c>
      <c r="C4698" s="341" t="s">
        <v>10589</v>
      </c>
      <c r="D4698" s="341" t="s">
        <v>32</v>
      </c>
      <c r="E4698" s="341" t="s">
        <v>5911</v>
      </c>
      <c r="F4698" s="343" t="n">
        <v>39.49</v>
      </c>
    </row>
    <row r="4699" customFormat="false" ht="15" hidden="false" customHeight="false" outlineLevel="0" collapsed="false">
      <c r="A4699" s="341" t="n">
        <v>97431</v>
      </c>
      <c r="B4699" s="342" t="str">
        <f aca="false">A4699&amp;"U"</f>
        <v>97431U</v>
      </c>
      <c r="C4699" s="341" t="s">
        <v>10590</v>
      </c>
      <c r="D4699" s="341" t="s">
        <v>32</v>
      </c>
      <c r="E4699" s="341" t="s">
        <v>5911</v>
      </c>
      <c r="F4699" s="343" t="n">
        <v>43.97</v>
      </c>
    </row>
    <row r="4700" customFormat="false" ht="15" hidden="false" customHeight="false" outlineLevel="0" collapsed="false">
      <c r="A4700" s="341" t="n">
        <v>97432</v>
      </c>
      <c r="B4700" s="342" t="str">
        <f aca="false">A4700&amp;"U"</f>
        <v>97432U</v>
      </c>
      <c r="C4700" s="341" t="s">
        <v>10591</v>
      </c>
      <c r="D4700" s="341" t="s">
        <v>32</v>
      </c>
      <c r="E4700" s="341" t="s">
        <v>5911</v>
      </c>
      <c r="F4700" s="343" t="n">
        <v>49.59</v>
      </c>
    </row>
    <row r="4701" customFormat="false" ht="15" hidden="false" customHeight="false" outlineLevel="0" collapsed="false">
      <c r="A4701" s="341" t="n">
        <v>97433</v>
      </c>
      <c r="B4701" s="342" t="str">
        <f aca="false">A4701&amp;"U"</f>
        <v>97433U</v>
      </c>
      <c r="C4701" s="341" t="s">
        <v>10592</v>
      </c>
      <c r="D4701" s="341" t="s">
        <v>32</v>
      </c>
      <c r="E4701" s="341" t="s">
        <v>5911</v>
      </c>
      <c r="F4701" s="343" t="n">
        <v>91.96</v>
      </c>
    </row>
    <row r="4702" customFormat="false" ht="15" hidden="false" customHeight="false" outlineLevel="0" collapsed="false">
      <c r="A4702" s="341" t="n">
        <v>97434</v>
      </c>
      <c r="B4702" s="342" t="str">
        <f aca="false">A4702&amp;"U"</f>
        <v>97434U</v>
      </c>
      <c r="C4702" s="341" t="s">
        <v>10593</v>
      </c>
      <c r="D4702" s="341" t="s">
        <v>32</v>
      </c>
      <c r="E4702" s="341" t="s">
        <v>5911</v>
      </c>
      <c r="F4702" s="343" t="n">
        <v>93.76</v>
      </c>
    </row>
    <row r="4703" customFormat="false" ht="15" hidden="false" customHeight="false" outlineLevel="0" collapsed="false">
      <c r="A4703" s="341" t="n">
        <v>97435</v>
      </c>
      <c r="B4703" s="342" t="str">
        <f aca="false">A4703&amp;"U"</f>
        <v>97435U</v>
      </c>
      <c r="C4703" s="341" t="s">
        <v>10594</v>
      </c>
      <c r="D4703" s="341" t="s">
        <v>32</v>
      </c>
      <c r="E4703" s="341" t="s">
        <v>5911</v>
      </c>
      <c r="F4703" s="343" t="n">
        <v>107.63</v>
      </c>
    </row>
    <row r="4704" customFormat="false" ht="15" hidden="false" customHeight="false" outlineLevel="0" collapsed="false">
      <c r="A4704" s="341" t="n">
        <v>97436</v>
      </c>
      <c r="B4704" s="342" t="str">
        <f aca="false">A4704&amp;"U"</f>
        <v>97436U</v>
      </c>
      <c r="C4704" s="341" t="s">
        <v>10595</v>
      </c>
      <c r="D4704" s="341" t="s">
        <v>32</v>
      </c>
      <c r="E4704" s="341" t="s">
        <v>5911</v>
      </c>
      <c r="F4704" s="343" t="n">
        <v>111.07</v>
      </c>
    </row>
    <row r="4705" customFormat="false" ht="15" hidden="false" customHeight="false" outlineLevel="0" collapsed="false">
      <c r="A4705" s="341" t="n">
        <v>97437</v>
      </c>
      <c r="B4705" s="342" t="str">
        <f aca="false">A4705&amp;"U"</f>
        <v>97437U</v>
      </c>
      <c r="C4705" s="341" t="s">
        <v>10596</v>
      </c>
      <c r="D4705" s="341" t="s">
        <v>32</v>
      </c>
      <c r="E4705" s="341" t="s">
        <v>5911</v>
      </c>
      <c r="F4705" s="343" t="n">
        <v>123.23</v>
      </c>
    </row>
    <row r="4706" customFormat="false" ht="15" hidden="false" customHeight="false" outlineLevel="0" collapsed="false">
      <c r="A4706" s="341" t="n">
        <v>97438</v>
      </c>
      <c r="B4706" s="342" t="str">
        <f aca="false">A4706&amp;"U"</f>
        <v>97438U</v>
      </c>
      <c r="C4706" s="341" t="s">
        <v>10597</v>
      </c>
      <c r="D4706" s="341" t="s">
        <v>32</v>
      </c>
      <c r="E4706" s="341" t="s">
        <v>5911</v>
      </c>
      <c r="F4706" s="343" t="n">
        <v>126.91</v>
      </c>
    </row>
    <row r="4707" customFormat="false" ht="15" hidden="false" customHeight="false" outlineLevel="0" collapsed="false">
      <c r="A4707" s="341" t="n">
        <v>97439</v>
      </c>
      <c r="B4707" s="342" t="str">
        <f aca="false">A4707&amp;"U"</f>
        <v>97439U</v>
      </c>
      <c r="C4707" s="341" t="s">
        <v>10598</v>
      </c>
      <c r="D4707" s="341" t="s">
        <v>32</v>
      </c>
      <c r="E4707" s="341" t="s">
        <v>5911</v>
      </c>
      <c r="F4707" s="343" t="n">
        <v>139.79</v>
      </c>
    </row>
    <row r="4708" customFormat="false" ht="15" hidden="false" customHeight="false" outlineLevel="0" collapsed="false">
      <c r="A4708" s="341" t="n">
        <v>97440</v>
      </c>
      <c r="B4708" s="342" t="str">
        <f aca="false">A4708&amp;"U"</f>
        <v>97440U</v>
      </c>
      <c r="C4708" s="341" t="s">
        <v>10599</v>
      </c>
      <c r="D4708" s="341" t="s">
        <v>32</v>
      </c>
      <c r="E4708" s="341" t="s">
        <v>5911</v>
      </c>
      <c r="F4708" s="343" t="n">
        <v>167.8</v>
      </c>
    </row>
    <row r="4709" customFormat="false" ht="15" hidden="false" customHeight="false" outlineLevel="0" collapsed="false">
      <c r="A4709" s="341" t="n">
        <v>97442</v>
      </c>
      <c r="B4709" s="342" t="str">
        <f aca="false">A4709&amp;"U"</f>
        <v>97442U</v>
      </c>
      <c r="C4709" s="341" t="s">
        <v>10600</v>
      </c>
      <c r="D4709" s="341" t="s">
        <v>32</v>
      </c>
      <c r="E4709" s="341" t="s">
        <v>5911</v>
      </c>
      <c r="F4709" s="343" t="n">
        <v>185.21</v>
      </c>
    </row>
    <row r="4710" customFormat="false" ht="15" hidden="false" customHeight="false" outlineLevel="0" collapsed="false">
      <c r="A4710" s="341" t="n">
        <v>97443</v>
      </c>
      <c r="B4710" s="342" t="str">
        <f aca="false">A4710&amp;"U"</f>
        <v>97443U</v>
      </c>
      <c r="C4710" s="341" t="s">
        <v>10601</v>
      </c>
      <c r="D4710" s="341" t="s">
        <v>32</v>
      </c>
      <c r="E4710" s="341" t="s">
        <v>5911</v>
      </c>
      <c r="F4710" s="343" t="n">
        <v>115.8</v>
      </c>
    </row>
    <row r="4711" customFormat="false" ht="15" hidden="false" customHeight="false" outlineLevel="0" collapsed="false">
      <c r="A4711" s="341" t="n">
        <v>97444</v>
      </c>
      <c r="B4711" s="342" t="str">
        <f aca="false">A4711&amp;"U"</f>
        <v>97444U</v>
      </c>
      <c r="C4711" s="341" t="s">
        <v>10602</v>
      </c>
      <c r="D4711" s="341" t="s">
        <v>32</v>
      </c>
      <c r="E4711" s="341" t="s">
        <v>5911</v>
      </c>
      <c r="F4711" s="343" t="n">
        <v>138.06</v>
      </c>
    </row>
    <row r="4712" customFormat="false" ht="15" hidden="false" customHeight="false" outlineLevel="0" collapsed="false">
      <c r="A4712" s="341" t="n">
        <v>97446</v>
      </c>
      <c r="B4712" s="342" t="str">
        <f aca="false">A4712&amp;"U"</f>
        <v>97446U</v>
      </c>
      <c r="C4712" s="341" t="s">
        <v>10603</v>
      </c>
      <c r="D4712" s="341" t="s">
        <v>32</v>
      </c>
      <c r="E4712" s="341" t="s">
        <v>5911</v>
      </c>
      <c r="F4712" s="343" t="n">
        <v>244.77</v>
      </c>
    </row>
    <row r="4713" customFormat="false" ht="15" hidden="false" customHeight="false" outlineLevel="0" collapsed="false">
      <c r="A4713" s="341" t="n">
        <v>97447</v>
      </c>
      <c r="B4713" s="342" t="str">
        <f aca="false">A4713&amp;"U"</f>
        <v>97447U</v>
      </c>
      <c r="C4713" s="341" t="s">
        <v>10604</v>
      </c>
      <c r="D4713" s="341" t="s">
        <v>32</v>
      </c>
      <c r="E4713" s="341" t="s">
        <v>5911</v>
      </c>
      <c r="F4713" s="343" t="n">
        <v>244.77</v>
      </c>
    </row>
    <row r="4714" customFormat="false" ht="15" hidden="false" customHeight="false" outlineLevel="0" collapsed="false">
      <c r="A4714" s="341" t="n">
        <v>97449</v>
      </c>
      <c r="B4714" s="342" t="str">
        <f aca="false">A4714&amp;"U"</f>
        <v>97449U</v>
      </c>
      <c r="C4714" s="341" t="s">
        <v>10605</v>
      </c>
      <c r="D4714" s="341" t="s">
        <v>32</v>
      </c>
      <c r="E4714" s="341" t="s">
        <v>5911</v>
      </c>
      <c r="F4714" s="343" t="n">
        <v>260.18</v>
      </c>
    </row>
    <row r="4715" customFormat="false" ht="15" hidden="false" customHeight="false" outlineLevel="0" collapsed="false">
      <c r="A4715" s="341" t="n">
        <v>97450</v>
      </c>
      <c r="B4715" s="342" t="str">
        <f aca="false">A4715&amp;"U"</f>
        <v>97450U</v>
      </c>
      <c r="C4715" s="341" t="s">
        <v>10606</v>
      </c>
      <c r="D4715" s="341" t="s">
        <v>32</v>
      </c>
      <c r="E4715" s="341" t="s">
        <v>5911</v>
      </c>
      <c r="F4715" s="343" t="n">
        <v>320.8</v>
      </c>
    </row>
    <row r="4716" customFormat="false" ht="15" hidden="false" customHeight="false" outlineLevel="0" collapsed="false">
      <c r="A4716" s="341" t="n">
        <v>97452</v>
      </c>
      <c r="B4716" s="342" t="str">
        <f aca="false">A4716&amp;"U"</f>
        <v>97452U</v>
      </c>
      <c r="C4716" s="341" t="s">
        <v>10607</v>
      </c>
      <c r="D4716" s="341" t="s">
        <v>32</v>
      </c>
      <c r="E4716" s="341" t="s">
        <v>5911</v>
      </c>
      <c r="F4716" s="343" t="n">
        <v>192.12</v>
      </c>
    </row>
    <row r="4717" customFormat="false" ht="15" hidden="false" customHeight="false" outlineLevel="0" collapsed="false">
      <c r="A4717" s="341" t="n">
        <v>97453</v>
      </c>
      <c r="B4717" s="342" t="str">
        <f aca="false">A4717&amp;"U"</f>
        <v>97453U</v>
      </c>
      <c r="C4717" s="341" t="s">
        <v>10608</v>
      </c>
      <c r="D4717" s="341" t="s">
        <v>32</v>
      </c>
      <c r="E4717" s="341" t="s">
        <v>5911</v>
      </c>
      <c r="F4717" s="343" t="n">
        <v>204.82</v>
      </c>
    </row>
    <row r="4718" customFormat="false" ht="15" hidden="false" customHeight="false" outlineLevel="0" collapsed="false">
      <c r="A4718" s="341" t="n">
        <v>97454</v>
      </c>
      <c r="B4718" s="342" t="str">
        <f aca="false">A4718&amp;"U"</f>
        <v>97454U</v>
      </c>
      <c r="C4718" s="341" t="s">
        <v>10609</v>
      </c>
      <c r="D4718" s="341" t="s">
        <v>32</v>
      </c>
      <c r="E4718" s="341" t="s">
        <v>5911</v>
      </c>
      <c r="F4718" s="343" t="n">
        <v>335.39</v>
      </c>
    </row>
    <row r="4719" customFormat="false" ht="15" hidden="false" customHeight="false" outlineLevel="0" collapsed="false">
      <c r="A4719" s="341" t="n">
        <v>97455</v>
      </c>
      <c r="B4719" s="342" t="str">
        <f aca="false">A4719&amp;"U"</f>
        <v>97455U</v>
      </c>
      <c r="C4719" s="341" t="s">
        <v>10610</v>
      </c>
      <c r="D4719" s="341" t="s">
        <v>32</v>
      </c>
      <c r="E4719" s="341" t="s">
        <v>5911</v>
      </c>
      <c r="F4719" s="343" t="n">
        <v>355.71</v>
      </c>
    </row>
    <row r="4720" customFormat="false" ht="15" hidden="false" customHeight="false" outlineLevel="0" collapsed="false">
      <c r="A4720" s="341" t="n">
        <v>97456</v>
      </c>
      <c r="B4720" s="342" t="str">
        <f aca="false">A4720&amp;"U"</f>
        <v>97456U</v>
      </c>
      <c r="C4720" s="341" t="s">
        <v>10611</v>
      </c>
      <c r="D4720" s="341" t="s">
        <v>32</v>
      </c>
      <c r="E4720" s="341" t="s">
        <v>5911</v>
      </c>
      <c r="F4720" s="343" t="n">
        <v>778.5</v>
      </c>
    </row>
    <row r="4721" customFormat="false" ht="15" hidden="false" customHeight="false" outlineLevel="0" collapsed="false">
      <c r="A4721" s="341" t="n">
        <v>97457</v>
      </c>
      <c r="B4721" s="342" t="str">
        <f aca="false">A4721&amp;"U"</f>
        <v>97457U</v>
      </c>
      <c r="C4721" s="341" t="s">
        <v>10612</v>
      </c>
      <c r="D4721" s="341" t="s">
        <v>32</v>
      </c>
      <c r="E4721" s="341" t="s">
        <v>5911</v>
      </c>
      <c r="F4721" s="343" t="n">
        <v>687.34</v>
      </c>
    </row>
    <row r="4722" customFormat="false" ht="15" hidden="false" customHeight="false" outlineLevel="0" collapsed="false">
      <c r="A4722" s="341" t="n">
        <v>97458</v>
      </c>
      <c r="B4722" s="342" t="str">
        <f aca="false">A4722&amp;"U"</f>
        <v>97458U</v>
      </c>
      <c r="C4722" s="341" t="s">
        <v>10613</v>
      </c>
      <c r="D4722" s="341" t="s">
        <v>32</v>
      </c>
      <c r="E4722" s="341" t="s">
        <v>5911</v>
      </c>
      <c r="F4722" s="343" t="n">
        <v>307.14</v>
      </c>
    </row>
    <row r="4723" customFormat="false" ht="15" hidden="false" customHeight="false" outlineLevel="0" collapsed="false">
      <c r="A4723" s="341" t="n">
        <v>97459</v>
      </c>
      <c r="B4723" s="342" t="str">
        <f aca="false">A4723&amp;"U"</f>
        <v>97459U</v>
      </c>
      <c r="C4723" s="341" t="s">
        <v>10614</v>
      </c>
      <c r="D4723" s="341" t="s">
        <v>32</v>
      </c>
      <c r="E4723" s="341" t="s">
        <v>5911</v>
      </c>
      <c r="F4723" s="343" t="n">
        <v>538.34</v>
      </c>
    </row>
    <row r="4724" customFormat="false" ht="15" hidden="false" customHeight="false" outlineLevel="0" collapsed="false">
      <c r="A4724" s="341" t="n">
        <v>97460</v>
      </c>
      <c r="B4724" s="342" t="str">
        <f aca="false">A4724&amp;"U"</f>
        <v>97460U</v>
      </c>
      <c r="C4724" s="341" t="s">
        <v>10615</v>
      </c>
      <c r="D4724" s="341" t="s">
        <v>32</v>
      </c>
      <c r="E4724" s="341" t="s">
        <v>5911</v>
      </c>
      <c r="F4724" s="343" t="n">
        <v>836.76</v>
      </c>
    </row>
    <row r="4725" customFormat="false" ht="15" hidden="false" customHeight="false" outlineLevel="0" collapsed="false">
      <c r="A4725" s="341" t="n">
        <v>97461</v>
      </c>
      <c r="B4725" s="342" t="str">
        <f aca="false">A4725&amp;"U"</f>
        <v>97461U</v>
      </c>
      <c r="C4725" s="341" t="s">
        <v>10616</v>
      </c>
      <c r="D4725" s="341" t="s">
        <v>32</v>
      </c>
      <c r="E4725" s="341" t="s">
        <v>5911</v>
      </c>
      <c r="F4725" s="343" t="n">
        <v>36.66</v>
      </c>
    </row>
    <row r="4726" customFormat="false" ht="15" hidden="false" customHeight="false" outlineLevel="0" collapsed="false">
      <c r="A4726" s="341" t="n">
        <v>97462</v>
      </c>
      <c r="B4726" s="342" t="str">
        <f aca="false">A4726&amp;"U"</f>
        <v>97462U</v>
      </c>
      <c r="C4726" s="341" t="s">
        <v>10617</v>
      </c>
      <c r="D4726" s="341" t="s">
        <v>32</v>
      </c>
      <c r="E4726" s="341" t="s">
        <v>5911</v>
      </c>
      <c r="F4726" s="343" t="n">
        <v>30.14</v>
      </c>
    </row>
    <row r="4727" customFormat="false" ht="15" hidden="false" customHeight="false" outlineLevel="0" collapsed="false">
      <c r="A4727" s="341" t="n">
        <v>97464</v>
      </c>
      <c r="B4727" s="342" t="str">
        <f aca="false">A4727&amp;"U"</f>
        <v>97464U</v>
      </c>
      <c r="C4727" s="341" t="s">
        <v>10618</v>
      </c>
      <c r="D4727" s="341" t="s">
        <v>32</v>
      </c>
      <c r="E4727" s="341" t="s">
        <v>5911</v>
      </c>
      <c r="F4727" s="343" t="n">
        <v>53.24</v>
      </c>
    </row>
    <row r="4728" customFormat="false" ht="15" hidden="false" customHeight="false" outlineLevel="0" collapsed="false">
      <c r="A4728" s="341" t="n">
        <v>97465</v>
      </c>
      <c r="B4728" s="342" t="str">
        <f aca="false">A4728&amp;"U"</f>
        <v>97465U</v>
      </c>
      <c r="C4728" s="341" t="s">
        <v>10619</v>
      </c>
      <c r="D4728" s="341" t="s">
        <v>32</v>
      </c>
      <c r="E4728" s="341" t="s">
        <v>5911</v>
      </c>
      <c r="F4728" s="343" t="n">
        <v>64.23</v>
      </c>
    </row>
    <row r="4729" customFormat="false" ht="15" hidden="false" customHeight="false" outlineLevel="0" collapsed="false">
      <c r="A4729" s="341" t="n">
        <v>97467</v>
      </c>
      <c r="B4729" s="342" t="str">
        <f aca="false">A4729&amp;"U"</f>
        <v>97467U</v>
      </c>
      <c r="C4729" s="341" t="s">
        <v>10620</v>
      </c>
      <c r="D4729" s="341" t="s">
        <v>32</v>
      </c>
      <c r="E4729" s="341" t="s">
        <v>5911</v>
      </c>
      <c r="F4729" s="343" t="n">
        <v>67.63</v>
      </c>
    </row>
    <row r="4730" customFormat="false" ht="15" hidden="false" customHeight="false" outlineLevel="0" collapsed="false">
      <c r="A4730" s="341" t="n">
        <v>97468</v>
      </c>
      <c r="B4730" s="342" t="str">
        <f aca="false">A4730&amp;"U"</f>
        <v>97468U</v>
      </c>
      <c r="C4730" s="341" t="s">
        <v>10621</v>
      </c>
      <c r="D4730" s="341" t="s">
        <v>32</v>
      </c>
      <c r="E4730" s="341" t="s">
        <v>5911</v>
      </c>
      <c r="F4730" s="343" t="n">
        <v>81.71</v>
      </c>
    </row>
    <row r="4731" customFormat="false" ht="15" hidden="false" customHeight="false" outlineLevel="0" collapsed="false">
      <c r="A4731" s="341" t="n">
        <v>97470</v>
      </c>
      <c r="B4731" s="342" t="str">
        <f aca="false">A4731&amp;"U"</f>
        <v>97470U</v>
      </c>
      <c r="C4731" s="341" t="s">
        <v>10622</v>
      </c>
      <c r="D4731" s="341" t="s">
        <v>32</v>
      </c>
      <c r="E4731" s="341" t="s">
        <v>5911</v>
      </c>
      <c r="F4731" s="343" t="n">
        <v>100.9</v>
      </c>
    </row>
    <row r="4732" customFormat="false" ht="15" hidden="false" customHeight="false" outlineLevel="0" collapsed="false">
      <c r="A4732" s="341" t="n">
        <v>97471</v>
      </c>
      <c r="B4732" s="342" t="str">
        <f aca="false">A4732&amp;"U"</f>
        <v>97471U</v>
      </c>
      <c r="C4732" s="341" t="s">
        <v>10623</v>
      </c>
      <c r="D4732" s="341" t="s">
        <v>32</v>
      </c>
      <c r="E4732" s="341" t="s">
        <v>5911</v>
      </c>
      <c r="F4732" s="343" t="n">
        <v>123.16</v>
      </c>
    </row>
    <row r="4733" customFormat="false" ht="15" hidden="false" customHeight="false" outlineLevel="0" collapsed="false">
      <c r="A4733" s="341" t="n">
        <v>97474</v>
      </c>
      <c r="B4733" s="342" t="str">
        <f aca="false">A4733&amp;"U"</f>
        <v>97474U</v>
      </c>
      <c r="C4733" s="341" t="s">
        <v>10624</v>
      </c>
      <c r="D4733" s="341" t="s">
        <v>32</v>
      </c>
      <c r="E4733" s="341" t="s">
        <v>5911</v>
      </c>
      <c r="F4733" s="343" t="n">
        <v>187.42</v>
      </c>
    </row>
    <row r="4734" customFormat="false" ht="15" hidden="false" customHeight="false" outlineLevel="0" collapsed="false">
      <c r="A4734" s="341" t="n">
        <v>97475</v>
      </c>
      <c r="B4734" s="342" t="str">
        <f aca="false">A4734&amp;"U"</f>
        <v>97475U</v>
      </c>
      <c r="C4734" s="341" t="s">
        <v>10625</v>
      </c>
      <c r="D4734" s="341" t="s">
        <v>32</v>
      </c>
      <c r="E4734" s="341" t="s">
        <v>5911</v>
      </c>
      <c r="F4734" s="343" t="n">
        <v>232.42</v>
      </c>
    </row>
    <row r="4735" customFormat="false" ht="15" hidden="false" customHeight="false" outlineLevel="0" collapsed="false">
      <c r="A4735" s="341" t="n">
        <v>97477</v>
      </c>
      <c r="B4735" s="342" t="str">
        <f aca="false">A4735&amp;"U"</f>
        <v>97477U</v>
      </c>
      <c r="C4735" s="341" t="s">
        <v>10626</v>
      </c>
      <c r="D4735" s="341" t="s">
        <v>32</v>
      </c>
      <c r="E4735" s="341" t="s">
        <v>5911</v>
      </c>
      <c r="F4735" s="343" t="n">
        <v>250.37</v>
      </c>
    </row>
    <row r="4736" customFormat="false" ht="15" hidden="false" customHeight="false" outlineLevel="0" collapsed="false">
      <c r="A4736" s="341" t="n">
        <v>97478</v>
      </c>
      <c r="B4736" s="342" t="str">
        <f aca="false">A4736&amp;"U"</f>
        <v>97478U</v>
      </c>
      <c r="C4736" s="341" t="s">
        <v>10627</v>
      </c>
      <c r="D4736" s="341" t="s">
        <v>32</v>
      </c>
      <c r="E4736" s="341" t="s">
        <v>5911</v>
      </c>
      <c r="F4736" s="343" t="n">
        <v>310.99</v>
      </c>
    </row>
    <row r="4737" customFormat="false" ht="15" hidden="false" customHeight="false" outlineLevel="0" collapsed="false">
      <c r="A4737" s="341" t="n">
        <v>97479</v>
      </c>
      <c r="B4737" s="342" t="str">
        <f aca="false">A4737&amp;"U"</f>
        <v>97479U</v>
      </c>
      <c r="C4737" s="341" t="s">
        <v>10628</v>
      </c>
      <c r="D4737" s="341" t="s">
        <v>32</v>
      </c>
      <c r="E4737" s="341" t="s">
        <v>5911</v>
      </c>
      <c r="F4737" s="343" t="n">
        <v>59.52</v>
      </c>
    </row>
    <row r="4738" customFormat="false" ht="15" hidden="false" customHeight="false" outlineLevel="0" collapsed="false">
      <c r="A4738" s="341" t="n">
        <v>97480</v>
      </c>
      <c r="B4738" s="342" t="str">
        <f aca="false">A4738&amp;"U"</f>
        <v>97480U</v>
      </c>
      <c r="C4738" s="341" t="s">
        <v>10629</v>
      </c>
      <c r="D4738" s="341" t="s">
        <v>32</v>
      </c>
      <c r="E4738" s="341" t="s">
        <v>5911</v>
      </c>
      <c r="F4738" s="343" t="n">
        <v>59.52</v>
      </c>
    </row>
    <row r="4739" customFormat="false" ht="15" hidden="false" customHeight="false" outlineLevel="0" collapsed="false">
      <c r="A4739" s="341" t="n">
        <v>97481</v>
      </c>
      <c r="B4739" s="342" t="str">
        <f aca="false">A4739&amp;"U"</f>
        <v>97481U</v>
      </c>
      <c r="C4739" s="341" t="s">
        <v>10630</v>
      </c>
      <c r="D4739" s="341" t="s">
        <v>32</v>
      </c>
      <c r="E4739" s="341" t="s">
        <v>5911</v>
      </c>
      <c r="F4739" s="343" t="n">
        <v>86.93</v>
      </c>
    </row>
    <row r="4740" customFormat="false" ht="15" hidden="false" customHeight="false" outlineLevel="0" collapsed="false">
      <c r="A4740" s="341" t="n">
        <v>97482</v>
      </c>
      <c r="B4740" s="342" t="str">
        <f aca="false">A4740&amp;"U"</f>
        <v>97482U</v>
      </c>
      <c r="C4740" s="341" t="s">
        <v>10631</v>
      </c>
      <c r="D4740" s="341" t="s">
        <v>32</v>
      </c>
      <c r="E4740" s="341" t="s">
        <v>5911</v>
      </c>
      <c r="F4740" s="343" t="n">
        <v>86.93</v>
      </c>
    </row>
    <row r="4741" customFormat="false" ht="15" hidden="false" customHeight="false" outlineLevel="0" collapsed="false">
      <c r="A4741" s="341" t="n">
        <v>97483</v>
      </c>
      <c r="B4741" s="342" t="str">
        <f aca="false">A4741&amp;"U"</f>
        <v>97483U</v>
      </c>
      <c r="C4741" s="341" t="s">
        <v>10632</v>
      </c>
      <c r="D4741" s="341" t="s">
        <v>32</v>
      </c>
      <c r="E4741" s="341" t="s">
        <v>5911</v>
      </c>
      <c r="F4741" s="343" t="n">
        <v>122.55</v>
      </c>
    </row>
    <row r="4742" customFormat="false" ht="15" hidden="false" customHeight="false" outlineLevel="0" collapsed="false">
      <c r="A4742" s="341" t="n">
        <v>97484</v>
      </c>
      <c r="B4742" s="342" t="str">
        <f aca="false">A4742&amp;"U"</f>
        <v>97484U</v>
      </c>
      <c r="C4742" s="341" t="s">
        <v>10633</v>
      </c>
      <c r="D4742" s="341" t="s">
        <v>32</v>
      </c>
      <c r="E4742" s="341" t="s">
        <v>5911</v>
      </c>
      <c r="F4742" s="343" t="n">
        <v>122.55</v>
      </c>
    </row>
    <row r="4743" customFormat="false" ht="15" hidden="false" customHeight="false" outlineLevel="0" collapsed="false">
      <c r="A4743" s="341" t="n">
        <v>97485</v>
      </c>
      <c r="B4743" s="342" t="str">
        <f aca="false">A4743&amp;"U"</f>
        <v>97485U</v>
      </c>
      <c r="C4743" s="341" t="s">
        <v>10634</v>
      </c>
      <c r="D4743" s="341" t="s">
        <v>32</v>
      </c>
      <c r="E4743" s="341" t="s">
        <v>5911</v>
      </c>
      <c r="F4743" s="343" t="n">
        <v>169.82</v>
      </c>
    </row>
    <row r="4744" customFormat="false" ht="15" hidden="false" customHeight="false" outlineLevel="0" collapsed="false">
      <c r="A4744" s="341" t="n">
        <v>97486</v>
      </c>
      <c r="B4744" s="342" t="str">
        <f aca="false">A4744&amp;"U"</f>
        <v>97486U</v>
      </c>
      <c r="C4744" s="341" t="s">
        <v>10635</v>
      </c>
      <c r="D4744" s="341" t="s">
        <v>32</v>
      </c>
      <c r="E4744" s="341" t="s">
        <v>5911</v>
      </c>
      <c r="F4744" s="343" t="n">
        <v>182.52</v>
      </c>
    </row>
    <row r="4745" customFormat="false" ht="15" hidden="false" customHeight="false" outlineLevel="0" collapsed="false">
      <c r="A4745" s="341" t="n">
        <v>97487</v>
      </c>
      <c r="B4745" s="342" t="str">
        <f aca="false">A4745&amp;"U"</f>
        <v>97487U</v>
      </c>
      <c r="C4745" s="341" t="s">
        <v>10636</v>
      </c>
      <c r="D4745" s="341" t="s">
        <v>32</v>
      </c>
      <c r="E4745" s="341" t="s">
        <v>5911</v>
      </c>
      <c r="F4745" s="343" t="n">
        <v>316.9</v>
      </c>
    </row>
    <row r="4746" customFormat="false" ht="15" hidden="false" customHeight="false" outlineLevel="0" collapsed="false">
      <c r="A4746" s="341" t="n">
        <v>97488</v>
      </c>
      <c r="B4746" s="342" t="str">
        <f aca="false">A4746&amp;"U"</f>
        <v>97488U</v>
      </c>
      <c r="C4746" s="341" t="s">
        <v>10637</v>
      </c>
      <c r="D4746" s="341" t="s">
        <v>32</v>
      </c>
      <c r="E4746" s="341" t="s">
        <v>5911</v>
      </c>
      <c r="F4746" s="343" t="n">
        <v>337.22</v>
      </c>
    </row>
    <row r="4747" customFormat="false" ht="15" hidden="false" customHeight="false" outlineLevel="0" collapsed="false">
      <c r="A4747" s="341" t="n">
        <v>97489</v>
      </c>
      <c r="B4747" s="342" t="str">
        <f aca="false">A4747&amp;"U"</f>
        <v>97489U</v>
      </c>
      <c r="C4747" s="341" t="s">
        <v>10638</v>
      </c>
      <c r="D4747" s="341" t="s">
        <v>32</v>
      </c>
      <c r="E4747" s="341" t="s">
        <v>5911</v>
      </c>
      <c r="F4747" s="343" t="n">
        <v>763.74</v>
      </c>
    </row>
    <row r="4748" customFormat="false" ht="15" hidden="false" customHeight="false" outlineLevel="0" collapsed="false">
      <c r="A4748" s="341" t="n">
        <v>97490</v>
      </c>
      <c r="B4748" s="342" t="str">
        <f aca="false">A4748&amp;"U"</f>
        <v>97490U</v>
      </c>
      <c r="C4748" s="341" t="s">
        <v>10639</v>
      </c>
      <c r="D4748" s="341" t="s">
        <v>32</v>
      </c>
      <c r="E4748" s="341" t="s">
        <v>5911</v>
      </c>
      <c r="F4748" s="343" t="n">
        <v>672.58</v>
      </c>
    </row>
    <row r="4749" customFormat="false" ht="15" hidden="false" customHeight="false" outlineLevel="0" collapsed="false">
      <c r="A4749" s="341" t="n">
        <v>97491</v>
      </c>
      <c r="B4749" s="342" t="str">
        <f aca="false">A4749&amp;"U"</f>
        <v>97491U</v>
      </c>
      <c r="C4749" s="341" t="s">
        <v>10640</v>
      </c>
      <c r="D4749" s="341" t="s">
        <v>32</v>
      </c>
      <c r="E4749" s="341" t="s">
        <v>5911</v>
      </c>
      <c r="F4749" s="343" t="n">
        <v>92.8</v>
      </c>
    </row>
    <row r="4750" customFormat="false" ht="15" hidden="false" customHeight="false" outlineLevel="0" collapsed="false">
      <c r="A4750" s="341" t="n">
        <v>97492</v>
      </c>
      <c r="B4750" s="342" t="str">
        <f aca="false">A4750&amp;"U"</f>
        <v>97492U</v>
      </c>
      <c r="C4750" s="341" t="s">
        <v>10641</v>
      </c>
      <c r="D4750" s="341" t="s">
        <v>32</v>
      </c>
      <c r="E4750" s="341" t="s">
        <v>5911</v>
      </c>
      <c r="F4750" s="343" t="n">
        <v>137.12</v>
      </c>
    </row>
    <row r="4751" customFormat="false" ht="15" hidden="false" customHeight="false" outlineLevel="0" collapsed="false">
      <c r="A4751" s="341" t="n">
        <v>97493</v>
      </c>
      <c r="B4751" s="342" t="str">
        <f aca="false">A4751&amp;"U"</f>
        <v>97493U</v>
      </c>
      <c r="C4751" s="341" t="s">
        <v>10642</v>
      </c>
      <c r="D4751" s="341" t="s">
        <v>32</v>
      </c>
      <c r="E4751" s="341" t="s">
        <v>5911</v>
      </c>
      <c r="F4751" s="343" t="n">
        <v>177.13</v>
      </c>
    </row>
    <row r="4752" customFormat="false" ht="15" hidden="false" customHeight="false" outlineLevel="0" collapsed="false">
      <c r="A4752" s="341" t="n">
        <v>97494</v>
      </c>
      <c r="B4752" s="342" t="str">
        <f aca="false">A4752&amp;"U"</f>
        <v>97494U</v>
      </c>
      <c r="C4752" s="341" t="s">
        <v>10643</v>
      </c>
      <c r="D4752" s="341" t="s">
        <v>32</v>
      </c>
      <c r="E4752" s="341" t="s">
        <v>5911</v>
      </c>
      <c r="F4752" s="343" t="n">
        <v>277.35</v>
      </c>
    </row>
    <row r="4753" customFormat="false" ht="15" hidden="false" customHeight="false" outlineLevel="0" collapsed="false">
      <c r="A4753" s="341" t="n">
        <v>97495</v>
      </c>
      <c r="B4753" s="342" t="str">
        <f aca="false">A4753&amp;"U"</f>
        <v>97495U</v>
      </c>
      <c r="C4753" s="341" t="s">
        <v>10644</v>
      </c>
      <c r="D4753" s="341" t="s">
        <v>32</v>
      </c>
      <c r="E4753" s="341" t="s">
        <v>5911</v>
      </c>
      <c r="F4753" s="343" t="n">
        <v>513.63</v>
      </c>
    </row>
    <row r="4754" customFormat="false" ht="15" hidden="false" customHeight="false" outlineLevel="0" collapsed="false">
      <c r="A4754" s="341" t="n">
        <v>97496</v>
      </c>
      <c r="B4754" s="342" t="str">
        <f aca="false">A4754&amp;"U"</f>
        <v>97496U</v>
      </c>
      <c r="C4754" s="341" t="s">
        <v>10645</v>
      </c>
      <c r="D4754" s="341" t="s">
        <v>32</v>
      </c>
      <c r="E4754" s="341" t="s">
        <v>5911</v>
      </c>
      <c r="F4754" s="343" t="n">
        <v>817.15</v>
      </c>
    </row>
    <row r="4755" customFormat="false" ht="15" hidden="false" customHeight="false" outlineLevel="0" collapsed="false">
      <c r="A4755" s="341" t="n">
        <v>97499</v>
      </c>
      <c r="B4755" s="342" t="str">
        <f aca="false">A4755&amp;"U"</f>
        <v>97499U</v>
      </c>
      <c r="C4755" s="341" t="s">
        <v>10646</v>
      </c>
      <c r="D4755" s="341" t="s">
        <v>32</v>
      </c>
      <c r="E4755" s="341" t="s">
        <v>5911</v>
      </c>
      <c r="F4755" s="343" t="n">
        <v>34.27</v>
      </c>
    </row>
    <row r="4756" customFormat="false" ht="15" hidden="false" customHeight="false" outlineLevel="0" collapsed="false">
      <c r="A4756" s="341" t="n">
        <v>97500</v>
      </c>
      <c r="B4756" s="342" t="str">
        <f aca="false">A4756&amp;"U"</f>
        <v>97500U</v>
      </c>
      <c r="C4756" s="341" t="s">
        <v>10647</v>
      </c>
      <c r="D4756" s="341" t="s">
        <v>32</v>
      </c>
      <c r="E4756" s="341" t="s">
        <v>5911</v>
      </c>
      <c r="F4756" s="343" t="n">
        <v>27.75</v>
      </c>
    </row>
    <row r="4757" customFormat="false" ht="15" hidden="false" customHeight="false" outlineLevel="0" collapsed="false">
      <c r="A4757" s="341" t="n">
        <v>97502</v>
      </c>
      <c r="B4757" s="342" t="str">
        <f aca="false">A4757&amp;"U"</f>
        <v>97502U</v>
      </c>
      <c r="C4757" s="341" t="s">
        <v>10648</v>
      </c>
      <c r="D4757" s="341" t="s">
        <v>32</v>
      </c>
      <c r="E4757" s="341" t="s">
        <v>5911</v>
      </c>
      <c r="F4757" s="343" t="n">
        <v>48.78</v>
      </c>
    </row>
    <row r="4758" customFormat="false" ht="15" hidden="false" customHeight="false" outlineLevel="0" collapsed="false">
      <c r="A4758" s="341" t="n">
        <v>97503</v>
      </c>
      <c r="B4758" s="342" t="str">
        <f aca="false">A4758&amp;"U"</f>
        <v>97503U</v>
      </c>
      <c r="C4758" s="341" t="s">
        <v>10649</v>
      </c>
      <c r="D4758" s="341" t="s">
        <v>32</v>
      </c>
      <c r="E4758" s="341" t="s">
        <v>5911</v>
      </c>
      <c r="F4758" s="343" t="n">
        <v>60</v>
      </c>
    </row>
    <row r="4759" customFormat="false" ht="15" hidden="false" customHeight="false" outlineLevel="0" collapsed="false">
      <c r="A4759" s="341" t="n">
        <v>97505</v>
      </c>
      <c r="B4759" s="342" t="str">
        <f aca="false">A4759&amp;"U"</f>
        <v>97505U</v>
      </c>
      <c r="C4759" s="341" t="s">
        <v>10650</v>
      </c>
      <c r="D4759" s="341" t="s">
        <v>32</v>
      </c>
      <c r="E4759" s="341" t="s">
        <v>5911</v>
      </c>
      <c r="F4759" s="343" t="n">
        <v>61.35</v>
      </c>
    </row>
    <row r="4760" customFormat="false" ht="15" hidden="false" customHeight="false" outlineLevel="0" collapsed="false">
      <c r="A4760" s="341" t="n">
        <v>97506</v>
      </c>
      <c r="B4760" s="342" t="str">
        <f aca="false">A4760&amp;"U"</f>
        <v>97506U</v>
      </c>
      <c r="C4760" s="341" t="s">
        <v>10651</v>
      </c>
      <c r="D4760" s="341" t="s">
        <v>32</v>
      </c>
      <c r="E4760" s="341" t="s">
        <v>5911</v>
      </c>
      <c r="F4760" s="343" t="n">
        <v>75.43</v>
      </c>
    </row>
    <row r="4761" customFormat="false" ht="15" hidden="false" customHeight="false" outlineLevel="0" collapsed="false">
      <c r="A4761" s="341" t="n">
        <v>97508</v>
      </c>
      <c r="B4761" s="342" t="str">
        <f aca="false">A4761&amp;"U"</f>
        <v>97508U</v>
      </c>
      <c r="C4761" s="341" t="s">
        <v>10652</v>
      </c>
      <c r="D4761" s="341" t="s">
        <v>32</v>
      </c>
      <c r="E4761" s="341" t="s">
        <v>5911</v>
      </c>
      <c r="F4761" s="343" t="n">
        <v>92.01</v>
      </c>
    </row>
    <row r="4762" customFormat="false" ht="15" hidden="false" customHeight="false" outlineLevel="0" collapsed="false">
      <c r="A4762" s="341" t="n">
        <v>97509</v>
      </c>
      <c r="B4762" s="342" t="str">
        <f aca="false">A4762&amp;"U"</f>
        <v>97509U</v>
      </c>
      <c r="C4762" s="341" t="s">
        <v>10653</v>
      </c>
      <c r="D4762" s="341" t="s">
        <v>32</v>
      </c>
      <c r="E4762" s="341" t="s">
        <v>5911</v>
      </c>
      <c r="F4762" s="343" t="n">
        <v>114.27</v>
      </c>
    </row>
    <row r="4763" customFormat="false" ht="15" hidden="false" customHeight="false" outlineLevel="0" collapsed="false">
      <c r="A4763" s="341" t="n">
        <v>97511</v>
      </c>
      <c r="B4763" s="342" t="str">
        <f aca="false">A4763&amp;"U"</f>
        <v>97511U</v>
      </c>
      <c r="C4763" s="341" t="s">
        <v>10654</v>
      </c>
      <c r="D4763" s="341" t="s">
        <v>32</v>
      </c>
      <c r="E4763" s="341" t="s">
        <v>5911</v>
      </c>
      <c r="F4763" s="343" t="n">
        <v>174.65</v>
      </c>
    </row>
    <row r="4764" customFormat="false" ht="15" hidden="false" customHeight="false" outlineLevel="0" collapsed="false">
      <c r="A4764" s="341" t="n">
        <v>97512</v>
      </c>
      <c r="B4764" s="342" t="str">
        <f aca="false">A4764&amp;"U"</f>
        <v>97512U</v>
      </c>
      <c r="C4764" s="341" t="s">
        <v>10655</v>
      </c>
      <c r="D4764" s="341" t="s">
        <v>32</v>
      </c>
      <c r="E4764" s="341" t="s">
        <v>5911</v>
      </c>
      <c r="F4764" s="343" t="n">
        <v>219.65</v>
      </c>
    </row>
    <row r="4765" customFormat="false" ht="15" hidden="false" customHeight="false" outlineLevel="0" collapsed="false">
      <c r="A4765" s="341" t="n">
        <v>97514</v>
      </c>
      <c r="B4765" s="342" t="str">
        <f aca="false">A4765&amp;"U"</f>
        <v>97514U</v>
      </c>
      <c r="C4765" s="341" t="s">
        <v>10656</v>
      </c>
      <c r="D4765" s="341" t="s">
        <v>32</v>
      </c>
      <c r="E4765" s="341" t="s">
        <v>5911</v>
      </c>
      <c r="F4765" s="343" t="n">
        <v>233.57</v>
      </c>
    </row>
    <row r="4766" customFormat="false" ht="15" hidden="false" customHeight="false" outlineLevel="0" collapsed="false">
      <c r="A4766" s="341" t="n">
        <v>97515</v>
      </c>
      <c r="B4766" s="342" t="str">
        <f aca="false">A4766&amp;"U"</f>
        <v>97515U</v>
      </c>
      <c r="C4766" s="341" t="s">
        <v>10657</v>
      </c>
      <c r="D4766" s="341" t="s">
        <v>32</v>
      </c>
      <c r="E4766" s="341" t="s">
        <v>5911</v>
      </c>
      <c r="F4766" s="343" t="n">
        <v>294.19</v>
      </c>
    </row>
    <row r="4767" customFormat="false" ht="15" hidden="false" customHeight="false" outlineLevel="0" collapsed="false">
      <c r="A4767" s="341" t="n">
        <v>97517</v>
      </c>
      <c r="B4767" s="342" t="str">
        <f aca="false">A4767&amp;"U"</f>
        <v>97517U</v>
      </c>
      <c r="C4767" s="341" t="s">
        <v>10658</v>
      </c>
      <c r="D4767" s="341" t="s">
        <v>32</v>
      </c>
      <c r="E4767" s="341" t="s">
        <v>5911</v>
      </c>
      <c r="F4767" s="343" t="n">
        <v>55.92</v>
      </c>
    </row>
    <row r="4768" customFormat="false" ht="15" hidden="false" customHeight="false" outlineLevel="0" collapsed="false">
      <c r="A4768" s="341" t="n">
        <v>97518</v>
      </c>
      <c r="B4768" s="342" t="str">
        <f aca="false">A4768&amp;"U"</f>
        <v>97518U</v>
      </c>
      <c r="C4768" s="341" t="s">
        <v>10659</v>
      </c>
      <c r="D4768" s="341" t="s">
        <v>32</v>
      </c>
      <c r="E4768" s="341" t="s">
        <v>5911</v>
      </c>
      <c r="F4768" s="343" t="n">
        <v>55.92</v>
      </c>
    </row>
    <row r="4769" customFormat="false" ht="15" hidden="false" customHeight="false" outlineLevel="0" collapsed="false">
      <c r="A4769" s="341" t="n">
        <v>97519</v>
      </c>
      <c r="B4769" s="342" t="str">
        <f aca="false">A4769&amp;"U"</f>
        <v>97519U</v>
      </c>
      <c r="C4769" s="341" t="s">
        <v>10660</v>
      </c>
      <c r="D4769" s="341" t="s">
        <v>32</v>
      </c>
      <c r="E4769" s="341" t="s">
        <v>5911</v>
      </c>
      <c r="F4769" s="343" t="n">
        <v>80.58</v>
      </c>
    </row>
    <row r="4770" customFormat="false" ht="15" hidden="false" customHeight="false" outlineLevel="0" collapsed="false">
      <c r="A4770" s="341" t="n">
        <v>97520</v>
      </c>
      <c r="B4770" s="342" t="str">
        <f aca="false">A4770&amp;"U"</f>
        <v>97520U</v>
      </c>
      <c r="C4770" s="341" t="s">
        <v>10661</v>
      </c>
      <c r="D4770" s="341" t="s">
        <v>32</v>
      </c>
      <c r="E4770" s="341" t="s">
        <v>5911</v>
      </c>
      <c r="F4770" s="343" t="n">
        <v>80.58</v>
      </c>
    </row>
    <row r="4771" customFormat="false" ht="15" hidden="false" customHeight="false" outlineLevel="0" collapsed="false">
      <c r="A4771" s="341" t="n">
        <v>97521</v>
      </c>
      <c r="B4771" s="342" t="str">
        <f aca="false">A4771&amp;"U"</f>
        <v>97521U</v>
      </c>
      <c r="C4771" s="341" t="s">
        <v>10662</v>
      </c>
      <c r="D4771" s="341" t="s">
        <v>32</v>
      </c>
      <c r="E4771" s="341" t="s">
        <v>5911</v>
      </c>
      <c r="F4771" s="343" t="n">
        <v>113.08</v>
      </c>
    </row>
    <row r="4772" customFormat="false" ht="15" hidden="false" customHeight="false" outlineLevel="0" collapsed="false">
      <c r="A4772" s="341" t="n">
        <v>97522</v>
      </c>
      <c r="B4772" s="342" t="str">
        <f aca="false">A4772&amp;"U"</f>
        <v>97522U</v>
      </c>
      <c r="C4772" s="341" t="s">
        <v>10663</v>
      </c>
      <c r="D4772" s="341" t="s">
        <v>32</v>
      </c>
      <c r="E4772" s="341" t="s">
        <v>5911</v>
      </c>
      <c r="F4772" s="343" t="n">
        <v>113.08</v>
      </c>
    </row>
    <row r="4773" customFormat="false" ht="15" hidden="false" customHeight="false" outlineLevel="0" collapsed="false">
      <c r="A4773" s="341" t="n">
        <v>97523</v>
      </c>
      <c r="B4773" s="342" t="str">
        <f aca="false">A4773&amp;"U"</f>
        <v>97523U</v>
      </c>
      <c r="C4773" s="341" t="s">
        <v>10664</v>
      </c>
      <c r="D4773" s="341" t="s">
        <v>32</v>
      </c>
      <c r="E4773" s="341" t="s">
        <v>5911</v>
      </c>
      <c r="F4773" s="343" t="n">
        <v>156.48</v>
      </c>
    </row>
    <row r="4774" customFormat="false" ht="15" hidden="false" customHeight="false" outlineLevel="0" collapsed="false">
      <c r="A4774" s="341" t="n">
        <v>97524</v>
      </c>
      <c r="B4774" s="342" t="str">
        <f aca="false">A4774&amp;"U"</f>
        <v>97524U</v>
      </c>
      <c r="C4774" s="341" t="s">
        <v>10665</v>
      </c>
      <c r="D4774" s="341" t="s">
        <v>32</v>
      </c>
      <c r="E4774" s="341" t="s">
        <v>5911</v>
      </c>
      <c r="F4774" s="343" t="n">
        <v>169.18</v>
      </c>
    </row>
    <row r="4775" customFormat="false" ht="15" hidden="false" customHeight="false" outlineLevel="0" collapsed="false">
      <c r="A4775" s="341" t="n">
        <v>97525</v>
      </c>
      <c r="B4775" s="342" t="str">
        <f aca="false">A4775&amp;"U"</f>
        <v>97525U</v>
      </c>
      <c r="C4775" s="341" t="s">
        <v>10666</v>
      </c>
      <c r="D4775" s="341" t="s">
        <v>32</v>
      </c>
      <c r="E4775" s="341" t="s">
        <v>5911</v>
      </c>
      <c r="F4775" s="343" t="n">
        <v>297.63</v>
      </c>
    </row>
    <row r="4776" customFormat="false" ht="15" hidden="false" customHeight="false" outlineLevel="0" collapsed="false">
      <c r="A4776" s="341" t="n">
        <v>97526</v>
      </c>
      <c r="B4776" s="342" t="str">
        <f aca="false">A4776&amp;"U"</f>
        <v>97526U</v>
      </c>
      <c r="C4776" s="341" t="s">
        <v>10667</v>
      </c>
      <c r="D4776" s="341" t="s">
        <v>32</v>
      </c>
      <c r="E4776" s="341" t="s">
        <v>5911</v>
      </c>
      <c r="F4776" s="343" t="n">
        <v>317.95</v>
      </c>
    </row>
    <row r="4777" customFormat="false" ht="15" hidden="false" customHeight="false" outlineLevel="0" collapsed="false">
      <c r="A4777" s="341" t="n">
        <v>97527</v>
      </c>
      <c r="B4777" s="342" t="str">
        <f aca="false">A4777&amp;"U"</f>
        <v>97527U</v>
      </c>
      <c r="C4777" s="341" t="s">
        <v>10668</v>
      </c>
      <c r="D4777" s="341" t="s">
        <v>32</v>
      </c>
      <c r="E4777" s="341" t="s">
        <v>5911</v>
      </c>
      <c r="F4777" s="343" t="n">
        <v>738.62</v>
      </c>
    </row>
    <row r="4778" customFormat="false" ht="15" hidden="false" customHeight="false" outlineLevel="0" collapsed="false">
      <c r="A4778" s="341" t="n">
        <v>97528</v>
      </c>
      <c r="B4778" s="342" t="str">
        <f aca="false">A4778&amp;"U"</f>
        <v>97528U</v>
      </c>
      <c r="C4778" s="341" t="s">
        <v>10669</v>
      </c>
      <c r="D4778" s="341" t="s">
        <v>32</v>
      </c>
      <c r="E4778" s="341" t="s">
        <v>5911</v>
      </c>
      <c r="F4778" s="343" t="n">
        <v>647.46</v>
      </c>
    </row>
    <row r="4779" customFormat="false" ht="15" hidden="false" customHeight="false" outlineLevel="0" collapsed="false">
      <c r="A4779" s="341" t="n">
        <v>97529</v>
      </c>
      <c r="B4779" s="342" t="str">
        <f aca="false">A4779&amp;"U"</f>
        <v>97529U</v>
      </c>
      <c r="C4779" s="341" t="s">
        <v>10670</v>
      </c>
      <c r="D4779" s="341" t="s">
        <v>32</v>
      </c>
      <c r="E4779" s="341" t="s">
        <v>5911</v>
      </c>
      <c r="F4779" s="343" t="n">
        <v>88.08</v>
      </c>
    </row>
    <row r="4780" customFormat="false" ht="15" hidden="false" customHeight="false" outlineLevel="0" collapsed="false">
      <c r="A4780" s="341" t="n">
        <v>97530</v>
      </c>
      <c r="B4780" s="342" t="str">
        <f aca="false">A4780&amp;"U"</f>
        <v>97530U</v>
      </c>
      <c r="C4780" s="341" t="s">
        <v>10671</v>
      </c>
      <c r="D4780" s="341" t="s">
        <v>32</v>
      </c>
      <c r="E4780" s="341" t="s">
        <v>5911</v>
      </c>
      <c r="F4780" s="343" t="n">
        <v>128.65</v>
      </c>
    </row>
    <row r="4781" customFormat="false" ht="15" hidden="false" customHeight="false" outlineLevel="0" collapsed="false">
      <c r="A4781" s="341" t="n">
        <v>97531</v>
      </c>
      <c r="B4781" s="342" t="str">
        <f aca="false">A4781&amp;"U"</f>
        <v>97531U</v>
      </c>
      <c r="C4781" s="341" t="s">
        <v>10672</v>
      </c>
      <c r="D4781" s="341" t="s">
        <v>32</v>
      </c>
      <c r="E4781" s="341" t="s">
        <v>5911</v>
      </c>
      <c r="F4781" s="343" t="n">
        <v>164.49</v>
      </c>
    </row>
    <row r="4782" customFormat="false" ht="15" hidden="false" customHeight="false" outlineLevel="0" collapsed="false">
      <c r="A4782" s="341" t="n">
        <v>97532</v>
      </c>
      <c r="B4782" s="342" t="str">
        <f aca="false">A4782&amp;"U"</f>
        <v>97532U</v>
      </c>
      <c r="C4782" s="341" t="s">
        <v>10673</v>
      </c>
      <c r="D4782" s="341" t="s">
        <v>32</v>
      </c>
      <c r="E4782" s="341" t="s">
        <v>5911</v>
      </c>
      <c r="F4782" s="343" t="n">
        <v>259.56</v>
      </c>
    </row>
    <row r="4783" customFormat="false" ht="15" hidden="false" customHeight="false" outlineLevel="0" collapsed="false">
      <c r="A4783" s="341" t="n">
        <v>97533</v>
      </c>
      <c r="B4783" s="342" t="str">
        <f aca="false">A4783&amp;"U"</f>
        <v>97533U</v>
      </c>
      <c r="C4783" s="341" t="s">
        <v>10674</v>
      </c>
      <c r="D4783" s="341" t="s">
        <v>32</v>
      </c>
      <c r="E4783" s="341" t="s">
        <v>5911</v>
      </c>
      <c r="F4783" s="343" t="n">
        <v>491.76</v>
      </c>
    </row>
    <row r="4784" customFormat="false" ht="15" hidden="false" customHeight="false" outlineLevel="0" collapsed="false">
      <c r="A4784" s="341" t="n">
        <v>97534</v>
      </c>
      <c r="B4784" s="342" t="str">
        <f aca="false">A4784&amp;"U"</f>
        <v>97534U</v>
      </c>
      <c r="C4784" s="341" t="s">
        <v>10675</v>
      </c>
      <c r="D4784" s="341" t="s">
        <v>32</v>
      </c>
      <c r="E4784" s="341" t="s">
        <v>5911</v>
      </c>
      <c r="F4784" s="343" t="n">
        <v>783.61</v>
      </c>
    </row>
    <row r="4785" customFormat="false" ht="15" hidden="false" customHeight="false" outlineLevel="0" collapsed="false">
      <c r="A4785" s="341" t="n">
        <v>97537</v>
      </c>
      <c r="B4785" s="342" t="str">
        <f aca="false">A4785&amp;"U"</f>
        <v>97537U</v>
      </c>
      <c r="C4785" s="341" t="s">
        <v>10676</v>
      </c>
      <c r="D4785" s="341" t="s">
        <v>32</v>
      </c>
      <c r="E4785" s="341" t="s">
        <v>5911</v>
      </c>
      <c r="F4785" s="343" t="n">
        <v>25.27</v>
      </c>
    </row>
    <row r="4786" customFormat="false" ht="15" hidden="false" customHeight="false" outlineLevel="0" collapsed="false">
      <c r="A4786" s="341" t="n">
        <v>97540</v>
      </c>
      <c r="B4786" s="342" t="str">
        <f aca="false">A4786&amp;"U"</f>
        <v>97540U</v>
      </c>
      <c r="C4786" s="341" t="s">
        <v>10677</v>
      </c>
      <c r="D4786" s="341" t="s">
        <v>32</v>
      </c>
      <c r="E4786" s="341" t="s">
        <v>5911</v>
      </c>
      <c r="F4786" s="343" t="n">
        <v>33.23</v>
      </c>
    </row>
    <row r="4787" customFormat="false" ht="15" hidden="false" customHeight="false" outlineLevel="0" collapsed="false">
      <c r="A4787" s="341" t="n">
        <v>97541</v>
      </c>
      <c r="B4787" s="342" t="str">
        <f aca="false">A4787&amp;"U"</f>
        <v>97541U</v>
      </c>
      <c r="C4787" s="341" t="s">
        <v>10678</v>
      </c>
      <c r="D4787" s="341" t="s">
        <v>32</v>
      </c>
      <c r="E4787" s="341" t="s">
        <v>5911</v>
      </c>
      <c r="F4787" s="343" t="n">
        <v>27.81</v>
      </c>
    </row>
    <row r="4788" customFormat="false" ht="15" hidden="false" customHeight="false" outlineLevel="0" collapsed="false">
      <c r="A4788" s="341" t="n">
        <v>97543</v>
      </c>
      <c r="B4788" s="342" t="str">
        <f aca="false">A4788&amp;"U"</f>
        <v>97543U</v>
      </c>
      <c r="C4788" s="341" t="s">
        <v>10679</v>
      </c>
      <c r="D4788" s="341" t="s">
        <v>32</v>
      </c>
      <c r="E4788" s="341" t="s">
        <v>5911</v>
      </c>
      <c r="F4788" s="343" t="n">
        <v>52.97</v>
      </c>
    </row>
    <row r="4789" customFormat="false" ht="15" hidden="false" customHeight="false" outlineLevel="0" collapsed="false">
      <c r="A4789" s="341" t="n">
        <v>97544</v>
      </c>
      <c r="B4789" s="342" t="str">
        <f aca="false">A4789&amp;"U"</f>
        <v>97544U</v>
      </c>
      <c r="C4789" s="341" t="s">
        <v>10680</v>
      </c>
      <c r="D4789" s="341" t="s">
        <v>32</v>
      </c>
      <c r="E4789" s="341" t="s">
        <v>5911</v>
      </c>
      <c r="F4789" s="343" t="n">
        <v>46.45</v>
      </c>
    </row>
    <row r="4790" customFormat="false" ht="15" hidden="false" customHeight="false" outlineLevel="0" collapsed="false">
      <c r="A4790" s="341" t="n">
        <v>97546</v>
      </c>
      <c r="B4790" s="342" t="str">
        <f aca="false">A4790&amp;"U"</f>
        <v>97546U</v>
      </c>
      <c r="C4790" s="341" t="s">
        <v>10681</v>
      </c>
      <c r="D4790" s="341" t="s">
        <v>32</v>
      </c>
      <c r="E4790" s="341" t="s">
        <v>5911</v>
      </c>
      <c r="F4790" s="343" t="n">
        <v>35.18</v>
      </c>
    </row>
    <row r="4791" customFormat="false" ht="15" hidden="false" customHeight="false" outlineLevel="0" collapsed="false">
      <c r="A4791" s="341" t="n">
        <v>97547</v>
      </c>
      <c r="B4791" s="342" t="str">
        <f aca="false">A4791&amp;"U"</f>
        <v>97547U</v>
      </c>
      <c r="C4791" s="341" t="s">
        <v>10682</v>
      </c>
      <c r="D4791" s="341" t="s">
        <v>32</v>
      </c>
      <c r="E4791" s="341" t="s">
        <v>5911</v>
      </c>
      <c r="F4791" s="343" t="n">
        <v>35.18</v>
      </c>
    </row>
    <row r="4792" customFormat="false" ht="15" hidden="false" customHeight="false" outlineLevel="0" collapsed="false">
      <c r="A4792" s="341" t="n">
        <v>97548</v>
      </c>
      <c r="B4792" s="342" t="str">
        <f aca="false">A4792&amp;"U"</f>
        <v>97548U</v>
      </c>
      <c r="C4792" s="341" t="s">
        <v>10683</v>
      </c>
      <c r="D4792" s="341" t="s">
        <v>32</v>
      </c>
      <c r="E4792" s="341" t="s">
        <v>5911</v>
      </c>
      <c r="F4792" s="343" t="n">
        <v>51.47</v>
      </c>
    </row>
    <row r="4793" customFormat="false" ht="15" hidden="false" customHeight="false" outlineLevel="0" collapsed="false">
      <c r="A4793" s="341" t="n">
        <v>97549</v>
      </c>
      <c r="B4793" s="342" t="str">
        <f aca="false">A4793&amp;"U"</f>
        <v>97549U</v>
      </c>
      <c r="C4793" s="341" t="s">
        <v>10684</v>
      </c>
      <c r="D4793" s="341" t="s">
        <v>32</v>
      </c>
      <c r="E4793" s="341" t="s">
        <v>5911</v>
      </c>
      <c r="F4793" s="343" t="n">
        <v>51.47</v>
      </c>
    </row>
    <row r="4794" customFormat="false" ht="15" hidden="false" customHeight="false" outlineLevel="0" collapsed="false">
      <c r="A4794" s="341" t="n">
        <v>97550</v>
      </c>
      <c r="B4794" s="342" t="str">
        <f aca="false">A4794&amp;"U"</f>
        <v>97550U</v>
      </c>
      <c r="C4794" s="341" t="s">
        <v>10685</v>
      </c>
      <c r="D4794" s="341" t="s">
        <v>32</v>
      </c>
      <c r="E4794" s="341" t="s">
        <v>5911</v>
      </c>
      <c r="F4794" s="343" t="n">
        <v>84.01</v>
      </c>
    </row>
    <row r="4795" customFormat="false" ht="15" hidden="false" customHeight="false" outlineLevel="0" collapsed="false">
      <c r="A4795" s="341" t="n">
        <v>97551</v>
      </c>
      <c r="B4795" s="342" t="str">
        <f aca="false">A4795&amp;"U"</f>
        <v>97551U</v>
      </c>
      <c r="C4795" s="341" t="s">
        <v>10686</v>
      </c>
      <c r="D4795" s="341" t="s">
        <v>32</v>
      </c>
      <c r="E4795" s="341" t="s">
        <v>5911</v>
      </c>
      <c r="F4795" s="343" t="n">
        <v>84.01</v>
      </c>
    </row>
    <row r="4796" customFormat="false" ht="15" hidden="false" customHeight="false" outlineLevel="0" collapsed="false">
      <c r="A4796" s="341" t="n">
        <v>97552</v>
      </c>
      <c r="B4796" s="342" t="str">
        <f aca="false">A4796&amp;"U"</f>
        <v>97552U</v>
      </c>
      <c r="C4796" s="341" t="s">
        <v>10687</v>
      </c>
      <c r="D4796" s="341" t="s">
        <v>32</v>
      </c>
      <c r="E4796" s="341" t="s">
        <v>5911</v>
      </c>
      <c r="F4796" s="343" t="n">
        <v>51.61</v>
      </c>
    </row>
    <row r="4797" customFormat="false" ht="15" hidden="false" customHeight="false" outlineLevel="0" collapsed="false">
      <c r="A4797" s="341" t="n">
        <v>97553</v>
      </c>
      <c r="B4797" s="342" t="str">
        <f aca="false">A4797&amp;"U"</f>
        <v>97553U</v>
      </c>
      <c r="C4797" s="341" t="s">
        <v>10688</v>
      </c>
      <c r="D4797" s="341" t="s">
        <v>32</v>
      </c>
      <c r="E4797" s="341" t="s">
        <v>5911</v>
      </c>
      <c r="F4797" s="343" t="n">
        <v>73.33</v>
      </c>
    </row>
    <row r="4798" customFormat="false" ht="15" hidden="false" customHeight="false" outlineLevel="0" collapsed="false">
      <c r="A4798" s="341" t="n">
        <v>97554</v>
      </c>
      <c r="B4798" s="342" t="str">
        <f aca="false">A4798&amp;"U"</f>
        <v>97554U</v>
      </c>
      <c r="C4798" s="341" t="s">
        <v>10689</v>
      </c>
      <c r="D4798" s="341" t="s">
        <v>32</v>
      </c>
      <c r="E4798" s="341" t="s">
        <v>5911</v>
      </c>
      <c r="F4798" s="343" t="n">
        <v>125.56</v>
      </c>
    </row>
    <row r="4799" customFormat="false" ht="15" hidden="false" customHeight="false" outlineLevel="0" collapsed="false">
      <c r="A4799" s="341" t="n">
        <v>98602</v>
      </c>
      <c r="B4799" s="342" t="str">
        <f aca="false">A4799&amp;"U"</f>
        <v>98602U</v>
      </c>
      <c r="C4799" s="341" t="s">
        <v>10690</v>
      </c>
      <c r="D4799" s="341" t="s">
        <v>32</v>
      </c>
      <c r="E4799" s="341" t="s">
        <v>5911</v>
      </c>
      <c r="F4799" s="343" t="n">
        <v>16.9</v>
      </c>
    </row>
    <row r="4800" customFormat="false" ht="15" hidden="false" customHeight="false" outlineLevel="0" collapsed="false">
      <c r="A4800" s="341" t="n">
        <v>103805</v>
      </c>
      <c r="B4800" s="342" t="str">
        <f aca="false">A4800&amp;"U"</f>
        <v>103805U</v>
      </c>
      <c r="C4800" s="341" t="s">
        <v>10691</v>
      </c>
      <c r="D4800" s="341" t="s">
        <v>32</v>
      </c>
      <c r="E4800" s="341" t="s">
        <v>5911</v>
      </c>
      <c r="F4800" s="343" t="n">
        <v>16.39</v>
      </c>
    </row>
    <row r="4801" customFormat="false" ht="15" hidden="false" customHeight="false" outlineLevel="0" collapsed="false">
      <c r="A4801" s="341" t="n">
        <v>103806</v>
      </c>
      <c r="B4801" s="342" t="str">
        <f aca="false">A4801&amp;"U"</f>
        <v>103806U</v>
      </c>
      <c r="C4801" s="341" t="s">
        <v>10692</v>
      </c>
      <c r="D4801" s="341" t="s">
        <v>32</v>
      </c>
      <c r="E4801" s="341" t="s">
        <v>5911</v>
      </c>
      <c r="F4801" s="343" t="n">
        <v>16.36</v>
      </c>
    </row>
    <row r="4802" customFormat="false" ht="15" hidden="false" customHeight="false" outlineLevel="0" collapsed="false">
      <c r="A4802" s="341" t="n">
        <v>103807</v>
      </c>
      <c r="B4802" s="342" t="str">
        <f aca="false">A4802&amp;"U"</f>
        <v>103807U</v>
      </c>
      <c r="C4802" s="341" t="s">
        <v>10693</v>
      </c>
      <c r="D4802" s="341" t="s">
        <v>32</v>
      </c>
      <c r="E4802" s="341" t="s">
        <v>5911</v>
      </c>
      <c r="F4802" s="343" t="n">
        <v>20.38</v>
      </c>
    </row>
    <row r="4803" customFormat="false" ht="15" hidden="false" customHeight="false" outlineLevel="0" collapsed="false">
      <c r="A4803" s="341" t="n">
        <v>103808</v>
      </c>
      <c r="B4803" s="342" t="str">
        <f aca="false">A4803&amp;"U"</f>
        <v>103808U</v>
      </c>
      <c r="C4803" s="341" t="s">
        <v>10694</v>
      </c>
      <c r="D4803" s="341" t="s">
        <v>32</v>
      </c>
      <c r="E4803" s="341" t="s">
        <v>5911</v>
      </c>
      <c r="F4803" s="343" t="n">
        <v>30.78</v>
      </c>
    </row>
    <row r="4804" customFormat="false" ht="15" hidden="false" customHeight="false" outlineLevel="0" collapsed="false">
      <c r="A4804" s="341" t="n">
        <v>103809</v>
      </c>
      <c r="B4804" s="342" t="str">
        <f aca="false">A4804&amp;"U"</f>
        <v>103809U</v>
      </c>
      <c r="C4804" s="341" t="s">
        <v>10695</v>
      </c>
      <c r="D4804" s="341" t="s">
        <v>32</v>
      </c>
      <c r="E4804" s="341" t="s">
        <v>5911</v>
      </c>
      <c r="F4804" s="343" t="n">
        <v>30.5</v>
      </c>
    </row>
    <row r="4805" customFormat="false" ht="15" hidden="false" customHeight="false" outlineLevel="0" collapsed="false">
      <c r="A4805" s="341" t="n">
        <v>103810</v>
      </c>
      <c r="B4805" s="342" t="str">
        <f aca="false">A4805&amp;"U"</f>
        <v>103810U</v>
      </c>
      <c r="C4805" s="341" t="s">
        <v>10696</v>
      </c>
      <c r="D4805" s="341" t="s">
        <v>32</v>
      </c>
      <c r="E4805" s="341" t="s">
        <v>5911</v>
      </c>
      <c r="F4805" s="343" t="n">
        <v>31.39</v>
      </c>
    </row>
    <row r="4806" customFormat="false" ht="15" hidden="false" customHeight="false" outlineLevel="0" collapsed="false">
      <c r="A4806" s="341" t="n">
        <v>103811</v>
      </c>
      <c r="B4806" s="342" t="str">
        <f aca="false">A4806&amp;"U"</f>
        <v>103811U</v>
      </c>
      <c r="C4806" s="341" t="s">
        <v>10697</v>
      </c>
      <c r="D4806" s="341" t="s">
        <v>32</v>
      </c>
      <c r="E4806" s="341" t="s">
        <v>5911</v>
      </c>
      <c r="F4806" s="343" t="n">
        <v>34.64</v>
      </c>
    </row>
    <row r="4807" customFormat="false" ht="15" hidden="false" customHeight="false" outlineLevel="0" collapsed="false">
      <c r="A4807" s="341" t="n">
        <v>103812</v>
      </c>
      <c r="B4807" s="342" t="str">
        <f aca="false">A4807&amp;"U"</f>
        <v>103812U</v>
      </c>
      <c r="C4807" s="341" t="s">
        <v>10698</v>
      </c>
      <c r="D4807" s="341" t="s">
        <v>32</v>
      </c>
      <c r="E4807" s="341" t="s">
        <v>5911</v>
      </c>
      <c r="F4807" s="343" t="n">
        <v>45.7</v>
      </c>
    </row>
    <row r="4808" customFormat="false" ht="15" hidden="false" customHeight="false" outlineLevel="0" collapsed="false">
      <c r="A4808" s="341" t="n">
        <v>103813</v>
      </c>
      <c r="B4808" s="342" t="str">
        <f aca="false">A4808&amp;"U"</f>
        <v>103813U</v>
      </c>
      <c r="C4808" s="341" t="s">
        <v>10699</v>
      </c>
      <c r="D4808" s="341" t="s">
        <v>32</v>
      </c>
      <c r="E4808" s="341" t="s">
        <v>5911</v>
      </c>
      <c r="F4808" s="343" t="n">
        <v>44.03</v>
      </c>
    </row>
    <row r="4809" customFormat="false" ht="15" hidden="false" customHeight="false" outlineLevel="0" collapsed="false">
      <c r="A4809" s="341" t="n">
        <v>103814</v>
      </c>
      <c r="B4809" s="342" t="str">
        <f aca="false">A4809&amp;"U"</f>
        <v>103814U</v>
      </c>
      <c r="C4809" s="341" t="s">
        <v>10700</v>
      </c>
      <c r="D4809" s="341" t="s">
        <v>32</v>
      </c>
      <c r="E4809" s="341" t="s">
        <v>5911</v>
      </c>
      <c r="F4809" s="343" t="n">
        <v>10.7</v>
      </c>
    </row>
    <row r="4810" customFormat="false" ht="15" hidden="false" customHeight="false" outlineLevel="0" collapsed="false">
      <c r="A4810" s="341" t="n">
        <v>103815</v>
      </c>
      <c r="B4810" s="342" t="str">
        <f aca="false">A4810&amp;"U"</f>
        <v>103815U</v>
      </c>
      <c r="C4810" s="341" t="s">
        <v>10701</v>
      </c>
      <c r="D4810" s="341" t="s">
        <v>32</v>
      </c>
      <c r="E4810" s="341" t="s">
        <v>5911</v>
      </c>
      <c r="F4810" s="343" t="n">
        <v>10.73</v>
      </c>
    </row>
    <row r="4811" customFormat="false" ht="15" hidden="false" customHeight="false" outlineLevel="0" collapsed="false">
      <c r="A4811" s="341" t="n">
        <v>103816</v>
      </c>
      <c r="B4811" s="342" t="str">
        <f aca="false">A4811&amp;"U"</f>
        <v>103816U</v>
      </c>
      <c r="C4811" s="341" t="s">
        <v>10702</v>
      </c>
      <c r="D4811" s="341" t="s">
        <v>32</v>
      </c>
      <c r="E4811" s="341" t="s">
        <v>5911</v>
      </c>
      <c r="F4811" s="343" t="n">
        <v>25.21</v>
      </c>
    </row>
    <row r="4812" customFormat="false" ht="15" hidden="false" customHeight="false" outlineLevel="0" collapsed="false">
      <c r="A4812" s="341" t="n">
        <v>103817</v>
      </c>
      <c r="B4812" s="342" t="str">
        <f aca="false">A4812&amp;"U"</f>
        <v>103817U</v>
      </c>
      <c r="C4812" s="341" t="s">
        <v>10703</v>
      </c>
      <c r="D4812" s="341" t="s">
        <v>32</v>
      </c>
      <c r="E4812" s="341" t="s">
        <v>5911</v>
      </c>
      <c r="F4812" s="343" t="n">
        <v>427.72</v>
      </c>
    </row>
    <row r="4813" customFormat="false" ht="15" hidden="false" customHeight="false" outlineLevel="0" collapsed="false">
      <c r="A4813" s="341" t="n">
        <v>103818</v>
      </c>
      <c r="B4813" s="342" t="str">
        <f aca="false">A4813&amp;"U"</f>
        <v>103818U</v>
      </c>
      <c r="C4813" s="341" t="s">
        <v>10704</v>
      </c>
      <c r="D4813" s="341" t="s">
        <v>32</v>
      </c>
      <c r="E4813" s="341" t="s">
        <v>5911</v>
      </c>
      <c r="F4813" s="343" t="n">
        <v>18.7</v>
      </c>
    </row>
    <row r="4814" customFormat="false" ht="15" hidden="false" customHeight="false" outlineLevel="0" collapsed="false">
      <c r="A4814" s="341" t="n">
        <v>103819</v>
      </c>
      <c r="B4814" s="342" t="str">
        <f aca="false">A4814&amp;"U"</f>
        <v>103819U</v>
      </c>
      <c r="C4814" s="341" t="s">
        <v>10705</v>
      </c>
      <c r="D4814" s="341" t="s">
        <v>32</v>
      </c>
      <c r="E4814" s="341" t="s">
        <v>5911</v>
      </c>
      <c r="F4814" s="343" t="n">
        <v>18.94</v>
      </c>
    </row>
    <row r="4815" customFormat="false" ht="15" hidden="false" customHeight="false" outlineLevel="0" collapsed="false">
      <c r="A4815" s="341" t="n">
        <v>103820</v>
      </c>
      <c r="B4815" s="342" t="str">
        <f aca="false">A4815&amp;"U"</f>
        <v>103820U</v>
      </c>
      <c r="C4815" s="341" t="s">
        <v>10706</v>
      </c>
      <c r="D4815" s="341" t="s">
        <v>32</v>
      </c>
      <c r="E4815" s="341" t="s">
        <v>5911</v>
      </c>
      <c r="F4815" s="343" t="n">
        <v>20.19</v>
      </c>
    </row>
    <row r="4816" customFormat="false" ht="15" hidden="false" customHeight="false" outlineLevel="0" collapsed="false">
      <c r="A4816" s="341" t="n">
        <v>103821</v>
      </c>
      <c r="B4816" s="342" t="str">
        <f aca="false">A4816&amp;"U"</f>
        <v>103821U</v>
      </c>
      <c r="C4816" s="341" t="s">
        <v>10707</v>
      </c>
      <c r="D4816" s="341" t="s">
        <v>32</v>
      </c>
      <c r="E4816" s="341" t="s">
        <v>5911</v>
      </c>
      <c r="F4816" s="343" t="n">
        <v>500.59</v>
      </c>
    </row>
    <row r="4817" customFormat="false" ht="15" hidden="false" customHeight="false" outlineLevel="0" collapsed="false">
      <c r="A4817" s="341" t="n">
        <v>103822</v>
      </c>
      <c r="B4817" s="342" t="str">
        <f aca="false">A4817&amp;"U"</f>
        <v>103822U</v>
      </c>
      <c r="C4817" s="341" t="s">
        <v>10708</v>
      </c>
      <c r="D4817" s="341" t="s">
        <v>32</v>
      </c>
      <c r="E4817" s="341" t="s">
        <v>5911</v>
      </c>
      <c r="F4817" s="343" t="n">
        <v>52</v>
      </c>
    </row>
    <row r="4818" customFormat="false" ht="15" hidden="false" customHeight="false" outlineLevel="0" collapsed="false">
      <c r="A4818" s="341" t="n">
        <v>103823</v>
      </c>
      <c r="B4818" s="342" t="str">
        <f aca="false">A4818&amp;"U"</f>
        <v>103823U</v>
      </c>
      <c r="C4818" s="341" t="s">
        <v>10709</v>
      </c>
      <c r="D4818" s="341" t="s">
        <v>32</v>
      </c>
      <c r="E4818" s="341" t="s">
        <v>5911</v>
      </c>
      <c r="F4818" s="343" t="n">
        <v>16.47</v>
      </c>
    </row>
    <row r="4819" customFormat="false" ht="15" hidden="false" customHeight="false" outlineLevel="0" collapsed="false">
      <c r="A4819" s="341" t="n">
        <v>103824</v>
      </c>
      <c r="B4819" s="342" t="str">
        <f aca="false">A4819&amp;"U"</f>
        <v>103824U</v>
      </c>
      <c r="C4819" s="341" t="s">
        <v>10710</v>
      </c>
      <c r="D4819" s="341" t="s">
        <v>32</v>
      </c>
      <c r="E4819" s="341" t="s">
        <v>5911</v>
      </c>
      <c r="F4819" s="343" t="n">
        <v>21.76</v>
      </c>
    </row>
    <row r="4820" customFormat="false" ht="15" hidden="false" customHeight="false" outlineLevel="0" collapsed="false">
      <c r="A4820" s="341" t="n">
        <v>103825</v>
      </c>
      <c r="B4820" s="342" t="str">
        <f aca="false">A4820&amp;"U"</f>
        <v>103825U</v>
      </c>
      <c r="C4820" s="341" t="s">
        <v>10711</v>
      </c>
      <c r="D4820" s="341" t="s">
        <v>32</v>
      </c>
      <c r="E4820" s="341" t="s">
        <v>5911</v>
      </c>
      <c r="F4820" s="343" t="n">
        <v>25.81</v>
      </c>
    </row>
    <row r="4821" customFormat="false" ht="15" hidden="false" customHeight="false" outlineLevel="0" collapsed="false">
      <c r="A4821" s="341" t="n">
        <v>103826</v>
      </c>
      <c r="B4821" s="342" t="str">
        <f aca="false">A4821&amp;"U"</f>
        <v>103826U</v>
      </c>
      <c r="C4821" s="341" t="s">
        <v>10712</v>
      </c>
      <c r="D4821" s="341" t="s">
        <v>32</v>
      </c>
      <c r="E4821" s="341" t="s">
        <v>5911</v>
      </c>
      <c r="F4821" s="343" t="n">
        <v>28.6</v>
      </c>
    </row>
    <row r="4822" customFormat="false" ht="15" hidden="false" customHeight="false" outlineLevel="0" collapsed="false">
      <c r="A4822" s="341" t="n">
        <v>103827</v>
      </c>
      <c r="B4822" s="342" t="str">
        <f aca="false">A4822&amp;"U"</f>
        <v>103827U</v>
      </c>
      <c r="C4822" s="341" t="s">
        <v>10713</v>
      </c>
      <c r="D4822" s="341" t="s">
        <v>32</v>
      </c>
      <c r="E4822" s="341" t="s">
        <v>5911</v>
      </c>
      <c r="F4822" s="343" t="n">
        <v>28.6</v>
      </c>
    </row>
    <row r="4823" customFormat="false" ht="15" hidden="false" customHeight="false" outlineLevel="0" collapsed="false">
      <c r="A4823" s="341" t="n">
        <v>103828</v>
      </c>
      <c r="B4823" s="342" t="str">
        <f aca="false">A4823&amp;"U"</f>
        <v>103828U</v>
      </c>
      <c r="C4823" s="341" t="s">
        <v>10714</v>
      </c>
      <c r="D4823" s="341" t="s">
        <v>32</v>
      </c>
      <c r="E4823" s="341" t="s">
        <v>5911</v>
      </c>
      <c r="F4823" s="343" t="n">
        <v>87.1</v>
      </c>
    </row>
    <row r="4824" customFormat="false" ht="15" hidden="false" customHeight="false" outlineLevel="0" collapsed="false">
      <c r="A4824" s="341" t="n">
        <v>103829</v>
      </c>
      <c r="B4824" s="342" t="str">
        <f aca="false">A4824&amp;"U"</f>
        <v>103829U</v>
      </c>
      <c r="C4824" s="341" t="s">
        <v>10715</v>
      </c>
      <c r="D4824" s="341" t="s">
        <v>32</v>
      </c>
      <c r="E4824" s="341" t="s">
        <v>5911</v>
      </c>
      <c r="F4824" s="343" t="n">
        <v>552.9</v>
      </c>
    </row>
    <row r="4825" customFormat="false" ht="15" hidden="false" customHeight="false" outlineLevel="0" collapsed="false">
      <c r="A4825" s="341" t="n">
        <v>103830</v>
      </c>
      <c r="B4825" s="342" t="str">
        <f aca="false">A4825&amp;"U"</f>
        <v>103830U</v>
      </c>
      <c r="C4825" s="341" t="s">
        <v>10716</v>
      </c>
      <c r="D4825" s="341" t="s">
        <v>32</v>
      </c>
      <c r="E4825" s="341" t="s">
        <v>5911</v>
      </c>
      <c r="F4825" s="343" t="n">
        <v>33.91</v>
      </c>
    </row>
    <row r="4826" customFormat="false" ht="15" hidden="false" customHeight="false" outlineLevel="0" collapsed="false">
      <c r="A4826" s="341" t="n">
        <v>103831</v>
      </c>
      <c r="B4826" s="342" t="str">
        <f aca="false">A4826&amp;"U"</f>
        <v>103831U</v>
      </c>
      <c r="C4826" s="341" t="s">
        <v>10717</v>
      </c>
      <c r="D4826" s="341" t="s">
        <v>32</v>
      </c>
      <c r="E4826" s="341" t="s">
        <v>5911</v>
      </c>
      <c r="F4826" s="343" t="n">
        <v>24.58</v>
      </c>
    </row>
    <row r="4827" customFormat="false" ht="15" hidden="false" customHeight="false" outlineLevel="0" collapsed="false">
      <c r="A4827" s="341" t="n">
        <v>103832</v>
      </c>
      <c r="B4827" s="342" t="str">
        <f aca="false">A4827&amp;"U"</f>
        <v>103832U</v>
      </c>
      <c r="C4827" s="341" t="s">
        <v>10718</v>
      </c>
      <c r="D4827" s="341" t="s">
        <v>32</v>
      </c>
      <c r="E4827" s="341" t="s">
        <v>5911</v>
      </c>
      <c r="F4827" s="343" t="n">
        <v>22.18</v>
      </c>
    </row>
    <row r="4828" customFormat="false" ht="15" hidden="false" customHeight="false" outlineLevel="0" collapsed="false">
      <c r="A4828" s="341" t="n">
        <v>103833</v>
      </c>
      <c r="B4828" s="342" t="str">
        <f aca="false">A4828&amp;"U"</f>
        <v>103833U</v>
      </c>
      <c r="C4828" s="341" t="s">
        <v>10719</v>
      </c>
      <c r="D4828" s="341" t="s">
        <v>32</v>
      </c>
      <c r="E4828" s="341" t="s">
        <v>5911</v>
      </c>
      <c r="F4828" s="343" t="n">
        <v>40.78</v>
      </c>
    </row>
    <row r="4829" customFormat="false" ht="15" hidden="false" customHeight="false" outlineLevel="0" collapsed="false">
      <c r="A4829" s="341" t="n">
        <v>103834</v>
      </c>
      <c r="B4829" s="342" t="str">
        <f aca="false">A4829&amp;"U"</f>
        <v>103834U</v>
      </c>
      <c r="C4829" s="341" t="s">
        <v>10720</v>
      </c>
      <c r="D4829" s="341" t="s">
        <v>32</v>
      </c>
      <c r="E4829" s="341" t="s">
        <v>5911</v>
      </c>
      <c r="F4829" s="343" t="n">
        <v>59.37</v>
      </c>
    </row>
    <row r="4830" customFormat="false" ht="15" hidden="false" customHeight="false" outlineLevel="0" collapsed="false">
      <c r="A4830" s="341" t="n">
        <v>103838</v>
      </c>
      <c r="B4830" s="342" t="str">
        <f aca="false">A4830&amp;"U"</f>
        <v>103838U</v>
      </c>
      <c r="C4830" s="341" t="s">
        <v>10721</v>
      </c>
      <c r="D4830" s="341" t="s">
        <v>32</v>
      </c>
      <c r="E4830" s="341" t="s">
        <v>5911</v>
      </c>
      <c r="F4830" s="343" t="n">
        <v>15.77</v>
      </c>
    </row>
    <row r="4831" customFormat="false" ht="15" hidden="false" customHeight="false" outlineLevel="0" collapsed="false">
      <c r="A4831" s="341" t="n">
        <v>103839</v>
      </c>
      <c r="B4831" s="342" t="str">
        <f aca="false">A4831&amp;"U"</f>
        <v>103839U</v>
      </c>
      <c r="C4831" s="341" t="s">
        <v>10722</v>
      </c>
      <c r="D4831" s="341" t="s">
        <v>32</v>
      </c>
      <c r="E4831" s="341" t="s">
        <v>5911</v>
      </c>
      <c r="F4831" s="343" t="n">
        <v>15.74</v>
      </c>
    </row>
    <row r="4832" customFormat="false" ht="15" hidden="false" customHeight="false" outlineLevel="0" collapsed="false">
      <c r="A4832" s="341" t="n">
        <v>103840</v>
      </c>
      <c r="B4832" s="342" t="str">
        <f aca="false">A4832&amp;"U"</f>
        <v>103840U</v>
      </c>
      <c r="C4832" s="341" t="s">
        <v>10723</v>
      </c>
      <c r="D4832" s="341" t="s">
        <v>32</v>
      </c>
      <c r="E4832" s="341" t="s">
        <v>5911</v>
      </c>
      <c r="F4832" s="343" t="n">
        <v>20.05</v>
      </c>
    </row>
    <row r="4833" customFormat="false" ht="15" hidden="false" customHeight="false" outlineLevel="0" collapsed="false">
      <c r="A4833" s="341" t="n">
        <v>103841</v>
      </c>
      <c r="B4833" s="342" t="str">
        <f aca="false">A4833&amp;"U"</f>
        <v>103841U</v>
      </c>
      <c r="C4833" s="341" t="s">
        <v>10724</v>
      </c>
      <c r="D4833" s="341" t="s">
        <v>32</v>
      </c>
      <c r="E4833" s="341" t="s">
        <v>5911</v>
      </c>
      <c r="F4833" s="343" t="n">
        <v>25.83</v>
      </c>
    </row>
    <row r="4834" customFormat="false" ht="15" hidden="false" customHeight="false" outlineLevel="0" collapsed="false">
      <c r="A4834" s="341" t="n">
        <v>103842</v>
      </c>
      <c r="B4834" s="342" t="str">
        <f aca="false">A4834&amp;"U"</f>
        <v>103842U</v>
      </c>
      <c r="C4834" s="341" t="s">
        <v>10725</v>
      </c>
      <c r="D4834" s="341" t="s">
        <v>32</v>
      </c>
      <c r="E4834" s="341" t="s">
        <v>5911</v>
      </c>
      <c r="F4834" s="343" t="n">
        <v>25.55</v>
      </c>
    </row>
    <row r="4835" customFormat="false" ht="15" hidden="false" customHeight="false" outlineLevel="0" collapsed="false">
      <c r="A4835" s="341" t="n">
        <v>103843</v>
      </c>
      <c r="B4835" s="342" t="str">
        <f aca="false">A4835&amp;"U"</f>
        <v>103843U</v>
      </c>
      <c r="C4835" s="341" t="s">
        <v>10726</v>
      </c>
      <c r="D4835" s="341" t="s">
        <v>32</v>
      </c>
      <c r="E4835" s="341" t="s">
        <v>5911</v>
      </c>
      <c r="F4835" s="343" t="n">
        <v>28.92</v>
      </c>
    </row>
    <row r="4836" customFormat="false" ht="15" hidden="false" customHeight="false" outlineLevel="0" collapsed="false">
      <c r="A4836" s="341" t="n">
        <v>103844</v>
      </c>
      <c r="B4836" s="342" t="str">
        <f aca="false">A4836&amp;"U"</f>
        <v>103844U</v>
      </c>
      <c r="C4836" s="341" t="s">
        <v>10727</v>
      </c>
      <c r="D4836" s="341" t="s">
        <v>32</v>
      </c>
      <c r="E4836" s="341" t="s">
        <v>5911</v>
      </c>
      <c r="F4836" s="343" t="n">
        <v>32.16</v>
      </c>
    </row>
    <row r="4837" customFormat="false" ht="15" hidden="false" customHeight="false" outlineLevel="0" collapsed="false">
      <c r="A4837" s="341" t="n">
        <v>103845</v>
      </c>
      <c r="B4837" s="342" t="str">
        <f aca="false">A4837&amp;"U"</f>
        <v>103845U</v>
      </c>
      <c r="C4837" s="341" t="s">
        <v>10728</v>
      </c>
      <c r="D4837" s="341" t="s">
        <v>32</v>
      </c>
      <c r="E4837" s="341" t="s">
        <v>5911</v>
      </c>
      <c r="F4837" s="343" t="n">
        <v>37.05</v>
      </c>
    </row>
    <row r="4838" customFormat="false" ht="15" hidden="false" customHeight="false" outlineLevel="0" collapsed="false">
      <c r="A4838" s="341" t="n">
        <v>103846</v>
      </c>
      <c r="B4838" s="342" t="str">
        <f aca="false">A4838&amp;"U"</f>
        <v>103846U</v>
      </c>
      <c r="C4838" s="341" t="s">
        <v>10729</v>
      </c>
      <c r="D4838" s="341" t="s">
        <v>32</v>
      </c>
      <c r="E4838" s="341" t="s">
        <v>5911</v>
      </c>
      <c r="F4838" s="343" t="n">
        <v>35.38</v>
      </c>
    </row>
    <row r="4839" customFormat="false" ht="15" hidden="false" customHeight="false" outlineLevel="0" collapsed="false">
      <c r="A4839" s="341" t="n">
        <v>103847</v>
      </c>
      <c r="B4839" s="342" t="str">
        <f aca="false">A4839&amp;"U"</f>
        <v>103847U</v>
      </c>
      <c r="C4839" s="341" t="s">
        <v>10730</v>
      </c>
      <c r="D4839" s="341" t="s">
        <v>32</v>
      </c>
      <c r="E4839" s="341" t="s">
        <v>5911</v>
      </c>
      <c r="F4839" s="343" t="n">
        <v>10.28</v>
      </c>
    </row>
    <row r="4840" customFormat="false" ht="15" hidden="false" customHeight="false" outlineLevel="0" collapsed="false">
      <c r="A4840" s="341" t="n">
        <v>103848</v>
      </c>
      <c r="B4840" s="342" t="str">
        <f aca="false">A4840&amp;"U"</f>
        <v>103848U</v>
      </c>
      <c r="C4840" s="341" t="s">
        <v>10731</v>
      </c>
      <c r="D4840" s="341" t="s">
        <v>32</v>
      </c>
      <c r="E4840" s="341" t="s">
        <v>5911</v>
      </c>
      <c r="F4840" s="343" t="n">
        <v>10.31</v>
      </c>
    </row>
    <row r="4841" customFormat="false" ht="15" hidden="false" customHeight="false" outlineLevel="0" collapsed="false">
      <c r="A4841" s="341" t="n">
        <v>103849</v>
      </c>
      <c r="B4841" s="342" t="str">
        <f aca="false">A4841&amp;"U"</f>
        <v>103849U</v>
      </c>
      <c r="C4841" s="341" t="s">
        <v>10732</v>
      </c>
      <c r="D4841" s="341" t="s">
        <v>32</v>
      </c>
      <c r="E4841" s="341" t="s">
        <v>5911</v>
      </c>
      <c r="F4841" s="343" t="n">
        <v>24.79</v>
      </c>
    </row>
    <row r="4842" customFormat="false" ht="15" hidden="false" customHeight="false" outlineLevel="0" collapsed="false">
      <c r="A4842" s="341" t="n">
        <v>103850</v>
      </c>
      <c r="B4842" s="342" t="str">
        <f aca="false">A4842&amp;"U"</f>
        <v>103850U</v>
      </c>
      <c r="C4842" s="341" t="s">
        <v>10733</v>
      </c>
      <c r="D4842" s="341" t="s">
        <v>32</v>
      </c>
      <c r="E4842" s="341" t="s">
        <v>5911</v>
      </c>
      <c r="F4842" s="343" t="n">
        <v>427.3</v>
      </c>
    </row>
    <row r="4843" customFormat="false" ht="15" hidden="false" customHeight="false" outlineLevel="0" collapsed="false">
      <c r="A4843" s="341" t="n">
        <v>103851</v>
      </c>
      <c r="B4843" s="342" t="str">
        <f aca="false">A4843&amp;"U"</f>
        <v>103851U</v>
      </c>
      <c r="C4843" s="341" t="s">
        <v>10734</v>
      </c>
      <c r="D4843" s="341" t="s">
        <v>32</v>
      </c>
      <c r="E4843" s="341" t="s">
        <v>5911</v>
      </c>
      <c r="F4843" s="343" t="n">
        <v>18.49</v>
      </c>
    </row>
    <row r="4844" customFormat="false" ht="15" hidden="false" customHeight="false" outlineLevel="0" collapsed="false">
      <c r="A4844" s="341" t="n">
        <v>103852</v>
      </c>
      <c r="B4844" s="342" t="str">
        <f aca="false">A4844&amp;"U"</f>
        <v>103852U</v>
      </c>
      <c r="C4844" s="341" t="s">
        <v>10735</v>
      </c>
      <c r="D4844" s="341" t="s">
        <v>32</v>
      </c>
      <c r="E4844" s="341" t="s">
        <v>5911</v>
      </c>
      <c r="F4844" s="343" t="n">
        <v>15.62</v>
      </c>
    </row>
    <row r="4845" customFormat="false" ht="15" hidden="false" customHeight="false" outlineLevel="0" collapsed="false">
      <c r="A4845" s="341" t="n">
        <v>103853</v>
      </c>
      <c r="B4845" s="342" t="str">
        <f aca="false">A4845&amp;"U"</f>
        <v>103853U</v>
      </c>
      <c r="C4845" s="341" t="s">
        <v>10736</v>
      </c>
      <c r="D4845" s="341" t="s">
        <v>32</v>
      </c>
      <c r="E4845" s="341" t="s">
        <v>5911</v>
      </c>
      <c r="F4845" s="343" t="n">
        <v>16.87</v>
      </c>
    </row>
    <row r="4846" customFormat="false" ht="15" hidden="false" customHeight="false" outlineLevel="0" collapsed="false">
      <c r="A4846" s="341" t="n">
        <v>103854</v>
      </c>
      <c r="B4846" s="342" t="str">
        <f aca="false">A4846&amp;"U"</f>
        <v>103854U</v>
      </c>
      <c r="C4846" s="341" t="s">
        <v>10737</v>
      </c>
      <c r="D4846" s="341" t="s">
        <v>32</v>
      </c>
      <c r="E4846" s="341" t="s">
        <v>5911</v>
      </c>
      <c r="F4846" s="343" t="n">
        <v>497.27</v>
      </c>
    </row>
    <row r="4847" customFormat="false" ht="15" hidden="false" customHeight="false" outlineLevel="0" collapsed="false">
      <c r="A4847" s="341" t="n">
        <v>103855</v>
      </c>
      <c r="B4847" s="342" t="str">
        <f aca="false">A4847&amp;"U"</f>
        <v>103855U</v>
      </c>
      <c r="C4847" s="341" t="s">
        <v>10738</v>
      </c>
      <c r="D4847" s="341" t="s">
        <v>32</v>
      </c>
      <c r="E4847" s="341" t="s">
        <v>5911</v>
      </c>
      <c r="F4847" s="343" t="n">
        <v>48.68</v>
      </c>
    </row>
    <row r="4848" customFormat="false" ht="15" hidden="false" customHeight="false" outlineLevel="0" collapsed="false">
      <c r="A4848" s="341" t="n">
        <v>103856</v>
      </c>
      <c r="B4848" s="342" t="str">
        <f aca="false">A4848&amp;"U"</f>
        <v>103856U</v>
      </c>
      <c r="C4848" s="341" t="s">
        <v>10739</v>
      </c>
      <c r="D4848" s="341" t="s">
        <v>32</v>
      </c>
      <c r="E4848" s="341" t="s">
        <v>5911</v>
      </c>
      <c r="F4848" s="343" t="n">
        <v>14.69</v>
      </c>
    </row>
    <row r="4849" customFormat="false" ht="15" hidden="false" customHeight="false" outlineLevel="0" collapsed="false">
      <c r="A4849" s="341" t="n">
        <v>103857</v>
      </c>
      <c r="B4849" s="342" t="str">
        <f aca="false">A4849&amp;"U"</f>
        <v>103857U</v>
      </c>
      <c r="C4849" s="341" t="s">
        <v>10740</v>
      </c>
      <c r="D4849" s="341" t="s">
        <v>32</v>
      </c>
      <c r="E4849" s="341" t="s">
        <v>5911</v>
      </c>
      <c r="F4849" s="343" t="n">
        <v>20.1</v>
      </c>
    </row>
    <row r="4850" customFormat="false" ht="15" hidden="false" customHeight="false" outlineLevel="0" collapsed="false">
      <c r="A4850" s="341" t="n">
        <v>103858</v>
      </c>
      <c r="B4850" s="342" t="str">
        <f aca="false">A4850&amp;"U"</f>
        <v>103858U</v>
      </c>
      <c r="C4850" s="341" t="s">
        <v>10741</v>
      </c>
      <c r="D4850" s="341" t="s">
        <v>32</v>
      </c>
      <c r="E4850" s="341" t="s">
        <v>5911</v>
      </c>
      <c r="F4850" s="343" t="n">
        <v>24.14</v>
      </c>
    </row>
    <row r="4851" customFormat="false" ht="15" hidden="false" customHeight="false" outlineLevel="0" collapsed="false">
      <c r="A4851" s="341" t="n">
        <v>103859</v>
      </c>
      <c r="B4851" s="342" t="str">
        <f aca="false">A4851&amp;"U"</f>
        <v>103859U</v>
      </c>
      <c r="C4851" s="341" t="s">
        <v>10742</v>
      </c>
      <c r="D4851" s="341" t="s">
        <v>32</v>
      </c>
      <c r="E4851" s="341" t="s">
        <v>5911</v>
      </c>
      <c r="F4851" s="343" t="n">
        <v>23.26</v>
      </c>
    </row>
    <row r="4852" customFormat="false" ht="15" hidden="false" customHeight="false" outlineLevel="0" collapsed="false">
      <c r="A4852" s="341" t="n">
        <v>103860</v>
      </c>
      <c r="B4852" s="342" t="str">
        <f aca="false">A4852&amp;"U"</f>
        <v>103860U</v>
      </c>
      <c r="C4852" s="341" t="s">
        <v>10743</v>
      </c>
      <c r="D4852" s="341" t="s">
        <v>32</v>
      </c>
      <c r="E4852" s="341" t="s">
        <v>5911</v>
      </c>
      <c r="F4852" s="343" t="n">
        <v>23.26</v>
      </c>
    </row>
    <row r="4853" customFormat="false" ht="15" hidden="false" customHeight="false" outlineLevel="0" collapsed="false">
      <c r="A4853" s="341" t="n">
        <v>103861</v>
      </c>
      <c r="B4853" s="342" t="str">
        <f aca="false">A4853&amp;"U"</f>
        <v>103861U</v>
      </c>
      <c r="C4853" s="341" t="s">
        <v>10744</v>
      </c>
      <c r="D4853" s="341" t="s">
        <v>32</v>
      </c>
      <c r="E4853" s="341" t="s">
        <v>5911</v>
      </c>
      <c r="F4853" s="343" t="n">
        <v>81.76</v>
      </c>
    </row>
    <row r="4854" customFormat="false" ht="15" hidden="false" customHeight="false" outlineLevel="0" collapsed="false">
      <c r="A4854" s="341" t="n">
        <v>103862</v>
      </c>
      <c r="B4854" s="342" t="str">
        <f aca="false">A4854&amp;"U"</f>
        <v>103862U</v>
      </c>
      <c r="C4854" s="341" t="s">
        <v>10745</v>
      </c>
      <c r="D4854" s="341" t="s">
        <v>32</v>
      </c>
      <c r="E4854" s="341" t="s">
        <v>5911</v>
      </c>
      <c r="F4854" s="343" t="n">
        <v>547.56</v>
      </c>
    </row>
    <row r="4855" customFormat="false" ht="15" hidden="false" customHeight="false" outlineLevel="0" collapsed="false">
      <c r="A4855" s="341" t="n">
        <v>103863</v>
      </c>
      <c r="B4855" s="342" t="str">
        <f aca="false">A4855&amp;"U"</f>
        <v>103863U</v>
      </c>
      <c r="C4855" s="341" t="s">
        <v>10746</v>
      </c>
      <c r="D4855" s="341" t="s">
        <v>32</v>
      </c>
      <c r="E4855" s="341" t="s">
        <v>5911</v>
      </c>
      <c r="F4855" s="343" t="n">
        <v>31.23</v>
      </c>
    </row>
    <row r="4856" customFormat="false" ht="15" hidden="false" customHeight="false" outlineLevel="0" collapsed="false">
      <c r="A4856" s="341" t="n">
        <v>103864</v>
      </c>
      <c r="B4856" s="342" t="str">
        <f aca="false">A4856&amp;"U"</f>
        <v>103864U</v>
      </c>
      <c r="C4856" s="341" t="s">
        <v>10747</v>
      </c>
      <c r="D4856" s="341" t="s">
        <v>32</v>
      </c>
      <c r="E4856" s="341" t="s">
        <v>5911</v>
      </c>
      <c r="F4856" s="343" t="n">
        <v>20.13</v>
      </c>
    </row>
    <row r="4857" customFormat="false" ht="15" hidden="false" customHeight="false" outlineLevel="0" collapsed="false">
      <c r="A4857" s="341" t="n">
        <v>103865</v>
      </c>
      <c r="B4857" s="342" t="str">
        <f aca="false">A4857&amp;"U"</f>
        <v>103865U</v>
      </c>
      <c r="C4857" s="341" t="s">
        <v>10748</v>
      </c>
      <c r="D4857" s="341" t="s">
        <v>32</v>
      </c>
      <c r="E4857" s="341" t="s">
        <v>5911</v>
      </c>
      <c r="F4857" s="343" t="n">
        <v>21.33</v>
      </c>
    </row>
    <row r="4858" customFormat="false" ht="15" hidden="false" customHeight="false" outlineLevel="0" collapsed="false">
      <c r="A4858" s="341" t="n">
        <v>103866</v>
      </c>
      <c r="B4858" s="342" t="str">
        <f aca="false">A4858&amp;"U"</f>
        <v>103866U</v>
      </c>
      <c r="C4858" s="341" t="s">
        <v>10749</v>
      </c>
      <c r="D4858" s="341" t="s">
        <v>32</v>
      </c>
      <c r="E4858" s="341" t="s">
        <v>5911</v>
      </c>
      <c r="F4858" s="343" t="n">
        <v>34.17</v>
      </c>
    </row>
    <row r="4859" customFormat="false" ht="15" hidden="false" customHeight="false" outlineLevel="0" collapsed="false">
      <c r="A4859" s="341" t="n">
        <v>103867</v>
      </c>
      <c r="B4859" s="342" t="str">
        <f aca="false">A4859&amp;"U"</f>
        <v>103867U</v>
      </c>
      <c r="C4859" s="341" t="s">
        <v>10750</v>
      </c>
      <c r="D4859" s="341" t="s">
        <v>32</v>
      </c>
      <c r="E4859" s="341" t="s">
        <v>5911</v>
      </c>
      <c r="F4859" s="343" t="n">
        <v>47.83</v>
      </c>
    </row>
    <row r="4860" customFormat="false" ht="15" hidden="false" customHeight="false" outlineLevel="0" collapsed="false">
      <c r="A4860" s="341" t="n">
        <v>103874</v>
      </c>
      <c r="B4860" s="342" t="str">
        <f aca="false">A4860&amp;"U"</f>
        <v>103874U</v>
      </c>
      <c r="C4860" s="341" t="s">
        <v>10751</v>
      </c>
      <c r="D4860" s="341" t="s">
        <v>32</v>
      </c>
      <c r="E4860" s="341" t="s">
        <v>5911</v>
      </c>
      <c r="F4860" s="343" t="n">
        <v>16.45</v>
      </c>
    </row>
    <row r="4861" customFormat="false" ht="15" hidden="false" customHeight="false" outlineLevel="0" collapsed="false">
      <c r="A4861" s="341" t="n">
        <v>103875</v>
      </c>
      <c r="B4861" s="342" t="str">
        <f aca="false">A4861&amp;"U"</f>
        <v>103875U</v>
      </c>
      <c r="C4861" s="341" t="s">
        <v>10752</v>
      </c>
      <c r="D4861" s="341" t="s">
        <v>32</v>
      </c>
      <c r="E4861" s="341" t="s">
        <v>5911</v>
      </c>
      <c r="F4861" s="343" t="n">
        <v>16.42</v>
      </c>
    </row>
    <row r="4862" customFormat="false" ht="15" hidden="false" customHeight="false" outlineLevel="0" collapsed="false">
      <c r="A4862" s="341" t="n">
        <v>103876</v>
      </c>
      <c r="B4862" s="342" t="str">
        <f aca="false">A4862&amp;"U"</f>
        <v>103876U</v>
      </c>
      <c r="C4862" s="341" t="s">
        <v>10753</v>
      </c>
      <c r="D4862" s="341" t="s">
        <v>32</v>
      </c>
      <c r="E4862" s="341" t="s">
        <v>5911</v>
      </c>
      <c r="F4862" s="343" t="n">
        <v>20.4</v>
      </c>
    </row>
    <row r="4863" customFormat="false" ht="15" hidden="false" customHeight="false" outlineLevel="0" collapsed="false">
      <c r="A4863" s="341" t="n">
        <v>103877</v>
      </c>
      <c r="B4863" s="342" t="str">
        <f aca="false">A4863&amp;"U"</f>
        <v>103877U</v>
      </c>
      <c r="C4863" s="341" t="s">
        <v>10754</v>
      </c>
      <c r="D4863" s="341" t="s">
        <v>32</v>
      </c>
      <c r="E4863" s="341" t="s">
        <v>5911</v>
      </c>
      <c r="F4863" s="343" t="n">
        <v>25.1</v>
      </c>
    </row>
    <row r="4864" customFormat="false" ht="15" hidden="false" customHeight="false" outlineLevel="0" collapsed="false">
      <c r="A4864" s="341" t="n">
        <v>103878</v>
      </c>
      <c r="B4864" s="342" t="str">
        <f aca="false">A4864&amp;"U"</f>
        <v>103878U</v>
      </c>
      <c r="C4864" s="341" t="s">
        <v>10755</v>
      </c>
      <c r="D4864" s="341" t="s">
        <v>32</v>
      </c>
      <c r="E4864" s="341" t="s">
        <v>5911</v>
      </c>
      <c r="F4864" s="343" t="n">
        <v>24.82</v>
      </c>
    </row>
    <row r="4865" customFormat="false" ht="15" hidden="false" customHeight="false" outlineLevel="0" collapsed="false">
      <c r="A4865" s="341" t="n">
        <v>103879</v>
      </c>
      <c r="B4865" s="342" t="str">
        <f aca="false">A4865&amp;"U"</f>
        <v>103879U</v>
      </c>
      <c r="C4865" s="341" t="s">
        <v>10756</v>
      </c>
      <c r="D4865" s="341" t="s">
        <v>32</v>
      </c>
      <c r="E4865" s="341" t="s">
        <v>5911</v>
      </c>
      <c r="F4865" s="343" t="n">
        <v>28.55</v>
      </c>
    </row>
    <row r="4866" customFormat="false" ht="15" hidden="false" customHeight="false" outlineLevel="0" collapsed="false">
      <c r="A4866" s="341" t="n">
        <v>103880</v>
      </c>
      <c r="B4866" s="342" t="str">
        <f aca="false">A4866&amp;"U"</f>
        <v>103880U</v>
      </c>
      <c r="C4866" s="341" t="s">
        <v>10757</v>
      </c>
      <c r="D4866" s="341" t="s">
        <v>32</v>
      </c>
      <c r="E4866" s="341" t="s">
        <v>5911</v>
      </c>
      <c r="F4866" s="343" t="n">
        <v>31.8</v>
      </c>
    </row>
    <row r="4867" customFormat="false" ht="15" hidden="false" customHeight="false" outlineLevel="0" collapsed="false">
      <c r="A4867" s="341" t="n">
        <v>103881</v>
      </c>
      <c r="B4867" s="342" t="str">
        <f aca="false">A4867&amp;"U"</f>
        <v>103881U</v>
      </c>
      <c r="C4867" s="341" t="s">
        <v>10758</v>
      </c>
      <c r="D4867" s="341" t="s">
        <v>32</v>
      </c>
      <c r="E4867" s="341" t="s">
        <v>5911</v>
      </c>
      <c r="F4867" s="343" t="n">
        <v>35.11</v>
      </c>
    </row>
    <row r="4868" customFormat="false" ht="15" hidden="false" customHeight="false" outlineLevel="0" collapsed="false">
      <c r="A4868" s="341" t="n">
        <v>103882</v>
      </c>
      <c r="B4868" s="342" t="str">
        <f aca="false">A4868&amp;"U"</f>
        <v>103882U</v>
      </c>
      <c r="C4868" s="341" t="s">
        <v>10759</v>
      </c>
      <c r="D4868" s="341" t="s">
        <v>32</v>
      </c>
      <c r="E4868" s="341" t="s">
        <v>5911</v>
      </c>
      <c r="F4868" s="343" t="n">
        <v>33.44</v>
      </c>
    </row>
    <row r="4869" customFormat="false" ht="15" hidden="false" customHeight="false" outlineLevel="0" collapsed="false">
      <c r="A4869" s="341" t="n">
        <v>103883</v>
      </c>
      <c r="B4869" s="342" t="str">
        <f aca="false">A4869&amp;"U"</f>
        <v>103883U</v>
      </c>
      <c r="C4869" s="341" t="s">
        <v>10760</v>
      </c>
      <c r="D4869" s="341" t="s">
        <v>32</v>
      </c>
      <c r="E4869" s="341" t="s">
        <v>5911</v>
      </c>
      <c r="F4869" s="343" t="n">
        <v>10.72</v>
      </c>
    </row>
    <row r="4870" customFormat="false" ht="15" hidden="false" customHeight="false" outlineLevel="0" collapsed="false">
      <c r="A4870" s="341" t="n">
        <v>103884</v>
      </c>
      <c r="B4870" s="342" t="str">
        <f aca="false">A4870&amp;"U"</f>
        <v>103884U</v>
      </c>
      <c r="C4870" s="341" t="s">
        <v>10761</v>
      </c>
      <c r="D4870" s="341" t="s">
        <v>32</v>
      </c>
      <c r="E4870" s="341" t="s">
        <v>5911</v>
      </c>
      <c r="F4870" s="343" t="n">
        <v>10.75</v>
      </c>
    </row>
    <row r="4871" customFormat="false" ht="15" hidden="false" customHeight="false" outlineLevel="0" collapsed="false">
      <c r="A4871" s="341" t="n">
        <v>103885</v>
      </c>
      <c r="B4871" s="342" t="str">
        <f aca="false">A4871&amp;"U"</f>
        <v>103885U</v>
      </c>
      <c r="C4871" s="341" t="s">
        <v>10762</v>
      </c>
      <c r="D4871" s="341" t="s">
        <v>32</v>
      </c>
      <c r="E4871" s="341" t="s">
        <v>5911</v>
      </c>
      <c r="F4871" s="343" t="n">
        <v>25.23</v>
      </c>
    </row>
    <row r="4872" customFormat="false" ht="15" hidden="false" customHeight="false" outlineLevel="0" collapsed="false">
      <c r="A4872" s="341" t="n">
        <v>103886</v>
      </c>
      <c r="B4872" s="342" t="str">
        <f aca="false">A4872&amp;"U"</f>
        <v>103886U</v>
      </c>
      <c r="C4872" s="341" t="s">
        <v>10763</v>
      </c>
      <c r="D4872" s="341" t="s">
        <v>32</v>
      </c>
      <c r="E4872" s="341" t="s">
        <v>5911</v>
      </c>
      <c r="F4872" s="343" t="n">
        <v>427.74</v>
      </c>
    </row>
    <row r="4873" customFormat="false" ht="15" hidden="false" customHeight="false" outlineLevel="0" collapsed="false">
      <c r="A4873" s="341" t="n">
        <v>103887</v>
      </c>
      <c r="B4873" s="342" t="str">
        <f aca="false">A4873&amp;"U"</f>
        <v>103887U</v>
      </c>
      <c r="C4873" s="341" t="s">
        <v>10764</v>
      </c>
      <c r="D4873" s="341" t="s">
        <v>32</v>
      </c>
      <c r="E4873" s="341" t="s">
        <v>5911</v>
      </c>
      <c r="F4873" s="343" t="n">
        <v>18.71</v>
      </c>
    </row>
    <row r="4874" customFormat="false" ht="15" hidden="false" customHeight="false" outlineLevel="0" collapsed="false">
      <c r="A4874" s="341" t="n">
        <v>103888</v>
      </c>
      <c r="B4874" s="342" t="str">
        <f aca="false">A4874&amp;"U"</f>
        <v>103888U</v>
      </c>
      <c r="C4874" s="341" t="s">
        <v>10765</v>
      </c>
      <c r="D4874" s="341" t="s">
        <v>32</v>
      </c>
      <c r="E4874" s="341" t="s">
        <v>5911</v>
      </c>
      <c r="F4874" s="343" t="n">
        <v>15.11</v>
      </c>
    </row>
    <row r="4875" customFormat="false" ht="15" hidden="false" customHeight="false" outlineLevel="0" collapsed="false">
      <c r="A4875" s="341" t="n">
        <v>103889</v>
      </c>
      <c r="B4875" s="342" t="str">
        <f aca="false">A4875&amp;"U"</f>
        <v>103889U</v>
      </c>
      <c r="C4875" s="341" t="s">
        <v>10766</v>
      </c>
      <c r="D4875" s="341" t="s">
        <v>32</v>
      </c>
      <c r="E4875" s="341" t="s">
        <v>5911</v>
      </c>
      <c r="F4875" s="343" t="n">
        <v>16.36</v>
      </c>
    </row>
    <row r="4876" customFormat="false" ht="15" hidden="false" customHeight="false" outlineLevel="0" collapsed="false">
      <c r="A4876" s="341" t="n">
        <v>103890</v>
      </c>
      <c r="B4876" s="342" t="str">
        <f aca="false">A4876&amp;"U"</f>
        <v>103890U</v>
      </c>
      <c r="C4876" s="341" t="s">
        <v>10767</v>
      </c>
      <c r="D4876" s="341" t="s">
        <v>32</v>
      </c>
      <c r="E4876" s="341" t="s">
        <v>5911</v>
      </c>
      <c r="F4876" s="343" t="n">
        <v>496.76</v>
      </c>
    </row>
    <row r="4877" customFormat="false" ht="15" hidden="false" customHeight="false" outlineLevel="0" collapsed="false">
      <c r="A4877" s="341" t="n">
        <v>103891</v>
      </c>
      <c r="B4877" s="342" t="str">
        <f aca="false">A4877&amp;"U"</f>
        <v>103891U</v>
      </c>
      <c r="C4877" s="341" t="s">
        <v>10768</v>
      </c>
      <c r="D4877" s="341" t="s">
        <v>32</v>
      </c>
      <c r="E4877" s="341" t="s">
        <v>5911</v>
      </c>
      <c r="F4877" s="343" t="n">
        <v>48.17</v>
      </c>
    </row>
    <row r="4878" customFormat="false" ht="15" hidden="false" customHeight="false" outlineLevel="0" collapsed="false">
      <c r="A4878" s="341" t="n">
        <v>103892</v>
      </c>
      <c r="B4878" s="342" t="str">
        <f aca="false">A4878&amp;"U"</f>
        <v>103892U</v>
      </c>
      <c r="C4878" s="341" t="s">
        <v>10769</v>
      </c>
      <c r="D4878" s="341" t="s">
        <v>32</v>
      </c>
      <c r="E4878" s="341" t="s">
        <v>5911</v>
      </c>
      <c r="F4878" s="343" t="n">
        <v>14.72</v>
      </c>
    </row>
    <row r="4879" customFormat="false" ht="15" hidden="false" customHeight="false" outlineLevel="0" collapsed="false">
      <c r="A4879" s="341" t="n">
        <v>103893</v>
      </c>
      <c r="B4879" s="342" t="str">
        <f aca="false">A4879&amp;"U"</f>
        <v>103893U</v>
      </c>
      <c r="C4879" s="341" t="s">
        <v>10770</v>
      </c>
      <c r="D4879" s="341" t="s">
        <v>32</v>
      </c>
      <c r="E4879" s="341" t="s">
        <v>5911</v>
      </c>
      <c r="F4879" s="343" t="n">
        <v>19.84</v>
      </c>
    </row>
    <row r="4880" customFormat="false" ht="15" hidden="false" customHeight="false" outlineLevel="0" collapsed="false">
      <c r="A4880" s="341" t="n">
        <v>103894</v>
      </c>
      <c r="B4880" s="342" t="str">
        <f aca="false">A4880&amp;"U"</f>
        <v>103894U</v>
      </c>
      <c r="C4880" s="341" t="s">
        <v>10771</v>
      </c>
      <c r="D4880" s="341" t="s">
        <v>32</v>
      </c>
      <c r="E4880" s="341" t="s">
        <v>5911</v>
      </c>
      <c r="F4880" s="343" t="n">
        <v>23.88</v>
      </c>
    </row>
    <row r="4881" customFormat="false" ht="15" hidden="false" customHeight="false" outlineLevel="0" collapsed="false">
      <c r="A4881" s="341" t="n">
        <v>103895</v>
      </c>
      <c r="B4881" s="342" t="str">
        <f aca="false">A4881&amp;"U"</f>
        <v>103895U</v>
      </c>
      <c r="C4881" s="341" t="s">
        <v>10772</v>
      </c>
      <c r="D4881" s="341" t="s">
        <v>32</v>
      </c>
      <c r="E4881" s="341" t="s">
        <v>5911</v>
      </c>
      <c r="F4881" s="343" t="n">
        <v>21.92</v>
      </c>
    </row>
    <row r="4882" customFormat="false" ht="15" hidden="false" customHeight="false" outlineLevel="0" collapsed="false">
      <c r="A4882" s="341" t="n">
        <v>103896</v>
      </c>
      <c r="B4882" s="342" t="str">
        <f aca="false">A4882&amp;"U"</f>
        <v>103896U</v>
      </c>
      <c r="C4882" s="341" t="s">
        <v>10773</v>
      </c>
      <c r="D4882" s="341" t="s">
        <v>32</v>
      </c>
      <c r="E4882" s="341" t="s">
        <v>5911</v>
      </c>
      <c r="F4882" s="343" t="n">
        <v>21.92</v>
      </c>
    </row>
    <row r="4883" customFormat="false" ht="15" hidden="false" customHeight="false" outlineLevel="0" collapsed="false">
      <c r="A4883" s="341" t="n">
        <v>103897</v>
      </c>
      <c r="B4883" s="342" t="str">
        <f aca="false">A4883&amp;"U"</f>
        <v>103897U</v>
      </c>
      <c r="C4883" s="341" t="s">
        <v>10774</v>
      </c>
      <c r="D4883" s="341" t="s">
        <v>32</v>
      </c>
      <c r="E4883" s="341" t="s">
        <v>5911</v>
      </c>
      <c r="F4883" s="343" t="n">
        <v>80.42</v>
      </c>
    </row>
    <row r="4884" customFormat="false" ht="15" hidden="false" customHeight="false" outlineLevel="0" collapsed="false">
      <c r="A4884" s="341" t="n">
        <v>103898</v>
      </c>
      <c r="B4884" s="342" t="str">
        <f aca="false">A4884&amp;"U"</f>
        <v>103898U</v>
      </c>
      <c r="C4884" s="341" t="s">
        <v>10775</v>
      </c>
      <c r="D4884" s="341" t="s">
        <v>32</v>
      </c>
      <c r="E4884" s="341" t="s">
        <v>5911</v>
      </c>
      <c r="F4884" s="343" t="n">
        <v>546.22</v>
      </c>
    </row>
    <row r="4885" customFormat="false" ht="15" hidden="false" customHeight="false" outlineLevel="0" collapsed="false">
      <c r="A4885" s="341" t="n">
        <v>103899</v>
      </c>
      <c r="B4885" s="342" t="str">
        <f aca="false">A4885&amp;"U"</f>
        <v>103899U</v>
      </c>
      <c r="C4885" s="341" t="s">
        <v>10776</v>
      </c>
      <c r="D4885" s="341" t="s">
        <v>32</v>
      </c>
      <c r="E4885" s="341" t="s">
        <v>5911</v>
      </c>
      <c r="F4885" s="343" t="n">
        <v>30.57</v>
      </c>
    </row>
    <row r="4886" customFormat="false" ht="15" hidden="false" customHeight="false" outlineLevel="0" collapsed="false">
      <c r="A4886" s="341" t="n">
        <v>103900</v>
      </c>
      <c r="B4886" s="342" t="str">
        <f aca="false">A4886&amp;"U"</f>
        <v>103900U</v>
      </c>
      <c r="C4886" s="341" t="s">
        <v>10777</v>
      </c>
      <c r="D4886" s="341" t="s">
        <v>32</v>
      </c>
      <c r="E4886" s="341" t="s">
        <v>5911</v>
      </c>
      <c r="F4886" s="343" t="n">
        <v>19.1</v>
      </c>
    </row>
    <row r="4887" customFormat="false" ht="15" hidden="false" customHeight="false" outlineLevel="0" collapsed="false">
      <c r="A4887" s="341" t="n">
        <v>103901</v>
      </c>
      <c r="B4887" s="342" t="str">
        <f aca="false">A4887&amp;"U"</f>
        <v>103901U</v>
      </c>
      <c r="C4887" s="341" t="s">
        <v>10778</v>
      </c>
      <c r="D4887" s="341" t="s">
        <v>32</v>
      </c>
      <c r="E4887" s="341" t="s">
        <v>5911</v>
      </c>
      <c r="F4887" s="343" t="n">
        <v>22.22</v>
      </c>
    </row>
    <row r="4888" customFormat="false" ht="15" hidden="false" customHeight="false" outlineLevel="0" collapsed="false">
      <c r="A4888" s="341" t="n">
        <v>103902</v>
      </c>
      <c r="B4888" s="342" t="str">
        <f aca="false">A4888&amp;"U"</f>
        <v>103902U</v>
      </c>
      <c r="C4888" s="341" t="s">
        <v>10779</v>
      </c>
      <c r="D4888" s="341" t="s">
        <v>32</v>
      </c>
      <c r="E4888" s="341" t="s">
        <v>5911</v>
      </c>
      <c r="F4888" s="343" t="n">
        <v>33.18</v>
      </c>
    </row>
    <row r="4889" customFormat="false" ht="15" hidden="false" customHeight="false" outlineLevel="0" collapsed="false">
      <c r="A4889" s="341" t="n">
        <v>103903</v>
      </c>
      <c r="B4889" s="342" t="str">
        <f aca="false">A4889&amp;"U"</f>
        <v>103903U</v>
      </c>
      <c r="C4889" s="341" t="s">
        <v>10780</v>
      </c>
      <c r="D4889" s="341" t="s">
        <v>32</v>
      </c>
      <c r="E4889" s="341" t="s">
        <v>5911</v>
      </c>
      <c r="F4889" s="343" t="n">
        <v>45.22</v>
      </c>
    </row>
    <row r="4890" customFormat="false" ht="15" hidden="false" customHeight="false" outlineLevel="0" collapsed="false">
      <c r="A4890" s="341" t="n">
        <v>103947</v>
      </c>
      <c r="B4890" s="342" t="str">
        <f aca="false">A4890&amp;"U"</f>
        <v>103947U</v>
      </c>
      <c r="C4890" s="341" t="s">
        <v>10781</v>
      </c>
      <c r="D4890" s="341" t="s">
        <v>32</v>
      </c>
      <c r="E4890" s="341" t="s">
        <v>5964</v>
      </c>
      <c r="F4890" s="343" t="n">
        <v>5.79</v>
      </c>
    </row>
    <row r="4891" customFormat="false" ht="15" hidden="false" customHeight="false" outlineLevel="0" collapsed="false">
      <c r="A4891" s="341" t="n">
        <v>103948</v>
      </c>
      <c r="B4891" s="342" t="str">
        <f aca="false">A4891&amp;"U"</f>
        <v>103948U</v>
      </c>
      <c r="C4891" s="341" t="s">
        <v>10782</v>
      </c>
      <c r="D4891" s="341" t="s">
        <v>32</v>
      </c>
      <c r="E4891" s="341" t="s">
        <v>5964</v>
      </c>
      <c r="F4891" s="343" t="n">
        <v>7.32</v>
      </c>
    </row>
    <row r="4892" customFormat="false" ht="15" hidden="false" customHeight="false" outlineLevel="0" collapsed="false">
      <c r="A4892" s="341" t="n">
        <v>103949</v>
      </c>
      <c r="B4892" s="342" t="str">
        <f aca="false">A4892&amp;"U"</f>
        <v>103949U</v>
      </c>
      <c r="C4892" s="341" t="s">
        <v>10783</v>
      </c>
      <c r="D4892" s="341" t="s">
        <v>32</v>
      </c>
      <c r="E4892" s="341" t="s">
        <v>5964</v>
      </c>
      <c r="F4892" s="343" t="n">
        <v>9.22</v>
      </c>
    </row>
    <row r="4893" customFormat="false" ht="15" hidden="false" customHeight="false" outlineLevel="0" collapsed="false">
      <c r="A4893" s="341" t="n">
        <v>103950</v>
      </c>
      <c r="B4893" s="342" t="str">
        <f aca="false">A4893&amp;"U"</f>
        <v>103950U</v>
      </c>
      <c r="C4893" s="341" t="s">
        <v>10784</v>
      </c>
      <c r="D4893" s="341" t="s">
        <v>32</v>
      </c>
      <c r="E4893" s="341" t="s">
        <v>5964</v>
      </c>
      <c r="F4893" s="343" t="n">
        <v>10.55</v>
      </c>
    </row>
    <row r="4894" customFormat="false" ht="15" hidden="false" customHeight="false" outlineLevel="0" collapsed="false">
      <c r="A4894" s="341" t="n">
        <v>103951</v>
      </c>
      <c r="B4894" s="342" t="str">
        <f aca="false">A4894&amp;"U"</f>
        <v>103951U</v>
      </c>
      <c r="C4894" s="341" t="s">
        <v>10785</v>
      </c>
      <c r="D4894" s="341" t="s">
        <v>32</v>
      </c>
      <c r="E4894" s="341" t="s">
        <v>5964</v>
      </c>
      <c r="F4894" s="343" t="n">
        <v>15.07</v>
      </c>
    </row>
    <row r="4895" customFormat="false" ht="15" hidden="false" customHeight="false" outlineLevel="0" collapsed="false">
      <c r="A4895" s="341" t="n">
        <v>103952</v>
      </c>
      <c r="B4895" s="342" t="str">
        <f aca="false">A4895&amp;"U"</f>
        <v>103952U</v>
      </c>
      <c r="C4895" s="341" t="s">
        <v>10786</v>
      </c>
      <c r="D4895" s="341" t="s">
        <v>32</v>
      </c>
      <c r="E4895" s="341" t="s">
        <v>5964</v>
      </c>
      <c r="F4895" s="343" t="n">
        <v>5.34</v>
      </c>
    </row>
    <row r="4896" customFormat="false" ht="15" hidden="false" customHeight="false" outlineLevel="0" collapsed="false">
      <c r="A4896" s="341" t="n">
        <v>103953</v>
      </c>
      <c r="B4896" s="342" t="str">
        <f aca="false">A4896&amp;"U"</f>
        <v>103953U</v>
      </c>
      <c r="C4896" s="341" t="s">
        <v>10787</v>
      </c>
      <c r="D4896" s="341" t="s">
        <v>32</v>
      </c>
      <c r="E4896" s="341" t="s">
        <v>5964</v>
      </c>
      <c r="F4896" s="343" t="n">
        <v>6.8</v>
      </c>
    </row>
    <row r="4897" customFormat="false" ht="15" hidden="false" customHeight="false" outlineLevel="0" collapsed="false">
      <c r="A4897" s="341" t="n">
        <v>103954</v>
      </c>
      <c r="B4897" s="342" t="str">
        <f aca="false">A4897&amp;"U"</f>
        <v>103954U</v>
      </c>
      <c r="C4897" s="341" t="s">
        <v>10788</v>
      </c>
      <c r="D4897" s="341" t="s">
        <v>32</v>
      </c>
      <c r="E4897" s="341" t="s">
        <v>5964</v>
      </c>
      <c r="F4897" s="343" t="n">
        <v>8.72</v>
      </c>
    </row>
    <row r="4898" customFormat="false" ht="15" hidden="false" customHeight="false" outlineLevel="0" collapsed="false">
      <c r="A4898" s="341" t="n">
        <v>103955</v>
      </c>
      <c r="B4898" s="342" t="str">
        <f aca="false">A4898&amp;"U"</f>
        <v>103955U</v>
      </c>
      <c r="C4898" s="341" t="s">
        <v>10789</v>
      </c>
      <c r="D4898" s="341" t="s">
        <v>32</v>
      </c>
      <c r="E4898" s="341" t="s">
        <v>5964</v>
      </c>
      <c r="F4898" s="343" t="n">
        <v>9.89</v>
      </c>
    </row>
    <row r="4899" customFormat="false" ht="15" hidden="false" customHeight="false" outlineLevel="0" collapsed="false">
      <c r="A4899" s="341" t="n">
        <v>103956</v>
      </c>
      <c r="B4899" s="342" t="str">
        <f aca="false">A4899&amp;"U"</f>
        <v>103956U</v>
      </c>
      <c r="C4899" s="341" t="s">
        <v>10790</v>
      </c>
      <c r="D4899" s="341" t="s">
        <v>32</v>
      </c>
      <c r="E4899" s="341" t="s">
        <v>5964</v>
      </c>
      <c r="F4899" s="343" t="n">
        <v>14.29</v>
      </c>
    </row>
    <row r="4900" customFormat="false" ht="15" hidden="false" customHeight="false" outlineLevel="0" collapsed="false">
      <c r="A4900" s="341" t="n">
        <v>103957</v>
      </c>
      <c r="B4900" s="342" t="str">
        <f aca="false">A4900&amp;"U"</f>
        <v>103957U</v>
      </c>
      <c r="C4900" s="341" t="s">
        <v>10791</v>
      </c>
      <c r="D4900" s="341" t="s">
        <v>32</v>
      </c>
      <c r="E4900" s="341" t="s">
        <v>5964</v>
      </c>
      <c r="F4900" s="343" t="n">
        <v>4.7</v>
      </c>
    </row>
    <row r="4901" customFormat="false" ht="15" hidden="false" customHeight="false" outlineLevel="0" collapsed="false">
      <c r="A4901" s="341" t="n">
        <v>103958</v>
      </c>
      <c r="B4901" s="342" t="str">
        <f aca="false">A4901&amp;"U"</f>
        <v>103958U</v>
      </c>
      <c r="C4901" s="341" t="s">
        <v>10792</v>
      </c>
      <c r="D4901" s="341" t="s">
        <v>32</v>
      </c>
      <c r="E4901" s="341" t="s">
        <v>5964</v>
      </c>
      <c r="F4901" s="343" t="n">
        <v>10.2</v>
      </c>
    </row>
    <row r="4902" customFormat="false" ht="15" hidden="false" customHeight="false" outlineLevel="0" collapsed="false">
      <c r="A4902" s="341" t="n">
        <v>103959</v>
      </c>
      <c r="B4902" s="342" t="str">
        <f aca="false">A4902&amp;"U"</f>
        <v>103959U</v>
      </c>
      <c r="C4902" s="341" t="s">
        <v>10793</v>
      </c>
      <c r="D4902" s="341" t="s">
        <v>32</v>
      </c>
      <c r="E4902" s="341" t="s">
        <v>5964</v>
      </c>
      <c r="F4902" s="343" t="n">
        <v>15.76</v>
      </c>
    </row>
    <row r="4903" customFormat="false" ht="15" hidden="false" customHeight="false" outlineLevel="0" collapsed="false">
      <c r="A4903" s="341" t="n">
        <v>103962</v>
      </c>
      <c r="B4903" s="342" t="str">
        <f aca="false">A4903&amp;"U"</f>
        <v>103962U</v>
      </c>
      <c r="C4903" s="341" t="s">
        <v>10794</v>
      </c>
      <c r="D4903" s="341" t="s">
        <v>32</v>
      </c>
      <c r="E4903" s="341" t="s">
        <v>5964</v>
      </c>
      <c r="F4903" s="343" t="n">
        <v>6.71</v>
      </c>
    </row>
    <row r="4904" customFormat="false" ht="15" hidden="false" customHeight="false" outlineLevel="0" collapsed="false">
      <c r="A4904" s="341" t="n">
        <v>103964</v>
      </c>
      <c r="B4904" s="342" t="str">
        <f aca="false">A4904&amp;"U"</f>
        <v>103964U</v>
      </c>
      <c r="C4904" s="341" t="s">
        <v>10795</v>
      </c>
      <c r="D4904" s="341" t="s">
        <v>32</v>
      </c>
      <c r="E4904" s="341" t="s">
        <v>5964</v>
      </c>
      <c r="F4904" s="343" t="n">
        <v>8.55</v>
      </c>
    </row>
    <row r="4905" customFormat="false" ht="15" hidden="false" customHeight="false" outlineLevel="0" collapsed="false">
      <c r="A4905" s="341" t="n">
        <v>103966</v>
      </c>
      <c r="B4905" s="342" t="str">
        <f aca="false">A4905&amp;"U"</f>
        <v>103966U</v>
      </c>
      <c r="C4905" s="341" t="s">
        <v>10796</v>
      </c>
      <c r="D4905" s="341" t="s">
        <v>32</v>
      </c>
      <c r="E4905" s="341" t="s">
        <v>5964</v>
      </c>
      <c r="F4905" s="343" t="n">
        <v>10.08</v>
      </c>
    </row>
    <row r="4906" customFormat="false" ht="15" hidden="false" customHeight="false" outlineLevel="0" collapsed="false">
      <c r="A4906" s="341" t="n">
        <v>103967</v>
      </c>
      <c r="B4906" s="342" t="str">
        <f aca="false">A4906&amp;"U"</f>
        <v>103967U</v>
      </c>
      <c r="C4906" s="341" t="s">
        <v>10797</v>
      </c>
      <c r="D4906" s="341" t="s">
        <v>32</v>
      </c>
      <c r="E4906" s="341" t="s">
        <v>5964</v>
      </c>
      <c r="F4906" s="343" t="n">
        <v>12.36</v>
      </c>
    </row>
    <row r="4907" customFormat="false" ht="15" hidden="false" customHeight="false" outlineLevel="0" collapsed="false">
      <c r="A4907" s="341" t="n">
        <v>103968</v>
      </c>
      <c r="B4907" s="342" t="str">
        <f aca="false">A4907&amp;"U"</f>
        <v>103968U</v>
      </c>
      <c r="C4907" s="341" t="s">
        <v>10798</v>
      </c>
      <c r="D4907" s="341" t="s">
        <v>32</v>
      </c>
      <c r="E4907" s="341" t="s">
        <v>5964</v>
      </c>
      <c r="F4907" s="343" t="n">
        <v>18.36</v>
      </c>
    </row>
    <row r="4908" customFormat="false" ht="15" hidden="false" customHeight="false" outlineLevel="0" collapsed="false">
      <c r="A4908" s="341" t="n">
        <v>103969</v>
      </c>
      <c r="B4908" s="342" t="str">
        <f aca="false">A4908&amp;"U"</f>
        <v>103969U</v>
      </c>
      <c r="C4908" s="341" t="s">
        <v>10799</v>
      </c>
      <c r="D4908" s="341" t="s">
        <v>32</v>
      </c>
      <c r="E4908" s="341" t="s">
        <v>5964</v>
      </c>
      <c r="F4908" s="343" t="n">
        <v>21.88</v>
      </c>
    </row>
    <row r="4909" customFormat="false" ht="15" hidden="false" customHeight="false" outlineLevel="0" collapsed="false">
      <c r="A4909" s="341" t="n">
        <v>103971</v>
      </c>
      <c r="B4909" s="342" t="str">
        <f aca="false">A4909&amp;"U"</f>
        <v>103971U</v>
      </c>
      <c r="C4909" s="341" t="s">
        <v>10800</v>
      </c>
      <c r="D4909" s="341" t="s">
        <v>32</v>
      </c>
      <c r="E4909" s="341" t="s">
        <v>5964</v>
      </c>
      <c r="F4909" s="343" t="n">
        <v>28</v>
      </c>
    </row>
    <row r="4910" customFormat="false" ht="15" hidden="false" customHeight="false" outlineLevel="0" collapsed="false">
      <c r="A4910" s="341" t="n">
        <v>103972</v>
      </c>
      <c r="B4910" s="342" t="str">
        <f aca="false">A4910&amp;"U"</f>
        <v>103972U</v>
      </c>
      <c r="C4910" s="341" t="s">
        <v>10801</v>
      </c>
      <c r="D4910" s="341" t="s">
        <v>32</v>
      </c>
      <c r="E4910" s="341" t="s">
        <v>5964</v>
      </c>
      <c r="F4910" s="343" t="n">
        <v>32.35</v>
      </c>
    </row>
    <row r="4911" customFormat="false" ht="15" hidden="false" customHeight="false" outlineLevel="0" collapsed="false">
      <c r="A4911" s="341" t="n">
        <v>103974</v>
      </c>
      <c r="B4911" s="342" t="str">
        <f aca="false">A4911&amp;"U"</f>
        <v>103974U</v>
      </c>
      <c r="C4911" s="341" t="s">
        <v>10802</v>
      </c>
      <c r="D4911" s="341" t="s">
        <v>32</v>
      </c>
      <c r="E4911" s="341" t="s">
        <v>5964</v>
      </c>
      <c r="F4911" s="343" t="n">
        <v>11.17</v>
      </c>
    </row>
    <row r="4912" customFormat="false" ht="15" hidden="false" customHeight="false" outlineLevel="0" collapsed="false">
      <c r="A4912" s="341" t="n">
        <v>103975</v>
      </c>
      <c r="B4912" s="342" t="str">
        <f aca="false">A4912&amp;"U"</f>
        <v>103975U</v>
      </c>
      <c r="C4912" s="341" t="s">
        <v>10803</v>
      </c>
      <c r="D4912" s="341" t="s">
        <v>32</v>
      </c>
      <c r="E4912" s="341" t="s">
        <v>5964</v>
      </c>
      <c r="F4912" s="343" t="n">
        <v>18.81</v>
      </c>
    </row>
    <row r="4913" customFormat="false" ht="15" hidden="false" customHeight="false" outlineLevel="0" collapsed="false">
      <c r="A4913" s="341" t="n">
        <v>103976</v>
      </c>
      <c r="B4913" s="342" t="str">
        <f aca="false">A4913&amp;"U"</f>
        <v>103976U</v>
      </c>
      <c r="C4913" s="341" t="s">
        <v>10804</v>
      </c>
      <c r="D4913" s="341" t="s">
        <v>32</v>
      </c>
      <c r="E4913" s="341" t="s">
        <v>5964</v>
      </c>
      <c r="F4913" s="343" t="n">
        <v>27.97</v>
      </c>
    </row>
    <row r="4914" customFormat="false" ht="15" hidden="false" customHeight="false" outlineLevel="0" collapsed="false">
      <c r="A4914" s="341" t="n">
        <v>103977</v>
      </c>
      <c r="B4914" s="342" t="str">
        <f aca="false">A4914&amp;"U"</f>
        <v>103977U</v>
      </c>
      <c r="C4914" s="341" t="s">
        <v>10805</v>
      </c>
      <c r="D4914" s="341" t="s">
        <v>32</v>
      </c>
      <c r="E4914" s="341" t="s">
        <v>5964</v>
      </c>
      <c r="F4914" s="343" t="n">
        <v>7.01</v>
      </c>
    </row>
    <row r="4915" customFormat="false" ht="15" hidden="false" customHeight="false" outlineLevel="0" collapsed="false">
      <c r="A4915" s="341" t="n">
        <v>103980</v>
      </c>
      <c r="B4915" s="342" t="str">
        <f aca="false">A4915&amp;"U"</f>
        <v>103980U</v>
      </c>
      <c r="C4915" s="341" t="s">
        <v>10806</v>
      </c>
      <c r="D4915" s="341" t="s">
        <v>32</v>
      </c>
      <c r="E4915" s="341" t="s">
        <v>5964</v>
      </c>
      <c r="F4915" s="343" t="n">
        <v>17.66</v>
      </c>
    </row>
    <row r="4916" customFormat="false" ht="15" hidden="false" customHeight="false" outlineLevel="0" collapsed="false">
      <c r="A4916" s="341" t="n">
        <v>103981</v>
      </c>
      <c r="B4916" s="342" t="str">
        <f aca="false">A4916&amp;"U"</f>
        <v>103981U</v>
      </c>
      <c r="C4916" s="341" t="s">
        <v>10807</v>
      </c>
      <c r="D4916" s="341" t="s">
        <v>32</v>
      </c>
      <c r="E4916" s="341" t="s">
        <v>5964</v>
      </c>
      <c r="F4916" s="343" t="n">
        <v>17.73</v>
      </c>
    </row>
    <row r="4917" customFormat="false" ht="15" hidden="false" customHeight="false" outlineLevel="0" collapsed="false">
      <c r="A4917" s="341" t="n">
        <v>103982</v>
      </c>
      <c r="B4917" s="342" t="str">
        <f aca="false">A4917&amp;"U"</f>
        <v>103982U</v>
      </c>
      <c r="C4917" s="341" t="s">
        <v>10808</v>
      </c>
      <c r="D4917" s="341" t="s">
        <v>32</v>
      </c>
      <c r="E4917" s="341" t="s">
        <v>5964</v>
      </c>
      <c r="F4917" s="343" t="n">
        <v>25.4</v>
      </c>
    </row>
    <row r="4918" customFormat="false" ht="15" hidden="false" customHeight="false" outlineLevel="0" collapsed="false">
      <c r="A4918" s="341" t="n">
        <v>103983</v>
      </c>
      <c r="B4918" s="342" t="str">
        <f aca="false">A4918&amp;"U"</f>
        <v>103983U</v>
      </c>
      <c r="C4918" s="341" t="s">
        <v>10809</v>
      </c>
      <c r="D4918" s="341" t="s">
        <v>32</v>
      </c>
      <c r="E4918" s="341" t="s">
        <v>5964</v>
      </c>
      <c r="F4918" s="343" t="n">
        <v>17.05</v>
      </c>
    </row>
    <row r="4919" customFormat="false" ht="15" hidden="false" customHeight="false" outlineLevel="0" collapsed="false">
      <c r="A4919" s="341" t="n">
        <v>103984</v>
      </c>
      <c r="B4919" s="342" t="str">
        <f aca="false">A4919&amp;"U"</f>
        <v>103984U</v>
      </c>
      <c r="C4919" s="341" t="s">
        <v>10810</v>
      </c>
      <c r="D4919" s="341" t="s">
        <v>32</v>
      </c>
      <c r="E4919" s="341" t="s">
        <v>5964</v>
      </c>
      <c r="F4919" s="343" t="n">
        <v>19.04</v>
      </c>
    </row>
    <row r="4920" customFormat="false" ht="15" hidden="false" customHeight="false" outlineLevel="0" collapsed="false">
      <c r="A4920" s="341" t="n">
        <v>103985</v>
      </c>
      <c r="B4920" s="342" t="str">
        <f aca="false">A4920&amp;"U"</f>
        <v>103985U</v>
      </c>
      <c r="C4920" s="341" t="s">
        <v>10811</v>
      </c>
      <c r="D4920" s="341" t="s">
        <v>32</v>
      </c>
      <c r="E4920" s="341" t="s">
        <v>5964</v>
      </c>
      <c r="F4920" s="343" t="n">
        <v>22.19</v>
      </c>
    </row>
    <row r="4921" customFormat="false" ht="15" hidden="false" customHeight="false" outlineLevel="0" collapsed="false">
      <c r="A4921" s="341" t="n">
        <v>103986</v>
      </c>
      <c r="B4921" s="342" t="str">
        <f aca="false">A4921&amp;"U"</f>
        <v>103986U</v>
      </c>
      <c r="C4921" s="341" t="s">
        <v>10812</v>
      </c>
      <c r="D4921" s="341" t="s">
        <v>32</v>
      </c>
      <c r="E4921" s="341" t="s">
        <v>5964</v>
      </c>
      <c r="F4921" s="343" t="n">
        <v>29.22</v>
      </c>
    </row>
    <row r="4922" customFormat="false" ht="15" hidden="false" customHeight="false" outlineLevel="0" collapsed="false">
      <c r="A4922" s="341" t="n">
        <v>103987</v>
      </c>
      <c r="B4922" s="342" t="str">
        <f aca="false">A4922&amp;"U"</f>
        <v>103987U</v>
      </c>
      <c r="C4922" s="341" t="s">
        <v>10813</v>
      </c>
      <c r="D4922" s="341" t="s">
        <v>32</v>
      </c>
      <c r="E4922" s="341" t="s">
        <v>5964</v>
      </c>
      <c r="F4922" s="343" t="n">
        <v>24.45</v>
      </c>
    </row>
    <row r="4923" customFormat="false" ht="15" hidden="false" customHeight="false" outlineLevel="0" collapsed="false">
      <c r="A4923" s="341" t="n">
        <v>103988</v>
      </c>
      <c r="B4923" s="342" t="str">
        <f aca="false">A4923&amp;"U"</f>
        <v>103988U</v>
      </c>
      <c r="C4923" s="341" t="s">
        <v>10814</v>
      </c>
      <c r="D4923" s="341" t="s">
        <v>32</v>
      </c>
      <c r="E4923" s="341" t="s">
        <v>5964</v>
      </c>
      <c r="F4923" s="343" t="n">
        <v>12.79</v>
      </c>
    </row>
    <row r="4924" customFormat="false" ht="15" hidden="false" customHeight="false" outlineLevel="0" collapsed="false">
      <c r="A4924" s="341" t="n">
        <v>103990</v>
      </c>
      <c r="B4924" s="342" t="str">
        <f aca="false">A4924&amp;"U"</f>
        <v>103990U</v>
      </c>
      <c r="C4924" s="341" t="s">
        <v>10815</v>
      </c>
      <c r="D4924" s="341" t="s">
        <v>32</v>
      </c>
      <c r="E4924" s="341" t="s">
        <v>5964</v>
      </c>
      <c r="F4924" s="343" t="n">
        <v>40.13</v>
      </c>
    </row>
    <row r="4925" customFormat="false" ht="15" hidden="false" customHeight="false" outlineLevel="0" collapsed="false">
      <c r="A4925" s="341" t="n">
        <v>103991</v>
      </c>
      <c r="B4925" s="342" t="str">
        <f aca="false">A4925&amp;"U"</f>
        <v>103991U</v>
      </c>
      <c r="C4925" s="341" t="s">
        <v>10816</v>
      </c>
      <c r="D4925" s="341" t="s">
        <v>32</v>
      </c>
      <c r="E4925" s="341" t="s">
        <v>5964</v>
      </c>
      <c r="F4925" s="343" t="n">
        <v>19.83</v>
      </c>
    </row>
    <row r="4926" customFormat="false" ht="15" hidden="false" customHeight="false" outlineLevel="0" collapsed="false">
      <c r="A4926" s="341" t="n">
        <v>103992</v>
      </c>
      <c r="B4926" s="342" t="str">
        <f aca="false">A4926&amp;"U"</f>
        <v>103992U</v>
      </c>
      <c r="C4926" s="341" t="s">
        <v>10817</v>
      </c>
      <c r="D4926" s="341" t="s">
        <v>32</v>
      </c>
      <c r="E4926" s="341" t="s">
        <v>5964</v>
      </c>
      <c r="F4926" s="343" t="n">
        <v>11.46</v>
      </c>
    </row>
    <row r="4927" customFormat="false" ht="15" hidden="false" customHeight="false" outlineLevel="0" collapsed="false">
      <c r="A4927" s="341" t="n">
        <v>103993</v>
      </c>
      <c r="B4927" s="342" t="str">
        <f aca="false">A4927&amp;"U"</f>
        <v>103993U</v>
      </c>
      <c r="C4927" s="341" t="s">
        <v>10818</v>
      </c>
      <c r="D4927" s="341" t="s">
        <v>32</v>
      </c>
      <c r="E4927" s="341" t="s">
        <v>5964</v>
      </c>
      <c r="F4927" s="343" t="n">
        <v>9.44</v>
      </c>
    </row>
    <row r="4928" customFormat="false" ht="15" hidden="false" customHeight="false" outlineLevel="0" collapsed="false">
      <c r="A4928" s="341" t="n">
        <v>103994</v>
      </c>
      <c r="B4928" s="342" t="str">
        <f aca="false">A4928&amp;"U"</f>
        <v>103994U</v>
      </c>
      <c r="C4928" s="341" t="s">
        <v>10819</v>
      </c>
      <c r="D4928" s="341" t="s">
        <v>32</v>
      </c>
      <c r="E4928" s="341" t="s">
        <v>5964</v>
      </c>
      <c r="F4928" s="343" t="n">
        <v>14.74</v>
      </c>
    </row>
    <row r="4929" customFormat="false" ht="15" hidden="false" customHeight="false" outlineLevel="0" collapsed="false">
      <c r="A4929" s="341" t="n">
        <v>103995</v>
      </c>
      <c r="B4929" s="342" t="str">
        <f aca="false">A4929&amp;"U"</f>
        <v>103995U</v>
      </c>
      <c r="C4929" s="341" t="s">
        <v>10820</v>
      </c>
      <c r="D4929" s="341" t="s">
        <v>32</v>
      </c>
      <c r="E4929" s="341" t="s">
        <v>5964</v>
      </c>
      <c r="F4929" s="343" t="n">
        <v>14.91</v>
      </c>
    </row>
    <row r="4930" customFormat="false" ht="15" hidden="false" customHeight="false" outlineLevel="0" collapsed="false">
      <c r="A4930" s="341" t="n">
        <v>103996</v>
      </c>
      <c r="B4930" s="342" t="str">
        <f aca="false">A4930&amp;"U"</f>
        <v>103996U</v>
      </c>
      <c r="C4930" s="341" t="s">
        <v>10821</v>
      </c>
      <c r="D4930" s="341" t="s">
        <v>32</v>
      </c>
      <c r="E4930" s="341" t="s">
        <v>5964</v>
      </c>
      <c r="F4930" s="343" t="n">
        <v>45.5</v>
      </c>
    </row>
    <row r="4931" customFormat="false" ht="15" hidden="false" customHeight="false" outlineLevel="0" collapsed="false">
      <c r="A4931" s="341" t="n">
        <v>103997</v>
      </c>
      <c r="B4931" s="342" t="str">
        <f aca="false">A4931&amp;"U"</f>
        <v>103997U</v>
      </c>
      <c r="C4931" s="341" t="s">
        <v>10822</v>
      </c>
      <c r="D4931" s="341" t="s">
        <v>32</v>
      </c>
      <c r="E4931" s="341" t="s">
        <v>5964</v>
      </c>
      <c r="F4931" s="343" t="n">
        <v>44.33</v>
      </c>
    </row>
    <row r="4932" customFormat="false" ht="15" hidden="false" customHeight="false" outlineLevel="0" collapsed="false">
      <c r="A4932" s="341" t="n">
        <v>103998</v>
      </c>
      <c r="B4932" s="342" t="str">
        <f aca="false">A4932&amp;"U"</f>
        <v>103998U</v>
      </c>
      <c r="C4932" s="341" t="s">
        <v>10823</v>
      </c>
      <c r="D4932" s="341" t="s">
        <v>32</v>
      </c>
      <c r="E4932" s="341" t="s">
        <v>5964</v>
      </c>
      <c r="F4932" s="343" t="n">
        <v>15.08</v>
      </c>
    </row>
    <row r="4933" customFormat="false" ht="15" hidden="false" customHeight="false" outlineLevel="0" collapsed="false">
      <c r="A4933" s="341" t="n">
        <v>103999</v>
      </c>
      <c r="B4933" s="342" t="str">
        <f aca="false">A4933&amp;"U"</f>
        <v>103999U</v>
      </c>
      <c r="C4933" s="341" t="s">
        <v>10824</v>
      </c>
      <c r="D4933" s="341" t="s">
        <v>32</v>
      </c>
      <c r="E4933" s="341" t="s">
        <v>5964</v>
      </c>
      <c r="F4933" s="343" t="n">
        <v>12.57</v>
      </c>
    </row>
    <row r="4934" customFormat="false" ht="15" hidden="false" customHeight="false" outlineLevel="0" collapsed="false">
      <c r="A4934" s="341" t="n">
        <v>104000</v>
      </c>
      <c r="B4934" s="342" t="str">
        <f aca="false">A4934&amp;"U"</f>
        <v>104000U</v>
      </c>
      <c r="C4934" s="341" t="s">
        <v>10825</v>
      </c>
      <c r="D4934" s="341" t="s">
        <v>32</v>
      </c>
      <c r="E4934" s="341" t="s">
        <v>5964</v>
      </c>
      <c r="F4934" s="343" t="n">
        <v>31.24</v>
      </c>
    </row>
    <row r="4935" customFormat="false" ht="15" hidden="false" customHeight="false" outlineLevel="0" collapsed="false">
      <c r="A4935" s="341" t="n">
        <v>104001</v>
      </c>
      <c r="B4935" s="342" t="str">
        <f aca="false">A4935&amp;"U"</f>
        <v>104001U</v>
      </c>
      <c r="C4935" s="341" t="s">
        <v>10826</v>
      </c>
      <c r="D4935" s="341" t="s">
        <v>32</v>
      </c>
      <c r="E4935" s="341" t="s">
        <v>5964</v>
      </c>
      <c r="F4935" s="343" t="n">
        <v>13.78</v>
      </c>
    </row>
    <row r="4936" customFormat="false" ht="15" hidden="false" customHeight="false" outlineLevel="0" collapsed="false">
      <c r="A4936" s="341" t="n">
        <v>104002</v>
      </c>
      <c r="B4936" s="342" t="str">
        <f aca="false">A4936&amp;"U"</f>
        <v>104002U</v>
      </c>
      <c r="C4936" s="341" t="s">
        <v>10827</v>
      </c>
      <c r="D4936" s="341" t="s">
        <v>32</v>
      </c>
      <c r="E4936" s="341" t="s">
        <v>5964</v>
      </c>
      <c r="F4936" s="343" t="n">
        <v>18.41</v>
      </c>
    </row>
    <row r="4937" customFormat="false" ht="15" hidden="false" customHeight="false" outlineLevel="0" collapsed="false">
      <c r="A4937" s="341" t="n">
        <v>104003</v>
      </c>
      <c r="B4937" s="342" t="str">
        <f aca="false">A4937&amp;"U"</f>
        <v>104003U</v>
      </c>
      <c r="C4937" s="341" t="s">
        <v>10828</v>
      </c>
      <c r="D4937" s="341" t="s">
        <v>32</v>
      </c>
      <c r="E4937" s="341" t="s">
        <v>5964</v>
      </c>
      <c r="F4937" s="343" t="n">
        <v>14.99</v>
      </c>
    </row>
    <row r="4938" customFormat="false" ht="15" hidden="false" customHeight="false" outlineLevel="0" collapsed="false">
      <c r="A4938" s="341" t="n">
        <v>104004</v>
      </c>
      <c r="B4938" s="342" t="str">
        <f aca="false">A4938&amp;"U"</f>
        <v>104004U</v>
      </c>
      <c r="C4938" s="341" t="s">
        <v>10829</v>
      </c>
      <c r="D4938" s="341" t="s">
        <v>32</v>
      </c>
      <c r="E4938" s="341" t="s">
        <v>5964</v>
      </c>
      <c r="F4938" s="343" t="n">
        <v>29.62</v>
      </c>
    </row>
    <row r="4939" customFormat="false" ht="15" hidden="false" customHeight="false" outlineLevel="0" collapsed="false">
      <c r="A4939" s="341" t="n">
        <v>104005</v>
      </c>
      <c r="B4939" s="342" t="str">
        <f aca="false">A4939&amp;"U"</f>
        <v>104005U</v>
      </c>
      <c r="C4939" s="341" t="s">
        <v>10830</v>
      </c>
      <c r="D4939" s="341" t="s">
        <v>32</v>
      </c>
      <c r="E4939" s="341" t="s">
        <v>5964</v>
      </c>
      <c r="F4939" s="343" t="n">
        <v>38.55</v>
      </c>
    </row>
    <row r="4940" customFormat="false" ht="15" hidden="false" customHeight="false" outlineLevel="0" collapsed="false">
      <c r="A4940" s="341" t="n">
        <v>104006</v>
      </c>
      <c r="B4940" s="342" t="str">
        <f aca="false">A4940&amp;"U"</f>
        <v>104006U</v>
      </c>
      <c r="C4940" s="341" t="s">
        <v>10831</v>
      </c>
      <c r="D4940" s="341" t="s">
        <v>32</v>
      </c>
      <c r="E4940" s="341" t="s">
        <v>5964</v>
      </c>
      <c r="F4940" s="343" t="n">
        <v>25.8</v>
      </c>
    </row>
    <row r="4941" customFormat="false" ht="15" hidden="false" customHeight="false" outlineLevel="0" collapsed="false">
      <c r="A4941" s="341" t="n">
        <v>104007</v>
      </c>
      <c r="B4941" s="342" t="str">
        <f aca="false">A4941&amp;"U"</f>
        <v>104007U</v>
      </c>
      <c r="C4941" s="341" t="s">
        <v>10832</v>
      </c>
      <c r="D4941" s="341" t="s">
        <v>32</v>
      </c>
      <c r="E4941" s="341" t="s">
        <v>5964</v>
      </c>
      <c r="F4941" s="343" t="n">
        <v>22.49</v>
      </c>
    </row>
    <row r="4942" customFormat="false" ht="15" hidden="false" customHeight="false" outlineLevel="0" collapsed="false">
      <c r="A4942" s="341" t="n">
        <v>104008</v>
      </c>
      <c r="B4942" s="342" t="str">
        <f aca="false">A4942&amp;"U"</f>
        <v>104008U</v>
      </c>
      <c r="C4942" s="341" t="s">
        <v>10833</v>
      </c>
      <c r="D4942" s="341" t="s">
        <v>32</v>
      </c>
      <c r="E4942" s="341" t="s">
        <v>5964</v>
      </c>
      <c r="F4942" s="343" t="n">
        <v>33.23</v>
      </c>
    </row>
    <row r="4943" customFormat="false" ht="15" hidden="false" customHeight="false" outlineLevel="0" collapsed="false">
      <c r="A4943" s="341" t="n">
        <v>104009</v>
      </c>
      <c r="B4943" s="342" t="str">
        <f aca="false">A4943&amp;"U"</f>
        <v>104009U</v>
      </c>
      <c r="C4943" s="341" t="s">
        <v>10834</v>
      </c>
      <c r="D4943" s="341" t="s">
        <v>32</v>
      </c>
      <c r="E4943" s="341" t="s">
        <v>5964</v>
      </c>
      <c r="F4943" s="343" t="n">
        <v>13.02</v>
      </c>
    </row>
    <row r="4944" customFormat="false" ht="15" hidden="false" customHeight="false" outlineLevel="0" collapsed="false">
      <c r="A4944" s="341" t="n">
        <v>104011</v>
      </c>
      <c r="B4944" s="342" t="str">
        <f aca="false">A4944&amp;"U"</f>
        <v>104011U</v>
      </c>
      <c r="C4944" s="341" t="s">
        <v>10835</v>
      </c>
      <c r="D4944" s="341" t="s">
        <v>32</v>
      </c>
      <c r="E4944" s="341" t="s">
        <v>5964</v>
      </c>
      <c r="F4944" s="343" t="n">
        <v>25.57</v>
      </c>
    </row>
    <row r="4945" customFormat="false" ht="15" hidden="false" customHeight="false" outlineLevel="0" collapsed="false">
      <c r="A4945" s="341" t="n">
        <v>104012</v>
      </c>
      <c r="B4945" s="342" t="str">
        <f aca="false">A4945&amp;"U"</f>
        <v>104012U</v>
      </c>
      <c r="C4945" s="341" t="s">
        <v>10836</v>
      </c>
      <c r="D4945" s="341" t="s">
        <v>32</v>
      </c>
      <c r="E4945" s="341" t="s">
        <v>5964</v>
      </c>
      <c r="F4945" s="343" t="n">
        <v>23.73</v>
      </c>
    </row>
    <row r="4946" customFormat="false" ht="15" hidden="false" customHeight="false" outlineLevel="0" collapsed="false">
      <c r="A4946" s="341" t="n">
        <v>104014</v>
      </c>
      <c r="B4946" s="342" t="str">
        <f aca="false">A4946&amp;"U"</f>
        <v>104014U</v>
      </c>
      <c r="C4946" s="341" t="s">
        <v>10837</v>
      </c>
      <c r="D4946" s="341" t="s">
        <v>32</v>
      </c>
      <c r="E4946" s="341" t="s">
        <v>5964</v>
      </c>
      <c r="F4946" s="343" t="n">
        <v>10.83</v>
      </c>
    </row>
    <row r="4947" customFormat="false" ht="15" hidden="false" customHeight="false" outlineLevel="0" collapsed="false">
      <c r="A4947" s="341" t="n">
        <v>104015</v>
      </c>
      <c r="B4947" s="342" t="str">
        <f aca="false">A4947&amp;"U"</f>
        <v>104015U</v>
      </c>
      <c r="C4947" s="341" t="s">
        <v>10838</v>
      </c>
      <c r="D4947" s="341" t="s">
        <v>32</v>
      </c>
      <c r="E4947" s="341" t="s">
        <v>5964</v>
      </c>
      <c r="F4947" s="343" t="n">
        <v>15.02</v>
      </c>
    </row>
    <row r="4948" customFormat="false" ht="15" hidden="false" customHeight="false" outlineLevel="0" collapsed="false">
      <c r="A4948" s="341" t="n">
        <v>104016</v>
      </c>
      <c r="B4948" s="342" t="str">
        <f aca="false">A4948&amp;"U"</f>
        <v>104016U</v>
      </c>
      <c r="C4948" s="341" t="s">
        <v>10839</v>
      </c>
      <c r="D4948" s="341" t="s">
        <v>32</v>
      </c>
      <c r="E4948" s="341" t="s">
        <v>5964</v>
      </c>
      <c r="F4948" s="343" t="n">
        <v>20.19</v>
      </c>
    </row>
    <row r="4949" customFormat="false" ht="15" hidden="false" customHeight="false" outlineLevel="0" collapsed="false">
      <c r="A4949" s="341" t="n">
        <v>104017</v>
      </c>
      <c r="B4949" s="342" t="str">
        <f aca="false">A4949&amp;"U"</f>
        <v>104017U</v>
      </c>
      <c r="C4949" s="341" t="s">
        <v>10840</v>
      </c>
      <c r="D4949" s="341" t="s">
        <v>32</v>
      </c>
      <c r="E4949" s="341" t="s">
        <v>5964</v>
      </c>
      <c r="F4949" s="343" t="n">
        <v>40.61</v>
      </c>
    </row>
    <row r="4950" customFormat="false" ht="15" hidden="false" customHeight="false" outlineLevel="0" collapsed="false">
      <c r="A4950" s="341" t="n">
        <v>104018</v>
      </c>
      <c r="B4950" s="342" t="str">
        <f aca="false">A4950&amp;"U"</f>
        <v>104018U</v>
      </c>
      <c r="C4950" s="341" t="s">
        <v>10841</v>
      </c>
      <c r="D4950" s="341" t="s">
        <v>32</v>
      </c>
      <c r="E4950" s="341" t="s">
        <v>5964</v>
      </c>
      <c r="F4950" s="343" t="n">
        <v>19.25</v>
      </c>
    </row>
    <row r="4951" customFormat="false" ht="15" hidden="false" customHeight="false" outlineLevel="0" collapsed="false">
      <c r="A4951" s="341" t="n">
        <v>104019</v>
      </c>
      <c r="B4951" s="342" t="str">
        <f aca="false">A4951&amp;"U"</f>
        <v>104019U</v>
      </c>
      <c r="C4951" s="341" t="s">
        <v>10842</v>
      </c>
      <c r="D4951" s="341" t="s">
        <v>32</v>
      </c>
      <c r="E4951" s="341" t="s">
        <v>5964</v>
      </c>
      <c r="F4951" s="343" t="n">
        <v>39.52</v>
      </c>
    </row>
    <row r="4952" customFormat="false" ht="15" hidden="false" customHeight="false" outlineLevel="0" collapsed="false">
      <c r="A4952" s="341" t="n">
        <v>104020</v>
      </c>
      <c r="B4952" s="342" t="str">
        <f aca="false">A4952&amp;"U"</f>
        <v>104020U</v>
      </c>
      <c r="C4952" s="341" t="s">
        <v>10843</v>
      </c>
      <c r="D4952" s="341" t="s">
        <v>32</v>
      </c>
      <c r="E4952" s="341" t="s">
        <v>5964</v>
      </c>
      <c r="F4952" s="343" t="n">
        <v>49.78</v>
      </c>
    </row>
    <row r="4953" customFormat="false" ht="15" hidden="false" customHeight="false" outlineLevel="0" collapsed="false">
      <c r="A4953" s="341" t="n">
        <v>104022</v>
      </c>
      <c r="B4953" s="342" t="str">
        <f aca="false">A4953&amp;"U"</f>
        <v>104022U</v>
      </c>
      <c r="C4953" s="341" t="s">
        <v>10844</v>
      </c>
      <c r="D4953" s="341" t="s">
        <v>32</v>
      </c>
      <c r="E4953" s="341" t="s">
        <v>5964</v>
      </c>
      <c r="F4953" s="343" t="n">
        <v>61.69</v>
      </c>
    </row>
    <row r="4954" customFormat="false" ht="15" hidden="false" customHeight="false" outlineLevel="0" collapsed="false">
      <c r="A4954" s="341" t="n">
        <v>104023</v>
      </c>
      <c r="B4954" s="342" t="str">
        <f aca="false">A4954&amp;"U"</f>
        <v>104023U</v>
      </c>
      <c r="C4954" s="341" t="s">
        <v>10845</v>
      </c>
      <c r="D4954" s="341" t="s">
        <v>32</v>
      </c>
      <c r="E4954" s="341" t="s">
        <v>5964</v>
      </c>
      <c r="F4954" s="343" t="n">
        <v>36.51</v>
      </c>
    </row>
    <row r="4955" customFormat="false" ht="15" hidden="false" customHeight="false" outlineLevel="0" collapsed="false">
      <c r="A4955" s="341" t="n">
        <v>104024</v>
      </c>
      <c r="B4955" s="342" t="str">
        <f aca="false">A4955&amp;"U"</f>
        <v>104024U</v>
      </c>
      <c r="C4955" s="341" t="s">
        <v>10846</v>
      </c>
      <c r="D4955" s="341" t="s">
        <v>32</v>
      </c>
      <c r="E4955" s="341" t="s">
        <v>5964</v>
      </c>
      <c r="F4955" s="343" t="n">
        <v>36.16</v>
      </c>
    </row>
    <row r="4956" customFormat="false" ht="15" hidden="false" customHeight="false" outlineLevel="0" collapsed="false">
      <c r="A4956" s="341" t="n">
        <v>104025</v>
      </c>
      <c r="B4956" s="342" t="str">
        <f aca="false">A4956&amp;"U"</f>
        <v>104025U</v>
      </c>
      <c r="C4956" s="341" t="s">
        <v>10847</v>
      </c>
      <c r="D4956" s="341" t="s">
        <v>32</v>
      </c>
      <c r="E4956" s="341" t="s">
        <v>5964</v>
      </c>
      <c r="F4956" s="343" t="n">
        <v>25.53</v>
      </c>
    </row>
    <row r="4957" customFormat="false" ht="15" hidden="false" customHeight="false" outlineLevel="0" collapsed="false">
      <c r="A4957" s="341" t="n">
        <v>104026</v>
      </c>
      <c r="B4957" s="342" t="str">
        <f aca="false">A4957&amp;"U"</f>
        <v>104026U</v>
      </c>
      <c r="C4957" s="341" t="s">
        <v>10848</v>
      </c>
      <c r="D4957" s="341" t="s">
        <v>32</v>
      </c>
      <c r="E4957" s="341" t="s">
        <v>5964</v>
      </c>
      <c r="F4957" s="343" t="n">
        <v>37.18</v>
      </c>
    </row>
    <row r="4958" customFormat="false" ht="15" hidden="false" customHeight="false" outlineLevel="0" collapsed="false">
      <c r="A4958" s="341" t="n">
        <v>104027</v>
      </c>
      <c r="B4958" s="342" t="str">
        <f aca="false">A4958&amp;"U"</f>
        <v>104027U</v>
      </c>
      <c r="C4958" s="341" t="s">
        <v>10849</v>
      </c>
      <c r="D4958" s="341" t="s">
        <v>32</v>
      </c>
      <c r="E4958" s="341" t="s">
        <v>5964</v>
      </c>
      <c r="F4958" s="343" t="n">
        <v>56.17</v>
      </c>
    </row>
    <row r="4959" customFormat="false" ht="15" hidden="false" customHeight="false" outlineLevel="0" collapsed="false">
      <c r="A4959" s="341" t="n">
        <v>104028</v>
      </c>
      <c r="B4959" s="342" t="str">
        <f aca="false">A4959&amp;"U"</f>
        <v>104028U</v>
      </c>
      <c r="C4959" s="341" t="s">
        <v>10850</v>
      </c>
      <c r="D4959" s="341" t="s">
        <v>32</v>
      </c>
      <c r="E4959" s="341" t="s">
        <v>5964</v>
      </c>
      <c r="F4959" s="343" t="n">
        <v>114.25</v>
      </c>
    </row>
    <row r="4960" customFormat="false" ht="15" hidden="false" customHeight="false" outlineLevel="0" collapsed="false">
      <c r="A4960" s="341" t="n">
        <v>104029</v>
      </c>
      <c r="B4960" s="342" t="str">
        <f aca="false">A4960&amp;"U"</f>
        <v>104029U</v>
      </c>
      <c r="C4960" s="341" t="s">
        <v>10851</v>
      </c>
      <c r="D4960" s="341" t="s">
        <v>32</v>
      </c>
      <c r="E4960" s="341" t="s">
        <v>5964</v>
      </c>
      <c r="F4960" s="343" t="n">
        <v>59.65</v>
      </c>
    </row>
    <row r="4961" customFormat="false" ht="15" hidden="false" customHeight="false" outlineLevel="0" collapsed="false">
      <c r="A4961" s="341" t="n">
        <v>104030</v>
      </c>
      <c r="B4961" s="342" t="str">
        <f aca="false">A4961&amp;"U"</f>
        <v>104030U</v>
      </c>
      <c r="C4961" s="341" t="s">
        <v>10852</v>
      </c>
      <c r="D4961" s="341" t="s">
        <v>32</v>
      </c>
      <c r="E4961" s="341" t="s">
        <v>5964</v>
      </c>
      <c r="F4961" s="343" t="n">
        <v>54.72</v>
      </c>
    </row>
    <row r="4962" customFormat="false" ht="15" hidden="false" customHeight="false" outlineLevel="0" collapsed="false">
      <c r="A4962" s="341" t="n">
        <v>104159</v>
      </c>
      <c r="B4962" s="342" t="str">
        <f aca="false">A4962&amp;"U"</f>
        <v>104159U</v>
      </c>
      <c r="C4962" s="341" t="s">
        <v>10853</v>
      </c>
      <c r="D4962" s="341" t="s">
        <v>32</v>
      </c>
      <c r="E4962" s="341" t="s">
        <v>5964</v>
      </c>
      <c r="F4962" s="343" t="n">
        <v>43.21</v>
      </c>
    </row>
    <row r="4963" customFormat="false" ht="15" hidden="false" customHeight="false" outlineLevel="0" collapsed="false">
      <c r="A4963" s="341" t="n">
        <v>104167</v>
      </c>
      <c r="B4963" s="342" t="str">
        <f aca="false">A4963&amp;"U"</f>
        <v>104167U</v>
      </c>
      <c r="C4963" s="341" t="s">
        <v>10854</v>
      </c>
      <c r="D4963" s="341" t="s">
        <v>32</v>
      </c>
      <c r="E4963" s="341" t="s">
        <v>5964</v>
      </c>
      <c r="F4963" s="343" t="n">
        <v>112.42</v>
      </c>
    </row>
    <row r="4964" customFormat="false" ht="15" hidden="false" customHeight="false" outlineLevel="0" collapsed="false">
      <c r="A4964" s="341" t="n">
        <v>104168</v>
      </c>
      <c r="B4964" s="342" t="str">
        <f aca="false">A4964&amp;"U"</f>
        <v>104168U</v>
      </c>
      <c r="C4964" s="341" t="s">
        <v>10855</v>
      </c>
      <c r="D4964" s="341" t="s">
        <v>32</v>
      </c>
      <c r="E4964" s="341" t="s">
        <v>5964</v>
      </c>
      <c r="F4964" s="343" t="n">
        <v>109.62</v>
      </c>
    </row>
    <row r="4965" customFormat="false" ht="15" hidden="false" customHeight="false" outlineLevel="0" collapsed="false">
      <c r="A4965" s="341" t="n">
        <v>104169</v>
      </c>
      <c r="B4965" s="342" t="str">
        <f aca="false">A4965&amp;"U"</f>
        <v>104169U</v>
      </c>
      <c r="C4965" s="341" t="s">
        <v>10856</v>
      </c>
      <c r="D4965" s="341" t="s">
        <v>32</v>
      </c>
      <c r="E4965" s="341" t="s">
        <v>5964</v>
      </c>
      <c r="F4965" s="343" t="n">
        <v>134.25</v>
      </c>
    </row>
    <row r="4966" customFormat="false" ht="15" hidden="false" customHeight="false" outlineLevel="0" collapsed="false">
      <c r="A4966" s="341" t="n">
        <v>104170</v>
      </c>
      <c r="B4966" s="342" t="str">
        <f aca="false">A4966&amp;"U"</f>
        <v>104170U</v>
      </c>
      <c r="C4966" s="341" t="s">
        <v>10857</v>
      </c>
      <c r="D4966" s="341" t="s">
        <v>32</v>
      </c>
      <c r="E4966" s="341" t="s">
        <v>5964</v>
      </c>
      <c r="F4966" s="343" t="n">
        <v>64.19</v>
      </c>
    </row>
    <row r="4967" customFormat="false" ht="15" hidden="false" customHeight="false" outlineLevel="0" collapsed="false">
      <c r="A4967" s="341" t="n">
        <v>104171</v>
      </c>
      <c r="B4967" s="342" t="str">
        <f aca="false">A4967&amp;"U"</f>
        <v>104171U</v>
      </c>
      <c r="C4967" s="341" t="s">
        <v>10858</v>
      </c>
      <c r="D4967" s="341" t="s">
        <v>32</v>
      </c>
      <c r="E4967" s="341" t="s">
        <v>5964</v>
      </c>
      <c r="F4967" s="343" t="n">
        <v>85.45</v>
      </c>
    </row>
    <row r="4968" customFormat="false" ht="15" hidden="false" customHeight="false" outlineLevel="0" collapsed="false">
      <c r="A4968" s="341" t="n">
        <v>104172</v>
      </c>
      <c r="B4968" s="342" t="str">
        <f aca="false">A4968&amp;"U"</f>
        <v>104172U</v>
      </c>
      <c r="C4968" s="341" t="s">
        <v>10859</v>
      </c>
      <c r="D4968" s="341" t="s">
        <v>32</v>
      </c>
      <c r="E4968" s="341" t="s">
        <v>5964</v>
      </c>
      <c r="F4968" s="343" t="n">
        <v>244.81</v>
      </c>
    </row>
    <row r="4969" customFormat="false" ht="15" hidden="false" customHeight="false" outlineLevel="0" collapsed="false">
      <c r="A4969" s="341" t="n">
        <v>104173</v>
      </c>
      <c r="B4969" s="342" t="str">
        <f aca="false">A4969&amp;"U"</f>
        <v>104173U</v>
      </c>
      <c r="C4969" s="341" t="s">
        <v>10860</v>
      </c>
      <c r="D4969" s="341" t="s">
        <v>32</v>
      </c>
      <c r="E4969" s="341" t="s">
        <v>5964</v>
      </c>
      <c r="F4969" s="343" t="n">
        <v>77.6</v>
      </c>
    </row>
    <row r="4970" customFormat="false" ht="15" hidden="false" customHeight="false" outlineLevel="0" collapsed="false">
      <c r="A4970" s="341" t="n">
        <v>104174</v>
      </c>
      <c r="B4970" s="342" t="str">
        <f aca="false">A4970&amp;"U"</f>
        <v>104174U</v>
      </c>
      <c r="C4970" s="341" t="s">
        <v>10861</v>
      </c>
      <c r="D4970" s="341" t="s">
        <v>32</v>
      </c>
      <c r="E4970" s="341" t="s">
        <v>5964</v>
      </c>
      <c r="F4970" s="343" t="n">
        <v>171.06</v>
      </c>
    </row>
    <row r="4971" customFormat="false" ht="15" hidden="false" customHeight="false" outlineLevel="0" collapsed="false">
      <c r="A4971" s="341" t="n">
        <v>104175</v>
      </c>
      <c r="B4971" s="342" t="str">
        <f aca="false">A4971&amp;"U"</f>
        <v>104175U</v>
      </c>
      <c r="C4971" s="341" t="s">
        <v>10862</v>
      </c>
      <c r="D4971" s="341" t="s">
        <v>32</v>
      </c>
      <c r="E4971" s="341" t="s">
        <v>5964</v>
      </c>
      <c r="F4971" s="343" t="n">
        <v>128.96</v>
      </c>
    </row>
    <row r="4972" customFormat="false" ht="15" hidden="false" customHeight="false" outlineLevel="0" collapsed="false">
      <c r="A4972" s="341" t="n">
        <v>104176</v>
      </c>
      <c r="B4972" s="342" t="str">
        <f aca="false">A4972&amp;"U"</f>
        <v>104176U</v>
      </c>
      <c r="C4972" s="341" t="s">
        <v>10863</v>
      </c>
      <c r="D4972" s="341" t="s">
        <v>32</v>
      </c>
      <c r="E4972" s="341" t="s">
        <v>5964</v>
      </c>
      <c r="F4972" s="343" t="n">
        <v>226.77</v>
      </c>
    </row>
    <row r="4973" customFormat="false" ht="15" hidden="false" customHeight="false" outlineLevel="0" collapsed="false">
      <c r="A4973" s="341" t="n">
        <v>104177</v>
      </c>
      <c r="B4973" s="342" t="str">
        <f aca="false">A4973&amp;"U"</f>
        <v>104177U</v>
      </c>
      <c r="C4973" s="341" t="s">
        <v>10864</v>
      </c>
      <c r="D4973" s="341" t="s">
        <v>32</v>
      </c>
      <c r="E4973" s="341" t="s">
        <v>5964</v>
      </c>
      <c r="F4973" s="343" t="n">
        <v>167.04</v>
      </c>
    </row>
    <row r="4974" customFormat="false" ht="15" hidden="false" customHeight="false" outlineLevel="0" collapsed="false">
      <c r="A4974" s="341" t="n">
        <v>104178</v>
      </c>
      <c r="B4974" s="342" t="str">
        <f aca="false">A4974&amp;"U"</f>
        <v>104178U</v>
      </c>
      <c r="C4974" s="341" t="s">
        <v>10865</v>
      </c>
      <c r="D4974" s="341" t="s">
        <v>32</v>
      </c>
      <c r="E4974" s="341" t="s">
        <v>5964</v>
      </c>
      <c r="F4974" s="343" t="n">
        <v>19.8</v>
      </c>
    </row>
    <row r="4975" customFormat="false" ht="15" hidden="false" customHeight="false" outlineLevel="0" collapsed="false">
      <c r="A4975" s="341" t="n">
        <v>104179</v>
      </c>
      <c r="B4975" s="342" t="str">
        <f aca="false">A4975&amp;"U"</f>
        <v>104179U</v>
      </c>
      <c r="C4975" s="341" t="s">
        <v>10866</v>
      </c>
      <c r="D4975" s="341" t="s">
        <v>32</v>
      </c>
      <c r="E4975" s="341" t="s">
        <v>5964</v>
      </c>
      <c r="F4975" s="343" t="n">
        <v>75.37</v>
      </c>
    </row>
    <row r="4976" customFormat="false" ht="15" hidden="false" customHeight="false" outlineLevel="0" collapsed="false">
      <c r="A4976" s="341" t="n">
        <v>104191</v>
      </c>
      <c r="B4976" s="342" t="str">
        <f aca="false">A4976&amp;"U"</f>
        <v>104191U</v>
      </c>
      <c r="C4976" s="341" t="s">
        <v>10867</v>
      </c>
      <c r="D4976" s="341" t="s">
        <v>32</v>
      </c>
      <c r="E4976" s="341" t="s">
        <v>5911</v>
      </c>
      <c r="F4976" s="343" t="n">
        <v>9.17</v>
      </c>
    </row>
    <row r="4977" customFormat="false" ht="15" hidden="false" customHeight="false" outlineLevel="0" collapsed="false">
      <c r="A4977" s="341" t="n">
        <v>104192</v>
      </c>
      <c r="B4977" s="342" t="str">
        <f aca="false">A4977&amp;"U"</f>
        <v>104192U</v>
      </c>
      <c r="C4977" s="341" t="s">
        <v>10868</v>
      </c>
      <c r="D4977" s="341" t="s">
        <v>32</v>
      </c>
      <c r="E4977" s="341" t="s">
        <v>5911</v>
      </c>
      <c r="F4977" s="343" t="n">
        <v>25.81</v>
      </c>
    </row>
    <row r="4978" customFormat="false" ht="15" hidden="false" customHeight="false" outlineLevel="0" collapsed="false">
      <c r="A4978" s="341" t="n">
        <v>104193</v>
      </c>
      <c r="B4978" s="342" t="str">
        <f aca="false">A4978&amp;"U"</f>
        <v>104193U</v>
      </c>
      <c r="C4978" s="341" t="s">
        <v>10869</v>
      </c>
      <c r="D4978" s="341" t="s">
        <v>32</v>
      </c>
      <c r="E4978" s="341" t="s">
        <v>5911</v>
      </c>
      <c r="F4978" s="343" t="n">
        <v>151.26</v>
      </c>
    </row>
    <row r="4979" customFormat="false" ht="15" hidden="false" customHeight="false" outlineLevel="0" collapsed="false">
      <c r="A4979" s="341" t="n">
        <v>104196</v>
      </c>
      <c r="B4979" s="342" t="str">
        <f aca="false">A4979&amp;"U"</f>
        <v>104196U</v>
      </c>
      <c r="C4979" s="341" t="s">
        <v>10870</v>
      </c>
      <c r="D4979" s="341" t="s">
        <v>32</v>
      </c>
      <c r="E4979" s="341" t="s">
        <v>5911</v>
      </c>
      <c r="F4979" s="343" t="n">
        <v>14.27</v>
      </c>
    </row>
    <row r="4980" customFormat="false" ht="15" hidden="false" customHeight="false" outlineLevel="0" collapsed="false">
      <c r="A4980" s="341" t="n">
        <v>104197</v>
      </c>
      <c r="B4980" s="342" t="str">
        <f aca="false">A4980&amp;"U"</f>
        <v>104197U</v>
      </c>
      <c r="C4980" s="341" t="s">
        <v>10871</v>
      </c>
      <c r="D4980" s="341" t="s">
        <v>32</v>
      </c>
      <c r="E4980" s="341" t="s">
        <v>5911</v>
      </c>
      <c r="F4980" s="343" t="n">
        <v>26.69</v>
      </c>
    </row>
    <row r="4981" customFormat="false" ht="15" hidden="false" customHeight="false" outlineLevel="0" collapsed="false">
      <c r="A4981" s="341" t="n">
        <v>104198</v>
      </c>
      <c r="B4981" s="342" t="str">
        <f aca="false">A4981&amp;"U"</f>
        <v>104198U</v>
      </c>
      <c r="C4981" s="341" t="s">
        <v>10872</v>
      </c>
      <c r="D4981" s="341" t="s">
        <v>32</v>
      </c>
      <c r="E4981" s="341" t="s">
        <v>5911</v>
      </c>
      <c r="F4981" s="343" t="n">
        <v>6.77</v>
      </c>
    </row>
    <row r="4982" customFormat="false" ht="15" hidden="false" customHeight="false" outlineLevel="0" collapsed="false">
      <c r="A4982" s="341" t="n">
        <v>104199</v>
      </c>
      <c r="B4982" s="342" t="str">
        <f aca="false">A4982&amp;"U"</f>
        <v>104199U</v>
      </c>
      <c r="C4982" s="341" t="s">
        <v>10873</v>
      </c>
      <c r="D4982" s="341" t="s">
        <v>32</v>
      </c>
      <c r="E4982" s="341" t="s">
        <v>5911</v>
      </c>
      <c r="F4982" s="343" t="n">
        <v>6.55</v>
      </c>
    </row>
    <row r="4983" customFormat="false" ht="15" hidden="false" customHeight="false" outlineLevel="0" collapsed="false">
      <c r="A4983" s="341" t="n">
        <v>104200</v>
      </c>
      <c r="B4983" s="342" t="str">
        <f aca="false">A4983&amp;"U"</f>
        <v>104200U</v>
      </c>
      <c r="C4983" s="341" t="s">
        <v>10874</v>
      </c>
      <c r="D4983" s="341" t="s">
        <v>32</v>
      </c>
      <c r="E4983" s="341" t="s">
        <v>5911</v>
      </c>
      <c r="F4983" s="343" t="n">
        <v>5.39</v>
      </c>
    </row>
    <row r="4984" customFormat="false" ht="15" hidden="false" customHeight="false" outlineLevel="0" collapsed="false">
      <c r="A4984" s="341" t="n">
        <v>104201</v>
      </c>
      <c r="B4984" s="342" t="str">
        <f aca="false">A4984&amp;"U"</f>
        <v>104201U</v>
      </c>
      <c r="C4984" s="341" t="s">
        <v>10875</v>
      </c>
      <c r="D4984" s="341" t="s">
        <v>32</v>
      </c>
      <c r="E4984" s="341" t="s">
        <v>5911</v>
      </c>
      <c r="F4984" s="343" t="n">
        <v>17.59</v>
      </c>
    </row>
    <row r="4985" customFormat="false" ht="15" hidden="false" customHeight="false" outlineLevel="0" collapsed="false">
      <c r="A4985" s="341" t="n">
        <v>104202</v>
      </c>
      <c r="B4985" s="342" t="str">
        <f aca="false">A4985&amp;"U"</f>
        <v>104202U</v>
      </c>
      <c r="C4985" s="341" t="s">
        <v>10876</v>
      </c>
      <c r="D4985" s="341" t="s">
        <v>32</v>
      </c>
      <c r="E4985" s="341" t="s">
        <v>5911</v>
      </c>
      <c r="F4985" s="343" t="n">
        <v>9.75</v>
      </c>
    </row>
    <row r="4986" customFormat="false" ht="15" hidden="false" customHeight="false" outlineLevel="0" collapsed="false">
      <c r="A4986" s="341" t="n">
        <v>104317</v>
      </c>
      <c r="B4986" s="342" t="str">
        <f aca="false">A4986&amp;"U"</f>
        <v>104317U</v>
      </c>
      <c r="C4986" s="341" t="s">
        <v>10877</v>
      </c>
      <c r="D4986" s="341" t="s">
        <v>32</v>
      </c>
      <c r="E4986" s="341" t="s">
        <v>5964</v>
      </c>
      <c r="F4986" s="343" t="n">
        <v>6.13</v>
      </c>
    </row>
    <row r="4987" customFormat="false" ht="15" hidden="false" customHeight="false" outlineLevel="0" collapsed="false">
      <c r="A4987" s="341" t="n">
        <v>104318</v>
      </c>
      <c r="B4987" s="342" t="str">
        <f aca="false">A4987&amp;"U"</f>
        <v>104318U</v>
      </c>
      <c r="C4987" s="341" t="s">
        <v>10878</v>
      </c>
      <c r="D4987" s="341" t="s">
        <v>32</v>
      </c>
      <c r="E4987" s="341" t="s">
        <v>5964</v>
      </c>
      <c r="F4987" s="343" t="n">
        <v>6.81</v>
      </c>
    </row>
    <row r="4988" customFormat="false" ht="15" hidden="false" customHeight="false" outlineLevel="0" collapsed="false">
      <c r="A4988" s="341" t="n">
        <v>104319</v>
      </c>
      <c r="B4988" s="342" t="str">
        <f aca="false">A4988&amp;"U"</f>
        <v>104319U</v>
      </c>
      <c r="C4988" s="341" t="s">
        <v>367</v>
      </c>
      <c r="D4988" s="341" t="s">
        <v>32</v>
      </c>
      <c r="E4988" s="341" t="s">
        <v>5964</v>
      </c>
      <c r="F4988" s="343" t="n">
        <v>9.61</v>
      </c>
    </row>
    <row r="4989" customFormat="false" ht="15" hidden="false" customHeight="false" outlineLevel="0" collapsed="false">
      <c r="A4989" s="341" t="n">
        <v>104320</v>
      </c>
      <c r="B4989" s="342" t="str">
        <f aca="false">A4989&amp;"U"</f>
        <v>104320U</v>
      </c>
      <c r="C4989" s="341" t="s">
        <v>10879</v>
      </c>
      <c r="D4989" s="341" t="s">
        <v>32</v>
      </c>
      <c r="E4989" s="341" t="s">
        <v>5964</v>
      </c>
      <c r="F4989" s="343" t="n">
        <v>11.79</v>
      </c>
    </row>
    <row r="4990" customFormat="false" ht="15" hidden="false" customHeight="false" outlineLevel="0" collapsed="false">
      <c r="A4990" s="341" t="n">
        <v>104321</v>
      </c>
      <c r="B4990" s="342" t="str">
        <f aca="false">A4990&amp;"U"</f>
        <v>104321U</v>
      </c>
      <c r="C4990" s="341" t="s">
        <v>10880</v>
      </c>
      <c r="D4990" s="341" t="s">
        <v>32</v>
      </c>
      <c r="E4990" s="341" t="s">
        <v>5964</v>
      </c>
      <c r="F4990" s="343" t="n">
        <v>4.83</v>
      </c>
    </row>
    <row r="4991" customFormat="false" ht="15" hidden="false" customHeight="false" outlineLevel="0" collapsed="false">
      <c r="A4991" s="341" t="n">
        <v>104322</v>
      </c>
      <c r="B4991" s="342" t="str">
        <f aca="false">A4991&amp;"U"</f>
        <v>104322U</v>
      </c>
      <c r="C4991" s="341" t="s">
        <v>10881</v>
      </c>
      <c r="D4991" s="341" t="s">
        <v>32</v>
      </c>
      <c r="E4991" s="341" t="s">
        <v>5964</v>
      </c>
      <c r="F4991" s="343" t="n">
        <v>7.35</v>
      </c>
    </row>
    <row r="4992" customFormat="false" ht="15" hidden="false" customHeight="false" outlineLevel="0" collapsed="false">
      <c r="A4992" s="341" t="n">
        <v>104323</v>
      </c>
      <c r="B4992" s="342" t="str">
        <f aca="false">A4992&amp;"U"</f>
        <v>104323U</v>
      </c>
      <c r="C4992" s="341" t="s">
        <v>10882</v>
      </c>
      <c r="D4992" s="341" t="s">
        <v>32</v>
      </c>
      <c r="E4992" s="341" t="s">
        <v>5964</v>
      </c>
      <c r="F4992" s="343" t="n">
        <v>8.65</v>
      </c>
    </row>
    <row r="4993" customFormat="false" ht="15" hidden="false" customHeight="false" outlineLevel="0" collapsed="false">
      <c r="A4993" s="341" t="n">
        <v>104324</v>
      </c>
      <c r="B4993" s="342" t="str">
        <f aca="false">A4993&amp;"U"</f>
        <v>104324U</v>
      </c>
      <c r="C4993" s="341" t="s">
        <v>10883</v>
      </c>
      <c r="D4993" s="341" t="s">
        <v>32</v>
      </c>
      <c r="E4993" s="341" t="s">
        <v>5964</v>
      </c>
      <c r="F4993" s="343" t="n">
        <v>13.74</v>
      </c>
    </row>
    <row r="4994" customFormat="false" ht="15" hidden="false" customHeight="false" outlineLevel="0" collapsed="false">
      <c r="A4994" s="341" t="n">
        <v>104341</v>
      </c>
      <c r="B4994" s="342" t="str">
        <f aca="false">A4994&amp;"U"</f>
        <v>104341U</v>
      </c>
      <c r="C4994" s="341" t="s">
        <v>10884</v>
      </c>
      <c r="D4994" s="341" t="s">
        <v>32</v>
      </c>
      <c r="E4994" s="341" t="s">
        <v>5964</v>
      </c>
      <c r="F4994" s="343" t="n">
        <v>10.02</v>
      </c>
    </row>
    <row r="4995" customFormat="false" ht="15" hidden="false" customHeight="false" outlineLevel="0" collapsed="false">
      <c r="A4995" s="341" t="n">
        <v>104343</v>
      </c>
      <c r="B4995" s="342" t="str">
        <f aca="false">A4995&amp;"U"</f>
        <v>104343U</v>
      </c>
      <c r="C4995" s="341" t="s">
        <v>10885</v>
      </c>
      <c r="D4995" s="341" t="s">
        <v>32</v>
      </c>
      <c r="E4995" s="341" t="s">
        <v>5964</v>
      </c>
      <c r="F4995" s="343" t="n">
        <v>31.44</v>
      </c>
    </row>
    <row r="4996" customFormat="false" ht="15" hidden="false" customHeight="false" outlineLevel="0" collapsed="false">
      <c r="A4996" s="341" t="n">
        <v>104344</v>
      </c>
      <c r="B4996" s="342" t="str">
        <f aca="false">A4996&amp;"U"</f>
        <v>104344U</v>
      </c>
      <c r="C4996" s="341" t="s">
        <v>10886</v>
      </c>
      <c r="D4996" s="341" t="s">
        <v>32</v>
      </c>
      <c r="E4996" s="341" t="s">
        <v>5964</v>
      </c>
      <c r="F4996" s="343" t="n">
        <v>37.73</v>
      </c>
    </row>
    <row r="4997" customFormat="false" ht="15" hidden="false" customHeight="false" outlineLevel="0" collapsed="false">
      <c r="A4997" s="341" t="n">
        <v>104345</v>
      </c>
      <c r="B4997" s="342" t="str">
        <f aca="false">A4997&amp;"U"</f>
        <v>104345U</v>
      </c>
      <c r="C4997" s="341" t="s">
        <v>10887</v>
      </c>
      <c r="D4997" s="341" t="s">
        <v>32</v>
      </c>
      <c r="E4997" s="341" t="s">
        <v>5964</v>
      </c>
      <c r="F4997" s="343" t="n">
        <v>39.58</v>
      </c>
    </row>
    <row r="4998" customFormat="false" ht="15" hidden="false" customHeight="false" outlineLevel="0" collapsed="false">
      <c r="A4998" s="341" t="n">
        <v>104346</v>
      </c>
      <c r="B4998" s="342" t="str">
        <f aca="false">A4998&amp;"U"</f>
        <v>104346U</v>
      </c>
      <c r="C4998" s="341" t="s">
        <v>10888</v>
      </c>
      <c r="D4998" s="341" t="s">
        <v>32</v>
      </c>
      <c r="E4998" s="341" t="s">
        <v>5964</v>
      </c>
      <c r="F4998" s="343" t="n">
        <v>41.74</v>
      </c>
    </row>
    <row r="4999" customFormat="false" ht="15" hidden="false" customHeight="false" outlineLevel="0" collapsed="false">
      <c r="A4999" s="341" t="n">
        <v>104347</v>
      </c>
      <c r="B4999" s="342" t="str">
        <f aca="false">A4999&amp;"U"</f>
        <v>104347U</v>
      </c>
      <c r="C4999" s="341" t="s">
        <v>10889</v>
      </c>
      <c r="D4999" s="341" t="s">
        <v>32</v>
      </c>
      <c r="E4999" s="341" t="s">
        <v>5964</v>
      </c>
      <c r="F4999" s="343" t="n">
        <v>44.12</v>
      </c>
    </row>
    <row r="5000" customFormat="false" ht="15" hidden="false" customHeight="false" outlineLevel="0" collapsed="false">
      <c r="A5000" s="341" t="n">
        <v>104348</v>
      </c>
      <c r="B5000" s="342" t="str">
        <f aca="false">A5000&amp;"U"</f>
        <v>104348U</v>
      </c>
      <c r="C5000" s="341" t="s">
        <v>10890</v>
      </c>
      <c r="D5000" s="341" t="s">
        <v>32</v>
      </c>
      <c r="E5000" s="341" t="s">
        <v>5964</v>
      </c>
      <c r="F5000" s="343" t="n">
        <v>9.9</v>
      </c>
    </row>
    <row r="5001" customFormat="false" ht="15" hidden="false" customHeight="false" outlineLevel="0" collapsed="false">
      <c r="A5001" s="341" t="n">
        <v>104350</v>
      </c>
      <c r="B5001" s="342" t="str">
        <f aca="false">A5001&amp;"U"</f>
        <v>104350U</v>
      </c>
      <c r="C5001" s="341" t="s">
        <v>10891</v>
      </c>
      <c r="D5001" s="341" t="s">
        <v>32</v>
      </c>
      <c r="E5001" s="341" t="s">
        <v>5964</v>
      </c>
      <c r="F5001" s="343" t="n">
        <v>27.9</v>
      </c>
    </row>
    <row r="5002" customFormat="false" ht="15" hidden="false" customHeight="false" outlineLevel="0" collapsed="false">
      <c r="A5002" s="341" t="n">
        <v>104351</v>
      </c>
      <c r="B5002" s="342" t="str">
        <f aca="false">A5002&amp;"U"</f>
        <v>104351U</v>
      </c>
      <c r="C5002" s="341" t="s">
        <v>10892</v>
      </c>
      <c r="D5002" s="341" t="s">
        <v>32</v>
      </c>
      <c r="E5002" s="341" t="s">
        <v>5964</v>
      </c>
      <c r="F5002" s="343" t="n">
        <v>20.49</v>
      </c>
    </row>
    <row r="5003" customFormat="false" ht="15" hidden="false" customHeight="false" outlineLevel="0" collapsed="false">
      <c r="A5003" s="341" t="n">
        <v>104352</v>
      </c>
      <c r="B5003" s="342" t="str">
        <f aca="false">A5003&amp;"U"</f>
        <v>104352U</v>
      </c>
      <c r="C5003" s="341" t="s">
        <v>10893</v>
      </c>
      <c r="D5003" s="341" t="s">
        <v>32</v>
      </c>
      <c r="E5003" s="341" t="s">
        <v>5964</v>
      </c>
      <c r="F5003" s="343" t="n">
        <v>36.67</v>
      </c>
    </row>
    <row r="5004" customFormat="false" ht="15" hidden="false" customHeight="false" outlineLevel="0" collapsed="false">
      <c r="A5004" s="341" t="n">
        <v>104353</v>
      </c>
      <c r="B5004" s="342" t="str">
        <f aca="false">A5004&amp;"U"</f>
        <v>104353U</v>
      </c>
      <c r="C5004" s="341" t="s">
        <v>10894</v>
      </c>
      <c r="D5004" s="341" t="s">
        <v>32</v>
      </c>
      <c r="E5004" s="341" t="s">
        <v>5964</v>
      </c>
      <c r="F5004" s="343" t="n">
        <v>38.52</v>
      </c>
    </row>
    <row r="5005" customFormat="false" ht="15" hidden="false" customHeight="false" outlineLevel="0" collapsed="false">
      <c r="A5005" s="341" t="n">
        <v>104354</v>
      </c>
      <c r="B5005" s="342" t="str">
        <f aca="false">A5005&amp;"U"</f>
        <v>104354U</v>
      </c>
      <c r="C5005" s="341" t="s">
        <v>10895</v>
      </c>
      <c r="D5005" s="341" t="s">
        <v>32</v>
      </c>
      <c r="E5005" s="341" t="s">
        <v>5964</v>
      </c>
      <c r="F5005" s="343" t="n">
        <v>41.93</v>
      </c>
    </row>
    <row r="5006" customFormat="false" ht="15" hidden="false" customHeight="false" outlineLevel="0" collapsed="false">
      <c r="A5006" s="341" t="n">
        <v>104355</v>
      </c>
      <c r="B5006" s="342" t="str">
        <f aca="false">A5006&amp;"U"</f>
        <v>104355U</v>
      </c>
      <c r="C5006" s="341" t="s">
        <v>10896</v>
      </c>
      <c r="D5006" s="341" t="s">
        <v>32</v>
      </c>
      <c r="E5006" s="341" t="s">
        <v>5964</v>
      </c>
      <c r="F5006" s="343" t="n">
        <v>44.31</v>
      </c>
    </row>
    <row r="5007" customFormat="false" ht="15" hidden="false" customHeight="false" outlineLevel="0" collapsed="false">
      <c r="A5007" s="341" t="n">
        <v>104356</v>
      </c>
      <c r="B5007" s="342" t="str">
        <f aca="false">A5007&amp;"U"</f>
        <v>104356U</v>
      </c>
      <c r="C5007" s="341" t="s">
        <v>10897</v>
      </c>
      <c r="D5007" s="341" t="s">
        <v>32</v>
      </c>
      <c r="E5007" s="341" t="s">
        <v>5964</v>
      </c>
      <c r="F5007" s="343" t="n">
        <v>27.21</v>
      </c>
    </row>
    <row r="5008" customFormat="false" ht="15" hidden="false" customHeight="false" outlineLevel="0" collapsed="false">
      <c r="A5008" s="341" t="n">
        <v>104357</v>
      </c>
      <c r="B5008" s="342" t="str">
        <f aca="false">A5008&amp;"U"</f>
        <v>104357U</v>
      </c>
      <c r="C5008" s="341" t="s">
        <v>10898</v>
      </c>
      <c r="D5008" s="341" t="s">
        <v>32</v>
      </c>
      <c r="E5008" s="341" t="s">
        <v>5964</v>
      </c>
      <c r="F5008" s="343" t="n">
        <v>17.56</v>
      </c>
    </row>
    <row r="5009" customFormat="false" ht="15" hidden="false" customHeight="false" outlineLevel="0" collapsed="false">
      <c r="A5009" s="341" t="n">
        <v>104576</v>
      </c>
      <c r="B5009" s="342" t="str">
        <f aca="false">A5009&amp;"U"</f>
        <v>104576U</v>
      </c>
      <c r="C5009" s="341" t="s">
        <v>10899</v>
      </c>
      <c r="D5009" s="341" t="s">
        <v>32</v>
      </c>
      <c r="E5009" s="341" t="s">
        <v>5911</v>
      </c>
      <c r="F5009" s="343" t="n">
        <v>13.81</v>
      </c>
    </row>
    <row r="5010" customFormat="false" ht="15" hidden="false" customHeight="false" outlineLevel="0" collapsed="false">
      <c r="A5010" s="341" t="n">
        <v>104577</v>
      </c>
      <c r="B5010" s="342" t="str">
        <f aca="false">A5010&amp;"U"</f>
        <v>104577U</v>
      </c>
      <c r="C5010" s="341" t="s">
        <v>10900</v>
      </c>
      <c r="D5010" s="341" t="s">
        <v>32</v>
      </c>
      <c r="E5010" s="341" t="s">
        <v>5911</v>
      </c>
      <c r="F5010" s="343" t="n">
        <v>18.68</v>
      </c>
    </row>
    <row r="5011" customFormat="false" ht="15" hidden="false" customHeight="false" outlineLevel="0" collapsed="false">
      <c r="A5011" s="341" t="n">
        <v>104578</v>
      </c>
      <c r="B5011" s="342" t="str">
        <f aca="false">A5011&amp;"U"</f>
        <v>104578U</v>
      </c>
      <c r="C5011" s="341" t="s">
        <v>10901</v>
      </c>
      <c r="D5011" s="341" t="s">
        <v>32</v>
      </c>
      <c r="E5011" s="341" t="s">
        <v>5911</v>
      </c>
      <c r="F5011" s="343" t="n">
        <v>20.02</v>
      </c>
    </row>
    <row r="5012" customFormat="false" ht="15" hidden="false" customHeight="false" outlineLevel="0" collapsed="false">
      <c r="A5012" s="341" t="n">
        <v>104579</v>
      </c>
      <c r="B5012" s="342" t="str">
        <f aca="false">A5012&amp;"U"</f>
        <v>104579U</v>
      </c>
      <c r="C5012" s="341" t="s">
        <v>10902</v>
      </c>
      <c r="D5012" s="341" t="s">
        <v>32</v>
      </c>
      <c r="E5012" s="341" t="s">
        <v>5911</v>
      </c>
      <c r="F5012" s="343" t="n">
        <v>26.34</v>
      </c>
    </row>
    <row r="5013" customFormat="false" ht="15" hidden="false" customHeight="false" outlineLevel="0" collapsed="false">
      <c r="A5013" s="341" t="n">
        <v>104581</v>
      </c>
      <c r="B5013" s="342" t="str">
        <f aca="false">A5013&amp;"U"</f>
        <v>104581U</v>
      </c>
      <c r="C5013" s="341" t="s">
        <v>10903</v>
      </c>
      <c r="D5013" s="341" t="s">
        <v>32</v>
      </c>
      <c r="E5013" s="341" t="s">
        <v>5911</v>
      </c>
      <c r="F5013" s="343" t="n">
        <v>12.61</v>
      </c>
    </row>
    <row r="5014" customFormat="false" ht="15" hidden="false" customHeight="false" outlineLevel="0" collapsed="false">
      <c r="A5014" s="341" t="n">
        <v>104582</v>
      </c>
      <c r="B5014" s="342" t="str">
        <f aca="false">A5014&amp;"U"</f>
        <v>104582U</v>
      </c>
      <c r="C5014" s="341" t="s">
        <v>10904</v>
      </c>
      <c r="D5014" s="341" t="s">
        <v>32</v>
      </c>
      <c r="E5014" s="341" t="s">
        <v>5911</v>
      </c>
      <c r="F5014" s="343" t="n">
        <v>16.13</v>
      </c>
    </row>
    <row r="5015" customFormat="false" ht="15" hidden="false" customHeight="false" outlineLevel="0" collapsed="false">
      <c r="A5015" s="341" t="n">
        <v>104583</v>
      </c>
      <c r="B5015" s="342" t="str">
        <f aca="false">A5015&amp;"U"</f>
        <v>104583U</v>
      </c>
      <c r="C5015" s="341" t="s">
        <v>10905</v>
      </c>
      <c r="D5015" s="341" t="s">
        <v>32</v>
      </c>
      <c r="E5015" s="341" t="s">
        <v>5911</v>
      </c>
      <c r="F5015" s="343" t="n">
        <v>26.08</v>
      </c>
    </row>
    <row r="5016" customFormat="false" ht="15" hidden="false" customHeight="false" outlineLevel="0" collapsed="false">
      <c r="A5016" s="341" t="n">
        <v>104584</v>
      </c>
      <c r="B5016" s="342" t="str">
        <f aca="false">A5016&amp;"U"</f>
        <v>104584U</v>
      </c>
      <c r="C5016" s="341" t="s">
        <v>10906</v>
      </c>
      <c r="D5016" s="341" t="s">
        <v>32</v>
      </c>
      <c r="E5016" s="341" t="s">
        <v>5911</v>
      </c>
      <c r="F5016" s="343" t="n">
        <v>31.27</v>
      </c>
    </row>
    <row r="5017" customFormat="false" ht="15" hidden="false" customHeight="false" outlineLevel="0" collapsed="false">
      <c r="A5017" s="341" t="n">
        <v>97895</v>
      </c>
      <c r="B5017" s="342" t="str">
        <f aca="false">A5017&amp;"U"</f>
        <v>97895U</v>
      </c>
      <c r="C5017" s="341" t="s">
        <v>10907</v>
      </c>
      <c r="D5017" s="341" t="s">
        <v>32</v>
      </c>
      <c r="E5017" s="341" t="s">
        <v>5911</v>
      </c>
      <c r="F5017" s="343" t="n">
        <v>180.92</v>
      </c>
    </row>
    <row r="5018" customFormat="false" ht="15" hidden="false" customHeight="false" outlineLevel="0" collapsed="false">
      <c r="A5018" s="341" t="n">
        <v>97896</v>
      </c>
      <c r="B5018" s="342" t="str">
        <f aca="false">A5018&amp;"U"</f>
        <v>97896U</v>
      </c>
      <c r="C5018" s="341" t="s">
        <v>10908</v>
      </c>
      <c r="D5018" s="341" t="s">
        <v>32</v>
      </c>
      <c r="E5018" s="341" t="s">
        <v>5911</v>
      </c>
      <c r="F5018" s="343" t="n">
        <v>334.7</v>
      </c>
    </row>
    <row r="5019" customFormat="false" ht="15" hidden="false" customHeight="false" outlineLevel="0" collapsed="false">
      <c r="A5019" s="341" t="n">
        <v>97897</v>
      </c>
      <c r="B5019" s="342" t="str">
        <f aca="false">A5019&amp;"U"</f>
        <v>97897U</v>
      </c>
      <c r="C5019" s="341" t="s">
        <v>10909</v>
      </c>
      <c r="D5019" s="341" t="s">
        <v>32</v>
      </c>
      <c r="E5019" s="341" t="s">
        <v>5911</v>
      </c>
      <c r="F5019" s="343" t="n">
        <v>434</v>
      </c>
    </row>
    <row r="5020" customFormat="false" ht="15" hidden="false" customHeight="false" outlineLevel="0" collapsed="false">
      <c r="A5020" s="341" t="n">
        <v>97898</v>
      </c>
      <c r="B5020" s="342" t="str">
        <f aca="false">A5020&amp;"U"</f>
        <v>97898U</v>
      </c>
      <c r="C5020" s="341" t="s">
        <v>10910</v>
      </c>
      <c r="D5020" s="341" t="s">
        <v>32</v>
      </c>
      <c r="E5020" s="341" t="s">
        <v>5911</v>
      </c>
      <c r="F5020" s="343" t="n">
        <v>829.69</v>
      </c>
    </row>
    <row r="5021" customFormat="false" ht="15" hidden="false" customHeight="false" outlineLevel="0" collapsed="false">
      <c r="A5021" s="341" t="n">
        <v>97900</v>
      </c>
      <c r="B5021" s="342" t="str">
        <f aca="false">A5021&amp;"U"</f>
        <v>97900U</v>
      </c>
      <c r="C5021" s="341" t="s">
        <v>10911</v>
      </c>
      <c r="D5021" s="341" t="s">
        <v>32</v>
      </c>
      <c r="E5021" s="341" t="s">
        <v>5911</v>
      </c>
      <c r="F5021" s="343" t="n">
        <v>179.24</v>
      </c>
    </row>
    <row r="5022" customFormat="false" ht="15" hidden="false" customHeight="false" outlineLevel="0" collapsed="false">
      <c r="A5022" s="341" t="n">
        <v>97901</v>
      </c>
      <c r="B5022" s="342" t="str">
        <f aca="false">A5022&amp;"U"</f>
        <v>97901U</v>
      </c>
      <c r="C5022" s="341" t="s">
        <v>10912</v>
      </c>
      <c r="D5022" s="341" t="s">
        <v>32</v>
      </c>
      <c r="E5022" s="341" t="s">
        <v>5911</v>
      </c>
      <c r="F5022" s="343" t="n">
        <v>281.7</v>
      </c>
    </row>
    <row r="5023" customFormat="false" ht="15" hidden="false" customHeight="false" outlineLevel="0" collapsed="false">
      <c r="A5023" s="341" t="n">
        <v>97902</v>
      </c>
      <c r="B5023" s="342" t="str">
        <f aca="false">A5023&amp;"U"</f>
        <v>97902U</v>
      </c>
      <c r="C5023" s="341" t="s">
        <v>10913</v>
      </c>
      <c r="D5023" s="341" t="s">
        <v>32</v>
      </c>
      <c r="E5023" s="341" t="s">
        <v>5911</v>
      </c>
      <c r="F5023" s="343" t="n">
        <v>549.32</v>
      </c>
    </row>
    <row r="5024" customFormat="false" ht="15" hidden="false" customHeight="false" outlineLevel="0" collapsed="false">
      <c r="A5024" s="341" t="n">
        <v>97903</v>
      </c>
      <c r="B5024" s="342" t="str">
        <f aca="false">A5024&amp;"U"</f>
        <v>97903U</v>
      </c>
      <c r="C5024" s="341" t="s">
        <v>10914</v>
      </c>
      <c r="D5024" s="341" t="s">
        <v>32</v>
      </c>
      <c r="E5024" s="341" t="s">
        <v>5911</v>
      </c>
      <c r="F5024" s="343" t="n">
        <v>762.3</v>
      </c>
    </row>
    <row r="5025" customFormat="false" ht="15" hidden="false" customHeight="false" outlineLevel="0" collapsed="false">
      <c r="A5025" s="341" t="n">
        <v>97904</v>
      </c>
      <c r="B5025" s="342" t="str">
        <f aca="false">A5025&amp;"U"</f>
        <v>97904U</v>
      </c>
      <c r="C5025" s="341" t="s">
        <v>10915</v>
      </c>
      <c r="D5025" s="341" t="s">
        <v>32</v>
      </c>
      <c r="E5025" s="341" t="s">
        <v>5911</v>
      </c>
      <c r="F5025" s="343" t="n">
        <v>905.97</v>
      </c>
    </row>
    <row r="5026" customFormat="false" ht="15" hidden="false" customHeight="false" outlineLevel="0" collapsed="false">
      <c r="A5026" s="341" t="n">
        <v>97905</v>
      </c>
      <c r="B5026" s="342" t="str">
        <f aca="false">A5026&amp;"U"</f>
        <v>97905U</v>
      </c>
      <c r="C5026" s="341" t="s">
        <v>10916</v>
      </c>
      <c r="D5026" s="341" t="s">
        <v>32</v>
      </c>
      <c r="E5026" s="341" t="s">
        <v>5911</v>
      </c>
      <c r="F5026" s="343" t="n">
        <v>225.68</v>
      </c>
    </row>
    <row r="5027" customFormat="false" ht="15" hidden="false" customHeight="false" outlineLevel="0" collapsed="false">
      <c r="A5027" s="341" t="n">
        <v>97906</v>
      </c>
      <c r="B5027" s="342" t="str">
        <f aca="false">A5027&amp;"U"</f>
        <v>97906U</v>
      </c>
      <c r="C5027" s="341" t="s">
        <v>10917</v>
      </c>
      <c r="D5027" s="341" t="s">
        <v>32</v>
      </c>
      <c r="E5027" s="341" t="s">
        <v>5911</v>
      </c>
      <c r="F5027" s="343" t="n">
        <v>420.14</v>
      </c>
    </row>
    <row r="5028" customFormat="false" ht="15" hidden="false" customHeight="false" outlineLevel="0" collapsed="false">
      <c r="A5028" s="341" t="n">
        <v>97907</v>
      </c>
      <c r="B5028" s="342" t="str">
        <f aca="false">A5028&amp;"U"</f>
        <v>97907U</v>
      </c>
      <c r="C5028" s="341" t="s">
        <v>10918</v>
      </c>
      <c r="D5028" s="341" t="s">
        <v>32</v>
      </c>
      <c r="E5028" s="341" t="s">
        <v>5911</v>
      </c>
      <c r="F5028" s="343" t="n">
        <v>597.48</v>
      </c>
    </row>
    <row r="5029" customFormat="false" ht="15" hidden="false" customHeight="false" outlineLevel="0" collapsed="false">
      <c r="A5029" s="341" t="n">
        <v>97908</v>
      </c>
      <c r="B5029" s="342" t="str">
        <f aca="false">A5029&amp;"U"</f>
        <v>97908U</v>
      </c>
      <c r="C5029" s="341" t="s">
        <v>10919</v>
      </c>
      <c r="D5029" s="341" t="s">
        <v>32</v>
      </c>
      <c r="E5029" s="341" t="s">
        <v>5911</v>
      </c>
      <c r="F5029" s="343" t="n">
        <v>710.93</v>
      </c>
    </row>
    <row r="5030" customFormat="false" ht="15" hidden="false" customHeight="false" outlineLevel="0" collapsed="false">
      <c r="A5030" s="341" t="n">
        <v>98102</v>
      </c>
      <c r="B5030" s="342" t="str">
        <f aca="false">A5030&amp;"U"</f>
        <v>98102U</v>
      </c>
      <c r="C5030" s="341" t="s">
        <v>10920</v>
      </c>
      <c r="D5030" s="341" t="s">
        <v>32</v>
      </c>
      <c r="E5030" s="341" t="s">
        <v>5911</v>
      </c>
      <c r="F5030" s="343" t="n">
        <v>171.57</v>
      </c>
    </row>
    <row r="5031" customFormat="false" ht="15" hidden="false" customHeight="false" outlineLevel="0" collapsed="false">
      <c r="A5031" s="341" t="n">
        <v>98104</v>
      </c>
      <c r="B5031" s="342" t="str">
        <f aca="false">A5031&amp;"U"</f>
        <v>98104U</v>
      </c>
      <c r="C5031" s="341" t="s">
        <v>10921</v>
      </c>
      <c r="D5031" s="341" t="s">
        <v>32</v>
      </c>
      <c r="E5031" s="341" t="s">
        <v>5911</v>
      </c>
      <c r="F5031" s="343" t="n">
        <v>356.97</v>
      </c>
    </row>
    <row r="5032" customFormat="false" ht="15" hidden="false" customHeight="false" outlineLevel="0" collapsed="false">
      <c r="A5032" s="341" t="n">
        <v>98105</v>
      </c>
      <c r="B5032" s="342" t="str">
        <f aca="false">A5032&amp;"U"</f>
        <v>98105U</v>
      </c>
      <c r="C5032" s="341" t="s">
        <v>10922</v>
      </c>
      <c r="D5032" s="341" t="s">
        <v>32</v>
      </c>
      <c r="E5032" s="341" t="s">
        <v>5911</v>
      </c>
      <c r="F5032" s="343" t="n">
        <v>620.05</v>
      </c>
    </row>
    <row r="5033" customFormat="false" ht="15" hidden="false" customHeight="false" outlineLevel="0" collapsed="false">
      <c r="A5033" s="341" t="n">
        <v>98106</v>
      </c>
      <c r="B5033" s="342" t="str">
        <f aca="false">A5033&amp;"U"</f>
        <v>98106U</v>
      </c>
      <c r="C5033" s="341" t="s">
        <v>10923</v>
      </c>
      <c r="D5033" s="341" t="s">
        <v>32</v>
      </c>
      <c r="E5033" s="341" t="s">
        <v>5911</v>
      </c>
      <c r="F5033" s="344" t="n">
        <v>1024.96</v>
      </c>
    </row>
    <row r="5034" customFormat="false" ht="15" hidden="false" customHeight="false" outlineLevel="0" collapsed="false">
      <c r="A5034" s="341" t="n">
        <v>98107</v>
      </c>
      <c r="B5034" s="342" t="str">
        <f aca="false">A5034&amp;"U"</f>
        <v>98107U</v>
      </c>
      <c r="C5034" s="341" t="s">
        <v>10924</v>
      </c>
      <c r="D5034" s="341" t="s">
        <v>32</v>
      </c>
      <c r="E5034" s="341" t="s">
        <v>5911</v>
      </c>
      <c r="F5034" s="343" t="n">
        <v>257.01</v>
      </c>
    </row>
    <row r="5035" customFormat="false" ht="15" hidden="false" customHeight="false" outlineLevel="0" collapsed="false">
      <c r="A5035" s="341" t="n">
        <v>98108</v>
      </c>
      <c r="B5035" s="342" t="str">
        <f aca="false">A5035&amp;"U"</f>
        <v>98108U</v>
      </c>
      <c r="C5035" s="341" t="s">
        <v>10925</v>
      </c>
      <c r="D5035" s="341" t="s">
        <v>32</v>
      </c>
      <c r="E5035" s="341" t="s">
        <v>5911</v>
      </c>
      <c r="F5035" s="343" t="n">
        <v>458.66</v>
      </c>
    </row>
    <row r="5036" customFormat="false" ht="15" hidden="false" customHeight="false" outlineLevel="0" collapsed="false">
      <c r="A5036" s="341" t="n">
        <v>99250</v>
      </c>
      <c r="B5036" s="342" t="str">
        <f aca="false">A5036&amp;"U"</f>
        <v>99250U</v>
      </c>
      <c r="C5036" s="341" t="s">
        <v>10926</v>
      </c>
      <c r="D5036" s="341" t="s">
        <v>32</v>
      </c>
      <c r="E5036" s="341" t="s">
        <v>5911</v>
      </c>
      <c r="F5036" s="343" t="n">
        <v>174.73</v>
      </c>
    </row>
    <row r="5037" customFormat="false" ht="15" hidden="false" customHeight="false" outlineLevel="0" collapsed="false">
      <c r="A5037" s="341" t="n">
        <v>99251</v>
      </c>
      <c r="B5037" s="342" t="str">
        <f aca="false">A5037&amp;"U"</f>
        <v>99251U</v>
      </c>
      <c r="C5037" s="341" t="s">
        <v>10927</v>
      </c>
      <c r="D5037" s="341" t="s">
        <v>32</v>
      </c>
      <c r="E5037" s="341" t="s">
        <v>5911</v>
      </c>
      <c r="F5037" s="343" t="n">
        <v>273.95</v>
      </c>
    </row>
    <row r="5038" customFormat="false" ht="15" hidden="false" customHeight="false" outlineLevel="0" collapsed="false">
      <c r="A5038" s="341" t="n">
        <v>99253</v>
      </c>
      <c r="B5038" s="342" t="str">
        <f aca="false">A5038&amp;"U"</f>
        <v>99253U</v>
      </c>
      <c r="C5038" s="341" t="s">
        <v>10928</v>
      </c>
      <c r="D5038" s="341" t="s">
        <v>32</v>
      </c>
      <c r="E5038" s="341" t="s">
        <v>5911</v>
      </c>
      <c r="F5038" s="343" t="n">
        <v>531.92</v>
      </c>
    </row>
    <row r="5039" customFormat="false" ht="15" hidden="false" customHeight="false" outlineLevel="0" collapsed="false">
      <c r="A5039" s="341" t="n">
        <v>99255</v>
      </c>
      <c r="B5039" s="342" t="str">
        <f aca="false">A5039&amp;"U"</f>
        <v>99255U</v>
      </c>
      <c r="C5039" s="341" t="s">
        <v>10929</v>
      </c>
      <c r="D5039" s="341" t="s">
        <v>32</v>
      </c>
      <c r="E5039" s="341" t="s">
        <v>5911</v>
      </c>
      <c r="F5039" s="343" t="n">
        <v>738.45</v>
      </c>
    </row>
    <row r="5040" customFormat="false" ht="15" hidden="false" customHeight="false" outlineLevel="0" collapsed="false">
      <c r="A5040" s="341" t="n">
        <v>99257</v>
      </c>
      <c r="B5040" s="342" t="str">
        <f aca="false">A5040&amp;"U"</f>
        <v>99257U</v>
      </c>
      <c r="C5040" s="341" t="s">
        <v>10930</v>
      </c>
      <c r="D5040" s="341" t="s">
        <v>32</v>
      </c>
      <c r="E5040" s="341" t="s">
        <v>5911</v>
      </c>
      <c r="F5040" s="343" t="n">
        <v>875.12</v>
      </c>
    </row>
    <row r="5041" customFormat="false" ht="15" hidden="false" customHeight="false" outlineLevel="0" collapsed="false">
      <c r="A5041" s="341" t="n">
        <v>99258</v>
      </c>
      <c r="B5041" s="342" t="str">
        <f aca="false">A5041&amp;"U"</f>
        <v>99258U</v>
      </c>
      <c r="C5041" s="341" t="s">
        <v>10931</v>
      </c>
      <c r="D5041" s="341" t="s">
        <v>32</v>
      </c>
      <c r="E5041" s="341" t="s">
        <v>5911</v>
      </c>
      <c r="F5041" s="343" t="n">
        <v>220.76</v>
      </c>
    </row>
    <row r="5042" customFormat="false" ht="15" hidden="false" customHeight="false" outlineLevel="0" collapsed="false">
      <c r="A5042" s="341" t="n">
        <v>99260</v>
      </c>
      <c r="B5042" s="342" t="str">
        <f aca="false">A5042&amp;"U"</f>
        <v>99260U</v>
      </c>
      <c r="C5042" s="341" t="s">
        <v>10932</v>
      </c>
      <c r="D5042" s="341" t="s">
        <v>32</v>
      </c>
      <c r="E5042" s="341" t="s">
        <v>5911</v>
      </c>
      <c r="F5042" s="343" t="n">
        <v>409.19</v>
      </c>
    </row>
    <row r="5043" customFormat="false" ht="15" hidden="false" customHeight="false" outlineLevel="0" collapsed="false">
      <c r="A5043" s="341" t="n">
        <v>99262</v>
      </c>
      <c r="B5043" s="342" t="str">
        <f aca="false">A5043&amp;"U"</f>
        <v>99262U</v>
      </c>
      <c r="C5043" s="341" t="s">
        <v>10933</v>
      </c>
      <c r="D5043" s="341" t="s">
        <v>32</v>
      </c>
      <c r="E5043" s="341" t="s">
        <v>5911</v>
      </c>
      <c r="F5043" s="343" t="n">
        <v>581.84</v>
      </c>
    </row>
    <row r="5044" customFormat="false" ht="15" hidden="false" customHeight="false" outlineLevel="0" collapsed="false">
      <c r="A5044" s="341" t="n">
        <v>99264</v>
      </c>
      <c r="B5044" s="342" t="str">
        <f aca="false">A5044&amp;"U"</f>
        <v>99264U</v>
      </c>
      <c r="C5044" s="341" t="s">
        <v>10934</v>
      </c>
      <c r="D5044" s="341" t="s">
        <v>32</v>
      </c>
      <c r="E5044" s="341" t="s">
        <v>5911</v>
      </c>
      <c r="F5044" s="343" t="n">
        <v>689.8</v>
      </c>
    </row>
    <row r="5045" customFormat="false" ht="15" hidden="false" customHeight="false" outlineLevel="0" collapsed="false">
      <c r="A5045" s="341" t="n">
        <v>102587</v>
      </c>
      <c r="B5045" s="342" t="str">
        <f aca="false">A5045&amp;"U"</f>
        <v>102587U</v>
      </c>
      <c r="C5045" s="341" t="s">
        <v>10935</v>
      </c>
      <c r="D5045" s="341" t="s">
        <v>32</v>
      </c>
      <c r="E5045" s="341" t="s">
        <v>5964</v>
      </c>
      <c r="F5045" s="343" t="n">
        <v>3.04</v>
      </c>
    </row>
    <row r="5046" customFormat="false" ht="15" hidden="false" customHeight="false" outlineLevel="0" collapsed="false">
      <c r="A5046" s="341" t="n">
        <v>102588</v>
      </c>
      <c r="B5046" s="342" t="str">
        <f aca="false">A5046&amp;"U"</f>
        <v>102588U</v>
      </c>
      <c r="C5046" s="341" t="s">
        <v>10936</v>
      </c>
      <c r="D5046" s="341" t="s">
        <v>32</v>
      </c>
      <c r="E5046" s="341" t="s">
        <v>5964</v>
      </c>
      <c r="F5046" s="343" t="n">
        <v>4.4</v>
      </c>
    </row>
    <row r="5047" customFormat="false" ht="15" hidden="false" customHeight="false" outlineLevel="0" collapsed="false">
      <c r="A5047" s="341" t="n">
        <v>102589</v>
      </c>
      <c r="B5047" s="342" t="str">
        <f aca="false">A5047&amp;"U"</f>
        <v>102589U</v>
      </c>
      <c r="C5047" s="341" t="s">
        <v>10937</v>
      </c>
      <c r="D5047" s="341" t="s">
        <v>32</v>
      </c>
      <c r="E5047" s="341" t="s">
        <v>5964</v>
      </c>
      <c r="F5047" s="343" t="n">
        <v>3.38</v>
      </c>
    </row>
    <row r="5048" customFormat="false" ht="15" hidden="false" customHeight="false" outlineLevel="0" collapsed="false">
      <c r="A5048" s="341" t="n">
        <v>102590</v>
      </c>
      <c r="B5048" s="342" t="str">
        <f aca="false">A5048&amp;"U"</f>
        <v>102590U</v>
      </c>
      <c r="C5048" s="341" t="s">
        <v>10938</v>
      </c>
      <c r="D5048" s="341" t="s">
        <v>32</v>
      </c>
      <c r="E5048" s="341" t="s">
        <v>5964</v>
      </c>
      <c r="F5048" s="343" t="n">
        <v>4.74</v>
      </c>
    </row>
    <row r="5049" customFormat="false" ht="15" hidden="false" customHeight="false" outlineLevel="0" collapsed="false">
      <c r="A5049" s="341" t="n">
        <v>102591</v>
      </c>
      <c r="B5049" s="342" t="str">
        <f aca="false">A5049&amp;"U"</f>
        <v>102591U</v>
      </c>
      <c r="C5049" s="341" t="s">
        <v>10939</v>
      </c>
      <c r="D5049" s="341" t="s">
        <v>32</v>
      </c>
      <c r="E5049" s="341" t="s">
        <v>5964</v>
      </c>
      <c r="F5049" s="343" t="n">
        <v>3.73</v>
      </c>
    </row>
    <row r="5050" customFormat="false" ht="15" hidden="false" customHeight="false" outlineLevel="0" collapsed="false">
      <c r="A5050" s="341" t="n">
        <v>102592</v>
      </c>
      <c r="B5050" s="342" t="str">
        <f aca="false">A5050&amp;"U"</f>
        <v>102592U</v>
      </c>
      <c r="C5050" s="341" t="s">
        <v>10940</v>
      </c>
      <c r="D5050" s="341" t="s">
        <v>32</v>
      </c>
      <c r="E5050" s="341" t="s">
        <v>5964</v>
      </c>
      <c r="F5050" s="343" t="n">
        <v>5.08</v>
      </c>
    </row>
    <row r="5051" customFormat="false" ht="15" hidden="false" customHeight="false" outlineLevel="0" collapsed="false">
      <c r="A5051" s="341" t="n">
        <v>102593</v>
      </c>
      <c r="B5051" s="342" t="str">
        <f aca="false">A5051&amp;"U"</f>
        <v>102593U</v>
      </c>
      <c r="C5051" s="341" t="s">
        <v>10941</v>
      </c>
      <c r="D5051" s="341" t="s">
        <v>32</v>
      </c>
      <c r="E5051" s="341" t="s">
        <v>5964</v>
      </c>
      <c r="F5051" s="343" t="n">
        <v>4.21</v>
      </c>
    </row>
    <row r="5052" customFormat="false" ht="15" hidden="false" customHeight="false" outlineLevel="0" collapsed="false">
      <c r="A5052" s="341" t="n">
        <v>102594</v>
      </c>
      <c r="B5052" s="342" t="str">
        <f aca="false">A5052&amp;"U"</f>
        <v>102594U</v>
      </c>
      <c r="C5052" s="341" t="s">
        <v>10942</v>
      </c>
      <c r="D5052" s="341" t="s">
        <v>32</v>
      </c>
      <c r="E5052" s="341" t="s">
        <v>5964</v>
      </c>
      <c r="F5052" s="343" t="n">
        <v>5.57</v>
      </c>
    </row>
    <row r="5053" customFormat="false" ht="15" hidden="false" customHeight="false" outlineLevel="0" collapsed="false">
      <c r="A5053" s="341" t="n">
        <v>102595</v>
      </c>
      <c r="B5053" s="342" t="str">
        <f aca="false">A5053&amp;"U"</f>
        <v>102595U</v>
      </c>
      <c r="C5053" s="341" t="s">
        <v>10943</v>
      </c>
      <c r="D5053" s="341" t="s">
        <v>32</v>
      </c>
      <c r="E5053" s="341" t="s">
        <v>5964</v>
      </c>
      <c r="F5053" s="343" t="n">
        <v>4.76</v>
      </c>
    </row>
    <row r="5054" customFormat="false" ht="15" hidden="false" customHeight="false" outlineLevel="0" collapsed="false">
      <c r="A5054" s="341" t="n">
        <v>102596</v>
      </c>
      <c r="B5054" s="342" t="str">
        <f aca="false">A5054&amp;"U"</f>
        <v>102596U</v>
      </c>
      <c r="C5054" s="341" t="s">
        <v>10944</v>
      </c>
      <c r="D5054" s="341" t="s">
        <v>32</v>
      </c>
      <c r="E5054" s="341" t="s">
        <v>5964</v>
      </c>
      <c r="F5054" s="343" t="n">
        <v>6.12</v>
      </c>
    </row>
    <row r="5055" customFormat="false" ht="15" hidden="false" customHeight="false" outlineLevel="0" collapsed="false">
      <c r="A5055" s="341" t="n">
        <v>102597</v>
      </c>
      <c r="B5055" s="342" t="str">
        <f aca="false">A5055&amp;"U"</f>
        <v>102597U</v>
      </c>
      <c r="C5055" s="341" t="s">
        <v>10945</v>
      </c>
      <c r="D5055" s="341" t="s">
        <v>32</v>
      </c>
      <c r="E5055" s="341" t="s">
        <v>5964</v>
      </c>
      <c r="F5055" s="343" t="n">
        <v>5.44</v>
      </c>
    </row>
    <row r="5056" customFormat="false" ht="15" hidden="false" customHeight="false" outlineLevel="0" collapsed="false">
      <c r="A5056" s="341" t="n">
        <v>102598</v>
      </c>
      <c r="B5056" s="342" t="str">
        <f aca="false">A5056&amp;"U"</f>
        <v>102598U</v>
      </c>
      <c r="C5056" s="341" t="s">
        <v>10946</v>
      </c>
      <c r="D5056" s="341" t="s">
        <v>32</v>
      </c>
      <c r="E5056" s="341" t="s">
        <v>5964</v>
      </c>
      <c r="F5056" s="343" t="n">
        <v>6.81</v>
      </c>
    </row>
    <row r="5057" customFormat="false" ht="15" hidden="false" customHeight="false" outlineLevel="0" collapsed="false">
      <c r="A5057" s="341" t="n">
        <v>102599</v>
      </c>
      <c r="B5057" s="342" t="str">
        <f aca="false">A5057&amp;"U"</f>
        <v>102599U</v>
      </c>
      <c r="C5057" s="341" t="s">
        <v>10947</v>
      </c>
      <c r="D5057" s="341" t="s">
        <v>32</v>
      </c>
      <c r="E5057" s="341" t="s">
        <v>5964</v>
      </c>
      <c r="F5057" s="343" t="n">
        <v>6.13</v>
      </c>
    </row>
    <row r="5058" customFormat="false" ht="15" hidden="false" customHeight="false" outlineLevel="0" collapsed="false">
      <c r="A5058" s="341" t="n">
        <v>102600</v>
      </c>
      <c r="B5058" s="342" t="str">
        <f aca="false">A5058&amp;"U"</f>
        <v>102600U</v>
      </c>
      <c r="C5058" s="341" t="s">
        <v>10948</v>
      </c>
      <c r="D5058" s="341" t="s">
        <v>32</v>
      </c>
      <c r="E5058" s="341" t="s">
        <v>5964</v>
      </c>
      <c r="F5058" s="343" t="n">
        <v>7.49</v>
      </c>
    </row>
    <row r="5059" customFormat="false" ht="15" hidden="false" customHeight="false" outlineLevel="0" collapsed="false">
      <c r="A5059" s="341" t="n">
        <v>102601</v>
      </c>
      <c r="B5059" s="342" t="str">
        <f aca="false">A5059&amp;"U"</f>
        <v>102601U</v>
      </c>
      <c r="C5059" s="341" t="s">
        <v>10949</v>
      </c>
      <c r="D5059" s="341" t="s">
        <v>32</v>
      </c>
      <c r="E5059" s="341" t="s">
        <v>5964</v>
      </c>
      <c r="F5059" s="343" t="n">
        <v>7.17</v>
      </c>
    </row>
    <row r="5060" customFormat="false" ht="15" hidden="false" customHeight="false" outlineLevel="0" collapsed="false">
      <c r="A5060" s="341" t="n">
        <v>102602</v>
      </c>
      <c r="B5060" s="342" t="str">
        <f aca="false">A5060&amp;"U"</f>
        <v>102602U</v>
      </c>
      <c r="C5060" s="341" t="s">
        <v>10950</v>
      </c>
      <c r="D5060" s="341" t="s">
        <v>32</v>
      </c>
      <c r="E5060" s="341" t="s">
        <v>5964</v>
      </c>
      <c r="F5060" s="343" t="n">
        <v>8.52</v>
      </c>
    </row>
    <row r="5061" customFormat="false" ht="15" hidden="false" customHeight="false" outlineLevel="0" collapsed="false">
      <c r="A5061" s="341" t="n">
        <v>102603</v>
      </c>
      <c r="B5061" s="342" t="str">
        <f aca="false">A5061&amp;"U"</f>
        <v>102603U</v>
      </c>
      <c r="C5061" s="341" t="s">
        <v>10951</v>
      </c>
      <c r="D5061" s="341" t="s">
        <v>32</v>
      </c>
      <c r="E5061" s="341" t="s">
        <v>5964</v>
      </c>
      <c r="F5061" s="343" t="n">
        <v>8.88</v>
      </c>
    </row>
    <row r="5062" customFormat="false" ht="15" hidden="false" customHeight="false" outlineLevel="0" collapsed="false">
      <c r="A5062" s="341" t="n">
        <v>102604</v>
      </c>
      <c r="B5062" s="342" t="str">
        <f aca="false">A5062&amp;"U"</f>
        <v>102604U</v>
      </c>
      <c r="C5062" s="341" t="s">
        <v>10952</v>
      </c>
      <c r="D5062" s="341" t="s">
        <v>32</v>
      </c>
      <c r="E5062" s="341" t="s">
        <v>5964</v>
      </c>
      <c r="F5062" s="343" t="n">
        <v>10.25</v>
      </c>
    </row>
    <row r="5063" customFormat="false" ht="15" hidden="false" customHeight="false" outlineLevel="0" collapsed="false">
      <c r="A5063" s="341" t="n">
        <v>102605</v>
      </c>
      <c r="B5063" s="342" t="str">
        <f aca="false">A5063&amp;"U"</f>
        <v>102605U</v>
      </c>
      <c r="C5063" s="341" t="s">
        <v>10953</v>
      </c>
      <c r="D5063" s="341" t="s">
        <v>32</v>
      </c>
      <c r="E5063" s="341" t="s">
        <v>5964</v>
      </c>
      <c r="F5063" s="343" t="n">
        <v>228.91</v>
      </c>
    </row>
    <row r="5064" customFormat="false" ht="15" hidden="false" customHeight="false" outlineLevel="0" collapsed="false">
      <c r="A5064" s="341" t="n">
        <v>102606</v>
      </c>
      <c r="B5064" s="342" t="str">
        <f aca="false">A5064&amp;"U"</f>
        <v>102606U</v>
      </c>
      <c r="C5064" s="341" t="s">
        <v>10954</v>
      </c>
      <c r="D5064" s="341" t="s">
        <v>32</v>
      </c>
      <c r="E5064" s="341" t="s">
        <v>5964</v>
      </c>
      <c r="F5064" s="343" t="n">
        <v>352.64</v>
      </c>
    </row>
    <row r="5065" customFormat="false" ht="15" hidden="false" customHeight="false" outlineLevel="0" collapsed="false">
      <c r="A5065" s="341" t="n">
        <v>102607</v>
      </c>
      <c r="B5065" s="342" t="str">
        <f aca="false">A5065&amp;"U"</f>
        <v>102607U</v>
      </c>
      <c r="C5065" s="341" t="s">
        <v>10955</v>
      </c>
      <c r="D5065" s="341" t="s">
        <v>32</v>
      </c>
      <c r="E5065" s="341" t="s">
        <v>5964</v>
      </c>
      <c r="F5065" s="343" t="n">
        <v>377.52</v>
      </c>
    </row>
    <row r="5066" customFormat="false" ht="15" hidden="false" customHeight="false" outlineLevel="0" collapsed="false">
      <c r="A5066" s="341" t="n">
        <v>102608</v>
      </c>
      <c r="B5066" s="342" t="str">
        <f aca="false">A5066&amp;"U"</f>
        <v>102608U</v>
      </c>
      <c r="C5066" s="341" t="s">
        <v>10956</v>
      </c>
      <c r="D5066" s="341" t="s">
        <v>32</v>
      </c>
      <c r="E5066" s="341" t="s">
        <v>5964</v>
      </c>
      <c r="F5066" s="343" t="n">
        <v>864.96</v>
      </c>
    </row>
    <row r="5067" customFormat="false" ht="15" hidden="false" customHeight="false" outlineLevel="0" collapsed="false">
      <c r="A5067" s="341" t="n">
        <v>102609</v>
      </c>
      <c r="B5067" s="342" t="str">
        <f aca="false">A5067&amp;"U"</f>
        <v>102609U</v>
      </c>
      <c r="C5067" s="341" t="s">
        <v>10957</v>
      </c>
      <c r="D5067" s="341" t="s">
        <v>32</v>
      </c>
      <c r="E5067" s="341" t="s">
        <v>5964</v>
      </c>
      <c r="F5067" s="343" t="n">
        <v>982.94</v>
      </c>
    </row>
    <row r="5068" customFormat="false" ht="15" hidden="false" customHeight="false" outlineLevel="0" collapsed="false">
      <c r="A5068" s="341" t="n">
        <v>102610</v>
      </c>
      <c r="B5068" s="342" t="str">
        <f aca="false">A5068&amp;"U"</f>
        <v>102610U</v>
      </c>
      <c r="C5068" s="341" t="s">
        <v>10958</v>
      </c>
      <c r="D5068" s="341" t="s">
        <v>32</v>
      </c>
      <c r="E5068" s="341" t="s">
        <v>5964</v>
      </c>
      <c r="F5068" s="344" t="n">
        <v>1689.05</v>
      </c>
    </row>
    <row r="5069" customFormat="false" ht="15" hidden="false" customHeight="false" outlineLevel="0" collapsed="false">
      <c r="A5069" s="341" t="n">
        <v>102611</v>
      </c>
      <c r="B5069" s="342" t="str">
        <f aca="false">A5069&amp;"U"</f>
        <v>102611U</v>
      </c>
      <c r="C5069" s="341" t="s">
        <v>10959</v>
      </c>
      <c r="D5069" s="341" t="s">
        <v>32</v>
      </c>
      <c r="E5069" s="341" t="s">
        <v>5964</v>
      </c>
      <c r="F5069" s="343" t="n">
        <v>380.16</v>
      </c>
    </row>
    <row r="5070" customFormat="false" ht="15" hidden="false" customHeight="false" outlineLevel="0" collapsed="false">
      <c r="A5070" s="341" t="n">
        <v>102612</v>
      </c>
      <c r="B5070" s="342" t="str">
        <f aca="false">A5070&amp;"U"</f>
        <v>102612U</v>
      </c>
      <c r="C5070" s="341" t="s">
        <v>10960</v>
      </c>
      <c r="D5070" s="341" t="s">
        <v>32</v>
      </c>
      <c r="E5070" s="341" t="s">
        <v>5964</v>
      </c>
      <c r="F5070" s="343" t="n">
        <v>545.7</v>
      </c>
    </row>
    <row r="5071" customFormat="false" ht="15" hidden="false" customHeight="false" outlineLevel="0" collapsed="false">
      <c r="A5071" s="341" t="n">
        <v>102613</v>
      </c>
      <c r="B5071" s="342" t="str">
        <f aca="false">A5071&amp;"U"</f>
        <v>102613U</v>
      </c>
      <c r="C5071" s="341" t="s">
        <v>10961</v>
      </c>
      <c r="D5071" s="341" t="s">
        <v>32</v>
      </c>
      <c r="E5071" s="341" t="s">
        <v>5964</v>
      </c>
      <c r="F5071" s="343" t="n">
        <v>529.06</v>
      </c>
    </row>
    <row r="5072" customFormat="false" ht="15" hidden="false" customHeight="false" outlineLevel="0" collapsed="false">
      <c r="A5072" s="341" t="n">
        <v>102614</v>
      </c>
      <c r="B5072" s="342" t="str">
        <f aca="false">A5072&amp;"U"</f>
        <v>102614U</v>
      </c>
      <c r="C5072" s="341" t="s">
        <v>10962</v>
      </c>
      <c r="D5072" s="341" t="s">
        <v>32</v>
      </c>
      <c r="E5072" s="341" t="s">
        <v>5964</v>
      </c>
      <c r="F5072" s="343" t="n">
        <v>813.39</v>
      </c>
    </row>
    <row r="5073" customFormat="false" ht="15" hidden="false" customHeight="false" outlineLevel="0" collapsed="false">
      <c r="A5073" s="341" t="n">
        <v>102615</v>
      </c>
      <c r="B5073" s="342" t="str">
        <f aca="false">A5073&amp;"U"</f>
        <v>102615U</v>
      </c>
      <c r="C5073" s="341" t="s">
        <v>10963</v>
      </c>
      <c r="D5073" s="341" t="s">
        <v>32</v>
      </c>
      <c r="E5073" s="341" t="s">
        <v>5964</v>
      </c>
      <c r="F5073" s="344" t="n">
        <v>1020.81</v>
      </c>
    </row>
    <row r="5074" customFormat="false" ht="15" hidden="false" customHeight="false" outlineLevel="0" collapsed="false">
      <c r="A5074" s="341" t="n">
        <v>102616</v>
      </c>
      <c r="B5074" s="342" t="str">
        <f aca="false">A5074&amp;"U"</f>
        <v>102616U</v>
      </c>
      <c r="C5074" s="341" t="s">
        <v>10964</v>
      </c>
      <c r="D5074" s="341" t="s">
        <v>32</v>
      </c>
      <c r="E5074" s="341" t="s">
        <v>5964</v>
      </c>
      <c r="F5074" s="344" t="n">
        <v>1511.01</v>
      </c>
    </row>
    <row r="5075" customFormat="false" ht="15" hidden="false" customHeight="false" outlineLevel="0" collapsed="false">
      <c r="A5075" s="341" t="n">
        <v>102617</v>
      </c>
      <c r="B5075" s="342" t="str">
        <f aca="false">A5075&amp;"U"</f>
        <v>102617U</v>
      </c>
      <c r="C5075" s="341" t="s">
        <v>10965</v>
      </c>
      <c r="D5075" s="341" t="s">
        <v>32</v>
      </c>
      <c r="E5075" s="341" t="s">
        <v>5911</v>
      </c>
      <c r="F5075" s="344" t="n">
        <v>2864.08</v>
      </c>
    </row>
    <row r="5076" customFormat="false" ht="15" hidden="false" customHeight="false" outlineLevel="0" collapsed="false">
      <c r="A5076" s="341" t="n">
        <v>102618</v>
      </c>
      <c r="B5076" s="342" t="str">
        <f aca="false">A5076&amp;"U"</f>
        <v>102618U</v>
      </c>
      <c r="C5076" s="341" t="s">
        <v>10966</v>
      </c>
      <c r="D5076" s="341" t="s">
        <v>32</v>
      </c>
      <c r="E5076" s="341" t="s">
        <v>5911</v>
      </c>
      <c r="F5076" s="344" t="n">
        <v>3430.53</v>
      </c>
    </row>
    <row r="5077" customFormat="false" ht="15" hidden="false" customHeight="false" outlineLevel="0" collapsed="false">
      <c r="A5077" s="341" t="n">
        <v>102619</v>
      </c>
      <c r="B5077" s="342" t="str">
        <f aca="false">A5077&amp;"U"</f>
        <v>102619U</v>
      </c>
      <c r="C5077" s="341" t="s">
        <v>10967</v>
      </c>
      <c r="D5077" s="341" t="s">
        <v>32</v>
      </c>
      <c r="E5077" s="341" t="s">
        <v>5911</v>
      </c>
      <c r="F5077" s="344" t="n">
        <v>4579.75</v>
      </c>
    </row>
    <row r="5078" customFormat="false" ht="15" hidden="false" customHeight="false" outlineLevel="0" collapsed="false">
      <c r="A5078" s="341" t="n">
        <v>102620</v>
      </c>
      <c r="B5078" s="342" t="str">
        <f aca="false">A5078&amp;"U"</f>
        <v>102620U</v>
      </c>
      <c r="C5078" s="341" t="s">
        <v>10968</v>
      </c>
      <c r="D5078" s="341" t="s">
        <v>32</v>
      </c>
      <c r="E5078" s="341" t="s">
        <v>5911</v>
      </c>
      <c r="F5078" s="344" t="n">
        <v>6619.87</v>
      </c>
    </row>
    <row r="5079" customFormat="false" ht="15" hidden="false" customHeight="false" outlineLevel="0" collapsed="false">
      <c r="A5079" s="341" t="n">
        <v>102621</v>
      </c>
      <c r="B5079" s="342" t="str">
        <f aca="false">A5079&amp;"U"</f>
        <v>102621U</v>
      </c>
      <c r="C5079" s="341" t="s">
        <v>10969</v>
      </c>
      <c r="D5079" s="341" t="s">
        <v>32</v>
      </c>
      <c r="E5079" s="341" t="s">
        <v>5911</v>
      </c>
      <c r="F5079" s="344" t="n">
        <v>10135.52</v>
      </c>
    </row>
    <row r="5080" customFormat="false" ht="15" hidden="false" customHeight="false" outlineLevel="0" collapsed="false">
      <c r="A5080" s="341" t="n">
        <v>102622</v>
      </c>
      <c r="B5080" s="342" t="str">
        <f aca="false">A5080&amp;"U"</f>
        <v>102622U</v>
      </c>
      <c r="C5080" s="341" t="s">
        <v>10970</v>
      </c>
      <c r="D5080" s="341" t="s">
        <v>32</v>
      </c>
      <c r="E5080" s="341" t="s">
        <v>5964</v>
      </c>
      <c r="F5080" s="343" t="n">
        <v>584.44</v>
      </c>
    </row>
    <row r="5081" customFormat="false" ht="15" hidden="false" customHeight="false" outlineLevel="0" collapsed="false">
      <c r="A5081" s="341" t="n">
        <v>102623</v>
      </c>
      <c r="B5081" s="342" t="str">
        <f aca="false">A5081&amp;"U"</f>
        <v>102623U</v>
      </c>
      <c r="C5081" s="341" t="s">
        <v>10971</v>
      </c>
      <c r="D5081" s="341" t="s">
        <v>32</v>
      </c>
      <c r="E5081" s="341" t="s">
        <v>5964</v>
      </c>
      <c r="F5081" s="343" t="n">
        <v>791.66</v>
      </c>
    </row>
    <row r="5082" customFormat="false" ht="15" hidden="false" customHeight="false" outlineLevel="0" collapsed="false">
      <c r="A5082" s="341" t="n">
        <v>89482</v>
      </c>
      <c r="B5082" s="342" t="str">
        <f aca="false">A5082&amp;"U"</f>
        <v>89482U</v>
      </c>
      <c r="C5082" s="341" t="s">
        <v>10972</v>
      </c>
      <c r="D5082" s="341" t="s">
        <v>32</v>
      </c>
      <c r="E5082" s="341" t="s">
        <v>5964</v>
      </c>
      <c r="F5082" s="343" t="n">
        <v>35.88</v>
      </c>
    </row>
    <row r="5083" customFormat="false" ht="15" hidden="false" customHeight="false" outlineLevel="0" collapsed="false">
      <c r="A5083" s="341" t="n">
        <v>89491</v>
      </c>
      <c r="B5083" s="342" t="str">
        <f aca="false">A5083&amp;"U"</f>
        <v>89491U</v>
      </c>
      <c r="C5083" s="341" t="s">
        <v>10973</v>
      </c>
      <c r="D5083" s="341" t="s">
        <v>32</v>
      </c>
      <c r="E5083" s="341" t="s">
        <v>5964</v>
      </c>
      <c r="F5083" s="343" t="n">
        <v>91.51</v>
      </c>
    </row>
    <row r="5084" customFormat="false" ht="15" hidden="false" customHeight="false" outlineLevel="0" collapsed="false">
      <c r="A5084" s="341" t="n">
        <v>89495</v>
      </c>
      <c r="B5084" s="342" t="str">
        <f aca="false">A5084&amp;"U"</f>
        <v>89495U</v>
      </c>
      <c r="C5084" s="341" t="s">
        <v>10974</v>
      </c>
      <c r="D5084" s="341" t="s">
        <v>32</v>
      </c>
      <c r="E5084" s="341" t="s">
        <v>5964</v>
      </c>
      <c r="F5084" s="343" t="n">
        <v>16.45</v>
      </c>
    </row>
    <row r="5085" customFormat="false" ht="15" hidden="false" customHeight="false" outlineLevel="0" collapsed="false">
      <c r="A5085" s="341" t="n">
        <v>89707</v>
      </c>
      <c r="B5085" s="342" t="str">
        <f aca="false">A5085&amp;"U"</f>
        <v>89707U</v>
      </c>
      <c r="C5085" s="341" t="s">
        <v>10975</v>
      </c>
      <c r="D5085" s="341" t="s">
        <v>32</v>
      </c>
      <c r="E5085" s="341" t="s">
        <v>5964</v>
      </c>
      <c r="F5085" s="343" t="n">
        <v>43.79</v>
      </c>
    </row>
    <row r="5086" customFormat="false" ht="15" hidden="false" customHeight="false" outlineLevel="0" collapsed="false">
      <c r="A5086" s="341" t="n">
        <v>89708</v>
      </c>
      <c r="B5086" s="342" t="str">
        <f aca="false">A5086&amp;"U"</f>
        <v>89708U</v>
      </c>
      <c r="C5086" s="341" t="s">
        <v>10976</v>
      </c>
      <c r="D5086" s="341" t="s">
        <v>32</v>
      </c>
      <c r="E5086" s="341" t="s">
        <v>5964</v>
      </c>
      <c r="F5086" s="343" t="n">
        <v>93.81</v>
      </c>
    </row>
    <row r="5087" customFormat="false" ht="15" hidden="false" customHeight="false" outlineLevel="0" collapsed="false">
      <c r="A5087" s="341" t="n">
        <v>89709</v>
      </c>
      <c r="B5087" s="342" t="str">
        <f aca="false">A5087&amp;"U"</f>
        <v>89709U</v>
      </c>
      <c r="C5087" s="341" t="s">
        <v>10977</v>
      </c>
      <c r="D5087" s="341" t="s">
        <v>32</v>
      </c>
      <c r="E5087" s="341" t="s">
        <v>5964</v>
      </c>
      <c r="F5087" s="343" t="n">
        <v>18.82</v>
      </c>
    </row>
    <row r="5088" customFormat="false" ht="15" hidden="false" customHeight="false" outlineLevel="0" collapsed="false">
      <c r="A5088" s="341" t="n">
        <v>89710</v>
      </c>
      <c r="B5088" s="342" t="str">
        <f aca="false">A5088&amp;"U"</f>
        <v>89710U</v>
      </c>
      <c r="C5088" s="341" t="s">
        <v>10978</v>
      </c>
      <c r="D5088" s="341" t="s">
        <v>32</v>
      </c>
      <c r="E5088" s="341" t="s">
        <v>5964</v>
      </c>
      <c r="F5088" s="343" t="n">
        <v>16.52</v>
      </c>
    </row>
    <row r="5089" customFormat="false" ht="15" hidden="false" customHeight="false" outlineLevel="0" collapsed="false">
      <c r="A5089" s="341" t="n">
        <v>104326</v>
      </c>
      <c r="B5089" s="342" t="str">
        <f aca="false">A5089&amp;"U"</f>
        <v>104326U</v>
      </c>
      <c r="C5089" s="341" t="s">
        <v>10979</v>
      </c>
      <c r="D5089" s="341" t="s">
        <v>32</v>
      </c>
      <c r="E5089" s="341" t="s">
        <v>5964</v>
      </c>
      <c r="F5089" s="343" t="n">
        <v>17.94</v>
      </c>
    </row>
    <row r="5090" customFormat="false" ht="15" hidden="false" customHeight="false" outlineLevel="0" collapsed="false">
      <c r="A5090" s="341" t="n">
        <v>104327</v>
      </c>
      <c r="B5090" s="342" t="str">
        <f aca="false">A5090&amp;"U"</f>
        <v>104327U</v>
      </c>
      <c r="C5090" s="341" t="s">
        <v>10980</v>
      </c>
      <c r="D5090" s="341" t="s">
        <v>32</v>
      </c>
      <c r="E5090" s="341" t="s">
        <v>5964</v>
      </c>
      <c r="F5090" s="343" t="n">
        <v>17.1</v>
      </c>
    </row>
    <row r="5091" customFormat="false" ht="15" hidden="false" customHeight="false" outlineLevel="0" collapsed="false">
      <c r="A5091" s="341" t="n">
        <v>104328</v>
      </c>
      <c r="B5091" s="342" t="str">
        <f aca="false">A5091&amp;"U"</f>
        <v>104328U</v>
      </c>
      <c r="C5091" s="341" t="s">
        <v>10981</v>
      </c>
      <c r="D5091" s="341" t="s">
        <v>32</v>
      </c>
      <c r="E5091" s="341" t="s">
        <v>5964</v>
      </c>
      <c r="F5091" s="343" t="n">
        <v>63.46</v>
      </c>
    </row>
    <row r="5092" customFormat="false" ht="15" hidden="false" customHeight="false" outlineLevel="0" collapsed="false">
      <c r="A5092" s="341" t="n">
        <v>104329</v>
      </c>
      <c r="B5092" s="342" t="str">
        <f aca="false">A5092&amp;"U"</f>
        <v>104329U</v>
      </c>
      <c r="C5092" s="341" t="s">
        <v>10982</v>
      </c>
      <c r="D5092" s="341" t="s">
        <v>32</v>
      </c>
      <c r="E5092" s="341" t="s">
        <v>5964</v>
      </c>
      <c r="F5092" s="343" t="n">
        <v>71.67</v>
      </c>
    </row>
    <row r="5093" customFormat="false" ht="15" hidden="false" customHeight="false" outlineLevel="0" collapsed="false">
      <c r="A5093" s="341" t="n">
        <v>86872</v>
      </c>
      <c r="B5093" s="342" t="str">
        <f aca="false">A5093&amp;"U"</f>
        <v>86872U</v>
      </c>
      <c r="C5093" s="341" t="s">
        <v>10983</v>
      </c>
      <c r="D5093" s="341" t="s">
        <v>32</v>
      </c>
      <c r="E5093" s="341" t="s">
        <v>5911</v>
      </c>
      <c r="F5093" s="343" t="n">
        <v>712.44</v>
      </c>
    </row>
    <row r="5094" customFormat="false" ht="15" hidden="false" customHeight="false" outlineLevel="0" collapsed="false">
      <c r="A5094" s="341" t="n">
        <v>86874</v>
      </c>
      <c r="B5094" s="342" t="str">
        <f aca="false">A5094&amp;"U"</f>
        <v>86874U</v>
      </c>
      <c r="C5094" s="341" t="s">
        <v>10984</v>
      </c>
      <c r="D5094" s="341" t="s">
        <v>32</v>
      </c>
      <c r="E5094" s="341" t="s">
        <v>5911</v>
      </c>
      <c r="F5094" s="343" t="n">
        <v>499.75</v>
      </c>
    </row>
    <row r="5095" customFormat="false" ht="15" hidden="false" customHeight="false" outlineLevel="0" collapsed="false">
      <c r="A5095" s="341" t="n">
        <v>86875</v>
      </c>
      <c r="B5095" s="342" t="str">
        <f aca="false">A5095&amp;"U"</f>
        <v>86875U</v>
      </c>
      <c r="C5095" s="341" t="s">
        <v>10985</v>
      </c>
      <c r="D5095" s="341" t="s">
        <v>32</v>
      </c>
      <c r="E5095" s="341" t="s">
        <v>5911</v>
      </c>
      <c r="F5095" s="343" t="n">
        <v>549.59</v>
      </c>
    </row>
    <row r="5096" customFormat="false" ht="15" hidden="false" customHeight="false" outlineLevel="0" collapsed="false">
      <c r="A5096" s="341" t="n">
        <v>86876</v>
      </c>
      <c r="B5096" s="342" t="str">
        <f aca="false">A5096&amp;"U"</f>
        <v>86876U</v>
      </c>
      <c r="C5096" s="341" t="s">
        <v>10986</v>
      </c>
      <c r="D5096" s="341" t="s">
        <v>32</v>
      </c>
      <c r="E5096" s="341" t="s">
        <v>5911</v>
      </c>
      <c r="F5096" s="343" t="n">
        <v>312.5</v>
      </c>
    </row>
    <row r="5097" customFormat="false" ht="15" hidden="false" customHeight="false" outlineLevel="0" collapsed="false">
      <c r="A5097" s="341" t="n">
        <v>86877</v>
      </c>
      <c r="B5097" s="342" t="str">
        <f aca="false">A5097&amp;"U"</f>
        <v>86877U</v>
      </c>
      <c r="C5097" s="341" t="s">
        <v>10987</v>
      </c>
      <c r="D5097" s="341" t="s">
        <v>32</v>
      </c>
      <c r="E5097" s="341" t="s">
        <v>5964</v>
      </c>
      <c r="F5097" s="343" t="n">
        <v>64.12</v>
      </c>
    </row>
    <row r="5098" customFormat="false" ht="15" hidden="false" customHeight="false" outlineLevel="0" collapsed="false">
      <c r="A5098" s="341" t="n">
        <v>86878</v>
      </c>
      <c r="B5098" s="342" t="str">
        <f aca="false">A5098&amp;"U"</f>
        <v>86878U</v>
      </c>
      <c r="C5098" s="341" t="s">
        <v>10988</v>
      </c>
      <c r="D5098" s="341" t="s">
        <v>32</v>
      </c>
      <c r="E5098" s="341" t="s">
        <v>5964</v>
      </c>
      <c r="F5098" s="343" t="n">
        <v>69.13</v>
      </c>
    </row>
    <row r="5099" customFormat="false" ht="15" hidden="false" customHeight="false" outlineLevel="0" collapsed="false">
      <c r="A5099" s="341" t="n">
        <v>86879</v>
      </c>
      <c r="B5099" s="342" t="str">
        <f aca="false">A5099&amp;"U"</f>
        <v>86879U</v>
      </c>
      <c r="C5099" s="341" t="s">
        <v>10989</v>
      </c>
      <c r="D5099" s="341" t="s">
        <v>32</v>
      </c>
      <c r="E5099" s="341" t="s">
        <v>5964</v>
      </c>
      <c r="F5099" s="343" t="n">
        <v>8.78</v>
      </c>
    </row>
    <row r="5100" customFormat="false" ht="15" hidden="false" customHeight="false" outlineLevel="0" collapsed="false">
      <c r="A5100" s="341" t="n">
        <v>86880</v>
      </c>
      <c r="B5100" s="342" t="str">
        <f aca="false">A5100&amp;"U"</f>
        <v>86880U</v>
      </c>
      <c r="C5100" s="341" t="s">
        <v>10990</v>
      </c>
      <c r="D5100" s="341" t="s">
        <v>32</v>
      </c>
      <c r="E5100" s="341" t="s">
        <v>5964</v>
      </c>
      <c r="F5100" s="343" t="n">
        <v>23.7</v>
      </c>
    </row>
    <row r="5101" customFormat="false" ht="15" hidden="false" customHeight="false" outlineLevel="0" collapsed="false">
      <c r="A5101" s="341" t="n">
        <v>86881</v>
      </c>
      <c r="B5101" s="342" t="str">
        <f aca="false">A5101&amp;"U"</f>
        <v>86881U</v>
      </c>
      <c r="C5101" s="341" t="s">
        <v>10991</v>
      </c>
      <c r="D5101" s="341" t="s">
        <v>32</v>
      </c>
      <c r="E5101" s="341" t="s">
        <v>6393</v>
      </c>
      <c r="F5101" s="343" t="n">
        <v>194.62</v>
      </c>
    </row>
    <row r="5102" customFormat="false" ht="15" hidden="false" customHeight="false" outlineLevel="0" collapsed="false">
      <c r="A5102" s="341" t="n">
        <v>86882</v>
      </c>
      <c r="B5102" s="342" t="str">
        <f aca="false">A5102&amp;"U"</f>
        <v>86882U</v>
      </c>
      <c r="C5102" s="341" t="s">
        <v>10992</v>
      </c>
      <c r="D5102" s="341" t="s">
        <v>32</v>
      </c>
      <c r="E5102" s="341" t="s">
        <v>5964</v>
      </c>
      <c r="F5102" s="343" t="n">
        <v>20.12</v>
      </c>
    </row>
    <row r="5103" customFormat="false" ht="15" hidden="false" customHeight="false" outlineLevel="0" collapsed="false">
      <c r="A5103" s="341" t="n">
        <v>86883</v>
      </c>
      <c r="B5103" s="342" t="str">
        <f aca="false">A5103&amp;"U"</f>
        <v>86883U</v>
      </c>
      <c r="C5103" s="341" t="s">
        <v>10993</v>
      </c>
      <c r="D5103" s="341" t="s">
        <v>32</v>
      </c>
      <c r="E5103" s="341" t="s">
        <v>6393</v>
      </c>
      <c r="F5103" s="343" t="n">
        <v>10.95</v>
      </c>
    </row>
    <row r="5104" customFormat="false" ht="15" hidden="false" customHeight="false" outlineLevel="0" collapsed="false">
      <c r="A5104" s="341" t="n">
        <v>86884</v>
      </c>
      <c r="B5104" s="342" t="str">
        <f aca="false">A5104&amp;"U"</f>
        <v>86884U</v>
      </c>
      <c r="C5104" s="341" t="s">
        <v>10994</v>
      </c>
      <c r="D5104" s="341" t="s">
        <v>32</v>
      </c>
      <c r="E5104" s="341" t="s">
        <v>5964</v>
      </c>
      <c r="F5104" s="343" t="n">
        <v>9.79</v>
      </c>
    </row>
    <row r="5105" customFormat="false" ht="15" hidden="false" customHeight="false" outlineLevel="0" collapsed="false">
      <c r="A5105" s="341" t="n">
        <v>86885</v>
      </c>
      <c r="B5105" s="342" t="str">
        <f aca="false">A5105&amp;"U"</f>
        <v>86885U</v>
      </c>
      <c r="C5105" s="341" t="s">
        <v>10995</v>
      </c>
      <c r="D5105" s="341" t="s">
        <v>32</v>
      </c>
      <c r="E5105" s="341" t="s">
        <v>5964</v>
      </c>
      <c r="F5105" s="343" t="n">
        <v>11.08</v>
      </c>
    </row>
    <row r="5106" customFormat="false" ht="15" hidden="false" customHeight="false" outlineLevel="0" collapsed="false">
      <c r="A5106" s="341" t="n">
        <v>86886</v>
      </c>
      <c r="B5106" s="342" t="str">
        <f aca="false">A5106&amp;"U"</f>
        <v>86886U</v>
      </c>
      <c r="C5106" s="341" t="s">
        <v>10996</v>
      </c>
      <c r="D5106" s="341" t="s">
        <v>32</v>
      </c>
      <c r="E5106" s="341" t="s">
        <v>5964</v>
      </c>
      <c r="F5106" s="343" t="n">
        <v>47.48</v>
      </c>
    </row>
    <row r="5107" customFormat="false" ht="15" hidden="false" customHeight="false" outlineLevel="0" collapsed="false">
      <c r="A5107" s="341" t="n">
        <v>86887</v>
      </c>
      <c r="B5107" s="342" t="str">
        <f aca="false">A5107&amp;"U"</f>
        <v>86887U</v>
      </c>
      <c r="C5107" s="341" t="s">
        <v>10997</v>
      </c>
      <c r="D5107" s="341" t="s">
        <v>32</v>
      </c>
      <c r="E5107" s="341" t="s">
        <v>5964</v>
      </c>
      <c r="F5107" s="343" t="n">
        <v>51.51</v>
      </c>
    </row>
    <row r="5108" customFormat="false" ht="15" hidden="false" customHeight="false" outlineLevel="0" collapsed="false">
      <c r="A5108" s="341" t="n">
        <v>86888</v>
      </c>
      <c r="B5108" s="342" t="str">
        <f aca="false">A5108&amp;"U"</f>
        <v>86888U</v>
      </c>
      <c r="C5108" s="341" t="s">
        <v>10998</v>
      </c>
      <c r="D5108" s="341" t="s">
        <v>32</v>
      </c>
      <c r="E5108" s="341" t="s">
        <v>5911</v>
      </c>
      <c r="F5108" s="343" t="n">
        <v>483.91</v>
      </c>
    </row>
    <row r="5109" customFormat="false" ht="15" hidden="false" customHeight="false" outlineLevel="0" collapsed="false">
      <c r="A5109" s="341" t="n">
        <v>86889</v>
      </c>
      <c r="B5109" s="342" t="str">
        <f aca="false">A5109&amp;"U"</f>
        <v>86889U</v>
      </c>
      <c r="C5109" s="341" t="s">
        <v>10999</v>
      </c>
      <c r="D5109" s="341" t="s">
        <v>32</v>
      </c>
      <c r="E5109" s="341" t="s">
        <v>5911</v>
      </c>
      <c r="F5109" s="343" t="n">
        <v>685.18</v>
      </c>
    </row>
    <row r="5110" customFormat="false" ht="15" hidden="false" customHeight="false" outlineLevel="0" collapsed="false">
      <c r="A5110" s="341" t="n">
        <v>86893</v>
      </c>
      <c r="B5110" s="342" t="str">
        <f aca="false">A5110&amp;"U"</f>
        <v>86893U</v>
      </c>
      <c r="C5110" s="341" t="s">
        <v>11000</v>
      </c>
      <c r="D5110" s="341" t="s">
        <v>32</v>
      </c>
      <c r="E5110" s="341" t="s">
        <v>5911</v>
      </c>
      <c r="F5110" s="343" t="n">
        <v>637.75</v>
      </c>
    </row>
    <row r="5111" customFormat="false" ht="15" hidden="false" customHeight="false" outlineLevel="0" collapsed="false">
      <c r="A5111" s="341" t="n">
        <v>86894</v>
      </c>
      <c r="B5111" s="342" t="str">
        <f aca="false">A5111&amp;"U"</f>
        <v>86894U</v>
      </c>
      <c r="C5111" s="341" t="s">
        <v>126</v>
      </c>
      <c r="D5111" s="341" t="s">
        <v>32</v>
      </c>
      <c r="E5111" s="341" t="s">
        <v>5911</v>
      </c>
      <c r="F5111" s="343" t="n">
        <v>306.58</v>
      </c>
    </row>
    <row r="5112" customFormat="false" ht="15" hidden="false" customHeight="false" outlineLevel="0" collapsed="false">
      <c r="A5112" s="341" t="n">
        <v>86895</v>
      </c>
      <c r="B5112" s="342" t="str">
        <f aca="false">A5112&amp;"U"</f>
        <v>86895U</v>
      </c>
      <c r="C5112" s="341" t="s">
        <v>11001</v>
      </c>
      <c r="D5112" s="341" t="s">
        <v>32</v>
      </c>
      <c r="E5112" s="341" t="s">
        <v>5911</v>
      </c>
      <c r="F5112" s="343" t="n">
        <v>332.52</v>
      </c>
    </row>
    <row r="5113" customFormat="false" ht="15" hidden="false" customHeight="false" outlineLevel="0" collapsed="false">
      <c r="A5113" s="341" t="n">
        <v>86899</v>
      </c>
      <c r="B5113" s="342" t="str">
        <f aca="false">A5113&amp;"U"</f>
        <v>86899U</v>
      </c>
      <c r="C5113" s="341" t="s">
        <v>11002</v>
      </c>
      <c r="D5113" s="341" t="s">
        <v>32</v>
      </c>
      <c r="E5113" s="341" t="s">
        <v>5911</v>
      </c>
      <c r="F5113" s="343" t="n">
        <v>314.73</v>
      </c>
    </row>
    <row r="5114" customFormat="false" ht="15" hidden="false" customHeight="false" outlineLevel="0" collapsed="false">
      <c r="A5114" s="341" t="n">
        <v>86900</v>
      </c>
      <c r="B5114" s="342" t="str">
        <f aca="false">A5114&amp;"U"</f>
        <v>86900U</v>
      </c>
      <c r="C5114" s="341" t="s">
        <v>11003</v>
      </c>
      <c r="D5114" s="341" t="s">
        <v>32</v>
      </c>
      <c r="E5114" s="341" t="s">
        <v>5964</v>
      </c>
      <c r="F5114" s="343" t="n">
        <v>186.06</v>
      </c>
    </row>
    <row r="5115" customFormat="false" ht="15" hidden="false" customHeight="false" outlineLevel="0" collapsed="false">
      <c r="A5115" s="341" t="n">
        <v>86901</v>
      </c>
      <c r="B5115" s="342" t="str">
        <f aca="false">A5115&amp;"U"</f>
        <v>86901U</v>
      </c>
      <c r="C5115" s="341" t="s">
        <v>11004</v>
      </c>
      <c r="D5115" s="341" t="s">
        <v>32</v>
      </c>
      <c r="E5115" s="341" t="s">
        <v>5964</v>
      </c>
      <c r="F5115" s="343" t="n">
        <v>149.55</v>
      </c>
    </row>
    <row r="5116" customFormat="false" ht="15" hidden="false" customHeight="false" outlineLevel="0" collapsed="false">
      <c r="A5116" s="341" t="n">
        <v>86902</v>
      </c>
      <c r="B5116" s="342" t="str">
        <f aca="false">A5116&amp;"U"</f>
        <v>86902U</v>
      </c>
      <c r="C5116" s="341" t="s">
        <v>11005</v>
      </c>
      <c r="D5116" s="341" t="s">
        <v>32</v>
      </c>
      <c r="E5116" s="341" t="s">
        <v>5911</v>
      </c>
      <c r="F5116" s="343" t="n">
        <v>304.98</v>
      </c>
    </row>
    <row r="5117" customFormat="false" ht="15" hidden="false" customHeight="false" outlineLevel="0" collapsed="false">
      <c r="A5117" s="341" t="n">
        <v>86903</v>
      </c>
      <c r="B5117" s="342" t="str">
        <f aca="false">A5117&amp;"U"</f>
        <v>86903U</v>
      </c>
      <c r="C5117" s="341" t="s">
        <v>11006</v>
      </c>
      <c r="D5117" s="341" t="s">
        <v>32</v>
      </c>
      <c r="E5117" s="341" t="s">
        <v>5911</v>
      </c>
      <c r="F5117" s="343" t="n">
        <v>344.78</v>
      </c>
    </row>
    <row r="5118" customFormat="false" ht="15" hidden="false" customHeight="false" outlineLevel="0" collapsed="false">
      <c r="A5118" s="341" t="n">
        <v>86904</v>
      </c>
      <c r="B5118" s="342" t="str">
        <f aca="false">A5118&amp;"U"</f>
        <v>86904U</v>
      </c>
      <c r="C5118" s="341" t="s">
        <v>11007</v>
      </c>
      <c r="D5118" s="341" t="s">
        <v>32</v>
      </c>
      <c r="E5118" s="341" t="s">
        <v>5911</v>
      </c>
      <c r="F5118" s="343" t="n">
        <v>144.54</v>
      </c>
    </row>
    <row r="5119" customFormat="false" ht="15" hidden="false" customHeight="false" outlineLevel="0" collapsed="false">
      <c r="A5119" s="341" t="n">
        <v>86905</v>
      </c>
      <c r="B5119" s="342" t="str">
        <f aca="false">A5119&amp;"U"</f>
        <v>86905U</v>
      </c>
      <c r="C5119" s="341" t="s">
        <v>11008</v>
      </c>
      <c r="D5119" s="341" t="s">
        <v>32</v>
      </c>
      <c r="E5119" s="341" t="s">
        <v>5964</v>
      </c>
      <c r="F5119" s="343" t="n">
        <v>535.76</v>
      </c>
    </row>
    <row r="5120" customFormat="false" ht="15" hidden="false" customHeight="false" outlineLevel="0" collapsed="false">
      <c r="A5120" s="341" t="n">
        <v>86906</v>
      </c>
      <c r="B5120" s="342" t="str">
        <f aca="false">A5120&amp;"U"</f>
        <v>86906U</v>
      </c>
      <c r="C5120" s="341" t="s">
        <v>11009</v>
      </c>
      <c r="D5120" s="341" t="s">
        <v>32</v>
      </c>
      <c r="E5120" s="341" t="s">
        <v>6393</v>
      </c>
      <c r="F5120" s="343" t="n">
        <v>98.97</v>
      </c>
    </row>
    <row r="5121" customFormat="false" ht="15" hidden="false" customHeight="false" outlineLevel="0" collapsed="false">
      <c r="A5121" s="341" t="n">
        <v>86908</v>
      </c>
      <c r="B5121" s="342" t="str">
        <f aca="false">A5121&amp;"U"</f>
        <v>86908U</v>
      </c>
      <c r="C5121" s="341" t="s">
        <v>11010</v>
      </c>
      <c r="D5121" s="341" t="s">
        <v>32</v>
      </c>
      <c r="E5121" s="341" t="s">
        <v>5964</v>
      </c>
      <c r="F5121" s="343" t="n">
        <v>645.53</v>
      </c>
    </row>
    <row r="5122" customFormat="false" ht="15" hidden="false" customHeight="false" outlineLevel="0" collapsed="false">
      <c r="A5122" s="341" t="n">
        <v>86909</v>
      </c>
      <c r="B5122" s="342" t="str">
        <f aca="false">A5122&amp;"U"</f>
        <v>86909U</v>
      </c>
      <c r="C5122" s="341" t="s">
        <v>11011</v>
      </c>
      <c r="D5122" s="341" t="s">
        <v>32</v>
      </c>
      <c r="E5122" s="341" t="s">
        <v>5964</v>
      </c>
      <c r="F5122" s="343" t="n">
        <v>171.89</v>
      </c>
    </row>
    <row r="5123" customFormat="false" ht="15" hidden="false" customHeight="false" outlineLevel="0" collapsed="false">
      <c r="A5123" s="341" t="n">
        <v>86910</v>
      </c>
      <c r="B5123" s="342" t="str">
        <f aca="false">A5123&amp;"U"</f>
        <v>86910U</v>
      </c>
      <c r="C5123" s="341" t="s">
        <v>11012</v>
      </c>
      <c r="D5123" s="341" t="s">
        <v>32</v>
      </c>
      <c r="E5123" s="341" t="s">
        <v>5964</v>
      </c>
      <c r="F5123" s="343" t="n">
        <v>169.79</v>
      </c>
    </row>
    <row r="5124" customFormat="false" ht="15" hidden="false" customHeight="false" outlineLevel="0" collapsed="false">
      <c r="A5124" s="341" t="n">
        <v>86911</v>
      </c>
      <c r="B5124" s="342" t="str">
        <f aca="false">A5124&amp;"U"</f>
        <v>86911U</v>
      </c>
      <c r="C5124" s="341" t="s">
        <v>11013</v>
      </c>
      <c r="D5124" s="341" t="s">
        <v>32</v>
      </c>
      <c r="E5124" s="341" t="s">
        <v>5964</v>
      </c>
      <c r="F5124" s="343" t="n">
        <v>115.78</v>
      </c>
    </row>
    <row r="5125" customFormat="false" ht="15" hidden="false" customHeight="false" outlineLevel="0" collapsed="false">
      <c r="A5125" s="341" t="n">
        <v>86913</v>
      </c>
      <c r="B5125" s="342" t="str">
        <f aca="false">A5125&amp;"U"</f>
        <v>86913U</v>
      </c>
      <c r="C5125" s="341" t="s">
        <v>11014</v>
      </c>
      <c r="D5125" s="341" t="s">
        <v>32</v>
      </c>
      <c r="E5125" s="341" t="s">
        <v>5964</v>
      </c>
      <c r="F5125" s="343" t="n">
        <v>71.54</v>
      </c>
    </row>
    <row r="5126" customFormat="false" ht="15" hidden="false" customHeight="false" outlineLevel="0" collapsed="false">
      <c r="A5126" s="341" t="n">
        <v>86914</v>
      </c>
      <c r="B5126" s="342" t="str">
        <f aca="false">A5126&amp;"U"</f>
        <v>86914U</v>
      </c>
      <c r="C5126" s="341" t="s">
        <v>11015</v>
      </c>
      <c r="D5126" s="341" t="s">
        <v>32</v>
      </c>
      <c r="E5126" s="341" t="s">
        <v>5964</v>
      </c>
      <c r="F5126" s="343" t="n">
        <v>129.74</v>
      </c>
    </row>
    <row r="5127" customFormat="false" ht="15" hidden="false" customHeight="false" outlineLevel="0" collapsed="false">
      <c r="A5127" s="341" t="n">
        <v>86915</v>
      </c>
      <c r="B5127" s="342" t="str">
        <f aca="false">A5127&amp;"U"</f>
        <v>86915U</v>
      </c>
      <c r="C5127" s="341" t="s">
        <v>11016</v>
      </c>
      <c r="D5127" s="341" t="s">
        <v>32</v>
      </c>
      <c r="E5127" s="341" t="s">
        <v>5964</v>
      </c>
      <c r="F5127" s="343" t="n">
        <v>190.53</v>
      </c>
    </row>
    <row r="5128" customFormat="false" ht="15" hidden="false" customHeight="false" outlineLevel="0" collapsed="false">
      <c r="A5128" s="341" t="n">
        <v>86916</v>
      </c>
      <c r="B5128" s="342" t="str">
        <f aca="false">A5128&amp;"U"</f>
        <v>86916U</v>
      </c>
      <c r="C5128" s="341" t="s">
        <v>11017</v>
      </c>
      <c r="D5128" s="341" t="s">
        <v>32</v>
      </c>
      <c r="E5128" s="341" t="s">
        <v>5964</v>
      </c>
      <c r="F5128" s="343" t="n">
        <v>20.55</v>
      </c>
    </row>
    <row r="5129" customFormat="false" ht="15" hidden="false" customHeight="false" outlineLevel="0" collapsed="false">
      <c r="A5129" s="341" t="n">
        <v>86919</v>
      </c>
      <c r="B5129" s="342" t="str">
        <f aca="false">A5129&amp;"U"</f>
        <v>86919U</v>
      </c>
      <c r="C5129" s="341" t="s">
        <v>11018</v>
      </c>
      <c r="D5129" s="341" t="s">
        <v>32</v>
      </c>
      <c r="E5129" s="341" t="s">
        <v>5911</v>
      </c>
      <c r="F5129" s="343" t="n">
        <v>917.25</v>
      </c>
    </row>
    <row r="5130" customFormat="false" ht="15" hidden="false" customHeight="false" outlineLevel="0" collapsed="false">
      <c r="A5130" s="341" t="n">
        <v>86920</v>
      </c>
      <c r="B5130" s="342" t="str">
        <f aca="false">A5130&amp;"U"</f>
        <v>86920U</v>
      </c>
      <c r="C5130" s="341" t="s">
        <v>11019</v>
      </c>
      <c r="D5130" s="341" t="s">
        <v>32</v>
      </c>
      <c r="E5130" s="341" t="s">
        <v>5911</v>
      </c>
      <c r="F5130" s="343" t="n">
        <v>803.71</v>
      </c>
    </row>
    <row r="5131" customFormat="false" ht="15" hidden="false" customHeight="false" outlineLevel="0" collapsed="false">
      <c r="A5131" s="341" t="n">
        <v>86921</v>
      </c>
      <c r="B5131" s="342" t="str">
        <f aca="false">A5131&amp;"U"</f>
        <v>86921U</v>
      </c>
      <c r="C5131" s="341" t="s">
        <v>11020</v>
      </c>
      <c r="D5131" s="341" t="s">
        <v>32</v>
      </c>
      <c r="E5131" s="341" t="s">
        <v>5911</v>
      </c>
      <c r="F5131" s="343" t="n">
        <v>752.72</v>
      </c>
    </row>
    <row r="5132" customFormat="false" ht="15" hidden="false" customHeight="false" outlineLevel="0" collapsed="false">
      <c r="A5132" s="341" t="n">
        <v>86922</v>
      </c>
      <c r="B5132" s="342" t="str">
        <f aca="false">A5132&amp;"U"</f>
        <v>86922U</v>
      </c>
      <c r="C5132" s="341" t="s">
        <v>11021</v>
      </c>
      <c r="D5132" s="341" t="s">
        <v>32</v>
      </c>
      <c r="E5132" s="341" t="s">
        <v>5911</v>
      </c>
      <c r="F5132" s="343" t="n">
        <v>888.23</v>
      </c>
    </row>
    <row r="5133" customFormat="false" ht="15" hidden="false" customHeight="false" outlineLevel="0" collapsed="false">
      <c r="A5133" s="341" t="n">
        <v>86923</v>
      </c>
      <c r="B5133" s="342" t="str">
        <f aca="false">A5133&amp;"U"</f>
        <v>86923U</v>
      </c>
      <c r="C5133" s="341" t="s">
        <v>11022</v>
      </c>
      <c r="D5133" s="341" t="s">
        <v>32</v>
      </c>
      <c r="E5133" s="341" t="s">
        <v>5911</v>
      </c>
      <c r="F5133" s="343" t="n">
        <v>600.19</v>
      </c>
    </row>
    <row r="5134" customFormat="false" ht="15" hidden="false" customHeight="false" outlineLevel="0" collapsed="false">
      <c r="A5134" s="341" t="n">
        <v>86924</v>
      </c>
      <c r="B5134" s="342" t="str">
        <f aca="false">A5134&amp;"U"</f>
        <v>86924U</v>
      </c>
      <c r="C5134" s="341" t="s">
        <v>11023</v>
      </c>
      <c r="D5134" s="341" t="s">
        <v>32</v>
      </c>
      <c r="E5134" s="341" t="s">
        <v>5911</v>
      </c>
      <c r="F5134" s="343" t="n">
        <v>549.2</v>
      </c>
    </row>
    <row r="5135" customFormat="false" ht="15" hidden="false" customHeight="false" outlineLevel="0" collapsed="false">
      <c r="A5135" s="341" t="n">
        <v>86925</v>
      </c>
      <c r="B5135" s="342" t="str">
        <f aca="false">A5135&amp;"U"</f>
        <v>86925U</v>
      </c>
      <c r="C5135" s="341" t="s">
        <v>11024</v>
      </c>
      <c r="D5135" s="341" t="s">
        <v>32</v>
      </c>
      <c r="E5135" s="341" t="s">
        <v>5911</v>
      </c>
      <c r="F5135" s="343" t="n">
        <v>640.86</v>
      </c>
    </row>
    <row r="5136" customFormat="false" ht="15" hidden="false" customHeight="false" outlineLevel="0" collapsed="false">
      <c r="A5136" s="341" t="n">
        <v>86926</v>
      </c>
      <c r="B5136" s="342" t="str">
        <f aca="false">A5136&amp;"U"</f>
        <v>86926U</v>
      </c>
      <c r="C5136" s="341" t="s">
        <v>11025</v>
      </c>
      <c r="D5136" s="341" t="s">
        <v>32</v>
      </c>
      <c r="E5136" s="341" t="s">
        <v>5911</v>
      </c>
      <c r="F5136" s="343" t="n">
        <v>589.87</v>
      </c>
    </row>
    <row r="5137" customFormat="false" ht="15" hidden="false" customHeight="false" outlineLevel="0" collapsed="false">
      <c r="A5137" s="341" t="n">
        <v>86927</v>
      </c>
      <c r="B5137" s="342" t="str">
        <f aca="false">A5137&amp;"U"</f>
        <v>86927U</v>
      </c>
      <c r="C5137" s="341" t="s">
        <v>11026</v>
      </c>
      <c r="D5137" s="341" t="s">
        <v>32</v>
      </c>
      <c r="E5137" s="341" t="s">
        <v>5911</v>
      </c>
      <c r="F5137" s="343" t="n">
        <v>412.94</v>
      </c>
    </row>
    <row r="5138" customFormat="false" ht="15" hidden="false" customHeight="false" outlineLevel="0" collapsed="false">
      <c r="A5138" s="341" t="n">
        <v>86928</v>
      </c>
      <c r="B5138" s="342" t="str">
        <f aca="false">A5138&amp;"U"</f>
        <v>86928U</v>
      </c>
      <c r="C5138" s="341" t="s">
        <v>11027</v>
      </c>
      <c r="D5138" s="341" t="s">
        <v>32</v>
      </c>
      <c r="E5138" s="341" t="s">
        <v>5911</v>
      </c>
      <c r="F5138" s="343" t="n">
        <v>361.95</v>
      </c>
    </row>
    <row r="5139" customFormat="false" ht="15" hidden="false" customHeight="false" outlineLevel="0" collapsed="false">
      <c r="A5139" s="341" t="n">
        <v>86929</v>
      </c>
      <c r="B5139" s="342" t="str">
        <f aca="false">A5139&amp;"U"</f>
        <v>86929U</v>
      </c>
      <c r="C5139" s="341" t="s">
        <v>11028</v>
      </c>
      <c r="D5139" s="341" t="s">
        <v>32</v>
      </c>
      <c r="E5139" s="341" t="s">
        <v>5911</v>
      </c>
      <c r="F5139" s="343" t="n">
        <v>403.77</v>
      </c>
    </row>
    <row r="5140" customFormat="false" ht="15" hidden="false" customHeight="false" outlineLevel="0" collapsed="false">
      <c r="A5140" s="341" t="n">
        <v>86930</v>
      </c>
      <c r="B5140" s="342" t="str">
        <f aca="false">A5140&amp;"U"</f>
        <v>86930U</v>
      </c>
      <c r="C5140" s="341" t="s">
        <v>11029</v>
      </c>
      <c r="D5140" s="341" t="s">
        <v>32</v>
      </c>
      <c r="E5140" s="341" t="s">
        <v>5911</v>
      </c>
      <c r="F5140" s="343" t="n">
        <v>352.78</v>
      </c>
    </row>
    <row r="5141" customFormat="false" ht="15" hidden="false" customHeight="false" outlineLevel="0" collapsed="false">
      <c r="A5141" s="341" t="n">
        <v>86931</v>
      </c>
      <c r="B5141" s="342" t="str">
        <f aca="false">A5141&amp;"U"</f>
        <v>86931U</v>
      </c>
      <c r="C5141" s="341" t="s">
        <v>11030</v>
      </c>
      <c r="D5141" s="341" t="s">
        <v>32</v>
      </c>
      <c r="E5141" s="341" t="s">
        <v>5911</v>
      </c>
      <c r="F5141" s="343" t="n">
        <v>494.99</v>
      </c>
    </row>
    <row r="5142" customFormat="false" ht="15" hidden="false" customHeight="false" outlineLevel="0" collapsed="false">
      <c r="A5142" s="341" t="n">
        <v>86932</v>
      </c>
      <c r="B5142" s="342" t="str">
        <f aca="false">A5142&amp;"U"</f>
        <v>86932U</v>
      </c>
      <c r="C5142" s="341" t="s">
        <v>11031</v>
      </c>
      <c r="D5142" s="341" t="s">
        <v>32</v>
      </c>
      <c r="E5142" s="341" t="s">
        <v>5911</v>
      </c>
      <c r="F5142" s="343" t="n">
        <v>535.42</v>
      </c>
    </row>
    <row r="5143" customFormat="false" ht="15" hidden="false" customHeight="false" outlineLevel="0" collapsed="false">
      <c r="A5143" s="341" t="n">
        <v>86933</v>
      </c>
      <c r="B5143" s="342" t="str">
        <f aca="false">A5143&amp;"U"</f>
        <v>86933U</v>
      </c>
      <c r="C5143" s="341" t="s">
        <v>11032</v>
      </c>
      <c r="D5143" s="341" t="s">
        <v>32</v>
      </c>
      <c r="E5143" s="341" t="s">
        <v>5911</v>
      </c>
      <c r="F5143" s="343" t="n">
        <v>466.18</v>
      </c>
    </row>
    <row r="5144" customFormat="false" ht="15" hidden="false" customHeight="false" outlineLevel="0" collapsed="false">
      <c r="A5144" s="341" t="n">
        <v>86934</v>
      </c>
      <c r="B5144" s="342" t="str">
        <f aca="false">A5144&amp;"U"</f>
        <v>86934U</v>
      </c>
      <c r="C5144" s="341" t="s">
        <v>11033</v>
      </c>
      <c r="D5144" s="341" t="s">
        <v>32</v>
      </c>
      <c r="E5144" s="341" t="s">
        <v>5911</v>
      </c>
      <c r="F5144" s="343" t="n">
        <v>457.01</v>
      </c>
    </row>
    <row r="5145" customFormat="false" ht="15" hidden="false" customHeight="false" outlineLevel="0" collapsed="false">
      <c r="A5145" s="341" t="n">
        <v>86935</v>
      </c>
      <c r="B5145" s="342" t="str">
        <f aca="false">A5145&amp;"U"</f>
        <v>86935U</v>
      </c>
      <c r="C5145" s="341" t="s">
        <v>11034</v>
      </c>
      <c r="D5145" s="341" t="s">
        <v>32</v>
      </c>
      <c r="E5145" s="341" t="s">
        <v>5964</v>
      </c>
      <c r="F5145" s="343" t="n">
        <v>266.14</v>
      </c>
    </row>
    <row r="5146" customFormat="false" ht="15" hidden="false" customHeight="false" outlineLevel="0" collapsed="false">
      <c r="A5146" s="341" t="n">
        <v>86936</v>
      </c>
      <c r="B5146" s="342" t="str">
        <f aca="false">A5146&amp;"U"</f>
        <v>86936U</v>
      </c>
      <c r="C5146" s="341" t="s">
        <v>11035</v>
      </c>
      <c r="D5146" s="341" t="s">
        <v>32</v>
      </c>
      <c r="E5146" s="341" t="s">
        <v>5964</v>
      </c>
      <c r="F5146" s="343" t="n">
        <v>449.81</v>
      </c>
    </row>
    <row r="5147" customFormat="false" ht="15" hidden="false" customHeight="false" outlineLevel="0" collapsed="false">
      <c r="A5147" s="341" t="n">
        <v>86937</v>
      </c>
      <c r="B5147" s="342" t="str">
        <f aca="false">A5147&amp;"U"</f>
        <v>86937U</v>
      </c>
      <c r="C5147" s="341" t="s">
        <v>132</v>
      </c>
      <c r="D5147" s="341" t="s">
        <v>32</v>
      </c>
      <c r="E5147" s="341" t="s">
        <v>5964</v>
      </c>
      <c r="F5147" s="343" t="n">
        <v>224.62</v>
      </c>
    </row>
    <row r="5148" customFormat="false" ht="15" hidden="false" customHeight="false" outlineLevel="0" collapsed="false">
      <c r="A5148" s="341" t="n">
        <v>86938</v>
      </c>
      <c r="B5148" s="342" t="str">
        <f aca="false">A5148&amp;"U"</f>
        <v>86938U</v>
      </c>
      <c r="C5148" s="341" t="s">
        <v>11036</v>
      </c>
      <c r="D5148" s="341" t="s">
        <v>32</v>
      </c>
      <c r="E5148" s="341" t="s">
        <v>5964</v>
      </c>
      <c r="F5148" s="343" t="n">
        <v>408.29</v>
      </c>
    </row>
    <row r="5149" customFormat="false" ht="15" hidden="false" customHeight="false" outlineLevel="0" collapsed="false">
      <c r="A5149" s="341" t="n">
        <v>86939</v>
      </c>
      <c r="B5149" s="342" t="str">
        <f aca="false">A5149&amp;"U"</f>
        <v>86939U</v>
      </c>
      <c r="C5149" s="341" t="s">
        <v>11037</v>
      </c>
      <c r="D5149" s="341" t="s">
        <v>32</v>
      </c>
      <c r="E5149" s="341" t="s">
        <v>5911</v>
      </c>
      <c r="F5149" s="343" t="n">
        <v>433.47</v>
      </c>
    </row>
    <row r="5150" customFormat="false" ht="15" hidden="false" customHeight="false" outlineLevel="0" collapsed="false">
      <c r="A5150" s="341" t="n">
        <v>86940</v>
      </c>
      <c r="B5150" s="342" t="str">
        <f aca="false">A5150&amp;"U"</f>
        <v>86940U</v>
      </c>
      <c r="C5150" s="341" t="s">
        <v>11038</v>
      </c>
      <c r="D5150" s="341" t="s">
        <v>32</v>
      </c>
      <c r="E5150" s="341" t="s">
        <v>5911</v>
      </c>
      <c r="F5150" s="344" t="n">
        <v>1242.3</v>
      </c>
    </row>
    <row r="5151" customFormat="false" ht="15" hidden="false" customHeight="false" outlineLevel="0" collapsed="false">
      <c r="A5151" s="341" t="n">
        <v>86941</v>
      </c>
      <c r="B5151" s="342" t="str">
        <f aca="false">A5151&amp;"U"</f>
        <v>86941U</v>
      </c>
      <c r="C5151" s="341" t="s">
        <v>11039</v>
      </c>
      <c r="D5151" s="341" t="s">
        <v>32</v>
      </c>
      <c r="E5151" s="341" t="s">
        <v>5911</v>
      </c>
      <c r="F5151" s="343" t="n">
        <v>845.56</v>
      </c>
    </row>
    <row r="5152" customFormat="false" ht="15" hidden="false" customHeight="false" outlineLevel="0" collapsed="false">
      <c r="A5152" s="341" t="n">
        <v>86942</v>
      </c>
      <c r="B5152" s="342" t="str">
        <f aca="false">A5152&amp;"U"</f>
        <v>86942U</v>
      </c>
      <c r="C5152" s="341" t="s">
        <v>11040</v>
      </c>
      <c r="D5152" s="341" t="s">
        <v>32</v>
      </c>
      <c r="E5152" s="341" t="s">
        <v>5911</v>
      </c>
      <c r="F5152" s="343" t="n">
        <v>282.2</v>
      </c>
    </row>
    <row r="5153" customFormat="false" ht="15" hidden="false" customHeight="false" outlineLevel="0" collapsed="false">
      <c r="A5153" s="341" t="n">
        <v>86943</v>
      </c>
      <c r="B5153" s="342" t="str">
        <f aca="false">A5153&amp;"U"</f>
        <v>86943U</v>
      </c>
      <c r="C5153" s="341" t="s">
        <v>11041</v>
      </c>
      <c r="D5153" s="341" t="s">
        <v>32</v>
      </c>
      <c r="E5153" s="341" t="s">
        <v>5911</v>
      </c>
      <c r="F5153" s="343" t="n">
        <v>273.03</v>
      </c>
    </row>
    <row r="5154" customFormat="false" ht="15" hidden="false" customHeight="false" outlineLevel="0" collapsed="false">
      <c r="A5154" s="341" t="n">
        <v>86947</v>
      </c>
      <c r="B5154" s="342" t="str">
        <f aca="false">A5154&amp;"U"</f>
        <v>86947U</v>
      </c>
      <c r="C5154" s="341" t="s">
        <v>11042</v>
      </c>
      <c r="D5154" s="341" t="s">
        <v>32</v>
      </c>
      <c r="E5154" s="341" t="s">
        <v>5911</v>
      </c>
      <c r="F5154" s="344" t="n">
        <v>1361.8</v>
      </c>
    </row>
    <row r="5155" customFormat="false" ht="15" hidden="false" customHeight="false" outlineLevel="0" collapsed="false">
      <c r="A5155" s="341" t="n">
        <v>93396</v>
      </c>
      <c r="B5155" s="342" t="str">
        <f aca="false">A5155&amp;"U"</f>
        <v>93396U</v>
      </c>
      <c r="C5155" s="341" t="s">
        <v>11043</v>
      </c>
      <c r="D5155" s="341" t="s">
        <v>32</v>
      </c>
      <c r="E5155" s="341" t="s">
        <v>5911</v>
      </c>
      <c r="F5155" s="343" t="n">
        <v>665.9</v>
      </c>
    </row>
    <row r="5156" customFormat="false" ht="15" hidden="false" customHeight="false" outlineLevel="0" collapsed="false">
      <c r="A5156" s="341" t="n">
        <v>93441</v>
      </c>
      <c r="B5156" s="342" t="str">
        <f aca="false">A5156&amp;"U"</f>
        <v>93441U</v>
      </c>
      <c r="C5156" s="341" t="s">
        <v>11044</v>
      </c>
      <c r="D5156" s="341" t="s">
        <v>32</v>
      </c>
      <c r="E5156" s="341" t="s">
        <v>5911</v>
      </c>
      <c r="F5156" s="344" t="n">
        <v>1076.89</v>
      </c>
    </row>
    <row r="5157" customFormat="false" ht="15" hidden="false" customHeight="false" outlineLevel="0" collapsed="false">
      <c r="A5157" s="341" t="n">
        <v>93442</v>
      </c>
      <c r="B5157" s="342" t="str">
        <f aca="false">A5157&amp;"U"</f>
        <v>93442U</v>
      </c>
      <c r="C5157" s="341" t="s">
        <v>11045</v>
      </c>
      <c r="D5157" s="341" t="s">
        <v>32</v>
      </c>
      <c r="E5157" s="341" t="s">
        <v>5911</v>
      </c>
      <c r="F5157" s="344" t="n">
        <v>1269.24</v>
      </c>
    </row>
    <row r="5158" customFormat="false" ht="15" hidden="false" customHeight="false" outlineLevel="0" collapsed="false">
      <c r="A5158" s="341" t="n">
        <v>95469</v>
      </c>
      <c r="B5158" s="342" t="str">
        <f aca="false">A5158&amp;"U"</f>
        <v>95469U</v>
      </c>
      <c r="C5158" s="341" t="s">
        <v>11046</v>
      </c>
      <c r="D5158" s="341" t="s">
        <v>32</v>
      </c>
      <c r="E5158" s="341" t="s">
        <v>5911</v>
      </c>
      <c r="F5158" s="343" t="n">
        <v>292.54</v>
      </c>
    </row>
    <row r="5159" customFormat="false" ht="15" hidden="false" customHeight="false" outlineLevel="0" collapsed="false">
      <c r="A5159" s="341" t="n">
        <v>95470</v>
      </c>
      <c r="B5159" s="342" t="str">
        <f aca="false">A5159&amp;"U"</f>
        <v>95470U</v>
      </c>
      <c r="C5159" s="341" t="s">
        <v>11047</v>
      </c>
      <c r="D5159" s="341" t="s">
        <v>32</v>
      </c>
      <c r="E5159" s="341" t="s">
        <v>5911</v>
      </c>
      <c r="F5159" s="343" t="n">
        <v>301.98</v>
      </c>
    </row>
    <row r="5160" customFormat="false" ht="15" hidden="false" customHeight="false" outlineLevel="0" collapsed="false">
      <c r="A5160" s="341" t="n">
        <v>95471</v>
      </c>
      <c r="B5160" s="342" t="str">
        <f aca="false">A5160&amp;"U"</f>
        <v>95471U</v>
      </c>
      <c r="C5160" s="341" t="s">
        <v>11048</v>
      </c>
      <c r="D5160" s="341" t="s">
        <v>32</v>
      </c>
      <c r="E5160" s="341" t="s">
        <v>5911</v>
      </c>
      <c r="F5160" s="343" t="n">
        <v>763.77</v>
      </c>
    </row>
    <row r="5161" customFormat="false" ht="15" hidden="false" customHeight="false" outlineLevel="0" collapsed="false">
      <c r="A5161" s="341" t="n">
        <v>95472</v>
      </c>
      <c r="B5161" s="342" t="str">
        <f aca="false">A5161&amp;"U"</f>
        <v>95472U</v>
      </c>
      <c r="C5161" s="341" t="s">
        <v>11049</v>
      </c>
      <c r="D5161" s="341" t="s">
        <v>32</v>
      </c>
      <c r="E5161" s="341" t="s">
        <v>5911</v>
      </c>
      <c r="F5161" s="343" t="n">
        <v>773.21</v>
      </c>
    </row>
    <row r="5162" customFormat="false" ht="15" hidden="false" customHeight="false" outlineLevel="0" collapsed="false">
      <c r="A5162" s="341" t="n">
        <v>95542</v>
      </c>
      <c r="B5162" s="342" t="str">
        <f aca="false">A5162&amp;"U"</f>
        <v>95542U</v>
      </c>
      <c r="C5162" s="341" t="s">
        <v>11050</v>
      </c>
      <c r="D5162" s="341" t="s">
        <v>32</v>
      </c>
      <c r="E5162" s="341" t="s">
        <v>5964</v>
      </c>
      <c r="F5162" s="343" t="n">
        <v>27.59</v>
      </c>
    </row>
    <row r="5163" customFormat="false" ht="15" hidden="false" customHeight="false" outlineLevel="0" collapsed="false">
      <c r="A5163" s="341" t="n">
        <v>95543</v>
      </c>
      <c r="B5163" s="342" t="str">
        <f aca="false">A5163&amp;"U"</f>
        <v>95543U</v>
      </c>
      <c r="C5163" s="341" t="s">
        <v>11051</v>
      </c>
      <c r="D5163" s="341" t="s">
        <v>32</v>
      </c>
      <c r="E5163" s="341" t="s">
        <v>5964</v>
      </c>
      <c r="F5163" s="343" t="n">
        <v>47.36</v>
      </c>
    </row>
    <row r="5164" customFormat="false" ht="15" hidden="false" customHeight="false" outlineLevel="0" collapsed="false">
      <c r="A5164" s="341" t="n">
        <v>95544</v>
      </c>
      <c r="B5164" s="342" t="str">
        <f aca="false">A5164&amp;"U"</f>
        <v>95544U</v>
      </c>
      <c r="C5164" s="341" t="s">
        <v>11052</v>
      </c>
      <c r="D5164" s="341" t="s">
        <v>32</v>
      </c>
      <c r="E5164" s="341" t="s">
        <v>5964</v>
      </c>
      <c r="F5164" s="343" t="n">
        <v>33.06</v>
      </c>
    </row>
    <row r="5165" customFormat="false" ht="15" hidden="false" customHeight="false" outlineLevel="0" collapsed="false">
      <c r="A5165" s="341" t="n">
        <v>95545</v>
      </c>
      <c r="B5165" s="342" t="str">
        <f aca="false">A5165&amp;"U"</f>
        <v>95545U</v>
      </c>
      <c r="C5165" s="341" t="s">
        <v>11053</v>
      </c>
      <c r="D5165" s="341" t="s">
        <v>32</v>
      </c>
      <c r="E5165" s="341" t="s">
        <v>6393</v>
      </c>
      <c r="F5165" s="343" t="n">
        <v>32.48</v>
      </c>
    </row>
    <row r="5166" customFormat="false" ht="15" hidden="false" customHeight="false" outlineLevel="0" collapsed="false">
      <c r="A5166" s="341" t="n">
        <v>95546</v>
      </c>
      <c r="B5166" s="342" t="str">
        <f aca="false">A5166&amp;"U"</f>
        <v>95546U</v>
      </c>
      <c r="C5166" s="341" t="s">
        <v>11054</v>
      </c>
      <c r="D5166" s="341" t="s">
        <v>32</v>
      </c>
      <c r="E5166" s="341" t="s">
        <v>5964</v>
      </c>
      <c r="F5166" s="343" t="n">
        <v>118.94</v>
      </c>
    </row>
    <row r="5167" customFormat="false" ht="15" hidden="false" customHeight="false" outlineLevel="0" collapsed="false">
      <c r="A5167" s="341" t="n">
        <v>95547</v>
      </c>
      <c r="B5167" s="342" t="str">
        <f aca="false">A5167&amp;"U"</f>
        <v>95547U</v>
      </c>
      <c r="C5167" s="341" t="s">
        <v>11055</v>
      </c>
      <c r="D5167" s="341" t="s">
        <v>32</v>
      </c>
      <c r="E5167" s="341" t="s">
        <v>6393</v>
      </c>
      <c r="F5167" s="343" t="n">
        <v>94.47</v>
      </c>
    </row>
    <row r="5168" customFormat="false" ht="15" hidden="false" customHeight="false" outlineLevel="0" collapsed="false">
      <c r="A5168" s="341" t="n">
        <v>100848</v>
      </c>
      <c r="B5168" s="342" t="str">
        <f aca="false">A5168&amp;"U"</f>
        <v>100848U</v>
      </c>
      <c r="C5168" s="341" t="s">
        <v>11056</v>
      </c>
      <c r="D5168" s="341" t="s">
        <v>32</v>
      </c>
      <c r="E5168" s="341" t="s">
        <v>5911</v>
      </c>
      <c r="F5168" s="343" t="n">
        <v>547.85</v>
      </c>
    </row>
    <row r="5169" customFormat="false" ht="15" hidden="false" customHeight="false" outlineLevel="0" collapsed="false">
      <c r="A5169" s="341" t="n">
        <v>100849</v>
      </c>
      <c r="B5169" s="342" t="str">
        <f aca="false">A5169&amp;"U"</f>
        <v>100849U</v>
      </c>
      <c r="C5169" s="341" t="s">
        <v>11057</v>
      </c>
      <c r="D5169" s="341" t="s">
        <v>32</v>
      </c>
      <c r="E5169" s="341" t="s">
        <v>6393</v>
      </c>
      <c r="F5169" s="343" t="n">
        <v>41.6</v>
      </c>
    </row>
    <row r="5170" customFormat="false" ht="15" hidden="false" customHeight="false" outlineLevel="0" collapsed="false">
      <c r="A5170" s="341" t="n">
        <v>100851</v>
      </c>
      <c r="B5170" s="342" t="str">
        <f aca="false">A5170&amp;"U"</f>
        <v>100851U</v>
      </c>
      <c r="C5170" s="341" t="s">
        <v>11058</v>
      </c>
      <c r="D5170" s="341" t="s">
        <v>32</v>
      </c>
      <c r="E5170" s="341" t="s">
        <v>5964</v>
      </c>
      <c r="F5170" s="343" t="n">
        <v>83.11</v>
      </c>
    </row>
    <row r="5171" customFormat="false" ht="15" hidden="false" customHeight="false" outlineLevel="0" collapsed="false">
      <c r="A5171" s="341" t="n">
        <v>100852</v>
      </c>
      <c r="B5171" s="342" t="str">
        <f aca="false">A5171&amp;"U"</f>
        <v>100852U</v>
      </c>
      <c r="C5171" s="341" t="s">
        <v>11059</v>
      </c>
      <c r="D5171" s="341" t="s">
        <v>32</v>
      </c>
      <c r="E5171" s="341" t="s">
        <v>5964</v>
      </c>
      <c r="F5171" s="343" t="n">
        <v>203.9</v>
      </c>
    </row>
    <row r="5172" customFormat="false" ht="15" hidden="false" customHeight="false" outlineLevel="0" collapsed="false">
      <c r="A5172" s="341" t="n">
        <v>100853</v>
      </c>
      <c r="B5172" s="342" t="str">
        <f aca="false">A5172&amp;"U"</f>
        <v>100853U</v>
      </c>
      <c r="C5172" s="341" t="s">
        <v>11060</v>
      </c>
      <c r="D5172" s="341" t="s">
        <v>32</v>
      </c>
      <c r="E5172" s="341" t="s">
        <v>5964</v>
      </c>
      <c r="F5172" s="343" t="n">
        <v>454.47</v>
      </c>
    </row>
    <row r="5173" customFormat="false" ht="15" hidden="false" customHeight="false" outlineLevel="0" collapsed="false">
      <c r="A5173" s="341" t="n">
        <v>100854</v>
      </c>
      <c r="B5173" s="342" t="str">
        <f aca="false">A5173&amp;"U"</f>
        <v>100854U</v>
      </c>
      <c r="C5173" s="341" t="s">
        <v>11061</v>
      </c>
      <c r="D5173" s="341" t="s">
        <v>32</v>
      </c>
      <c r="E5173" s="341" t="s">
        <v>5964</v>
      </c>
      <c r="F5173" s="344" t="n">
        <v>2390.43</v>
      </c>
    </row>
    <row r="5174" customFormat="false" ht="15" hidden="false" customHeight="false" outlineLevel="0" collapsed="false">
      <c r="A5174" s="341" t="n">
        <v>100856</v>
      </c>
      <c r="B5174" s="342" t="str">
        <f aca="false">A5174&amp;"U"</f>
        <v>100856U</v>
      </c>
      <c r="C5174" s="341" t="s">
        <v>11062</v>
      </c>
      <c r="D5174" s="341" t="s">
        <v>32</v>
      </c>
      <c r="E5174" s="341" t="s">
        <v>5964</v>
      </c>
      <c r="F5174" s="343" t="n">
        <v>49.65</v>
      </c>
    </row>
    <row r="5175" customFormat="false" ht="15" hidden="false" customHeight="false" outlineLevel="0" collapsed="false">
      <c r="A5175" s="341" t="n">
        <v>100857</v>
      </c>
      <c r="B5175" s="342" t="str">
        <f aca="false">A5175&amp;"U"</f>
        <v>100857U</v>
      </c>
      <c r="C5175" s="341" t="s">
        <v>11063</v>
      </c>
      <c r="D5175" s="341" t="s">
        <v>32</v>
      </c>
      <c r="E5175" s="341" t="s">
        <v>5964</v>
      </c>
      <c r="F5175" s="343" t="n">
        <v>698.69</v>
      </c>
    </row>
    <row r="5176" customFormat="false" ht="15" hidden="false" customHeight="false" outlineLevel="0" collapsed="false">
      <c r="A5176" s="341" t="n">
        <v>100858</v>
      </c>
      <c r="B5176" s="342" t="str">
        <f aca="false">A5176&amp;"U"</f>
        <v>100858U</v>
      </c>
      <c r="C5176" s="341" t="s">
        <v>11064</v>
      </c>
      <c r="D5176" s="341" t="s">
        <v>32</v>
      </c>
      <c r="E5176" s="341" t="s">
        <v>5911</v>
      </c>
      <c r="F5176" s="343" t="n">
        <v>699.19</v>
      </c>
    </row>
    <row r="5177" customFormat="false" ht="15" hidden="false" customHeight="false" outlineLevel="0" collapsed="false">
      <c r="A5177" s="341" t="n">
        <v>100859</v>
      </c>
      <c r="B5177" s="342" t="str">
        <f aca="false">A5177&amp;"U"</f>
        <v>100859U</v>
      </c>
      <c r="C5177" s="341" t="s">
        <v>11065</v>
      </c>
      <c r="D5177" s="341" t="s">
        <v>32</v>
      </c>
      <c r="E5177" s="341" t="s">
        <v>5911</v>
      </c>
      <c r="F5177" s="344" t="n">
        <v>1010.95</v>
      </c>
    </row>
    <row r="5178" customFormat="false" ht="15" hidden="false" customHeight="false" outlineLevel="0" collapsed="false">
      <c r="A5178" s="341" t="n">
        <v>100860</v>
      </c>
      <c r="B5178" s="342" t="str">
        <f aca="false">A5178&amp;"U"</f>
        <v>100860U</v>
      </c>
      <c r="C5178" s="341" t="s">
        <v>11066</v>
      </c>
      <c r="D5178" s="341" t="s">
        <v>32</v>
      </c>
      <c r="E5178" s="341" t="s">
        <v>6393</v>
      </c>
      <c r="F5178" s="343" t="n">
        <v>89.05</v>
      </c>
    </row>
    <row r="5179" customFormat="false" ht="15" hidden="false" customHeight="false" outlineLevel="0" collapsed="false">
      <c r="A5179" s="341" t="n">
        <v>100861</v>
      </c>
      <c r="B5179" s="342" t="str">
        <f aca="false">A5179&amp;"U"</f>
        <v>100861U</v>
      </c>
      <c r="C5179" s="341" t="s">
        <v>11067</v>
      </c>
      <c r="D5179" s="341" t="s">
        <v>32</v>
      </c>
      <c r="E5179" s="341" t="s">
        <v>5911</v>
      </c>
      <c r="F5179" s="343" t="n">
        <v>32.3</v>
      </c>
    </row>
    <row r="5180" customFormat="false" ht="15" hidden="false" customHeight="false" outlineLevel="0" collapsed="false">
      <c r="A5180" s="341" t="n">
        <v>100862</v>
      </c>
      <c r="B5180" s="342" t="str">
        <f aca="false">A5180&amp;"U"</f>
        <v>100862U</v>
      </c>
      <c r="C5180" s="341" t="s">
        <v>11068</v>
      </c>
      <c r="D5180" s="341" t="s">
        <v>32</v>
      </c>
      <c r="E5180" s="341" t="s">
        <v>5911</v>
      </c>
      <c r="F5180" s="343" t="n">
        <v>35.42</v>
      </c>
    </row>
    <row r="5181" customFormat="false" ht="15" hidden="false" customHeight="false" outlineLevel="0" collapsed="false">
      <c r="A5181" s="341" t="n">
        <v>100863</v>
      </c>
      <c r="B5181" s="342" t="str">
        <f aca="false">A5181&amp;"U"</f>
        <v>100863U</v>
      </c>
      <c r="C5181" s="341" t="s">
        <v>11069</v>
      </c>
      <c r="D5181" s="341" t="s">
        <v>32</v>
      </c>
      <c r="E5181" s="341" t="s">
        <v>5911</v>
      </c>
      <c r="F5181" s="343" t="n">
        <v>616.27</v>
      </c>
    </row>
    <row r="5182" customFormat="false" ht="15" hidden="false" customHeight="false" outlineLevel="0" collapsed="false">
      <c r="A5182" s="341" t="n">
        <v>100864</v>
      </c>
      <c r="B5182" s="342" t="str">
        <f aca="false">A5182&amp;"U"</f>
        <v>100864U</v>
      </c>
      <c r="C5182" s="341" t="s">
        <v>11070</v>
      </c>
      <c r="D5182" s="341" t="s">
        <v>32</v>
      </c>
      <c r="E5182" s="341" t="s">
        <v>5911</v>
      </c>
      <c r="F5182" s="343" t="n">
        <v>678.58</v>
      </c>
    </row>
    <row r="5183" customFormat="false" ht="15" hidden="false" customHeight="false" outlineLevel="0" collapsed="false">
      <c r="A5183" s="341" t="n">
        <v>100865</v>
      </c>
      <c r="B5183" s="342" t="str">
        <f aca="false">A5183&amp;"U"</f>
        <v>100865U</v>
      </c>
      <c r="C5183" s="341" t="s">
        <v>11071</v>
      </c>
      <c r="D5183" s="341" t="s">
        <v>32</v>
      </c>
      <c r="E5183" s="341" t="s">
        <v>5911</v>
      </c>
      <c r="F5183" s="343" t="n">
        <v>610.32</v>
      </c>
    </row>
    <row r="5184" customFormat="false" ht="15" hidden="false" customHeight="false" outlineLevel="0" collapsed="false">
      <c r="A5184" s="341" t="n">
        <v>100866</v>
      </c>
      <c r="B5184" s="342" t="str">
        <f aca="false">A5184&amp;"U"</f>
        <v>100866U</v>
      </c>
      <c r="C5184" s="341" t="s">
        <v>11072</v>
      </c>
      <c r="D5184" s="341" t="s">
        <v>32</v>
      </c>
      <c r="E5184" s="341" t="s">
        <v>5911</v>
      </c>
      <c r="F5184" s="343" t="n">
        <v>315.29</v>
      </c>
    </row>
    <row r="5185" customFormat="false" ht="15" hidden="false" customHeight="false" outlineLevel="0" collapsed="false">
      <c r="A5185" s="341" t="n">
        <v>100867</v>
      </c>
      <c r="B5185" s="342" t="str">
        <f aca="false">A5185&amp;"U"</f>
        <v>100867U</v>
      </c>
      <c r="C5185" s="341" t="s">
        <v>11073</v>
      </c>
      <c r="D5185" s="341" t="s">
        <v>32</v>
      </c>
      <c r="E5185" s="341" t="s">
        <v>5911</v>
      </c>
      <c r="F5185" s="343" t="n">
        <v>335.84</v>
      </c>
    </row>
    <row r="5186" customFormat="false" ht="15" hidden="false" customHeight="false" outlineLevel="0" collapsed="false">
      <c r="A5186" s="341" t="n">
        <v>100868</v>
      </c>
      <c r="B5186" s="342" t="str">
        <f aca="false">A5186&amp;"U"</f>
        <v>100868U</v>
      </c>
      <c r="C5186" s="341" t="s">
        <v>11074</v>
      </c>
      <c r="D5186" s="341" t="s">
        <v>32</v>
      </c>
      <c r="E5186" s="341" t="s">
        <v>5911</v>
      </c>
      <c r="F5186" s="343" t="n">
        <v>349.51</v>
      </c>
    </row>
    <row r="5187" customFormat="false" ht="15" hidden="false" customHeight="false" outlineLevel="0" collapsed="false">
      <c r="A5187" s="341" t="n">
        <v>100869</v>
      </c>
      <c r="B5187" s="342" t="str">
        <f aca="false">A5187&amp;"U"</f>
        <v>100869U</v>
      </c>
      <c r="C5187" s="341" t="s">
        <v>11075</v>
      </c>
      <c r="D5187" s="341" t="s">
        <v>32</v>
      </c>
      <c r="E5187" s="341" t="s">
        <v>5911</v>
      </c>
      <c r="F5187" s="343" t="n">
        <v>360</v>
      </c>
    </row>
    <row r="5188" customFormat="false" ht="15" hidden="false" customHeight="false" outlineLevel="0" collapsed="false">
      <c r="A5188" s="341" t="n">
        <v>100870</v>
      </c>
      <c r="B5188" s="342" t="str">
        <f aca="false">A5188&amp;"U"</f>
        <v>100870U</v>
      </c>
      <c r="C5188" s="341" t="s">
        <v>11076</v>
      </c>
      <c r="D5188" s="341" t="s">
        <v>32</v>
      </c>
      <c r="E5188" s="341" t="s">
        <v>5911</v>
      </c>
      <c r="F5188" s="343" t="n">
        <v>285.91</v>
      </c>
    </row>
    <row r="5189" customFormat="false" ht="15" hidden="false" customHeight="false" outlineLevel="0" collapsed="false">
      <c r="A5189" s="341" t="n">
        <v>100871</v>
      </c>
      <c r="B5189" s="342" t="str">
        <f aca="false">A5189&amp;"U"</f>
        <v>100871U</v>
      </c>
      <c r="C5189" s="341" t="s">
        <v>11077</v>
      </c>
      <c r="D5189" s="341" t="s">
        <v>32</v>
      </c>
      <c r="E5189" s="341" t="s">
        <v>5911</v>
      </c>
      <c r="F5189" s="343" t="n">
        <v>308.85</v>
      </c>
    </row>
    <row r="5190" customFormat="false" ht="15" hidden="false" customHeight="false" outlineLevel="0" collapsed="false">
      <c r="A5190" s="341" t="n">
        <v>100872</v>
      </c>
      <c r="B5190" s="342" t="str">
        <f aca="false">A5190&amp;"U"</f>
        <v>100872U</v>
      </c>
      <c r="C5190" s="341" t="s">
        <v>11078</v>
      </c>
      <c r="D5190" s="341" t="s">
        <v>32</v>
      </c>
      <c r="E5190" s="341" t="s">
        <v>5911</v>
      </c>
      <c r="F5190" s="343" t="n">
        <v>323.5</v>
      </c>
    </row>
    <row r="5191" customFormat="false" ht="15" hidden="false" customHeight="false" outlineLevel="0" collapsed="false">
      <c r="A5191" s="341" t="n">
        <v>100873</v>
      </c>
      <c r="B5191" s="342" t="str">
        <f aca="false">A5191&amp;"U"</f>
        <v>100873U</v>
      </c>
      <c r="C5191" s="341" t="s">
        <v>11079</v>
      </c>
      <c r="D5191" s="341" t="s">
        <v>32</v>
      </c>
      <c r="E5191" s="341" t="s">
        <v>5911</v>
      </c>
      <c r="F5191" s="343" t="n">
        <v>332.65</v>
      </c>
    </row>
    <row r="5192" customFormat="false" ht="15" hidden="false" customHeight="false" outlineLevel="0" collapsed="false">
      <c r="A5192" s="341" t="n">
        <v>100874</v>
      </c>
      <c r="B5192" s="342" t="str">
        <f aca="false">A5192&amp;"U"</f>
        <v>100874U</v>
      </c>
      <c r="C5192" s="341" t="s">
        <v>11080</v>
      </c>
      <c r="D5192" s="341" t="s">
        <v>32</v>
      </c>
      <c r="E5192" s="341" t="s">
        <v>5911</v>
      </c>
      <c r="F5192" s="343" t="n">
        <v>315.29</v>
      </c>
    </row>
    <row r="5193" customFormat="false" ht="15" hidden="false" customHeight="false" outlineLevel="0" collapsed="false">
      <c r="A5193" s="341" t="n">
        <v>100875</v>
      </c>
      <c r="B5193" s="342" t="str">
        <f aca="false">A5193&amp;"U"</f>
        <v>100875U</v>
      </c>
      <c r="C5193" s="341" t="s">
        <v>11081</v>
      </c>
      <c r="D5193" s="341" t="s">
        <v>32</v>
      </c>
      <c r="E5193" s="341" t="s">
        <v>5911</v>
      </c>
      <c r="F5193" s="344" t="n">
        <v>1125.4</v>
      </c>
    </row>
    <row r="5194" customFormat="false" ht="15" hidden="false" customHeight="false" outlineLevel="0" collapsed="false">
      <c r="A5194" s="341" t="n">
        <v>100878</v>
      </c>
      <c r="B5194" s="342" t="str">
        <f aca="false">A5194&amp;"U"</f>
        <v>100878U</v>
      </c>
      <c r="C5194" s="341" t="s">
        <v>11082</v>
      </c>
      <c r="D5194" s="341" t="s">
        <v>32</v>
      </c>
      <c r="E5194" s="341" t="s">
        <v>5911</v>
      </c>
      <c r="F5194" s="343" t="n">
        <v>651.42</v>
      </c>
    </row>
    <row r="5195" customFormat="false" ht="15" hidden="false" customHeight="false" outlineLevel="0" collapsed="false">
      <c r="A5195" s="341" t="n">
        <v>98052</v>
      </c>
      <c r="B5195" s="342" t="str">
        <f aca="false">A5195&amp;"U"</f>
        <v>98052U</v>
      </c>
      <c r="C5195" s="341" t="s">
        <v>11083</v>
      </c>
      <c r="D5195" s="341" t="s">
        <v>32</v>
      </c>
      <c r="E5195" s="341" t="s">
        <v>5911</v>
      </c>
      <c r="F5195" s="344" t="n">
        <v>1974.85</v>
      </c>
    </row>
    <row r="5196" customFormat="false" ht="15" hidden="false" customHeight="false" outlineLevel="0" collapsed="false">
      <c r="A5196" s="341" t="n">
        <v>98053</v>
      </c>
      <c r="B5196" s="342" t="str">
        <f aca="false">A5196&amp;"U"</f>
        <v>98053U</v>
      </c>
      <c r="C5196" s="341" t="s">
        <v>11084</v>
      </c>
      <c r="D5196" s="341" t="s">
        <v>32</v>
      </c>
      <c r="E5196" s="341" t="s">
        <v>5911</v>
      </c>
      <c r="F5196" s="344" t="n">
        <v>2714.75</v>
      </c>
    </row>
    <row r="5197" customFormat="false" ht="15" hidden="false" customHeight="false" outlineLevel="0" collapsed="false">
      <c r="A5197" s="341" t="n">
        <v>98054</v>
      </c>
      <c r="B5197" s="342" t="str">
        <f aca="false">A5197&amp;"U"</f>
        <v>98054U</v>
      </c>
      <c r="C5197" s="341" t="s">
        <v>11085</v>
      </c>
      <c r="D5197" s="341" t="s">
        <v>32</v>
      </c>
      <c r="E5197" s="341" t="s">
        <v>5911</v>
      </c>
      <c r="F5197" s="344" t="n">
        <v>4429.44</v>
      </c>
    </row>
    <row r="5198" customFormat="false" ht="15" hidden="false" customHeight="false" outlineLevel="0" collapsed="false">
      <c r="A5198" s="341" t="n">
        <v>98055</v>
      </c>
      <c r="B5198" s="342" t="str">
        <f aca="false">A5198&amp;"U"</f>
        <v>98055U</v>
      </c>
      <c r="C5198" s="341" t="s">
        <v>11086</v>
      </c>
      <c r="D5198" s="341" t="s">
        <v>32</v>
      </c>
      <c r="E5198" s="341" t="s">
        <v>5911</v>
      </c>
      <c r="F5198" s="344" t="n">
        <v>6019.93</v>
      </c>
    </row>
    <row r="5199" customFormat="false" ht="15" hidden="false" customHeight="false" outlineLevel="0" collapsed="false">
      <c r="A5199" s="341" t="n">
        <v>98056</v>
      </c>
      <c r="B5199" s="342" t="str">
        <f aca="false">A5199&amp;"U"</f>
        <v>98056U</v>
      </c>
      <c r="C5199" s="341" t="s">
        <v>11087</v>
      </c>
      <c r="D5199" s="341" t="s">
        <v>32</v>
      </c>
      <c r="E5199" s="341" t="s">
        <v>5911</v>
      </c>
      <c r="F5199" s="344" t="n">
        <v>7029.57</v>
      </c>
    </row>
    <row r="5200" customFormat="false" ht="15" hidden="false" customHeight="false" outlineLevel="0" collapsed="false">
      <c r="A5200" s="341" t="n">
        <v>98057</v>
      </c>
      <c r="B5200" s="342" t="str">
        <f aca="false">A5200&amp;"U"</f>
        <v>98057U</v>
      </c>
      <c r="C5200" s="341" t="s">
        <v>11088</v>
      </c>
      <c r="D5200" s="341" t="s">
        <v>32</v>
      </c>
      <c r="E5200" s="341" t="s">
        <v>5911</v>
      </c>
      <c r="F5200" s="344" t="n">
        <v>8367.34</v>
      </c>
    </row>
    <row r="5201" customFormat="false" ht="15" hidden="false" customHeight="false" outlineLevel="0" collapsed="false">
      <c r="A5201" s="341" t="n">
        <v>98058</v>
      </c>
      <c r="B5201" s="342" t="str">
        <f aca="false">A5201&amp;"U"</f>
        <v>98058U</v>
      </c>
      <c r="C5201" s="341" t="s">
        <v>11089</v>
      </c>
      <c r="D5201" s="341" t="s">
        <v>32</v>
      </c>
      <c r="E5201" s="341" t="s">
        <v>5911</v>
      </c>
      <c r="F5201" s="344" t="n">
        <v>1692.32</v>
      </c>
    </row>
    <row r="5202" customFormat="false" ht="15" hidden="false" customHeight="false" outlineLevel="0" collapsed="false">
      <c r="A5202" s="341" t="n">
        <v>98059</v>
      </c>
      <c r="B5202" s="342" t="str">
        <f aca="false">A5202&amp;"U"</f>
        <v>98059U</v>
      </c>
      <c r="C5202" s="341" t="s">
        <v>11090</v>
      </c>
      <c r="D5202" s="341" t="s">
        <v>32</v>
      </c>
      <c r="E5202" s="341" t="s">
        <v>5911</v>
      </c>
      <c r="F5202" s="344" t="n">
        <v>3661.95</v>
      </c>
    </row>
    <row r="5203" customFormat="false" ht="15" hidden="false" customHeight="false" outlineLevel="0" collapsed="false">
      <c r="A5203" s="341" t="n">
        <v>98060</v>
      </c>
      <c r="B5203" s="342" t="str">
        <f aca="false">A5203&amp;"U"</f>
        <v>98060U</v>
      </c>
      <c r="C5203" s="341" t="s">
        <v>11091</v>
      </c>
      <c r="D5203" s="341" t="s">
        <v>32</v>
      </c>
      <c r="E5203" s="341" t="s">
        <v>5911</v>
      </c>
      <c r="F5203" s="344" t="n">
        <v>5112.2</v>
      </c>
    </row>
    <row r="5204" customFormat="false" ht="15" hidden="false" customHeight="false" outlineLevel="0" collapsed="false">
      <c r="A5204" s="341" t="n">
        <v>98061</v>
      </c>
      <c r="B5204" s="342" t="str">
        <f aca="false">A5204&amp;"U"</f>
        <v>98061U</v>
      </c>
      <c r="C5204" s="341" t="s">
        <v>11092</v>
      </c>
      <c r="D5204" s="341" t="s">
        <v>32</v>
      </c>
      <c r="E5204" s="341" t="s">
        <v>5911</v>
      </c>
      <c r="F5204" s="344" t="n">
        <v>7130.59</v>
      </c>
    </row>
    <row r="5205" customFormat="false" ht="15" hidden="false" customHeight="false" outlineLevel="0" collapsed="false">
      <c r="A5205" s="341" t="n">
        <v>98062</v>
      </c>
      <c r="B5205" s="342" t="str">
        <f aca="false">A5205&amp;"U"</f>
        <v>98062U</v>
      </c>
      <c r="C5205" s="341" t="s">
        <v>11093</v>
      </c>
      <c r="D5205" s="341" t="s">
        <v>32</v>
      </c>
      <c r="E5205" s="341" t="s">
        <v>5911</v>
      </c>
      <c r="F5205" s="344" t="n">
        <v>2938.61</v>
      </c>
    </row>
    <row r="5206" customFormat="false" ht="15" hidden="false" customHeight="false" outlineLevel="0" collapsed="false">
      <c r="A5206" s="341" t="n">
        <v>98063</v>
      </c>
      <c r="B5206" s="342" t="str">
        <f aca="false">A5206&amp;"U"</f>
        <v>98063U</v>
      </c>
      <c r="C5206" s="341" t="s">
        <v>11094</v>
      </c>
      <c r="D5206" s="341" t="s">
        <v>32</v>
      </c>
      <c r="E5206" s="341" t="s">
        <v>5911</v>
      </c>
      <c r="F5206" s="344" t="n">
        <v>4483.32</v>
      </c>
    </row>
    <row r="5207" customFormat="false" ht="15" hidden="false" customHeight="false" outlineLevel="0" collapsed="false">
      <c r="A5207" s="341" t="n">
        <v>98064</v>
      </c>
      <c r="B5207" s="342" t="str">
        <f aca="false">A5207&amp;"U"</f>
        <v>98064U</v>
      </c>
      <c r="C5207" s="341" t="s">
        <v>11095</v>
      </c>
      <c r="D5207" s="341" t="s">
        <v>32</v>
      </c>
      <c r="E5207" s="341" t="s">
        <v>5911</v>
      </c>
      <c r="F5207" s="344" t="n">
        <v>5186.56</v>
      </c>
    </row>
    <row r="5208" customFormat="false" ht="15" hidden="false" customHeight="false" outlineLevel="0" collapsed="false">
      <c r="A5208" s="341" t="n">
        <v>98065</v>
      </c>
      <c r="B5208" s="342" t="str">
        <f aca="false">A5208&amp;"U"</f>
        <v>98065U</v>
      </c>
      <c r="C5208" s="341" t="s">
        <v>11096</v>
      </c>
      <c r="D5208" s="341" t="s">
        <v>32</v>
      </c>
      <c r="E5208" s="341" t="s">
        <v>5911</v>
      </c>
      <c r="F5208" s="344" t="n">
        <v>7208.42</v>
      </c>
    </row>
    <row r="5209" customFormat="false" ht="15" hidden="false" customHeight="false" outlineLevel="0" collapsed="false">
      <c r="A5209" s="341" t="n">
        <v>98066</v>
      </c>
      <c r="B5209" s="342" t="str">
        <f aca="false">A5209&amp;"U"</f>
        <v>98066U</v>
      </c>
      <c r="C5209" s="341" t="s">
        <v>11097</v>
      </c>
      <c r="D5209" s="341" t="s">
        <v>32</v>
      </c>
      <c r="E5209" s="341" t="s">
        <v>5911</v>
      </c>
      <c r="F5209" s="344" t="n">
        <v>4550.21</v>
      </c>
    </row>
    <row r="5210" customFormat="false" ht="15" hidden="false" customHeight="false" outlineLevel="0" collapsed="false">
      <c r="A5210" s="341" t="n">
        <v>98067</v>
      </c>
      <c r="B5210" s="342" t="str">
        <f aca="false">A5210&amp;"U"</f>
        <v>98067U</v>
      </c>
      <c r="C5210" s="341" t="s">
        <v>11098</v>
      </c>
      <c r="D5210" s="341" t="s">
        <v>32</v>
      </c>
      <c r="E5210" s="341" t="s">
        <v>5911</v>
      </c>
      <c r="F5210" s="344" t="n">
        <v>6065.3</v>
      </c>
    </row>
    <row r="5211" customFormat="false" ht="15" hidden="false" customHeight="false" outlineLevel="0" collapsed="false">
      <c r="A5211" s="341" t="n">
        <v>98068</v>
      </c>
      <c r="B5211" s="342" t="str">
        <f aca="false">A5211&amp;"U"</f>
        <v>98068U</v>
      </c>
      <c r="C5211" s="341" t="s">
        <v>11099</v>
      </c>
      <c r="D5211" s="341" t="s">
        <v>32</v>
      </c>
      <c r="E5211" s="341" t="s">
        <v>5911</v>
      </c>
      <c r="F5211" s="344" t="n">
        <v>8564.18</v>
      </c>
    </row>
    <row r="5212" customFormat="false" ht="15" hidden="false" customHeight="false" outlineLevel="0" collapsed="false">
      <c r="A5212" s="341" t="n">
        <v>98069</v>
      </c>
      <c r="B5212" s="342" t="str">
        <f aca="false">A5212&amp;"U"</f>
        <v>98069U</v>
      </c>
      <c r="C5212" s="341" t="s">
        <v>11100</v>
      </c>
      <c r="D5212" s="341" t="s">
        <v>32</v>
      </c>
      <c r="E5212" s="341" t="s">
        <v>5911</v>
      </c>
      <c r="F5212" s="344" t="n">
        <v>11496.06</v>
      </c>
    </row>
    <row r="5213" customFormat="false" ht="15" hidden="false" customHeight="false" outlineLevel="0" collapsed="false">
      <c r="A5213" s="341" t="n">
        <v>98070</v>
      </c>
      <c r="B5213" s="342" t="str">
        <f aca="false">A5213&amp;"U"</f>
        <v>98070U</v>
      </c>
      <c r="C5213" s="341" t="s">
        <v>11101</v>
      </c>
      <c r="D5213" s="341" t="s">
        <v>32</v>
      </c>
      <c r="E5213" s="341" t="s">
        <v>5911</v>
      </c>
      <c r="F5213" s="344" t="n">
        <v>13146.86</v>
      </c>
    </row>
    <row r="5214" customFormat="false" ht="15" hidden="false" customHeight="false" outlineLevel="0" collapsed="false">
      <c r="A5214" s="341" t="n">
        <v>98071</v>
      </c>
      <c r="B5214" s="342" t="str">
        <f aca="false">A5214&amp;"U"</f>
        <v>98071U</v>
      </c>
      <c r="C5214" s="341" t="s">
        <v>11102</v>
      </c>
      <c r="D5214" s="341" t="s">
        <v>32</v>
      </c>
      <c r="E5214" s="341" t="s">
        <v>5911</v>
      </c>
      <c r="F5214" s="344" t="n">
        <v>14372.72</v>
      </c>
    </row>
    <row r="5215" customFormat="false" ht="15" hidden="false" customHeight="false" outlineLevel="0" collapsed="false">
      <c r="A5215" s="341" t="n">
        <v>98072</v>
      </c>
      <c r="B5215" s="342" t="str">
        <f aca="false">A5215&amp;"U"</f>
        <v>98072U</v>
      </c>
      <c r="C5215" s="341" t="s">
        <v>11103</v>
      </c>
      <c r="D5215" s="341" t="s">
        <v>32</v>
      </c>
      <c r="E5215" s="341" t="s">
        <v>5911</v>
      </c>
      <c r="F5215" s="344" t="n">
        <v>3822.22</v>
      </c>
    </row>
    <row r="5216" customFormat="false" ht="15" hidden="false" customHeight="false" outlineLevel="0" collapsed="false">
      <c r="A5216" s="341" t="n">
        <v>98073</v>
      </c>
      <c r="B5216" s="342" t="str">
        <f aca="false">A5216&amp;"U"</f>
        <v>98073U</v>
      </c>
      <c r="C5216" s="341" t="s">
        <v>11104</v>
      </c>
      <c r="D5216" s="341" t="s">
        <v>32</v>
      </c>
      <c r="E5216" s="341" t="s">
        <v>5911</v>
      </c>
      <c r="F5216" s="344" t="n">
        <v>5981.2</v>
      </c>
    </row>
    <row r="5217" customFormat="false" ht="15" hidden="false" customHeight="false" outlineLevel="0" collapsed="false">
      <c r="A5217" s="341" t="n">
        <v>98074</v>
      </c>
      <c r="B5217" s="342" t="str">
        <f aca="false">A5217&amp;"U"</f>
        <v>98074U</v>
      </c>
      <c r="C5217" s="341" t="s">
        <v>11105</v>
      </c>
      <c r="D5217" s="341" t="s">
        <v>32</v>
      </c>
      <c r="E5217" s="341" t="s">
        <v>5911</v>
      </c>
      <c r="F5217" s="344" t="n">
        <v>9290.51</v>
      </c>
    </row>
    <row r="5218" customFormat="false" ht="15" hidden="false" customHeight="false" outlineLevel="0" collapsed="false">
      <c r="A5218" s="341" t="n">
        <v>98075</v>
      </c>
      <c r="B5218" s="342" t="str">
        <f aca="false">A5218&amp;"U"</f>
        <v>98075U</v>
      </c>
      <c r="C5218" s="341" t="s">
        <v>11106</v>
      </c>
      <c r="D5218" s="341" t="s">
        <v>32</v>
      </c>
      <c r="E5218" s="341" t="s">
        <v>5911</v>
      </c>
      <c r="F5218" s="344" t="n">
        <v>12083.25</v>
      </c>
    </row>
    <row r="5219" customFormat="false" ht="15" hidden="false" customHeight="false" outlineLevel="0" collapsed="false">
      <c r="A5219" s="341" t="n">
        <v>98076</v>
      </c>
      <c r="B5219" s="342" t="str">
        <f aca="false">A5219&amp;"U"</f>
        <v>98076U</v>
      </c>
      <c r="C5219" s="341" t="s">
        <v>11107</v>
      </c>
      <c r="D5219" s="341" t="s">
        <v>32</v>
      </c>
      <c r="E5219" s="341" t="s">
        <v>5911</v>
      </c>
      <c r="F5219" s="344" t="n">
        <v>13925.7</v>
      </c>
    </row>
    <row r="5220" customFormat="false" ht="15" hidden="false" customHeight="false" outlineLevel="0" collapsed="false">
      <c r="A5220" s="341" t="n">
        <v>98077</v>
      </c>
      <c r="B5220" s="342" t="str">
        <f aca="false">A5220&amp;"U"</f>
        <v>98077U</v>
      </c>
      <c r="C5220" s="341" t="s">
        <v>11108</v>
      </c>
      <c r="D5220" s="341" t="s">
        <v>32</v>
      </c>
      <c r="E5220" s="341" t="s">
        <v>5911</v>
      </c>
      <c r="F5220" s="344" t="n">
        <v>16396.28</v>
      </c>
    </row>
    <row r="5221" customFormat="false" ht="15" hidden="false" customHeight="false" outlineLevel="0" collapsed="false">
      <c r="A5221" s="341" t="n">
        <v>98078</v>
      </c>
      <c r="B5221" s="342" t="str">
        <f aca="false">A5221&amp;"U"</f>
        <v>98078U</v>
      </c>
      <c r="C5221" s="341" t="s">
        <v>11109</v>
      </c>
      <c r="D5221" s="341" t="s">
        <v>32</v>
      </c>
      <c r="E5221" s="341" t="s">
        <v>5911</v>
      </c>
      <c r="F5221" s="344" t="n">
        <v>4321.47</v>
      </c>
    </row>
    <row r="5222" customFormat="false" ht="15" hidden="false" customHeight="false" outlineLevel="0" collapsed="false">
      <c r="A5222" s="341" t="n">
        <v>98079</v>
      </c>
      <c r="B5222" s="342" t="str">
        <f aca="false">A5222&amp;"U"</f>
        <v>98079U</v>
      </c>
      <c r="C5222" s="341" t="s">
        <v>11110</v>
      </c>
      <c r="D5222" s="341" t="s">
        <v>32</v>
      </c>
      <c r="E5222" s="341" t="s">
        <v>5911</v>
      </c>
      <c r="F5222" s="344" t="n">
        <v>7563.52</v>
      </c>
    </row>
    <row r="5223" customFormat="false" ht="15" hidden="false" customHeight="false" outlineLevel="0" collapsed="false">
      <c r="A5223" s="341" t="n">
        <v>98080</v>
      </c>
      <c r="B5223" s="342" t="str">
        <f aca="false">A5223&amp;"U"</f>
        <v>98080U</v>
      </c>
      <c r="C5223" s="341" t="s">
        <v>11111</v>
      </c>
      <c r="D5223" s="341" t="s">
        <v>32</v>
      </c>
      <c r="E5223" s="341" t="s">
        <v>5911</v>
      </c>
      <c r="F5223" s="344" t="n">
        <v>9709.93</v>
      </c>
    </row>
    <row r="5224" customFormat="false" ht="15" hidden="false" customHeight="false" outlineLevel="0" collapsed="false">
      <c r="A5224" s="341" t="n">
        <v>98081</v>
      </c>
      <c r="B5224" s="342" t="str">
        <f aca="false">A5224&amp;"U"</f>
        <v>98081U</v>
      </c>
      <c r="C5224" s="341" t="s">
        <v>11112</v>
      </c>
      <c r="D5224" s="341" t="s">
        <v>32</v>
      </c>
      <c r="E5224" s="341" t="s">
        <v>5911</v>
      </c>
      <c r="F5224" s="344" t="n">
        <v>14372.7</v>
      </c>
    </row>
    <row r="5225" customFormat="false" ht="15" hidden="false" customHeight="false" outlineLevel="0" collapsed="false">
      <c r="A5225" s="341" t="n">
        <v>98082</v>
      </c>
      <c r="B5225" s="342" t="str">
        <f aca="false">A5225&amp;"U"</f>
        <v>98082U</v>
      </c>
      <c r="C5225" s="341" t="s">
        <v>11113</v>
      </c>
      <c r="D5225" s="341" t="s">
        <v>32</v>
      </c>
      <c r="E5225" s="341" t="s">
        <v>5911</v>
      </c>
      <c r="F5225" s="344" t="n">
        <v>3462.7</v>
      </c>
    </row>
    <row r="5226" customFormat="false" ht="15" hidden="false" customHeight="false" outlineLevel="0" collapsed="false">
      <c r="A5226" s="341" t="n">
        <v>98083</v>
      </c>
      <c r="B5226" s="342" t="str">
        <f aca="false">A5226&amp;"U"</f>
        <v>98083U</v>
      </c>
      <c r="C5226" s="341" t="s">
        <v>11114</v>
      </c>
      <c r="D5226" s="341" t="s">
        <v>32</v>
      </c>
      <c r="E5226" s="341" t="s">
        <v>5911</v>
      </c>
      <c r="F5226" s="344" t="n">
        <v>4563.77</v>
      </c>
    </row>
    <row r="5227" customFormat="false" ht="15" hidden="false" customHeight="false" outlineLevel="0" collapsed="false">
      <c r="A5227" s="341" t="n">
        <v>98084</v>
      </c>
      <c r="B5227" s="342" t="str">
        <f aca="false">A5227&amp;"U"</f>
        <v>98084U</v>
      </c>
      <c r="C5227" s="341" t="s">
        <v>11115</v>
      </c>
      <c r="D5227" s="341" t="s">
        <v>32</v>
      </c>
      <c r="E5227" s="341" t="s">
        <v>5911</v>
      </c>
      <c r="F5227" s="344" t="n">
        <v>6395.39</v>
      </c>
    </row>
    <row r="5228" customFormat="false" ht="15" hidden="false" customHeight="false" outlineLevel="0" collapsed="false">
      <c r="A5228" s="341" t="n">
        <v>98085</v>
      </c>
      <c r="B5228" s="342" t="str">
        <f aca="false">A5228&amp;"U"</f>
        <v>98085U</v>
      </c>
      <c r="C5228" s="341" t="s">
        <v>11116</v>
      </c>
      <c r="D5228" s="341" t="s">
        <v>32</v>
      </c>
      <c r="E5228" s="341" t="s">
        <v>5911</v>
      </c>
      <c r="F5228" s="344" t="n">
        <v>8669.97</v>
      </c>
    </row>
    <row r="5229" customFormat="false" ht="15" hidden="false" customHeight="false" outlineLevel="0" collapsed="false">
      <c r="A5229" s="341" t="n">
        <v>98086</v>
      </c>
      <c r="B5229" s="342" t="str">
        <f aca="false">A5229&amp;"U"</f>
        <v>98086U</v>
      </c>
      <c r="C5229" s="341" t="s">
        <v>11117</v>
      </c>
      <c r="D5229" s="341" t="s">
        <v>32</v>
      </c>
      <c r="E5229" s="341" t="s">
        <v>5911</v>
      </c>
      <c r="F5229" s="344" t="n">
        <v>9783.35</v>
      </c>
    </row>
    <row r="5230" customFormat="false" ht="15" hidden="false" customHeight="false" outlineLevel="0" collapsed="false">
      <c r="A5230" s="341" t="n">
        <v>98087</v>
      </c>
      <c r="B5230" s="342" t="str">
        <f aca="false">A5230&amp;"U"</f>
        <v>98087U</v>
      </c>
      <c r="C5230" s="341" t="s">
        <v>11118</v>
      </c>
      <c r="D5230" s="341" t="s">
        <v>32</v>
      </c>
      <c r="E5230" s="341" t="s">
        <v>5911</v>
      </c>
      <c r="F5230" s="344" t="n">
        <v>10436.37</v>
      </c>
    </row>
    <row r="5231" customFormat="false" ht="15" hidden="false" customHeight="false" outlineLevel="0" collapsed="false">
      <c r="A5231" s="341" t="n">
        <v>98088</v>
      </c>
      <c r="B5231" s="342" t="str">
        <f aca="false">A5231&amp;"U"</f>
        <v>98088U</v>
      </c>
      <c r="C5231" s="341" t="s">
        <v>11119</v>
      </c>
      <c r="D5231" s="341" t="s">
        <v>32</v>
      </c>
      <c r="E5231" s="341" t="s">
        <v>5911</v>
      </c>
      <c r="F5231" s="344" t="n">
        <v>2996.18</v>
      </c>
    </row>
    <row r="5232" customFormat="false" ht="15" hidden="false" customHeight="false" outlineLevel="0" collapsed="false">
      <c r="A5232" s="341" t="n">
        <v>98089</v>
      </c>
      <c r="B5232" s="342" t="str">
        <f aca="false">A5232&amp;"U"</f>
        <v>98089U</v>
      </c>
      <c r="C5232" s="341" t="s">
        <v>11120</v>
      </c>
      <c r="D5232" s="341" t="s">
        <v>32</v>
      </c>
      <c r="E5232" s="341" t="s">
        <v>5911</v>
      </c>
      <c r="F5232" s="344" t="n">
        <v>4741.96</v>
      </c>
    </row>
    <row r="5233" customFormat="false" ht="15" hidden="false" customHeight="false" outlineLevel="0" collapsed="false">
      <c r="A5233" s="341" t="n">
        <v>98090</v>
      </c>
      <c r="B5233" s="342" t="str">
        <f aca="false">A5233&amp;"U"</f>
        <v>98090U</v>
      </c>
      <c r="C5233" s="341" t="s">
        <v>11121</v>
      </c>
      <c r="D5233" s="341" t="s">
        <v>32</v>
      </c>
      <c r="E5233" s="341" t="s">
        <v>5911</v>
      </c>
      <c r="F5233" s="344" t="n">
        <v>7457.86</v>
      </c>
    </row>
    <row r="5234" customFormat="false" ht="15" hidden="false" customHeight="false" outlineLevel="0" collapsed="false">
      <c r="A5234" s="341" t="n">
        <v>98091</v>
      </c>
      <c r="B5234" s="342" t="str">
        <f aca="false">A5234&amp;"U"</f>
        <v>98091U</v>
      </c>
      <c r="C5234" s="341" t="s">
        <v>11122</v>
      </c>
      <c r="D5234" s="341" t="s">
        <v>32</v>
      </c>
      <c r="E5234" s="341" t="s">
        <v>5911</v>
      </c>
      <c r="F5234" s="344" t="n">
        <v>9747.12</v>
      </c>
    </row>
    <row r="5235" customFormat="false" ht="15" hidden="false" customHeight="false" outlineLevel="0" collapsed="false">
      <c r="A5235" s="341" t="n">
        <v>98092</v>
      </c>
      <c r="B5235" s="342" t="str">
        <f aca="false">A5235&amp;"U"</f>
        <v>98092U</v>
      </c>
      <c r="C5235" s="341" t="s">
        <v>11123</v>
      </c>
      <c r="D5235" s="341" t="s">
        <v>32</v>
      </c>
      <c r="E5235" s="341" t="s">
        <v>5911</v>
      </c>
      <c r="F5235" s="344" t="n">
        <v>11326.1</v>
      </c>
    </row>
    <row r="5236" customFormat="false" ht="15" hidden="false" customHeight="false" outlineLevel="0" collapsed="false">
      <c r="A5236" s="341" t="n">
        <v>98093</v>
      </c>
      <c r="B5236" s="342" t="str">
        <f aca="false">A5236&amp;"U"</f>
        <v>98093U</v>
      </c>
      <c r="C5236" s="341" t="s">
        <v>11124</v>
      </c>
      <c r="D5236" s="341" t="s">
        <v>32</v>
      </c>
      <c r="E5236" s="341" t="s">
        <v>5911</v>
      </c>
      <c r="F5236" s="344" t="n">
        <v>13373.13</v>
      </c>
    </row>
    <row r="5237" customFormat="false" ht="15" hidden="false" customHeight="false" outlineLevel="0" collapsed="false">
      <c r="A5237" s="341" t="n">
        <v>98094</v>
      </c>
      <c r="B5237" s="342" t="str">
        <f aca="false">A5237&amp;"U"</f>
        <v>98094U</v>
      </c>
      <c r="C5237" s="341" t="s">
        <v>11125</v>
      </c>
      <c r="D5237" s="341" t="s">
        <v>32</v>
      </c>
      <c r="E5237" s="341" t="s">
        <v>5911</v>
      </c>
      <c r="F5237" s="344" t="n">
        <v>2506.68</v>
      </c>
    </row>
    <row r="5238" customFormat="false" ht="15" hidden="false" customHeight="false" outlineLevel="0" collapsed="false">
      <c r="A5238" s="341" t="n">
        <v>98099</v>
      </c>
      <c r="B5238" s="342" t="str">
        <f aca="false">A5238&amp;"U"</f>
        <v>98099U</v>
      </c>
      <c r="C5238" s="341" t="s">
        <v>11126</v>
      </c>
      <c r="D5238" s="341" t="s">
        <v>32</v>
      </c>
      <c r="E5238" s="341" t="s">
        <v>5911</v>
      </c>
      <c r="F5238" s="344" t="n">
        <v>4287.98</v>
      </c>
    </row>
    <row r="5239" customFormat="false" ht="15" hidden="false" customHeight="false" outlineLevel="0" collapsed="false">
      <c r="A5239" s="341" t="n">
        <v>98100</v>
      </c>
      <c r="B5239" s="342" t="str">
        <f aca="false">A5239&amp;"U"</f>
        <v>98100U</v>
      </c>
      <c r="C5239" s="341" t="s">
        <v>11127</v>
      </c>
      <c r="D5239" s="341" t="s">
        <v>32</v>
      </c>
      <c r="E5239" s="341" t="s">
        <v>5911</v>
      </c>
      <c r="F5239" s="344" t="n">
        <v>5622.77</v>
      </c>
    </row>
    <row r="5240" customFormat="false" ht="15" hidden="false" customHeight="false" outlineLevel="0" collapsed="false">
      <c r="A5240" s="341" t="n">
        <v>98101</v>
      </c>
      <c r="B5240" s="342" t="str">
        <f aca="false">A5240&amp;"U"</f>
        <v>98101U</v>
      </c>
      <c r="C5240" s="341" t="s">
        <v>11128</v>
      </c>
      <c r="D5240" s="341" t="s">
        <v>32</v>
      </c>
      <c r="E5240" s="341" t="s">
        <v>5911</v>
      </c>
      <c r="F5240" s="344" t="n">
        <v>8315.52</v>
      </c>
    </row>
    <row r="5241" customFormat="false" ht="15" hidden="false" customHeight="false" outlineLevel="0" collapsed="false">
      <c r="A5241" s="341" t="n">
        <v>98109</v>
      </c>
      <c r="B5241" s="342" t="str">
        <f aca="false">A5241&amp;"U"</f>
        <v>98109U</v>
      </c>
      <c r="C5241" s="341" t="s">
        <v>11129</v>
      </c>
      <c r="D5241" s="341" t="s">
        <v>32</v>
      </c>
      <c r="E5241" s="341" t="s">
        <v>5911</v>
      </c>
      <c r="F5241" s="343" t="n">
        <v>745.3</v>
      </c>
    </row>
    <row r="5242" customFormat="false" ht="15" hidden="false" customHeight="false" outlineLevel="0" collapsed="false">
      <c r="A5242" s="341" t="n">
        <v>98110</v>
      </c>
      <c r="B5242" s="342" t="str">
        <f aca="false">A5242&amp;"U"</f>
        <v>98110U</v>
      </c>
      <c r="C5242" s="341" t="s">
        <v>11130</v>
      </c>
      <c r="D5242" s="341" t="s">
        <v>32</v>
      </c>
      <c r="E5242" s="341" t="s">
        <v>5911</v>
      </c>
      <c r="F5242" s="343" t="n">
        <v>352.75</v>
      </c>
    </row>
    <row r="5243" customFormat="false" ht="15" hidden="false" customHeight="false" outlineLevel="0" collapsed="false">
      <c r="A5243" s="341" t="n">
        <v>98111</v>
      </c>
      <c r="B5243" s="342" t="str">
        <f aca="false">A5243&amp;"U"</f>
        <v>98111U</v>
      </c>
      <c r="C5243" s="341" t="s">
        <v>11131</v>
      </c>
      <c r="D5243" s="341" t="s">
        <v>32</v>
      </c>
      <c r="E5243" s="341" t="s">
        <v>5911</v>
      </c>
      <c r="F5243" s="343" t="n">
        <v>48.38</v>
      </c>
    </row>
    <row r="5244" customFormat="false" ht="15" hidden="false" customHeight="false" outlineLevel="0" collapsed="false">
      <c r="A5244" s="341" t="n">
        <v>98112</v>
      </c>
      <c r="B5244" s="342" t="str">
        <f aca="false">A5244&amp;"U"</f>
        <v>98112U</v>
      </c>
      <c r="C5244" s="341" t="s">
        <v>11132</v>
      </c>
      <c r="D5244" s="341" t="s">
        <v>32</v>
      </c>
      <c r="E5244" s="341" t="s">
        <v>5911</v>
      </c>
      <c r="F5244" s="343" t="n">
        <v>86.65</v>
      </c>
    </row>
    <row r="5245" customFormat="false" ht="15" hidden="false" customHeight="false" outlineLevel="0" collapsed="false">
      <c r="A5245" s="341" t="n">
        <v>98114</v>
      </c>
      <c r="B5245" s="342" t="str">
        <f aca="false">A5245&amp;"U"</f>
        <v>98114U</v>
      </c>
      <c r="C5245" s="341" t="s">
        <v>11133</v>
      </c>
      <c r="D5245" s="341" t="s">
        <v>32</v>
      </c>
      <c r="E5245" s="341" t="s">
        <v>5911</v>
      </c>
      <c r="F5245" s="343" t="n">
        <v>689</v>
      </c>
    </row>
    <row r="5246" customFormat="false" ht="15" hidden="false" customHeight="false" outlineLevel="0" collapsed="false">
      <c r="A5246" s="341" t="n">
        <v>98115</v>
      </c>
      <c r="B5246" s="342" t="str">
        <f aca="false">A5246&amp;"U"</f>
        <v>98115U</v>
      </c>
      <c r="C5246" s="341" t="s">
        <v>11134</v>
      </c>
      <c r="D5246" s="341" t="s">
        <v>32</v>
      </c>
      <c r="E5246" s="341" t="s">
        <v>5911</v>
      </c>
      <c r="F5246" s="343" t="n">
        <v>91.52</v>
      </c>
    </row>
    <row r="5247" customFormat="false" ht="15" hidden="false" customHeight="false" outlineLevel="0" collapsed="false">
      <c r="A5247" s="341" t="n">
        <v>89957</v>
      </c>
      <c r="B5247" s="342" t="str">
        <f aca="false">A5247&amp;"U"</f>
        <v>89957U</v>
      </c>
      <c r="C5247" s="341" t="s">
        <v>175</v>
      </c>
      <c r="D5247" s="341" t="s">
        <v>32</v>
      </c>
      <c r="E5247" s="341" t="s">
        <v>5964</v>
      </c>
      <c r="F5247" s="343" t="n">
        <v>131.29</v>
      </c>
    </row>
    <row r="5248" customFormat="false" ht="15" hidden="false" customHeight="false" outlineLevel="0" collapsed="false">
      <c r="A5248" s="341" t="n">
        <v>89959</v>
      </c>
      <c r="B5248" s="342" t="str">
        <f aca="false">A5248&amp;"U"</f>
        <v>89959U</v>
      </c>
      <c r="C5248" s="341" t="s">
        <v>11135</v>
      </c>
      <c r="D5248" s="341" t="s">
        <v>32</v>
      </c>
      <c r="E5248" s="341" t="s">
        <v>5964</v>
      </c>
      <c r="F5248" s="343" t="n">
        <v>210.19</v>
      </c>
    </row>
    <row r="5249" customFormat="false" ht="15" hidden="false" customHeight="false" outlineLevel="0" collapsed="false">
      <c r="A5249" s="341" t="n">
        <v>89349</v>
      </c>
      <c r="B5249" s="342" t="str">
        <f aca="false">A5249&amp;"U"</f>
        <v>89349U</v>
      </c>
      <c r="C5249" s="341" t="s">
        <v>11136</v>
      </c>
      <c r="D5249" s="341" t="s">
        <v>32</v>
      </c>
      <c r="E5249" s="341" t="s">
        <v>5964</v>
      </c>
      <c r="F5249" s="343" t="n">
        <v>28.06</v>
      </c>
    </row>
    <row r="5250" customFormat="false" ht="15" hidden="false" customHeight="false" outlineLevel="0" collapsed="false">
      <c r="A5250" s="341" t="n">
        <v>89351</v>
      </c>
      <c r="B5250" s="342" t="str">
        <f aca="false">A5250&amp;"U"</f>
        <v>89351U</v>
      </c>
      <c r="C5250" s="341" t="s">
        <v>11137</v>
      </c>
      <c r="D5250" s="341" t="s">
        <v>32</v>
      </c>
      <c r="E5250" s="341" t="s">
        <v>5964</v>
      </c>
      <c r="F5250" s="343" t="n">
        <v>34.56</v>
      </c>
    </row>
    <row r="5251" customFormat="false" ht="15" hidden="false" customHeight="false" outlineLevel="0" collapsed="false">
      <c r="A5251" s="341" t="n">
        <v>89352</v>
      </c>
      <c r="B5251" s="342" t="str">
        <f aca="false">A5251&amp;"U"</f>
        <v>89352U</v>
      </c>
      <c r="C5251" s="341" t="s">
        <v>11138</v>
      </c>
      <c r="D5251" s="341" t="s">
        <v>32</v>
      </c>
      <c r="E5251" s="341" t="s">
        <v>5964</v>
      </c>
      <c r="F5251" s="343" t="n">
        <v>38.26</v>
      </c>
    </row>
    <row r="5252" customFormat="false" ht="15" hidden="false" customHeight="false" outlineLevel="0" collapsed="false">
      <c r="A5252" s="341" t="n">
        <v>89353</v>
      </c>
      <c r="B5252" s="342" t="str">
        <f aca="false">A5252&amp;"U"</f>
        <v>89353U</v>
      </c>
      <c r="C5252" s="341" t="s">
        <v>11139</v>
      </c>
      <c r="D5252" s="341" t="s">
        <v>32</v>
      </c>
      <c r="E5252" s="341" t="s">
        <v>5964</v>
      </c>
      <c r="F5252" s="343" t="n">
        <v>41.87</v>
      </c>
    </row>
    <row r="5253" customFormat="false" ht="15" hidden="false" customHeight="false" outlineLevel="0" collapsed="false">
      <c r="A5253" s="341" t="n">
        <v>89354</v>
      </c>
      <c r="B5253" s="342" t="str">
        <f aca="false">A5253&amp;"U"</f>
        <v>89354U</v>
      </c>
      <c r="C5253" s="341" t="s">
        <v>11140</v>
      </c>
      <c r="D5253" s="341" t="s">
        <v>32</v>
      </c>
      <c r="E5253" s="341" t="s">
        <v>5964</v>
      </c>
      <c r="F5253" s="343" t="n">
        <v>715.19</v>
      </c>
    </row>
    <row r="5254" customFormat="false" ht="15" hidden="false" customHeight="false" outlineLevel="0" collapsed="false">
      <c r="A5254" s="341" t="n">
        <v>89969</v>
      </c>
      <c r="B5254" s="342" t="str">
        <f aca="false">A5254&amp;"U"</f>
        <v>89969U</v>
      </c>
      <c r="C5254" s="341" t="s">
        <v>11141</v>
      </c>
      <c r="D5254" s="341" t="s">
        <v>32</v>
      </c>
      <c r="E5254" s="341" t="s">
        <v>5964</v>
      </c>
      <c r="F5254" s="343" t="n">
        <v>44.18</v>
      </c>
    </row>
    <row r="5255" customFormat="false" ht="15" hidden="false" customHeight="false" outlineLevel="0" collapsed="false">
      <c r="A5255" s="341" t="n">
        <v>89970</v>
      </c>
      <c r="B5255" s="342" t="str">
        <f aca="false">A5255&amp;"U"</f>
        <v>89970U</v>
      </c>
      <c r="C5255" s="341" t="s">
        <v>11142</v>
      </c>
      <c r="D5255" s="341" t="s">
        <v>32</v>
      </c>
      <c r="E5255" s="341" t="s">
        <v>5964</v>
      </c>
      <c r="F5255" s="343" t="n">
        <v>47.69</v>
      </c>
    </row>
    <row r="5256" customFormat="false" ht="15" hidden="false" customHeight="false" outlineLevel="0" collapsed="false">
      <c r="A5256" s="341" t="n">
        <v>89971</v>
      </c>
      <c r="B5256" s="342" t="str">
        <f aca="false">A5256&amp;"U"</f>
        <v>89971U</v>
      </c>
      <c r="C5256" s="341" t="s">
        <v>11143</v>
      </c>
      <c r="D5256" s="341" t="s">
        <v>32</v>
      </c>
      <c r="E5256" s="341" t="s">
        <v>5964</v>
      </c>
      <c r="F5256" s="343" t="n">
        <v>48.88</v>
      </c>
    </row>
    <row r="5257" customFormat="false" ht="15" hidden="false" customHeight="false" outlineLevel="0" collapsed="false">
      <c r="A5257" s="341" t="n">
        <v>89972</v>
      </c>
      <c r="B5257" s="342" t="str">
        <f aca="false">A5257&amp;"U"</f>
        <v>89972U</v>
      </c>
      <c r="C5257" s="341" t="s">
        <v>11144</v>
      </c>
      <c r="D5257" s="341" t="s">
        <v>32</v>
      </c>
      <c r="E5257" s="341" t="s">
        <v>5964</v>
      </c>
      <c r="F5257" s="343" t="n">
        <v>54.21</v>
      </c>
    </row>
    <row r="5258" customFormat="false" ht="15" hidden="false" customHeight="false" outlineLevel="0" collapsed="false">
      <c r="A5258" s="341" t="n">
        <v>89973</v>
      </c>
      <c r="B5258" s="342" t="str">
        <f aca="false">A5258&amp;"U"</f>
        <v>89973U</v>
      </c>
      <c r="C5258" s="341" t="s">
        <v>11145</v>
      </c>
      <c r="D5258" s="341" t="s">
        <v>32</v>
      </c>
      <c r="E5258" s="341" t="s">
        <v>5964</v>
      </c>
      <c r="F5258" s="343" t="n">
        <v>909.39</v>
      </c>
    </row>
    <row r="5259" customFormat="false" ht="15" hidden="false" customHeight="false" outlineLevel="0" collapsed="false">
      <c r="A5259" s="341" t="n">
        <v>89974</v>
      </c>
      <c r="B5259" s="342" t="str">
        <f aca="false">A5259&amp;"U"</f>
        <v>89974U</v>
      </c>
      <c r="C5259" s="341" t="s">
        <v>11146</v>
      </c>
      <c r="D5259" s="341" t="s">
        <v>32</v>
      </c>
      <c r="E5259" s="341" t="s">
        <v>5964</v>
      </c>
      <c r="F5259" s="343" t="n">
        <v>279.91</v>
      </c>
    </row>
    <row r="5260" customFormat="false" ht="15" hidden="false" customHeight="false" outlineLevel="0" collapsed="false">
      <c r="A5260" s="341" t="n">
        <v>89984</v>
      </c>
      <c r="B5260" s="342" t="str">
        <f aca="false">A5260&amp;"U"</f>
        <v>89984U</v>
      </c>
      <c r="C5260" s="341" t="s">
        <v>11147</v>
      </c>
      <c r="D5260" s="341" t="s">
        <v>32</v>
      </c>
      <c r="E5260" s="341" t="s">
        <v>5964</v>
      </c>
      <c r="F5260" s="343" t="n">
        <v>90.29</v>
      </c>
    </row>
    <row r="5261" customFormat="false" ht="15" hidden="false" customHeight="false" outlineLevel="0" collapsed="false">
      <c r="A5261" s="341" t="n">
        <v>89985</v>
      </c>
      <c r="B5261" s="342" t="str">
        <f aca="false">A5261&amp;"U"</f>
        <v>89985U</v>
      </c>
      <c r="C5261" s="341" t="s">
        <v>11148</v>
      </c>
      <c r="D5261" s="341" t="s">
        <v>32</v>
      </c>
      <c r="E5261" s="341" t="s">
        <v>5964</v>
      </c>
      <c r="F5261" s="343" t="n">
        <v>94.75</v>
      </c>
    </row>
    <row r="5262" customFormat="false" ht="15" hidden="false" customHeight="false" outlineLevel="0" collapsed="false">
      <c r="A5262" s="341" t="n">
        <v>89986</v>
      </c>
      <c r="B5262" s="342" t="str">
        <f aca="false">A5262&amp;"U"</f>
        <v>89986U</v>
      </c>
      <c r="C5262" s="341" t="s">
        <v>11149</v>
      </c>
      <c r="D5262" s="341" t="s">
        <v>32</v>
      </c>
      <c r="E5262" s="341" t="s">
        <v>5964</v>
      </c>
      <c r="F5262" s="343" t="n">
        <v>87.95</v>
      </c>
    </row>
    <row r="5263" customFormat="false" ht="15" hidden="false" customHeight="false" outlineLevel="0" collapsed="false">
      <c r="A5263" s="341" t="n">
        <v>89987</v>
      </c>
      <c r="B5263" s="342" t="str">
        <f aca="false">A5263&amp;"U"</f>
        <v>89987U</v>
      </c>
      <c r="C5263" s="341" t="s">
        <v>11150</v>
      </c>
      <c r="D5263" s="341" t="s">
        <v>32</v>
      </c>
      <c r="E5263" s="341" t="s">
        <v>5964</v>
      </c>
      <c r="F5263" s="343" t="n">
        <v>99.87</v>
      </c>
    </row>
    <row r="5264" customFormat="false" ht="15" hidden="false" customHeight="false" outlineLevel="0" collapsed="false">
      <c r="A5264" s="341" t="n">
        <v>90371</v>
      </c>
      <c r="B5264" s="342" t="str">
        <f aca="false">A5264&amp;"U"</f>
        <v>90371U</v>
      </c>
      <c r="C5264" s="341" t="s">
        <v>11151</v>
      </c>
      <c r="D5264" s="341" t="s">
        <v>32</v>
      </c>
      <c r="E5264" s="341" t="s">
        <v>5964</v>
      </c>
      <c r="F5264" s="343" t="n">
        <v>22.01</v>
      </c>
    </row>
    <row r="5265" customFormat="false" ht="15" hidden="false" customHeight="false" outlineLevel="0" collapsed="false">
      <c r="A5265" s="341" t="n">
        <v>94489</v>
      </c>
      <c r="B5265" s="342" t="str">
        <f aca="false">A5265&amp;"U"</f>
        <v>94489U</v>
      </c>
      <c r="C5265" s="341" t="s">
        <v>11152</v>
      </c>
      <c r="D5265" s="341" t="s">
        <v>32</v>
      </c>
      <c r="E5265" s="341" t="s">
        <v>5964</v>
      </c>
      <c r="F5265" s="343" t="n">
        <v>22.29</v>
      </c>
    </row>
    <row r="5266" customFormat="false" ht="15" hidden="false" customHeight="false" outlineLevel="0" collapsed="false">
      <c r="A5266" s="341" t="n">
        <v>94490</v>
      </c>
      <c r="B5266" s="342" t="str">
        <f aca="false">A5266&amp;"U"</f>
        <v>94490U</v>
      </c>
      <c r="C5266" s="341" t="s">
        <v>11153</v>
      </c>
      <c r="D5266" s="341" t="s">
        <v>32</v>
      </c>
      <c r="E5266" s="341" t="s">
        <v>5964</v>
      </c>
      <c r="F5266" s="343" t="n">
        <v>32.46</v>
      </c>
    </row>
    <row r="5267" customFormat="false" ht="15" hidden="false" customHeight="false" outlineLevel="0" collapsed="false">
      <c r="A5267" s="341" t="n">
        <v>94491</v>
      </c>
      <c r="B5267" s="342" t="str">
        <f aca="false">A5267&amp;"U"</f>
        <v>94491U</v>
      </c>
      <c r="C5267" s="341" t="s">
        <v>11154</v>
      </c>
      <c r="D5267" s="341" t="s">
        <v>32</v>
      </c>
      <c r="E5267" s="341" t="s">
        <v>5964</v>
      </c>
      <c r="F5267" s="343" t="n">
        <v>44.49</v>
      </c>
    </row>
    <row r="5268" customFormat="false" ht="15" hidden="false" customHeight="false" outlineLevel="0" collapsed="false">
      <c r="A5268" s="341" t="n">
        <v>94492</v>
      </c>
      <c r="B5268" s="342" t="str">
        <f aca="false">A5268&amp;"U"</f>
        <v>94492U</v>
      </c>
      <c r="C5268" s="341" t="s">
        <v>11155</v>
      </c>
      <c r="D5268" s="341" t="s">
        <v>32</v>
      </c>
      <c r="E5268" s="341" t="s">
        <v>5964</v>
      </c>
      <c r="F5268" s="343" t="n">
        <v>45.69</v>
      </c>
    </row>
    <row r="5269" customFormat="false" ht="15" hidden="false" customHeight="false" outlineLevel="0" collapsed="false">
      <c r="A5269" s="341" t="n">
        <v>94493</v>
      </c>
      <c r="B5269" s="342" t="str">
        <f aca="false">A5269&amp;"U"</f>
        <v>94493U</v>
      </c>
      <c r="C5269" s="341" t="s">
        <v>11156</v>
      </c>
      <c r="D5269" s="341" t="s">
        <v>32</v>
      </c>
      <c r="E5269" s="341" t="s">
        <v>5964</v>
      </c>
      <c r="F5269" s="343" t="n">
        <v>83.74</v>
      </c>
    </row>
    <row r="5270" customFormat="false" ht="15" hidden="false" customHeight="false" outlineLevel="0" collapsed="false">
      <c r="A5270" s="341" t="n">
        <v>94495</v>
      </c>
      <c r="B5270" s="342" t="str">
        <f aca="false">A5270&amp;"U"</f>
        <v>94495U</v>
      </c>
      <c r="C5270" s="341" t="s">
        <v>11157</v>
      </c>
      <c r="D5270" s="341" t="s">
        <v>32</v>
      </c>
      <c r="E5270" s="341" t="s">
        <v>5964</v>
      </c>
      <c r="F5270" s="343" t="n">
        <v>64.95</v>
      </c>
    </row>
    <row r="5271" customFormat="false" ht="15" hidden="false" customHeight="false" outlineLevel="0" collapsed="false">
      <c r="A5271" s="341" t="n">
        <v>94496</v>
      </c>
      <c r="B5271" s="342" t="str">
        <f aca="false">A5271&amp;"U"</f>
        <v>94496U</v>
      </c>
      <c r="C5271" s="341" t="s">
        <v>11158</v>
      </c>
      <c r="D5271" s="341" t="s">
        <v>32</v>
      </c>
      <c r="E5271" s="341" t="s">
        <v>5964</v>
      </c>
      <c r="F5271" s="343" t="n">
        <v>88.49</v>
      </c>
    </row>
    <row r="5272" customFormat="false" ht="15" hidden="false" customHeight="false" outlineLevel="0" collapsed="false">
      <c r="A5272" s="341" t="n">
        <v>94497</v>
      </c>
      <c r="B5272" s="342" t="str">
        <f aca="false">A5272&amp;"U"</f>
        <v>94497U</v>
      </c>
      <c r="C5272" s="341" t="s">
        <v>11159</v>
      </c>
      <c r="D5272" s="341" t="s">
        <v>32</v>
      </c>
      <c r="E5272" s="341" t="s">
        <v>5964</v>
      </c>
      <c r="F5272" s="343" t="n">
        <v>112.04</v>
      </c>
    </row>
    <row r="5273" customFormat="false" ht="15" hidden="false" customHeight="false" outlineLevel="0" collapsed="false">
      <c r="A5273" s="341" t="n">
        <v>94498</v>
      </c>
      <c r="B5273" s="342" t="str">
        <f aca="false">A5273&amp;"U"</f>
        <v>94498U</v>
      </c>
      <c r="C5273" s="341" t="s">
        <v>11160</v>
      </c>
      <c r="D5273" s="341" t="s">
        <v>32</v>
      </c>
      <c r="E5273" s="341" t="s">
        <v>5964</v>
      </c>
      <c r="F5273" s="343" t="n">
        <v>154.84</v>
      </c>
    </row>
    <row r="5274" customFormat="false" ht="15" hidden="false" customHeight="false" outlineLevel="0" collapsed="false">
      <c r="A5274" s="341" t="n">
        <v>94499</v>
      </c>
      <c r="B5274" s="342" t="str">
        <f aca="false">A5274&amp;"U"</f>
        <v>94499U</v>
      </c>
      <c r="C5274" s="341" t="s">
        <v>11161</v>
      </c>
      <c r="D5274" s="341" t="s">
        <v>32</v>
      </c>
      <c r="E5274" s="341" t="s">
        <v>5964</v>
      </c>
      <c r="F5274" s="343" t="n">
        <v>309.98</v>
      </c>
    </row>
    <row r="5275" customFormat="false" ht="15" hidden="false" customHeight="false" outlineLevel="0" collapsed="false">
      <c r="A5275" s="341" t="n">
        <v>94500</v>
      </c>
      <c r="B5275" s="342" t="str">
        <f aca="false">A5275&amp;"U"</f>
        <v>94500U</v>
      </c>
      <c r="C5275" s="341" t="s">
        <v>11162</v>
      </c>
      <c r="D5275" s="341" t="s">
        <v>32</v>
      </c>
      <c r="E5275" s="341" t="s">
        <v>5964</v>
      </c>
      <c r="F5275" s="343" t="n">
        <v>376.09</v>
      </c>
    </row>
    <row r="5276" customFormat="false" ht="15" hidden="false" customHeight="false" outlineLevel="0" collapsed="false">
      <c r="A5276" s="341" t="n">
        <v>94501</v>
      </c>
      <c r="B5276" s="342" t="str">
        <f aca="false">A5276&amp;"U"</f>
        <v>94501U</v>
      </c>
      <c r="C5276" s="341" t="s">
        <v>11163</v>
      </c>
      <c r="D5276" s="341" t="s">
        <v>32</v>
      </c>
      <c r="E5276" s="341" t="s">
        <v>5964</v>
      </c>
      <c r="F5276" s="343" t="n">
        <v>763</v>
      </c>
    </row>
    <row r="5277" customFormat="false" ht="15" hidden="false" customHeight="false" outlineLevel="0" collapsed="false">
      <c r="A5277" s="341" t="n">
        <v>94792</v>
      </c>
      <c r="B5277" s="342" t="str">
        <f aca="false">A5277&amp;"U"</f>
        <v>94792U</v>
      </c>
      <c r="C5277" s="341" t="s">
        <v>11164</v>
      </c>
      <c r="D5277" s="341" t="s">
        <v>32</v>
      </c>
      <c r="E5277" s="341" t="s">
        <v>5964</v>
      </c>
      <c r="F5277" s="343" t="n">
        <v>121.78</v>
      </c>
    </row>
    <row r="5278" customFormat="false" ht="15" hidden="false" customHeight="false" outlineLevel="0" collapsed="false">
      <c r="A5278" s="341" t="n">
        <v>94793</v>
      </c>
      <c r="B5278" s="342" t="str">
        <f aca="false">A5278&amp;"U"</f>
        <v>94793U</v>
      </c>
      <c r="C5278" s="341" t="s">
        <v>11165</v>
      </c>
      <c r="D5278" s="341" t="s">
        <v>32</v>
      </c>
      <c r="E5278" s="341" t="s">
        <v>5964</v>
      </c>
      <c r="F5278" s="343" t="n">
        <v>167.22</v>
      </c>
    </row>
    <row r="5279" customFormat="false" ht="15" hidden="false" customHeight="false" outlineLevel="0" collapsed="false">
      <c r="A5279" s="341" t="n">
        <v>94794</v>
      </c>
      <c r="B5279" s="342" t="str">
        <f aca="false">A5279&amp;"U"</f>
        <v>94794U</v>
      </c>
      <c r="C5279" s="341" t="s">
        <v>11166</v>
      </c>
      <c r="D5279" s="341" t="s">
        <v>32</v>
      </c>
      <c r="E5279" s="341" t="s">
        <v>5964</v>
      </c>
      <c r="F5279" s="343" t="n">
        <v>176.96</v>
      </c>
    </row>
    <row r="5280" customFormat="false" ht="15" hidden="false" customHeight="false" outlineLevel="0" collapsed="false">
      <c r="A5280" s="341" t="n">
        <v>94795</v>
      </c>
      <c r="B5280" s="342" t="str">
        <f aca="false">A5280&amp;"U"</f>
        <v>94795U</v>
      </c>
      <c r="C5280" s="341" t="s">
        <v>11167</v>
      </c>
      <c r="D5280" s="341" t="s">
        <v>32</v>
      </c>
      <c r="E5280" s="341" t="s">
        <v>5964</v>
      </c>
      <c r="F5280" s="343" t="n">
        <v>69.22</v>
      </c>
    </row>
    <row r="5281" customFormat="false" ht="15" hidden="false" customHeight="false" outlineLevel="0" collapsed="false">
      <c r="A5281" s="341" t="n">
        <v>94796</v>
      </c>
      <c r="B5281" s="342" t="str">
        <f aca="false">A5281&amp;"U"</f>
        <v>94796U</v>
      </c>
      <c r="C5281" s="341" t="s">
        <v>11168</v>
      </c>
      <c r="D5281" s="341" t="s">
        <v>32</v>
      </c>
      <c r="E5281" s="341" t="s">
        <v>5964</v>
      </c>
      <c r="F5281" s="343" t="n">
        <v>77.21</v>
      </c>
    </row>
    <row r="5282" customFormat="false" ht="15" hidden="false" customHeight="false" outlineLevel="0" collapsed="false">
      <c r="A5282" s="341" t="n">
        <v>94797</v>
      </c>
      <c r="B5282" s="342" t="str">
        <f aca="false">A5282&amp;"U"</f>
        <v>94797U</v>
      </c>
      <c r="C5282" s="341" t="s">
        <v>11169</v>
      </c>
      <c r="D5282" s="341" t="s">
        <v>32</v>
      </c>
      <c r="E5282" s="341" t="s">
        <v>5964</v>
      </c>
      <c r="F5282" s="343" t="n">
        <v>166.14</v>
      </c>
    </row>
    <row r="5283" customFormat="false" ht="15" hidden="false" customHeight="false" outlineLevel="0" collapsed="false">
      <c r="A5283" s="341" t="n">
        <v>94798</v>
      </c>
      <c r="B5283" s="342" t="str">
        <f aca="false">A5283&amp;"U"</f>
        <v>94798U</v>
      </c>
      <c r="C5283" s="341" t="s">
        <v>11170</v>
      </c>
      <c r="D5283" s="341" t="s">
        <v>32</v>
      </c>
      <c r="E5283" s="341" t="s">
        <v>5964</v>
      </c>
      <c r="F5283" s="343" t="n">
        <v>279.11</v>
      </c>
    </row>
    <row r="5284" customFormat="false" ht="15" hidden="false" customHeight="false" outlineLevel="0" collapsed="false">
      <c r="A5284" s="341" t="n">
        <v>94799</v>
      </c>
      <c r="B5284" s="342" t="str">
        <f aca="false">A5284&amp;"U"</f>
        <v>94799U</v>
      </c>
      <c r="C5284" s="341" t="s">
        <v>11171</v>
      </c>
      <c r="D5284" s="341" t="s">
        <v>32</v>
      </c>
      <c r="E5284" s="341" t="s">
        <v>5964</v>
      </c>
      <c r="F5284" s="343" t="n">
        <v>341.46</v>
      </c>
    </row>
    <row r="5285" customFormat="false" ht="15" hidden="false" customHeight="false" outlineLevel="0" collapsed="false">
      <c r="A5285" s="341" t="n">
        <v>94800</v>
      </c>
      <c r="B5285" s="342" t="str">
        <f aca="false">A5285&amp;"U"</f>
        <v>94800U</v>
      </c>
      <c r="C5285" s="341" t="s">
        <v>11172</v>
      </c>
      <c r="D5285" s="341" t="s">
        <v>32</v>
      </c>
      <c r="E5285" s="341" t="s">
        <v>5964</v>
      </c>
      <c r="F5285" s="343" t="n">
        <v>438.25</v>
      </c>
    </row>
    <row r="5286" customFormat="false" ht="15" hidden="false" customHeight="false" outlineLevel="0" collapsed="false">
      <c r="A5286" s="341" t="n">
        <v>95248</v>
      </c>
      <c r="B5286" s="342" t="str">
        <f aca="false">A5286&amp;"U"</f>
        <v>95248U</v>
      </c>
      <c r="C5286" s="341" t="s">
        <v>11173</v>
      </c>
      <c r="D5286" s="341" t="s">
        <v>32</v>
      </c>
      <c r="E5286" s="341" t="s">
        <v>5964</v>
      </c>
      <c r="F5286" s="343" t="n">
        <v>55.73</v>
      </c>
    </row>
    <row r="5287" customFormat="false" ht="15" hidden="false" customHeight="false" outlineLevel="0" collapsed="false">
      <c r="A5287" s="341" t="n">
        <v>95249</v>
      </c>
      <c r="B5287" s="342" t="str">
        <f aca="false">A5287&amp;"U"</f>
        <v>95249U</v>
      </c>
      <c r="C5287" s="341" t="s">
        <v>11174</v>
      </c>
      <c r="D5287" s="341" t="s">
        <v>32</v>
      </c>
      <c r="E5287" s="341" t="s">
        <v>5964</v>
      </c>
      <c r="F5287" s="343" t="n">
        <v>65.51</v>
      </c>
    </row>
    <row r="5288" customFormat="false" ht="15" hidden="false" customHeight="false" outlineLevel="0" collapsed="false">
      <c r="A5288" s="341" t="n">
        <v>95250</v>
      </c>
      <c r="B5288" s="342" t="str">
        <f aca="false">A5288&amp;"U"</f>
        <v>95250U</v>
      </c>
      <c r="C5288" s="341" t="s">
        <v>11175</v>
      </c>
      <c r="D5288" s="341" t="s">
        <v>32</v>
      </c>
      <c r="E5288" s="341" t="s">
        <v>5964</v>
      </c>
      <c r="F5288" s="343" t="n">
        <v>88.44</v>
      </c>
    </row>
    <row r="5289" customFormat="false" ht="15" hidden="false" customHeight="false" outlineLevel="0" collapsed="false">
      <c r="A5289" s="341" t="n">
        <v>95251</v>
      </c>
      <c r="B5289" s="342" t="str">
        <f aca="false">A5289&amp;"U"</f>
        <v>95251U</v>
      </c>
      <c r="C5289" s="341" t="s">
        <v>11176</v>
      </c>
      <c r="D5289" s="341" t="s">
        <v>32</v>
      </c>
      <c r="E5289" s="341" t="s">
        <v>5964</v>
      </c>
      <c r="F5289" s="343" t="n">
        <v>130.94</v>
      </c>
    </row>
    <row r="5290" customFormat="false" ht="15" hidden="false" customHeight="false" outlineLevel="0" collapsed="false">
      <c r="A5290" s="341" t="n">
        <v>95252</v>
      </c>
      <c r="B5290" s="342" t="str">
        <f aca="false">A5290&amp;"U"</f>
        <v>95252U</v>
      </c>
      <c r="C5290" s="341" t="s">
        <v>11177</v>
      </c>
      <c r="D5290" s="341" t="s">
        <v>32</v>
      </c>
      <c r="E5290" s="341" t="s">
        <v>5964</v>
      </c>
      <c r="F5290" s="343" t="n">
        <v>158.63</v>
      </c>
    </row>
    <row r="5291" customFormat="false" ht="15" hidden="false" customHeight="false" outlineLevel="0" collapsed="false">
      <c r="A5291" s="341" t="n">
        <v>95253</v>
      </c>
      <c r="B5291" s="342" t="str">
        <f aca="false">A5291&amp;"U"</f>
        <v>95253U</v>
      </c>
      <c r="C5291" s="341" t="s">
        <v>11178</v>
      </c>
      <c r="D5291" s="341" t="s">
        <v>32</v>
      </c>
      <c r="E5291" s="341" t="s">
        <v>5964</v>
      </c>
      <c r="F5291" s="343" t="n">
        <v>241.64</v>
      </c>
    </row>
    <row r="5292" customFormat="false" ht="15" hidden="false" customHeight="false" outlineLevel="0" collapsed="false">
      <c r="A5292" s="341" t="n">
        <v>99619</v>
      </c>
      <c r="B5292" s="342" t="str">
        <f aca="false">A5292&amp;"U"</f>
        <v>99619U</v>
      </c>
      <c r="C5292" s="341" t="s">
        <v>11179</v>
      </c>
      <c r="D5292" s="341" t="s">
        <v>32</v>
      </c>
      <c r="E5292" s="341" t="s">
        <v>5964</v>
      </c>
      <c r="F5292" s="343" t="n">
        <v>84.85</v>
      </c>
    </row>
    <row r="5293" customFormat="false" ht="15" hidden="false" customHeight="false" outlineLevel="0" collapsed="false">
      <c r="A5293" s="341" t="n">
        <v>99620</v>
      </c>
      <c r="B5293" s="342" t="str">
        <f aca="false">A5293&amp;"U"</f>
        <v>99620U</v>
      </c>
      <c r="C5293" s="341" t="s">
        <v>11180</v>
      </c>
      <c r="D5293" s="341" t="s">
        <v>32</v>
      </c>
      <c r="E5293" s="341" t="s">
        <v>5964</v>
      </c>
      <c r="F5293" s="343" t="n">
        <v>115.28</v>
      </c>
    </row>
    <row r="5294" customFormat="false" ht="15" hidden="false" customHeight="false" outlineLevel="0" collapsed="false">
      <c r="A5294" s="341" t="n">
        <v>99621</v>
      </c>
      <c r="B5294" s="342" t="str">
        <f aca="false">A5294&amp;"U"</f>
        <v>99621U</v>
      </c>
      <c r="C5294" s="341" t="s">
        <v>11181</v>
      </c>
      <c r="D5294" s="341" t="s">
        <v>32</v>
      </c>
      <c r="E5294" s="341" t="s">
        <v>5964</v>
      </c>
      <c r="F5294" s="343" t="n">
        <v>171.65</v>
      </c>
    </row>
    <row r="5295" customFormat="false" ht="15" hidden="false" customHeight="false" outlineLevel="0" collapsed="false">
      <c r="A5295" s="341" t="n">
        <v>99622</v>
      </c>
      <c r="B5295" s="342" t="str">
        <f aca="false">A5295&amp;"U"</f>
        <v>99622U</v>
      </c>
      <c r="C5295" s="341" t="s">
        <v>11182</v>
      </c>
      <c r="D5295" s="341" t="s">
        <v>32</v>
      </c>
      <c r="E5295" s="341" t="s">
        <v>5964</v>
      </c>
      <c r="F5295" s="343" t="n">
        <v>193.47</v>
      </c>
    </row>
    <row r="5296" customFormat="false" ht="15" hidden="false" customHeight="false" outlineLevel="0" collapsed="false">
      <c r="A5296" s="341" t="n">
        <v>99623</v>
      </c>
      <c r="B5296" s="342" t="str">
        <f aca="false">A5296&amp;"U"</f>
        <v>99623U</v>
      </c>
      <c r="C5296" s="341" t="s">
        <v>11183</v>
      </c>
      <c r="D5296" s="341" t="s">
        <v>32</v>
      </c>
      <c r="E5296" s="341" t="s">
        <v>5964</v>
      </c>
      <c r="F5296" s="343" t="n">
        <v>269.74</v>
      </c>
    </row>
    <row r="5297" customFormat="false" ht="15" hidden="false" customHeight="false" outlineLevel="0" collapsed="false">
      <c r="A5297" s="341" t="n">
        <v>99624</v>
      </c>
      <c r="B5297" s="342" t="str">
        <f aca="false">A5297&amp;"U"</f>
        <v>99624U</v>
      </c>
      <c r="C5297" s="341" t="s">
        <v>11184</v>
      </c>
      <c r="D5297" s="341" t="s">
        <v>32</v>
      </c>
      <c r="E5297" s="341" t="s">
        <v>5964</v>
      </c>
      <c r="F5297" s="343" t="n">
        <v>384.34</v>
      </c>
    </row>
    <row r="5298" customFormat="false" ht="15" hidden="false" customHeight="false" outlineLevel="0" collapsed="false">
      <c r="A5298" s="341" t="n">
        <v>99625</v>
      </c>
      <c r="B5298" s="342" t="str">
        <f aca="false">A5298&amp;"U"</f>
        <v>99625U</v>
      </c>
      <c r="C5298" s="341" t="s">
        <v>11185</v>
      </c>
      <c r="D5298" s="341" t="s">
        <v>32</v>
      </c>
      <c r="E5298" s="341" t="s">
        <v>5964</v>
      </c>
      <c r="F5298" s="343" t="n">
        <v>528.2</v>
      </c>
    </row>
    <row r="5299" customFormat="false" ht="15" hidden="false" customHeight="false" outlineLevel="0" collapsed="false">
      <c r="A5299" s="341" t="n">
        <v>99626</v>
      </c>
      <c r="B5299" s="342" t="str">
        <f aca="false">A5299&amp;"U"</f>
        <v>99626U</v>
      </c>
      <c r="C5299" s="341" t="s">
        <v>11186</v>
      </c>
      <c r="D5299" s="341" t="s">
        <v>32</v>
      </c>
      <c r="E5299" s="341" t="s">
        <v>5964</v>
      </c>
      <c r="F5299" s="343" t="n">
        <v>812.11</v>
      </c>
    </row>
    <row r="5300" customFormat="false" ht="15" hidden="false" customHeight="false" outlineLevel="0" collapsed="false">
      <c r="A5300" s="341" t="n">
        <v>99627</v>
      </c>
      <c r="B5300" s="342" t="str">
        <f aca="false">A5300&amp;"U"</f>
        <v>99627U</v>
      </c>
      <c r="C5300" s="341" t="s">
        <v>11187</v>
      </c>
      <c r="D5300" s="341" t="s">
        <v>32</v>
      </c>
      <c r="E5300" s="341" t="s">
        <v>5964</v>
      </c>
      <c r="F5300" s="343" t="n">
        <v>51.26</v>
      </c>
    </row>
    <row r="5301" customFormat="false" ht="15" hidden="false" customHeight="false" outlineLevel="0" collapsed="false">
      <c r="A5301" s="341" t="n">
        <v>99628</v>
      </c>
      <c r="B5301" s="342" t="str">
        <f aca="false">A5301&amp;"U"</f>
        <v>99628U</v>
      </c>
      <c r="C5301" s="341" t="s">
        <v>11188</v>
      </c>
      <c r="D5301" s="341" t="s">
        <v>32</v>
      </c>
      <c r="E5301" s="341" t="s">
        <v>5964</v>
      </c>
      <c r="F5301" s="343" t="n">
        <v>56.17</v>
      </c>
    </row>
    <row r="5302" customFormat="false" ht="15" hidden="false" customHeight="false" outlineLevel="0" collapsed="false">
      <c r="A5302" s="341" t="n">
        <v>99629</v>
      </c>
      <c r="B5302" s="342" t="str">
        <f aca="false">A5302&amp;"U"</f>
        <v>99629U</v>
      </c>
      <c r="C5302" s="341" t="s">
        <v>11189</v>
      </c>
      <c r="D5302" s="341" t="s">
        <v>32</v>
      </c>
      <c r="E5302" s="341" t="s">
        <v>5964</v>
      </c>
      <c r="F5302" s="343" t="n">
        <v>62.63</v>
      </c>
    </row>
    <row r="5303" customFormat="false" ht="15" hidden="false" customHeight="false" outlineLevel="0" collapsed="false">
      <c r="A5303" s="341" t="n">
        <v>99630</v>
      </c>
      <c r="B5303" s="342" t="str">
        <f aca="false">A5303&amp;"U"</f>
        <v>99630U</v>
      </c>
      <c r="C5303" s="341" t="s">
        <v>11190</v>
      </c>
      <c r="D5303" s="341" t="s">
        <v>32</v>
      </c>
      <c r="E5303" s="341" t="s">
        <v>5964</v>
      </c>
      <c r="F5303" s="343" t="n">
        <v>93.02</v>
      </c>
    </row>
    <row r="5304" customFormat="false" ht="15" hidden="false" customHeight="false" outlineLevel="0" collapsed="false">
      <c r="A5304" s="341" t="n">
        <v>99631</v>
      </c>
      <c r="B5304" s="342" t="str">
        <f aca="false">A5304&amp;"U"</f>
        <v>99631U</v>
      </c>
      <c r="C5304" s="341" t="s">
        <v>11191</v>
      </c>
      <c r="D5304" s="341" t="s">
        <v>32</v>
      </c>
      <c r="E5304" s="341" t="s">
        <v>5964</v>
      </c>
      <c r="F5304" s="343" t="n">
        <v>108.49</v>
      </c>
    </row>
    <row r="5305" customFormat="false" ht="15" hidden="false" customHeight="false" outlineLevel="0" collapsed="false">
      <c r="A5305" s="341" t="n">
        <v>99632</v>
      </c>
      <c r="B5305" s="342" t="str">
        <f aca="false">A5305&amp;"U"</f>
        <v>99632U</v>
      </c>
      <c r="C5305" s="341" t="s">
        <v>11192</v>
      </c>
      <c r="D5305" s="341" t="s">
        <v>32</v>
      </c>
      <c r="E5305" s="341" t="s">
        <v>5964</v>
      </c>
      <c r="F5305" s="343" t="n">
        <v>156.11</v>
      </c>
    </row>
    <row r="5306" customFormat="false" ht="15" hidden="false" customHeight="false" outlineLevel="0" collapsed="false">
      <c r="A5306" s="341" t="n">
        <v>99633</v>
      </c>
      <c r="B5306" s="342" t="str">
        <f aca="false">A5306&amp;"U"</f>
        <v>99633U</v>
      </c>
      <c r="C5306" s="341" t="s">
        <v>11193</v>
      </c>
      <c r="D5306" s="341" t="s">
        <v>32</v>
      </c>
      <c r="E5306" s="341" t="s">
        <v>5964</v>
      </c>
      <c r="F5306" s="343" t="n">
        <v>333.79</v>
      </c>
    </row>
    <row r="5307" customFormat="false" ht="15" hidden="false" customHeight="false" outlineLevel="0" collapsed="false">
      <c r="A5307" s="341" t="n">
        <v>99634</v>
      </c>
      <c r="B5307" s="342" t="str">
        <f aca="false">A5307&amp;"U"</f>
        <v>99634U</v>
      </c>
      <c r="C5307" s="341" t="s">
        <v>11194</v>
      </c>
      <c r="D5307" s="341" t="s">
        <v>32</v>
      </c>
      <c r="E5307" s="341" t="s">
        <v>5964</v>
      </c>
      <c r="F5307" s="343" t="n">
        <v>567.49</v>
      </c>
    </row>
    <row r="5308" customFormat="false" ht="15" hidden="false" customHeight="false" outlineLevel="0" collapsed="false">
      <c r="A5308" s="341" t="n">
        <v>99635</v>
      </c>
      <c r="B5308" s="342" t="str">
        <f aca="false">A5308&amp;"U"</f>
        <v>99635U</v>
      </c>
      <c r="C5308" s="341" t="s">
        <v>11195</v>
      </c>
      <c r="D5308" s="341" t="s">
        <v>32</v>
      </c>
      <c r="E5308" s="341" t="s">
        <v>5964</v>
      </c>
      <c r="F5308" s="343" t="n">
        <v>341.64</v>
      </c>
    </row>
    <row r="5309" customFormat="false" ht="15" hidden="false" customHeight="false" outlineLevel="0" collapsed="false">
      <c r="A5309" s="341" t="n">
        <v>103008</v>
      </c>
      <c r="B5309" s="342" t="str">
        <f aca="false">A5309&amp;"U"</f>
        <v>103008U</v>
      </c>
      <c r="C5309" s="341" t="s">
        <v>11196</v>
      </c>
      <c r="D5309" s="341" t="s">
        <v>32</v>
      </c>
      <c r="E5309" s="341" t="s">
        <v>5964</v>
      </c>
      <c r="F5309" s="343" t="n">
        <v>69.19</v>
      </c>
    </row>
    <row r="5310" customFormat="false" ht="15" hidden="false" customHeight="false" outlineLevel="0" collapsed="false">
      <c r="A5310" s="341" t="n">
        <v>103009</v>
      </c>
      <c r="B5310" s="342" t="str">
        <f aca="false">A5310&amp;"U"</f>
        <v>103009U</v>
      </c>
      <c r="C5310" s="341" t="s">
        <v>11197</v>
      </c>
      <c r="D5310" s="341" t="s">
        <v>32</v>
      </c>
      <c r="E5310" s="341" t="s">
        <v>5964</v>
      </c>
      <c r="F5310" s="343" t="n">
        <v>246.13</v>
      </c>
    </row>
    <row r="5311" customFormat="false" ht="15" hidden="false" customHeight="false" outlineLevel="0" collapsed="false">
      <c r="A5311" s="341" t="n">
        <v>103010</v>
      </c>
      <c r="B5311" s="342" t="str">
        <f aca="false">A5311&amp;"U"</f>
        <v>103010U</v>
      </c>
      <c r="C5311" s="341" t="s">
        <v>11198</v>
      </c>
      <c r="D5311" s="341" t="s">
        <v>32</v>
      </c>
      <c r="E5311" s="341" t="s">
        <v>5964</v>
      </c>
      <c r="F5311" s="343" t="n">
        <v>52.46</v>
      </c>
    </row>
    <row r="5312" customFormat="false" ht="15" hidden="false" customHeight="false" outlineLevel="0" collapsed="false">
      <c r="A5312" s="341" t="n">
        <v>103011</v>
      </c>
      <c r="B5312" s="342" t="str">
        <f aca="false">A5312&amp;"U"</f>
        <v>103011U</v>
      </c>
      <c r="C5312" s="341" t="s">
        <v>11199</v>
      </c>
      <c r="D5312" s="341" t="s">
        <v>32</v>
      </c>
      <c r="E5312" s="341" t="s">
        <v>5964</v>
      </c>
      <c r="F5312" s="343" t="n">
        <v>58.6</v>
      </c>
    </row>
    <row r="5313" customFormat="false" ht="15" hidden="false" customHeight="false" outlineLevel="0" collapsed="false">
      <c r="A5313" s="341" t="n">
        <v>103012</v>
      </c>
      <c r="B5313" s="342" t="str">
        <f aca="false">A5313&amp;"U"</f>
        <v>103012U</v>
      </c>
      <c r="C5313" s="341" t="s">
        <v>11200</v>
      </c>
      <c r="D5313" s="341" t="s">
        <v>32</v>
      </c>
      <c r="E5313" s="341" t="s">
        <v>5964</v>
      </c>
      <c r="F5313" s="343" t="n">
        <v>92.28</v>
      </c>
    </row>
    <row r="5314" customFormat="false" ht="15" hidden="false" customHeight="false" outlineLevel="0" collapsed="false">
      <c r="A5314" s="341" t="n">
        <v>103013</v>
      </c>
      <c r="B5314" s="342" t="str">
        <f aca="false">A5314&amp;"U"</f>
        <v>103013U</v>
      </c>
      <c r="C5314" s="341" t="s">
        <v>11201</v>
      </c>
      <c r="D5314" s="341" t="s">
        <v>32</v>
      </c>
      <c r="E5314" s="341" t="s">
        <v>5964</v>
      </c>
      <c r="F5314" s="343" t="n">
        <v>99.53</v>
      </c>
    </row>
    <row r="5315" customFormat="false" ht="15" hidden="false" customHeight="false" outlineLevel="0" collapsed="false">
      <c r="A5315" s="341" t="n">
        <v>103014</v>
      </c>
      <c r="B5315" s="342" t="str">
        <f aca="false">A5315&amp;"U"</f>
        <v>103014U</v>
      </c>
      <c r="C5315" s="341" t="s">
        <v>11202</v>
      </c>
      <c r="D5315" s="341" t="s">
        <v>32</v>
      </c>
      <c r="E5315" s="341" t="s">
        <v>5964</v>
      </c>
      <c r="F5315" s="343" t="n">
        <v>149.43</v>
      </c>
    </row>
    <row r="5316" customFormat="false" ht="15" hidden="false" customHeight="false" outlineLevel="0" collapsed="false">
      <c r="A5316" s="341" t="n">
        <v>103015</v>
      </c>
      <c r="B5316" s="342" t="str">
        <f aca="false">A5316&amp;"U"</f>
        <v>103015U</v>
      </c>
      <c r="C5316" s="341" t="s">
        <v>11203</v>
      </c>
      <c r="D5316" s="341" t="s">
        <v>32</v>
      </c>
      <c r="E5316" s="341" t="s">
        <v>5964</v>
      </c>
      <c r="F5316" s="343" t="n">
        <v>263.65</v>
      </c>
    </row>
    <row r="5317" customFormat="false" ht="15" hidden="false" customHeight="false" outlineLevel="0" collapsed="false">
      <c r="A5317" s="341" t="n">
        <v>103016</v>
      </c>
      <c r="B5317" s="342" t="str">
        <f aca="false">A5317&amp;"U"</f>
        <v>103016U</v>
      </c>
      <c r="C5317" s="341" t="s">
        <v>11204</v>
      </c>
      <c r="D5317" s="341" t="s">
        <v>32</v>
      </c>
      <c r="E5317" s="341" t="s">
        <v>5964</v>
      </c>
      <c r="F5317" s="343" t="n">
        <v>360.22</v>
      </c>
    </row>
    <row r="5318" customFormat="false" ht="15" hidden="false" customHeight="false" outlineLevel="0" collapsed="false">
      <c r="A5318" s="341" t="n">
        <v>103017</v>
      </c>
      <c r="B5318" s="342" t="str">
        <f aca="false">A5318&amp;"U"</f>
        <v>103017U</v>
      </c>
      <c r="C5318" s="341" t="s">
        <v>11205</v>
      </c>
      <c r="D5318" s="341" t="s">
        <v>32</v>
      </c>
      <c r="E5318" s="341" t="s">
        <v>5964</v>
      </c>
      <c r="F5318" s="343" t="n">
        <v>627.74</v>
      </c>
    </row>
    <row r="5319" customFormat="false" ht="15" hidden="false" customHeight="false" outlineLevel="0" collapsed="false">
      <c r="A5319" s="341" t="n">
        <v>103018</v>
      </c>
      <c r="B5319" s="342" t="str">
        <f aca="false">A5319&amp;"U"</f>
        <v>103018U</v>
      </c>
      <c r="C5319" s="341" t="s">
        <v>11206</v>
      </c>
      <c r="D5319" s="341" t="s">
        <v>32</v>
      </c>
      <c r="E5319" s="341" t="s">
        <v>5964</v>
      </c>
      <c r="F5319" s="343" t="n">
        <v>279.1</v>
      </c>
    </row>
    <row r="5320" customFormat="false" ht="15" hidden="false" customHeight="false" outlineLevel="0" collapsed="false">
      <c r="A5320" s="341" t="n">
        <v>103019</v>
      </c>
      <c r="B5320" s="342" t="str">
        <f aca="false">A5320&amp;"U"</f>
        <v>103019U</v>
      </c>
      <c r="C5320" s="341" t="s">
        <v>11207</v>
      </c>
      <c r="D5320" s="341" t="s">
        <v>32</v>
      </c>
      <c r="E5320" s="341" t="s">
        <v>5911</v>
      </c>
      <c r="F5320" s="343" t="n">
        <v>320.26</v>
      </c>
    </row>
    <row r="5321" customFormat="false" ht="15" hidden="false" customHeight="false" outlineLevel="0" collapsed="false">
      <c r="A5321" s="341" t="n">
        <v>103029</v>
      </c>
      <c r="B5321" s="342" t="str">
        <f aca="false">A5321&amp;"U"</f>
        <v>103029U</v>
      </c>
      <c r="C5321" s="341" t="s">
        <v>11208</v>
      </c>
      <c r="D5321" s="341" t="s">
        <v>32</v>
      </c>
      <c r="E5321" s="341" t="s">
        <v>5964</v>
      </c>
      <c r="F5321" s="343" t="n">
        <v>47.96</v>
      </c>
    </row>
    <row r="5322" customFormat="false" ht="15" hidden="false" customHeight="false" outlineLevel="0" collapsed="false">
      <c r="A5322" s="341" t="n">
        <v>103036</v>
      </c>
      <c r="B5322" s="342" t="str">
        <f aca="false">A5322&amp;"U"</f>
        <v>103036U</v>
      </c>
      <c r="C5322" s="341" t="s">
        <v>11209</v>
      </c>
      <c r="D5322" s="341" t="s">
        <v>32</v>
      </c>
      <c r="E5322" s="341" t="s">
        <v>5964</v>
      </c>
      <c r="F5322" s="343" t="n">
        <v>17.5</v>
      </c>
    </row>
    <row r="5323" customFormat="false" ht="15" hidden="false" customHeight="false" outlineLevel="0" collapsed="false">
      <c r="A5323" s="341" t="n">
        <v>103037</v>
      </c>
      <c r="B5323" s="342" t="str">
        <f aca="false">A5323&amp;"U"</f>
        <v>103037U</v>
      </c>
      <c r="C5323" s="341" t="s">
        <v>11210</v>
      </c>
      <c r="D5323" s="341" t="s">
        <v>32</v>
      </c>
      <c r="E5323" s="341" t="s">
        <v>5964</v>
      </c>
      <c r="F5323" s="343" t="n">
        <v>34.51</v>
      </c>
    </row>
    <row r="5324" customFormat="false" ht="15" hidden="false" customHeight="false" outlineLevel="0" collapsed="false">
      <c r="A5324" s="341" t="n">
        <v>103038</v>
      </c>
      <c r="B5324" s="342" t="str">
        <f aca="false">A5324&amp;"U"</f>
        <v>103038U</v>
      </c>
      <c r="C5324" s="341" t="s">
        <v>11211</v>
      </c>
      <c r="D5324" s="341" t="s">
        <v>32</v>
      </c>
      <c r="E5324" s="341" t="s">
        <v>5964</v>
      </c>
      <c r="F5324" s="343" t="n">
        <v>46.24</v>
      </c>
    </row>
    <row r="5325" customFormat="false" ht="15" hidden="false" customHeight="false" outlineLevel="0" collapsed="false">
      <c r="A5325" s="341" t="n">
        <v>103039</v>
      </c>
      <c r="B5325" s="342" t="str">
        <f aca="false">A5325&amp;"U"</f>
        <v>103039U</v>
      </c>
      <c r="C5325" s="341" t="s">
        <v>11212</v>
      </c>
      <c r="D5325" s="341" t="s">
        <v>32</v>
      </c>
      <c r="E5325" s="341" t="s">
        <v>5964</v>
      </c>
      <c r="F5325" s="343" t="n">
        <v>50.8</v>
      </c>
    </row>
    <row r="5326" customFormat="false" ht="15" hidden="false" customHeight="false" outlineLevel="0" collapsed="false">
      <c r="A5326" s="341" t="n">
        <v>103040</v>
      </c>
      <c r="B5326" s="342" t="str">
        <f aca="false">A5326&amp;"U"</f>
        <v>103040U</v>
      </c>
      <c r="C5326" s="341" t="s">
        <v>11213</v>
      </c>
      <c r="D5326" s="341" t="s">
        <v>32</v>
      </c>
      <c r="E5326" s="341" t="s">
        <v>5964</v>
      </c>
      <c r="F5326" s="343" t="n">
        <v>74.92</v>
      </c>
    </row>
    <row r="5327" customFormat="false" ht="15" hidden="false" customHeight="false" outlineLevel="0" collapsed="false">
      <c r="A5327" s="341" t="n">
        <v>103041</v>
      </c>
      <c r="B5327" s="342" t="str">
        <f aca="false">A5327&amp;"U"</f>
        <v>103041U</v>
      </c>
      <c r="C5327" s="341" t="s">
        <v>11214</v>
      </c>
      <c r="D5327" s="341" t="s">
        <v>32</v>
      </c>
      <c r="E5327" s="341" t="s">
        <v>5964</v>
      </c>
      <c r="F5327" s="343" t="n">
        <v>14.72</v>
      </c>
    </row>
    <row r="5328" customFormat="false" ht="15" hidden="false" customHeight="false" outlineLevel="0" collapsed="false">
      <c r="A5328" s="341" t="n">
        <v>103042</v>
      </c>
      <c r="B5328" s="342" t="str">
        <f aca="false">A5328&amp;"U"</f>
        <v>103042U</v>
      </c>
      <c r="C5328" s="341" t="s">
        <v>11215</v>
      </c>
      <c r="D5328" s="341" t="s">
        <v>32</v>
      </c>
      <c r="E5328" s="341" t="s">
        <v>5964</v>
      </c>
      <c r="F5328" s="343" t="n">
        <v>18.42</v>
      </c>
    </row>
    <row r="5329" customFormat="false" ht="15" hidden="false" customHeight="false" outlineLevel="0" collapsed="false">
      <c r="A5329" s="341" t="n">
        <v>103043</v>
      </c>
      <c r="B5329" s="342" t="str">
        <f aca="false">A5329&amp;"U"</f>
        <v>103043U</v>
      </c>
      <c r="C5329" s="341" t="s">
        <v>11216</v>
      </c>
      <c r="D5329" s="341" t="s">
        <v>32</v>
      </c>
      <c r="E5329" s="341" t="s">
        <v>5964</v>
      </c>
      <c r="F5329" s="343" t="n">
        <v>16.87</v>
      </c>
    </row>
    <row r="5330" customFormat="false" ht="15" hidden="false" customHeight="false" outlineLevel="0" collapsed="false">
      <c r="A5330" s="341" t="n">
        <v>103044</v>
      </c>
      <c r="B5330" s="342" t="str">
        <f aca="false">A5330&amp;"U"</f>
        <v>103044U</v>
      </c>
      <c r="C5330" s="341" t="s">
        <v>11217</v>
      </c>
      <c r="D5330" s="341" t="s">
        <v>32</v>
      </c>
      <c r="E5330" s="341" t="s">
        <v>5964</v>
      </c>
      <c r="F5330" s="343" t="n">
        <v>22.89</v>
      </c>
    </row>
    <row r="5331" customFormat="false" ht="15" hidden="false" customHeight="false" outlineLevel="0" collapsed="false">
      <c r="A5331" s="341" t="n">
        <v>103045</v>
      </c>
      <c r="B5331" s="342" t="str">
        <f aca="false">A5331&amp;"U"</f>
        <v>103045U</v>
      </c>
      <c r="C5331" s="341" t="s">
        <v>11218</v>
      </c>
      <c r="D5331" s="341" t="s">
        <v>32</v>
      </c>
      <c r="E5331" s="341" t="s">
        <v>5964</v>
      </c>
      <c r="F5331" s="343" t="n">
        <v>7.66</v>
      </c>
    </row>
    <row r="5332" customFormat="false" ht="15" hidden="false" customHeight="false" outlineLevel="0" collapsed="false">
      <c r="A5332" s="341" t="n">
        <v>103046</v>
      </c>
      <c r="B5332" s="342" t="str">
        <f aca="false">A5332&amp;"U"</f>
        <v>103046U</v>
      </c>
      <c r="C5332" s="341" t="s">
        <v>11219</v>
      </c>
      <c r="D5332" s="341" t="s">
        <v>32</v>
      </c>
      <c r="E5332" s="341" t="s">
        <v>5964</v>
      </c>
      <c r="F5332" s="343" t="n">
        <v>17.52</v>
      </c>
    </row>
    <row r="5333" customFormat="false" ht="15" hidden="false" customHeight="false" outlineLevel="0" collapsed="false">
      <c r="A5333" s="341" t="n">
        <v>103047</v>
      </c>
      <c r="B5333" s="342" t="str">
        <f aca="false">A5333&amp;"U"</f>
        <v>103047U</v>
      </c>
      <c r="C5333" s="341" t="s">
        <v>11220</v>
      </c>
      <c r="D5333" s="341" t="s">
        <v>32</v>
      </c>
      <c r="E5333" s="341" t="s">
        <v>5964</v>
      </c>
      <c r="F5333" s="343" t="n">
        <v>18.28</v>
      </c>
    </row>
    <row r="5334" customFormat="false" ht="15" hidden="false" customHeight="false" outlineLevel="0" collapsed="false">
      <c r="A5334" s="341" t="n">
        <v>103048</v>
      </c>
      <c r="B5334" s="342" t="str">
        <f aca="false">A5334&amp;"U"</f>
        <v>103048U</v>
      </c>
      <c r="C5334" s="341" t="s">
        <v>11221</v>
      </c>
      <c r="D5334" s="341" t="s">
        <v>32</v>
      </c>
      <c r="E5334" s="341" t="s">
        <v>5964</v>
      </c>
      <c r="F5334" s="343" t="n">
        <v>14.01</v>
      </c>
    </row>
    <row r="5335" customFormat="false" ht="15" hidden="false" customHeight="false" outlineLevel="0" collapsed="false">
      <c r="A5335" s="341" t="n">
        <v>103049</v>
      </c>
      <c r="B5335" s="342" t="str">
        <f aca="false">A5335&amp;"U"</f>
        <v>103049U</v>
      </c>
      <c r="C5335" s="341" t="s">
        <v>11222</v>
      </c>
      <c r="D5335" s="341" t="s">
        <v>32</v>
      </c>
      <c r="E5335" s="341" t="s">
        <v>5964</v>
      </c>
      <c r="F5335" s="343" t="n">
        <v>15.18</v>
      </c>
    </row>
    <row r="5336" customFormat="false" ht="15" hidden="false" customHeight="false" outlineLevel="0" collapsed="false">
      <c r="A5336" s="341" t="n">
        <v>103050</v>
      </c>
      <c r="B5336" s="342" t="str">
        <f aca="false">A5336&amp;"U"</f>
        <v>103050U</v>
      </c>
      <c r="C5336" s="341" t="s">
        <v>11223</v>
      </c>
      <c r="D5336" s="341" t="s">
        <v>32</v>
      </c>
      <c r="E5336" s="341" t="s">
        <v>5964</v>
      </c>
      <c r="F5336" s="343" t="n">
        <v>23.04</v>
      </c>
    </row>
    <row r="5337" customFormat="false" ht="15" hidden="false" customHeight="false" outlineLevel="0" collapsed="false">
      <c r="A5337" s="341" t="n">
        <v>103051</v>
      </c>
      <c r="B5337" s="342" t="str">
        <f aca="false">A5337&amp;"U"</f>
        <v>103051U</v>
      </c>
      <c r="C5337" s="341" t="s">
        <v>11224</v>
      </c>
      <c r="D5337" s="341" t="s">
        <v>32</v>
      </c>
      <c r="E5337" s="341" t="s">
        <v>5964</v>
      </c>
      <c r="F5337" s="343" t="n">
        <v>27.75</v>
      </c>
    </row>
    <row r="5338" customFormat="false" ht="15" hidden="false" customHeight="false" outlineLevel="0" collapsed="false">
      <c r="A5338" s="341" t="n">
        <v>103052</v>
      </c>
      <c r="B5338" s="342" t="str">
        <f aca="false">A5338&amp;"U"</f>
        <v>103052U</v>
      </c>
      <c r="C5338" s="341" t="s">
        <v>11225</v>
      </c>
      <c r="D5338" s="341" t="s">
        <v>32</v>
      </c>
      <c r="E5338" s="341" t="s">
        <v>5964</v>
      </c>
      <c r="F5338" s="343" t="n">
        <v>38.24</v>
      </c>
    </row>
    <row r="5339" customFormat="false" ht="15" hidden="false" customHeight="false" outlineLevel="0" collapsed="false">
      <c r="A5339" s="341" t="n">
        <v>95634</v>
      </c>
      <c r="B5339" s="342" t="str">
        <f aca="false">A5339&amp;"U"</f>
        <v>95634U</v>
      </c>
      <c r="C5339" s="341" t="s">
        <v>11226</v>
      </c>
      <c r="D5339" s="341" t="s">
        <v>32</v>
      </c>
      <c r="E5339" s="341" t="s">
        <v>5964</v>
      </c>
      <c r="F5339" s="343" t="n">
        <v>249.47</v>
      </c>
    </row>
    <row r="5340" customFormat="false" ht="15" hidden="false" customHeight="false" outlineLevel="0" collapsed="false">
      <c r="A5340" s="341" t="n">
        <v>95635</v>
      </c>
      <c r="B5340" s="342" t="str">
        <f aca="false">A5340&amp;"U"</f>
        <v>95635U</v>
      </c>
      <c r="C5340" s="341" t="s">
        <v>11227</v>
      </c>
      <c r="D5340" s="341" t="s">
        <v>32</v>
      </c>
      <c r="E5340" s="341" t="s">
        <v>5964</v>
      </c>
      <c r="F5340" s="343" t="n">
        <v>261.89</v>
      </c>
    </row>
    <row r="5341" customFormat="false" ht="15" hidden="false" customHeight="false" outlineLevel="0" collapsed="false">
      <c r="A5341" s="341" t="n">
        <v>95636</v>
      </c>
      <c r="B5341" s="342" t="str">
        <f aca="false">A5341&amp;"U"</f>
        <v>95636U</v>
      </c>
      <c r="C5341" s="341" t="s">
        <v>11228</v>
      </c>
      <c r="D5341" s="341" t="s">
        <v>32</v>
      </c>
      <c r="E5341" s="341" t="s">
        <v>5911</v>
      </c>
      <c r="F5341" s="343" t="n">
        <v>363.72</v>
      </c>
    </row>
    <row r="5342" customFormat="false" ht="15" hidden="false" customHeight="false" outlineLevel="0" collapsed="false">
      <c r="A5342" s="341" t="n">
        <v>95637</v>
      </c>
      <c r="B5342" s="342" t="str">
        <f aca="false">A5342&amp;"U"</f>
        <v>95637U</v>
      </c>
      <c r="C5342" s="341" t="s">
        <v>11229</v>
      </c>
      <c r="D5342" s="341" t="s">
        <v>32</v>
      </c>
      <c r="E5342" s="341" t="s">
        <v>5911</v>
      </c>
      <c r="F5342" s="343" t="n">
        <v>562.36</v>
      </c>
    </row>
    <row r="5343" customFormat="false" ht="15" hidden="false" customHeight="false" outlineLevel="0" collapsed="false">
      <c r="A5343" s="341" t="n">
        <v>95638</v>
      </c>
      <c r="B5343" s="342" t="str">
        <f aca="false">A5343&amp;"U"</f>
        <v>95638U</v>
      </c>
      <c r="C5343" s="341" t="s">
        <v>11230</v>
      </c>
      <c r="D5343" s="341" t="s">
        <v>32</v>
      </c>
      <c r="E5343" s="341" t="s">
        <v>5911</v>
      </c>
      <c r="F5343" s="343" t="n">
        <v>687.89</v>
      </c>
    </row>
    <row r="5344" customFormat="false" ht="15" hidden="false" customHeight="false" outlineLevel="0" collapsed="false">
      <c r="A5344" s="341" t="n">
        <v>95639</v>
      </c>
      <c r="B5344" s="342" t="str">
        <f aca="false">A5344&amp;"U"</f>
        <v>95639U</v>
      </c>
      <c r="C5344" s="341" t="s">
        <v>11231</v>
      </c>
      <c r="D5344" s="341" t="s">
        <v>32</v>
      </c>
      <c r="E5344" s="341" t="s">
        <v>5911</v>
      </c>
      <c r="F5344" s="343" t="n">
        <v>895.53</v>
      </c>
    </row>
    <row r="5345" customFormat="false" ht="15" hidden="false" customHeight="false" outlineLevel="0" collapsed="false">
      <c r="A5345" s="341" t="n">
        <v>95641</v>
      </c>
      <c r="B5345" s="342" t="str">
        <f aca="false">A5345&amp;"U"</f>
        <v>95641U</v>
      </c>
      <c r="C5345" s="341" t="s">
        <v>11232</v>
      </c>
      <c r="D5345" s="341" t="s">
        <v>32</v>
      </c>
      <c r="E5345" s="341" t="s">
        <v>5964</v>
      </c>
      <c r="F5345" s="343" t="n">
        <v>312.67</v>
      </c>
    </row>
    <row r="5346" customFormat="false" ht="15" hidden="false" customHeight="false" outlineLevel="0" collapsed="false">
      <c r="A5346" s="341" t="n">
        <v>95642</v>
      </c>
      <c r="B5346" s="342" t="str">
        <f aca="false">A5346&amp;"U"</f>
        <v>95642U</v>
      </c>
      <c r="C5346" s="341" t="s">
        <v>11233</v>
      </c>
      <c r="D5346" s="341" t="s">
        <v>32</v>
      </c>
      <c r="E5346" s="341" t="s">
        <v>5964</v>
      </c>
      <c r="F5346" s="343" t="n">
        <v>462.47</v>
      </c>
    </row>
    <row r="5347" customFormat="false" ht="15" hidden="false" customHeight="false" outlineLevel="0" collapsed="false">
      <c r="A5347" s="341" t="n">
        <v>95643</v>
      </c>
      <c r="B5347" s="342" t="str">
        <f aca="false">A5347&amp;"U"</f>
        <v>95643U</v>
      </c>
      <c r="C5347" s="341" t="s">
        <v>11234</v>
      </c>
      <c r="D5347" s="341" t="s">
        <v>32</v>
      </c>
      <c r="E5347" s="341" t="s">
        <v>5964</v>
      </c>
      <c r="F5347" s="343" t="n">
        <v>605.45</v>
      </c>
    </row>
    <row r="5348" customFormat="false" ht="15" hidden="false" customHeight="false" outlineLevel="0" collapsed="false">
      <c r="A5348" s="341" t="n">
        <v>95644</v>
      </c>
      <c r="B5348" s="342" t="str">
        <f aca="false">A5348&amp;"U"</f>
        <v>95644U</v>
      </c>
      <c r="C5348" s="341" t="s">
        <v>11235</v>
      </c>
      <c r="D5348" s="341" t="s">
        <v>32</v>
      </c>
      <c r="E5348" s="341" t="s">
        <v>5964</v>
      </c>
      <c r="F5348" s="343" t="n">
        <v>232.74</v>
      </c>
    </row>
    <row r="5349" customFormat="false" ht="15" hidden="false" customHeight="false" outlineLevel="0" collapsed="false">
      <c r="A5349" s="341" t="n">
        <v>95645</v>
      </c>
      <c r="B5349" s="342" t="str">
        <f aca="false">A5349&amp;"U"</f>
        <v>95645U</v>
      </c>
      <c r="C5349" s="341" t="s">
        <v>11236</v>
      </c>
      <c r="D5349" s="341" t="s">
        <v>32</v>
      </c>
      <c r="E5349" s="341" t="s">
        <v>5964</v>
      </c>
      <c r="F5349" s="343" t="n">
        <v>427.22</v>
      </c>
    </row>
    <row r="5350" customFormat="false" ht="15" hidden="false" customHeight="false" outlineLevel="0" collapsed="false">
      <c r="A5350" s="341" t="n">
        <v>95646</v>
      </c>
      <c r="B5350" s="342" t="str">
        <f aca="false">A5350&amp;"U"</f>
        <v>95646U</v>
      </c>
      <c r="C5350" s="341" t="s">
        <v>11237</v>
      </c>
      <c r="D5350" s="341" t="s">
        <v>32</v>
      </c>
      <c r="E5350" s="341" t="s">
        <v>5964</v>
      </c>
      <c r="F5350" s="343" t="n">
        <v>637.19</v>
      </c>
    </row>
    <row r="5351" customFormat="false" ht="15" hidden="false" customHeight="false" outlineLevel="0" collapsed="false">
      <c r="A5351" s="341" t="n">
        <v>95647</v>
      </c>
      <c r="B5351" s="342" t="str">
        <f aca="false">A5351&amp;"U"</f>
        <v>95647U</v>
      </c>
      <c r="C5351" s="341" t="s">
        <v>11238</v>
      </c>
      <c r="D5351" s="341" t="s">
        <v>32</v>
      </c>
      <c r="E5351" s="341" t="s">
        <v>5964</v>
      </c>
      <c r="F5351" s="343" t="n">
        <v>836.09</v>
      </c>
    </row>
    <row r="5352" customFormat="false" ht="15" hidden="false" customHeight="false" outlineLevel="0" collapsed="false">
      <c r="A5352" s="341" t="n">
        <v>95648</v>
      </c>
      <c r="B5352" s="342" t="str">
        <f aca="false">A5352&amp;"U"</f>
        <v>95648U</v>
      </c>
      <c r="C5352" s="341" t="s">
        <v>11239</v>
      </c>
      <c r="D5352" s="341" t="s">
        <v>32</v>
      </c>
      <c r="E5352" s="341" t="s">
        <v>5964</v>
      </c>
      <c r="F5352" s="343" t="n">
        <v>499.56</v>
      </c>
    </row>
    <row r="5353" customFormat="false" ht="15" hidden="false" customHeight="false" outlineLevel="0" collapsed="false">
      <c r="A5353" s="341" t="n">
        <v>95649</v>
      </c>
      <c r="B5353" s="342" t="str">
        <f aca="false">A5353&amp;"U"</f>
        <v>95649U</v>
      </c>
      <c r="C5353" s="341" t="s">
        <v>11240</v>
      </c>
      <c r="D5353" s="341" t="s">
        <v>32</v>
      </c>
      <c r="E5353" s="341" t="s">
        <v>5964</v>
      </c>
      <c r="F5353" s="343" t="n">
        <v>862.39</v>
      </c>
    </row>
    <row r="5354" customFormat="false" ht="15" hidden="false" customHeight="false" outlineLevel="0" collapsed="false">
      <c r="A5354" s="341" t="n">
        <v>95650</v>
      </c>
      <c r="B5354" s="342" t="str">
        <f aca="false">A5354&amp;"U"</f>
        <v>95650U</v>
      </c>
      <c r="C5354" s="341" t="s">
        <v>11241</v>
      </c>
      <c r="D5354" s="341" t="s">
        <v>32</v>
      </c>
      <c r="E5354" s="341" t="s">
        <v>5964</v>
      </c>
      <c r="F5354" s="344" t="n">
        <v>1260.29</v>
      </c>
    </row>
    <row r="5355" customFormat="false" ht="15" hidden="false" customHeight="false" outlineLevel="0" collapsed="false">
      <c r="A5355" s="341" t="n">
        <v>95651</v>
      </c>
      <c r="B5355" s="342" t="str">
        <f aca="false">A5355&amp;"U"</f>
        <v>95651U</v>
      </c>
      <c r="C5355" s="341" t="s">
        <v>11242</v>
      </c>
      <c r="D5355" s="341" t="s">
        <v>32</v>
      </c>
      <c r="E5355" s="341" t="s">
        <v>5964</v>
      </c>
      <c r="F5355" s="344" t="n">
        <v>1637.41</v>
      </c>
    </row>
    <row r="5356" customFormat="false" ht="15" hidden="false" customHeight="false" outlineLevel="0" collapsed="false">
      <c r="A5356" s="341" t="n">
        <v>95652</v>
      </c>
      <c r="B5356" s="342" t="str">
        <f aca="false">A5356&amp;"U"</f>
        <v>95652U</v>
      </c>
      <c r="C5356" s="341" t="s">
        <v>11243</v>
      </c>
      <c r="D5356" s="341" t="s">
        <v>32</v>
      </c>
      <c r="E5356" s="341" t="s">
        <v>5964</v>
      </c>
      <c r="F5356" s="343" t="n">
        <v>622.05</v>
      </c>
    </row>
    <row r="5357" customFormat="false" ht="15" hidden="false" customHeight="false" outlineLevel="0" collapsed="false">
      <c r="A5357" s="341" t="n">
        <v>95653</v>
      </c>
      <c r="B5357" s="342" t="str">
        <f aca="false">A5357&amp;"U"</f>
        <v>95653U</v>
      </c>
      <c r="C5357" s="341" t="s">
        <v>11244</v>
      </c>
      <c r="D5357" s="341" t="s">
        <v>32</v>
      </c>
      <c r="E5357" s="341" t="s">
        <v>5964</v>
      </c>
      <c r="F5357" s="344" t="n">
        <v>1105.77</v>
      </c>
    </row>
    <row r="5358" customFormat="false" ht="15" hidden="false" customHeight="false" outlineLevel="0" collapsed="false">
      <c r="A5358" s="341" t="n">
        <v>95654</v>
      </c>
      <c r="B5358" s="342" t="str">
        <f aca="false">A5358&amp;"U"</f>
        <v>95654U</v>
      </c>
      <c r="C5358" s="341" t="s">
        <v>11245</v>
      </c>
      <c r="D5358" s="341" t="s">
        <v>32</v>
      </c>
      <c r="E5358" s="341" t="s">
        <v>5964</v>
      </c>
      <c r="F5358" s="344" t="n">
        <v>1629.36</v>
      </c>
    </row>
    <row r="5359" customFormat="false" ht="15" hidden="false" customHeight="false" outlineLevel="0" collapsed="false">
      <c r="A5359" s="341" t="n">
        <v>95655</v>
      </c>
      <c r="B5359" s="342" t="str">
        <f aca="false">A5359&amp;"U"</f>
        <v>95655U</v>
      </c>
      <c r="C5359" s="341" t="s">
        <v>11246</v>
      </c>
      <c r="D5359" s="341" t="s">
        <v>32</v>
      </c>
      <c r="E5359" s="341" t="s">
        <v>5964</v>
      </c>
      <c r="F5359" s="344" t="n">
        <v>2126.3</v>
      </c>
    </row>
    <row r="5360" customFormat="false" ht="15" hidden="false" customHeight="false" outlineLevel="0" collapsed="false">
      <c r="A5360" s="341" t="n">
        <v>95657</v>
      </c>
      <c r="B5360" s="342" t="str">
        <f aca="false">A5360&amp;"U"</f>
        <v>95657U</v>
      </c>
      <c r="C5360" s="341" t="s">
        <v>11247</v>
      </c>
      <c r="D5360" s="341" t="s">
        <v>32</v>
      </c>
      <c r="E5360" s="341" t="s">
        <v>5911</v>
      </c>
      <c r="F5360" s="343" t="n">
        <v>242.62</v>
      </c>
    </row>
    <row r="5361" customFormat="false" ht="15" hidden="false" customHeight="false" outlineLevel="0" collapsed="false">
      <c r="A5361" s="341" t="n">
        <v>95658</v>
      </c>
      <c r="B5361" s="342" t="str">
        <f aca="false">A5361&amp;"U"</f>
        <v>95658U</v>
      </c>
      <c r="C5361" s="341" t="s">
        <v>11248</v>
      </c>
      <c r="D5361" s="341" t="s">
        <v>32</v>
      </c>
      <c r="E5361" s="341" t="s">
        <v>5911</v>
      </c>
      <c r="F5361" s="343" t="n">
        <v>456.59</v>
      </c>
    </row>
    <row r="5362" customFormat="false" ht="15" hidden="false" customHeight="false" outlineLevel="0" collapsed="false">
      <c r="A5362" s="341" t="n">
        <v>95659</v>
      </c>
      <c r="B5362" s="342" t="str">
        <f aca="false">A5362&amp;"U"</f>
        <v>95659U</v>
      </c>
      <c r="C5362" s="341" t="s">
        <v>11249</v>
      </c>
      <c r="D5362" s="341" t="s">
        <v>32</v>
      </c>
      <c r="E5362" s="341" t="s">
        <v>5911</v>
      </c>
      <c r="F5362" s="343" t="n">
        <v>640.54</v>
      </c>
    </row>
    <row r="5363" customFormat="false" ht="15" hidden="false" customHeight="false" outlineLevel="0" collapsed="false">
      <c r="A5363" s="341" t="n">
        <v>95660</v>
      </c>
      <c r="B5363" s="342" t="str">
        <f aca="false">A5363&amp;"U"</f>
        <v>95660U</v>
      </c>
      <c r="C5363" s="341" t="s">
        <v>11250</v>
      </c>
      <c r="D5363" s="341" t="s">
        <v>32</v>
      </c>
      <c r="E5363" s="341" t="s">
        <v>5911</v>
      </c>
      <c r="F5363" s="343" t="n">
        <v>909.16</v>
      </c>
    </row>
    <row r="5364" customFormat="false" ht="15" hidden="false" customHeight="false" outlineLevel="0" collapsed="false">
      <c r="A5364" s="341" t="n">
        <v>95661</v>
      </c>
      <c r="B5364" s="342" t="str">
        <f aca="false">A5364&amp;"U"</f>
        <v>95661U</v>
      </c>
      <c r="C5364" s="341" t="s">
        <v>11251</v>
      </c>
      <c r="D5364" s="341" t="s">
        <v>32</v>
      </c>
      <c r="E5364" s="341" t="s">
        <v>5911</v>
      </c>
      <c r="F5364" s="343" t="n">
        <v>313.61</v>
      </c>
    </row>
    <row r="5365" customFormat="false" ht="15" hidden="false" customHeight="false" outlineLevel="0" collapsed="false">
      <c r="A5365" s="341" t="n">
        <v>95662</v>
      </c>
      <c r="B5365" s="342" t="str">
        <f aca="false">A5365&amp;"U"</f>
        <v>95662U</v>
      </c>
      <c r="C5365" s="341" t="s">
        <v>11252</v>
      </c>
      <c r="D5365" s="341" t="s">
        <v>32</v>
      </c>
      <c r="E5365" s="341" t="s">
        <v>5911</v>
      </c>
      <c r="F5365" s="343" t="n">
        <v>599.52</v>
      </c>
    </row>
    <row r="5366" customFormat="false" ht="15" hidden="false" customHeight="false" outlineLevel="0" collapsed="false">
      <c r="A5366" s="341" t="n">
        <v>95663</v>
      </c>
      <c r="B5366" s="342" t="str">
        <f aca="false">A5366&amp;"U"</f>
        <v>95663U</v>
      </c>
      <c r="C5366" s="341" t="s">
        <v>11253</v>
      </c>
      <c r="D5366" s="341" t="s">
        <v>32</v>
      </c>
      <c r="E5366" s="341" t="s">
        <v>5911</v>
      </c>
      <c r="F5366" s="343" t="n">
        <v>904.81</v>
      </c>
    </row>
    <row r="5367" customFormat="false" ht="15" hidden="false" customHeight="false" outlineLevel="0" collapsed="false">
      <c r="A5367" s="341" t="n">
        <v>95664</v>
      </c>
      <c r="B5367" s="342" t="str">
        <f aca="false">A5367&amp;"U"</f>
        <v>95664U</v>
      </c>
      <c r="C5367" s="341" t="s">
        <v>11254</v>
      </c>
      <c r="D5367" s="341" t="s">
        <v>32</v>
      </c>
      <c r="E5367" s="341" t="s">
        <v>5911</v>
      </c>
      <c r="F5367" s="344" t="n">
        <v>1192.21</v>
      </c>
    </row>
    <row r="5368" customFormat="false" ht="15" hidden="false" customHeight="false" outlineLevel="0" collapsed="false">
      <c r="A5368" s="341" t="n">
        <v>95665</v>
      </c>
      <c r="B5368" s="342" t="str">
        <f aca="false">A5368&amp;"U"</f>
        <v>95665U</v>
      </c>
      <c r="C5368" s="341" t="s">
        <v>11255</v>
      </c>
      <c r="D5368" s="341" t="s">
        <v>32</v>
      </c>
      <c r="E5368" s="341" t="s">
        <v>5911</v>
      </c>
      <c r="F5368" s="343" t="n">
        <v>253.8</v>
      </c>
    </row>
    <row r="5369" customFormat="false" ht="15" hidden="false" customHeight="false" outlineLevel="0" collapsed="false">
      <c r="A5369" s="341" t="n">
        <v>95666</v>
      </c>
      <c r="B5369" s="342" t="str">
        <f aca="false">A5369&amp;"U"</f>
        <v>95666U</v>
      </c>
      <c r="C5369" s="341" t="s">
        <v>11256</v>
      </c>
      <c r="D5369" s="341" t="s">
        <v>32</v>
      </c>
      <c r="E5369" s="341" t="s">
        <v>5911</v>
      </c>
      <c r="F5369" s="343" t="n">
        <v>482.82</v>
      </c>
    </row>
    <row r="5370" customFormat="false" ht="15" hidden="false" customHeight="false" outlineLevel="0" collapsed="false">
      <c r="A5370" s="341" t="n">
        <v>95667</v>
      </c>
      <c r="B5370" s="342" t="str">
        <f aca="false">A5370&amp;"U"</f>
        <v>95667U</v>
      </c>
      <c r="C5370" s="341" t="s">
        <v>11257</v>
      </c>
      <c r="D5370" s="341" t="s">
        <v>32</v>
      </c>
      <c r="E5370" s="341" t="s">
        <v>5911</v>
      </c>
      <c r="F5370" s="343" t="n">
        <v>721.75</v>
      </c>
    </row>
    <row r="5371" customFormat="false" ht="15" hidden="false" customHeight="false" outlineLevel="0" collapsed="false">
      <c r="A5371" s="341" t="n">
        <v>95668</v>
      </c>
      <c r="B5371" s="342" t="str">
        <f aca="false">A5371&amp;"U"</f>
        <v>95668U</v>
      </c>
      <c r="C5371" s="341" t="s">
        <v>11258</v>
      </c>
      <c r="D5371" s="341" t="s">
        <v>32</v>
      </c>
      <c r="E5371" s="341" t="s">
        <v>5911</v>
      </c>
      <c r="F5371" s="343" t="n">
        <v>946.98</v>
      </c>
    </row>
    <row r="5372" customFormat="false" ht="15" hidden="false" customHeight="false" outlineLevel="0" collapsed="false">
      <c r="A5372" s="341" t="n">
        <v>95669</v>
      </c>
      <c r="B5372" s="342" t="str">
        <f aca="false">A5372&amp;"U"</f>
        <v>95669U</v>
      </c>
      <c r="C5372" s="341" t="s">
        <v>11259</v>
      </c>
      <c r="D5372" s="341" t="s">
        <v>32</v>
      </c>
      <c r="E5372" s="341" t="s">
        <v>5911</v>
      </c>
      <c r="F5372" s="343" t="n">
        <v>335.45</v>
      </c>
    </row>
    <row r="5373" customFormat="false" ht="15" hidden="false" customHeight="false" outlineLevel="0" collapsed="false">
      <c r="A5373" s="341" t="n">
        <v>95670</v>
      </c>
      <c r="B5373" s="342" t="str">
        <f aca="false">A5373&amp;"U"</f>
        <v>95670U</v>
      </c>
      <c r="C5373" s="341" t="s">
        <v>11260</v>
      </c>
      <c r="D5373" s="341" t="s">
        <v>32</v>
      </c>
      <c r="E5373" s="341" t="s">
        <v>5911</v>
      </c>
      <c r="F5373" s="343" t="n">
        <v>624.53</v>
      </c>
    </row>
    <row r="5374" customFormat="false" ht="15" hidden="false" customHeight="false" outlineLevel="0" collapsed="false">
      <c r="A5374" s="341" t="n">
        <v>95671</v>
      </c>
      <c r="B5374" s="342" t="str">
        <f aca="false">A5374&amp;"U"</f>
        <v>95671U</v>
      </c>
      <c r="C5374" s="341" t="s">
        <v>11261</v>
      </c>
      <c r="D5374" s="341" t="s">
        <v>32</v>
      </c>
      <c r="E5374" s="341" t="s">
        <v>5911</v>
      </c>
      <c r="F5374" s="343" t="n">
        <v>937.62</v>
      </c>
    </row>
    <row r="5375" customFormat="false" ht="15" hidden="false" customHeight="false" outlineLevel="0" collapsed="false">
      <c r="A5375" s="341" t="n">
        <v>95672</v>
      </c>
      <c r="B5375" s="342" t="str">
        <f aca="false">A5375&amp;"U"</f>
        <v>95672U</v>
      </c>
      <c r="C5375" s="341" t="s">
        <v>11262</v>
      </c>
      <c r="D5375" s="341" t="s">
        <v>32</v>
      </c>
      <c r="E5375" s="341" t="s">
        <v>5911</v>
      </c>
      <c r="F5375" s="344" t="n">
        <v>1253.1</v>
      </c>
    </row>
    <row r="5376" customFormat="false" ht="15" hidden="false" customHeight="false" outlineLevel="0" collapsed="false">
      <c r="A5376" s="341" t="n">
        <v>95673</v>
      </c>
      <c r="B5376" s="342" t="str">
        <f aca="false">A5376&amp;"U"</f>
        <v>95673U</v>
      </c>
      <c r="C5376" s="341" t="s">
        <v>11263</v>
      </c>
      <c r="D5376" s="341" t="s">
        <v>32</v>
      </c>
      <c r="E5376" s="341" t="s">
        <v>5911</v>
      </c>
      <c r="F5376" s="343" t="n">
        <v>114.04</v>
      </c>
    </row>
    <row r="5377" customFormat="false" ht="15" hidden="false" customHeight="false" outlineLevel="0" collapsed="false">
      <c r="A5377" s="341" t="n">
        <v>95674</v>
      </c>
      <c r="B5377" s="342" t="str">
        <f aca="false">A5377&amp;"U"</f>
        <v>95674U</v>
      </c>
      <c r="C5377" s="341" t="s">
        <v>11264</v>
      </c>
      <c r="D5377" s="341" t="s">
        <v>32</v>
      </c>
      <c r="E5377" s="341" t="s">
        <v>5911</v>
      </c>
      <c r="F5377" s="343" t="n">
        <v>120.95</v>
      </c>
    </row>
    <row r="5378" customFormat="false" ht="15" hidden="false" customHeight="false" outlineLevel="0" collapsed="false">
      <c r="A5378" s="341" t="n">
        <v>95675</v>
      </c>
      <c r="B5378" s="342" t="str">
        <f aca="false">A5378&amp;"U"</f>
        <v>95675U</v>
      </c>
      <c r="C5378" s="341" t="s">
        <v>11265</v>
      </c>
      <c r="D5378" s="341" t="s">
        <v>32</v>
      </c>
      <c r="E5378" s="341" t="s">
        <v>5911</v>
      </c>
      <c r="F5378" s="343" t="n">
        <v>147.61</v>
      </c>
    </row>
    <row r="5379" customFormat="false" ht="15" hidden="false" customHeight="false" outlineLevel="0" collapsed="false">
      <c r="A5379" s="341" t="n">
        <v>95676</v>
      </c>
      <c r="B5379" s="342" t="str">
        <f aca="false">A5379&amp;"U"</f>
        <v>95676U</v>
      </c>
      <c r="C5379" s="341" t="s">
        <v>11266</v>
      </c>
      <c r="D5379" s="341" t="s">
        <v>32</v>
      </c>
      <c r="E5379" s="341" t="s">
        <v>5964</v>
      </c>
      <c r="F5379" s="343" t="n">
        <v>124.78</v>
      </c>
    </row>
    <row r="5380" customFormat="false" ht="15" hidden="false" customHeight="false" outlineLevel="0" collapsed="false">
      <c r="A5380" s="341" t="n">
        <v>97741</v>
      </c>
      <c r="B5380" s="342" t="str">
        <f aca="false">A5380&amp;"U"</f>
        <v>97741U</v>
      </c>
      <c r="C5380" s="341" t="s">
        <v>11267</v>
      </c>
      <c r="D5380" s="341" t="s">
        <v>32</v>
      </c>
      <c r="E5380" s="341" t="s">
        <v>5964</v>
      </c>
      <c r="F5380" s="343" t="n">
        <v>174.9</v>
      </c>
    </row>
    <row r="5381" customFormat="false" ht="15" hidden="false" customHeight="false" outlineLevel="0" collapsed="false">
      <c r="A5381" s="341" t="n">
        <v>90436</v>
      </c>
      <c r="B5381" s="342" t="str">
        <f aca="false">A5381&amp;"U"</f>
        <v>90436U</v>
      </c>
      <c r="C5381" s="341" t="s">
        <v>11268</v>
      </c>
      <c r="D5381" s="341" t="s">
        <v>32</v>
      </c>
      <c r="E5381" s="341" t="s">
        <v>5964</v>
      </c>
      <c r="F5381" s="343" t="n">
        <v>13.35</v>
      </c>
    </row>
    <row r="5382" customFormat="false" ht="15" hidden="false" customHeight="false" outlineLevel="0" collapsed="false">
      <c r="A5382" s="341" t="n">
        <v>90437</v>
      </c>
      <c r="B5382" s="342" t="str">
        <f aca="false">A5382&amp;"U"</f>
        <v>90437U</v>
      </c>
      <c r="C5382" s="341" t="s">
        <v>11269</v>
      </c>
      <c r="D5382" s="341" t="s">
        <v>32</v>
      </c>
      <c r="E5382" s="341" t="s">
        <v>5964</v>
      </c>
      <c r="F5382" s="343" t="n">
        <v>35.6</v>
      </c>
    </row>
    <row r="5383" customFormat="false" ht="15" hidden="false" customHeight="false" outlineLevel="0" collapsed="false">
      <c r="A5383" s="341" t="n">
        <v>90438</v>
      </c>
      <c r="B5383" s="342" t="str">
        <f aca="false">A5383&amp;"U"</f>
        <v>90438U</v>
      </c>
      <c r="C5383" s="341" t="s">
        <v>11270</v>
      </c>
      <c r="D5383" s="341" t="s">
        <v>32</v>
      </c>
      <c r="E5383" s="341" t="s">
        <v>5964</v>
      </c>
      <c r="F5383" s="343" t="n">
        <v>51.99</v>
      </c>
    </row>
    <row r="5384" customFormat="false" ht="15" hidden="false" customHeight="false" outlineLevel="0" collapsed="false">
      <c r="A5384" s="341" t="n">
        <v>90439</v>
      </c>
      <c r="B5384" s="342" t="str">
        <f aca="false">A5384&amp;"U"</f>
        <v>90439U</v>
      </c>
      <c r="C5384" s="341" t="s">
        <v>11271</v>
      </c>
      <c r="D5384" s="341" t="s">
        <v>32</v>
      </c>
      <c r="E5384" s="341" t="s">
        <v>5911</v>
      </c>
      <c r="F5384" s="343" t="n">
        <v>7.8</v>
      </c>
    </row>
    <row r="5385" customFormat="false" ht="15" hidden="false" customHeight="false" outlineLevel="0" collapsed="false">
      <c r="A5385" s="341" t="n">
        <v>90440</v>
      </c>
      <c r="B5385" s="342" t="str">
        <f aca="false">A5385&amp;"U"</f>
        <v>90440U</v>
      </c>
      <c r="C5385" s="341" t="s">
        <v>11272</v>
      </c>
      <c r="D5385" s="341" t="s">
        <v>32</v>
      </c>
      <c r="E5385" s="341" t="s">
        <v>5911</v>
      </c>
      <c r="F5385" s="343" t="n">
        <v>20.81</v>
      </c>
    </row>
    <row r="5386" customFormat="false" ht="15" hidden="false" customHeight="false" outlineLevel="0" collapsed="false">
      <c r="A5386" s="341" t="n">
        <v>90441</v>
      </c>
      <c r="B5386" s="342" t="str">
        <f aca="false">A5386&amp;"U"</f>
        <v>90441U</v>
      </c>
      <c r="C5386" s="341" t="s">
        <v>11273</v>
      </c>
      <c r="D5386" s="341" t="s">
        <v>32</v>
      </c>
      <c r="E5386" s="341" t="s">
        <v>5911</v>
      </c>
      <c r="F5386" s="343" t="n">
        <v>30.4</v>
      </c>
    </row>
    <row r="5387" customFormat="false" ht="15" hidden="false" customHeight="false" outlineLevel="0" collapsed="false">
      <c r="A5387" s="341" t="n">
        <v>90443</v>
      </c>
      <c r="B5387" s="342" t="str">
        <f aca="false">A5387&amp;"U"</f>
        <v>90443U</v>
      </c>
      <c r="C5387" s="341" t="s">
        <v>11274</v>
      </c>
      <c r="D5387" s="341" t="s">
        <v>152</v>
      </c>
      <c r="E5387" s="341" t="s">
        <v>5964</v>
      </c>
      <c r="F5387" s="343" t="n">
        <v>7.17</v>
      </c>
    </row>
    <row r="5388" customFormat="false" ht="15" hidden="false" customHeight="false" outlineLevel="0" collapsed="false">
      <c r="A5388" s="341" t="n">
        <v>90444</v>
      </c>
      <c r="B5388" s="342" t="str">
        <f aca="false">A5388&amp;"U"</f>
        <v>90444U</v>
      </c>
      <c r="C5388" s="341" t="s">
        <v>11275</v>
      </c>
      <c r="D5388" s="341" t="s">
        <v>152</v>
      </c>
      <c r="E5388" s="341" t="s">
        <v>5911</v>
      </c>
      <c r="F5388" s="343" t="n">
        <v>10.71</v>
      </c>
    </row>
    <row r="5389" customFormat="false" ht="15" hidden="false" customHeight="false" outlineLevel="0" collapsed="false">
      <c r="A5389" s="341" t="n">
        <v>90445</v>
      </c>
      <c r="B5389" s="342" t="str">
        <f aca="false">A5389&amp;"U"</f>
        <v>90445U</v>
      </c>
      <c r="C5389" s="341" t="s">
        <v>11276</v>
      </c>
      <c r="D5389" s="341" t="s">
        <v>152</v>
      </c>
      <c r="E5389" s="341" t="s">
        <v>5911</v>
      </c>
      <c r="F5389" s="343" t="n">
        <v>14.2</v>
      </c>
    </row>
    <row r="5390" customFormat="false" ht="15" hidden="false" customHeight="false" outlineLevel="0" collapsed="false">
      <c r="A5390" s="341" t="n">
        <v>90446</v>
      </c>
      <c r="B5390" s="342" t="str">
        <f aca="false">A5390&amp;"U"</f>
        <v>90446U</v>
      </c>
      <c r="C5390" s="341" t="s">
        <v>11277</v>
      </c>
      <c r="D5390" s="341" t="s">
        <v>152</v>
      </c>
      <c r="E5390" s="341" t="s">
        <v>5911</v>
      </c>
      <c r="F5390" s="343" t="n">
        <v>18.87</v>
      </c>
    </row>
    <row r="5391" customFormat="false" ht="15" hidden="false" customHeight="false" outlineLevel="0" collapsed="false">
      <c r="A5391" s="341" t="n">
        <v>90447</v>
      </c>
      <c r="B5391" s="342" t="str">
        <f aca="false">A5391&amp;"U"</f>
        <v>90447U</v>
      </c>
      <c r="C5391" s="341" t="s">
        <v>11278</v>
      </c>
      <c r="D5391" s="341" t="s">
        <v>152</v>
      </c>
      <c r="E5391" s="341" t="s">
        <v>5964</v>
      </c>
      <c r="F5391" s="343" t="n">
        <v>7.48</v>
      </c>
    </row>
    <row r="5392" customFormat="false" ht="15" hidden="false" customHeight="false" outlineLevel="0" collapsed="false">
      <c r="A5392" s="341" t="n">
        <v>90451</v>
      </c>
      <c r="B5392" s="342" t="str">
        <f aca="false">A5392&amp;"U"</f>
        <v>90451U</v>
      </c>
      <c r="C5392" s="341" t="s">
        <v>11279</v>
      </c>
      <c r="D5392" s="341" t="s">
        <v>32</v>
      </c>
      <c r="E5392" s="341" t="s">
        <v>5911</v>
      </c>
      <c r="F5392" s="343" t="n">
        <v>6.54</v>
      </c>
    </row>
    <row r="5393" customFormat="false" ht="15" hidden="false" customHeight="false" outlineLevel="0" collapsed="false">
      <c r="A5393" s="341" t="n">
        <v>90452</v>
      </c>
      <c r="B5393" s="342" t="str">
        <f aca="false">A5393&amp;"U"</f>
        <v>90452U</v>
      </c>
      <c r="C5393" s="341" t="s">
        <v>11280</v>
      </c>
      <c r="D5393" s="341" t="s">
        <v>32</v>
      </c>
      <c r="E5393" s="341" t="s">
        <v>5911</v>
      </c>
      <c r="F5393" s="343" t="n">
        <v>27.7</v>
      </c>
    </row>
    <row r="5394" customFormat="false" ht="15" hidden="false" customHeight="false" outlineLevel="0" collapsed="false">
      <c r="A5394" s="341" t="n">
        <v>90453</v>
      </c>
      <c r="B5394" s="342" t="str">
        <f aca="false">A5394&amp;"U"</f>
        <v>90453U</v>
      </c>
      <c r="C5394" s="341" t="s">
        <v>11281</v>
      </c>
      <c r="D5394" s="341" t="s">
        <v>32</v>
      </c>
      <c r="E5394" s="341" t="s">
        <v>5964</v>
      </c>
      <c r="F5394" s="343" t="n">
        <v>3.73</v>
      </c>
    </row>
    <row r="5395" customFormat="false" ht="15" hidden="false" customHeight="false" outlineLevel="0" collapsed="false">
      <c r="A5395" s="341" t="n">
        <v>90454</v>
      </c>
      <c r="B5395" s="342" t="str">
        <f aca="false">A5395&amp;"U"</f>
        <v>90454U</v>
      </c>
      <c r="C5395" s="341" t="s">
        <v>11282</v>
      </c>
      <c r="D5395" s="341" t="s">
        <v>32</v>
      </c>
      <c r="E5395" s="341" t="s">
        <v>5964</v>
      </c>
      <c r="F5395" s="343" t="n">
        <v>5.87</v>
      </c>
    </row>
    <row r="5396" customFormat="false" ht="15" hidden="false" customHeight="false" outlineLevel="0" collapsed="false">
      <c r="A5396" s="341" t="n">
        <v>90455</v>
      </c>
      <c r="B5396" s="342" t="str">
        <f aca="false">A5396&amp;"U"</f>
        <v>90455U</v>
      </c>
      <c r="C5396" s="341" t="s">
        <v>11283</v>
      </c>
      <c r="D5396" s="341" t="s">
        <v>32</v>
      </c>
      <c r="E5396" s="341" t="s">
        <v>5964</v>
      </c>
      <c r="F5396" s="343" t="n">
        <v>7.45</v>
      </c>
    </row>
    <row r="5397" customFormat="false" ht="15" hidden="false" customHeight="false" outlineLevel="0" collapsed="false">
      <c r="A5397" s="341" t="n">
        <v>90456</v>
      </c>
      <c r="B5397" s="342" t="str">
        <f aca="false">A5397&amp;"U"</f>
        <v>90456U</v>
      </c>
      <c r="C5397" s="341" t="s">
        <v>11284</v>
      </c>
      <c r="D5397" s="341" t="s">
        <v>32</v>
      </c>
      <c r="E5397" s="341" t="s">
        <v>5964</v>
      </c>
      <c r="F5397" s="343" t="n">
        <v>4.96</v>
      </c>
    </row>
    <row r="5398" customFormat="false" ht="15" hidden="false" customHeight="false" outlineLevel="0" collapsed="false">
      <c r="A5398" s="341" t="n">
        <v>90457</v>
      </c>
      <c r="B5398" s="342" t="str">
        <f aca="false">A5398&amp;"U"</f>
        <v>90457U</v>
      </c>
      <c r="C5398" s="341" t="s">
        <v>11285</v>
      </c>
      <c r="D5398" s="341" t="s">
        <v>32</v>
      </c>
      <c r="E5398" s="341" t="s">
        <v>5964</v>
      </c>
      <c r="F5398" s="343" t="n">
        <v>11.33</v>
      </c>
    </row>
    <row r="5399" customFormat="false" ht="15" hidden="false" customHeight="false" outlineLevel="0" collapsed="false">
      <c r="A5399" s="341" t="n">
        <v>90458</v>
      </c>
      <c r="B5399" s="342" t="str">
        <f aca="false">A5399&amp;"U"</f>
        <v>90458U</v>
      </c>
      <c r="C5399" s="341" t="s">
        <v>11286</v>
      </c>
      <c r="D5399" s="341" t="s">
        <v>32</v>
      </c>
      <c r="E5399" s="341" t="s">
        <v>5964</v>
      </c>
      <c r="F5399" s="343" t="n">
        <v>32.31</v>
      </c>
    </row>
    <row r="5400" customFormat="false" ht="15" hidden="false" customHeight="false" outlineLevel="0" collapsed="false">
      <c r="A5400" s="341" t="n">
        <v>90459</v>
      </c>
      <c r="B5400" s="342" t="str">
        <f aca="false">A5400&amp;"U"</f>
        <v>90459U</v>
      </c>
      <c r="C5400" s="341" t="s">
        <v>11287</v>
      </c>
      <c r="D5400" s="341" t="s">
        <v>32</v>
      </c>
      <c r="E5400" s="341" t="s">
        <v>5964</v>
      </c>
      <c r="F5400" s="343" t="n">
        <v>43.8</v>
      </c>
    </row>
    <row r="5401" customFormat="false" ht="15" hidden="false" customHeight="false" outlineLevel="0" collapsed="false">
      <c r="A5401" s="341" t="n">
        <v>90460</v>
      </c>
      <c r="B5401" s="342" t="str">
        <f aca="false">A5401&amp;"U"</f>
        <v>90460U</v>
      </c>
      <c r="C5401" s="341" t="s">
        <v>11288</v>
      </c>
      <c r="D5401" s="341" t="s">
        <v>152</v>
      </c>
      <c r="E5401" s="341" t="s">
        <v>5911</v>
      </c>
      <c r="F5401" s="343" t="n">
        <v>24.9</v>
      </c>
    </row>
    <row r="5402" customFormat="false" ht="15" hidden="false" customHeight="false" outlineLevel="0" collapsed="false">
      <c r="A5402" s="341" t="n">
        <v>90461</v>
      </c>
      <c r="B5402" s="342" t="str">
        <f aca="false">A5402&amp;"U"</f>
        <v>90461U</v>
      </c>
      <c r="C5402" s="341" t="s">
        <v>11289</v>
      </c>
      <c r="D5402" s="341" t="s">
        <v>152</v>
      </c>
      <c r="E5402" s="341" t="s">
        <v>5911</v>
      </c>
      <c r="F5402" s="343" t="n">
        <v>18.14</v>
      </c>
    </row>
    <row r="5403" customFormat="false" ht="15" hidden="false" customHeight="false" outlineLevel="0" collapsed="false">
      <c r="A5403" s="341" t="n">
        <v>90462</v>
      </c>
      <c r="B5403" s="342" t="str">
        <f aca="false">A5403&amp;"U"</f>
        <v>90462U</v>
      </c>
      <c r="C5403" s="341" t="s">
        <v>11290</v>
      </c>
      <c r="D5403" s="341" t="s">
        <v>152</v>
      </c>
      <c r="E5403" s="341" t="s">
        <v>5911</v>
      </c>
      <c r="F5403" s="343" t="n">
        <v>4.43</v>
      </c>
    </row>
    <row r="5404" customFormat="false" ht="15" hidden="false" customHeight="false" outlineLevel="0" collapsed="false">
      <c r="A5404" s="341" t="n">
        <v>90463</v>
      </c>
      <c r="B5404" s="342" t="str">
        <f aca="false">A5404&amp;"U"</f>
        <v>90463U</v>
      </c>
      <c r="C5404" s="341" t="s">
        <v>11291</v>
      </c>
      <c r="D5404" s="341" t="s">
        <v>152</v>
      </c>
      <c r="E5404" s="341" t="s">
        <v>5911</v>
      </c>
      <c r="F5404" s="343" t="n">
        <v>3.69</v>
      </c>
    </row>
    <row r="5405" customFormat="false" ht="15" hidden="false" customHeight="false" outlineLevel="0" collapsed="false">
      <c r="A5405" s="341" t="n">
        <v>90466</v>
      </c>
      <c r="B5405" s="342" t="str">
        <f aca="false">A5405&amp;"U"</f>
        <v>90466U</v>
      </c>
      <c r="C5405" s="341" t="s">
        <v>11292</v>
      </c>
      <c r="D5405" s="341" t="s">
        <v>152</v>
      </c>
      <c r="E5405" s="341" t="s">
        <v>5964</v>
      </c>
      <c r="F5405" s="343" t="n">
        <v>14.14</v>
      </c>
    </row>
    <row r="5406" customFormat="false" ht="15" hidden="false" customHeight="false" outlineLevel="0" collapsed="false">
      <c r="A5406" s="341" t="n">
        <v>90467</v>
      </c>
      <c r="B5406" s="342" t="str">
        <f aca="false">A5406&amp;"U"</f>
        <v>90467U</v>
      </c>
      <c r="C5406" s="341" t="s">
        <v>11293</v>
      </c>
      <c r="D5406" s="341" t="s">
        <v>152</v>
      </c>
      <c r="E5406" s="341" t="s">
        <v>5964</v>
      </c>
      <c r="F5406" s="343" t="n">
        <v>21.26</v>
      </c>
    </row>
    <row r="5407" customFormat="false" ht="15" hidden="false" customHeight="false" outlineLevel="0" collapsed="false">
      <c r="A5407" s="341" t="n">
        <v>90468</v>
      </c>
      <c r="B5407" s="342" t="str">
        <f aca="false">A5407&amp;"U"</f>
        <v>90468U</v>
      </c>
      <c r="C5407" s="341" t="s">
        <v>11294</v>
      </c>
      <c r="D5407" s="341" t="s">
        <v>152</v>
      </c>
      <c r="E5407" s="341" t="s">
        <v>5964</v>
      </c>
      <c r="F5407" s="343" t="n">
        <v>7.11</v>
      </c>
    </row>
    <row r="5408" customFormat="false" ht="15" hidden="false" customHeight="false" outlineLevel="0" collapsed="false">
      <c r="A5408" s="341" t="n">
        <v>90469</v>
      </c>
      <c r="B5408" s="342" t="str">
        <f aca="false">A5408&amp;"U"</f>
        <v>90469U</v>
      </c>
      <c r="C5408" s="341" t="s">
        <v>11295</v>
      </c>
      <c r="D5408" s="341" t="s">
        <v>152</v>
      </c>
      <c r="E5408" s="341" t="s">
        <v>5964</v>
      </c>
      <c r="F5408" s="343" t="n">
        <v>10.81</v>
      </c>
    </row>
    <row r="5409" customFormat="false" ht="15" hidden="false" customHeight="false" outlineLevel="0" collapsed="false">
      <c r="A5409" s="341" t="n">
        <v>90470</v>
      </c>
      <c r="B5409" s="342" t="str">
        <f aca="false">A5409&amp;"U"</f>
        <v>90470U</v>
      </c>
      <c r="C5409" s="341" t="s">
        <v>11296</v>
      </c>
      <c r="D5409" s="341" t="s">
        <v>152</v>
      </c>
      <c r="E5409" s="341" t="s">
        <v>5964</v>
      </c>
      <c r="F5409" s="343" t="n">
        <v>14.41</v>
      </c>
    </row>
    <row r="5410" customFormat="false" ht="15" hidden="false" customHeight="false" outlineLevel="0" collapsed="false">
      <c r="A5410" s="341" t="n">
        <v>91166</v>
      </c>
      <c r="B5410" s="342" t="str">
        <f aca="false">A5410&amp;"U"</f>
        <v>91166U</v>
      </c>
      <c r="C5410" s="341" t="s">
        <v>11297</v>
      </c>
      <c r="D5410" s="341" t="s">
        <v>152</v>
      </c>
      <c r="E5410" s="341" t="s">
        <v>5911</v>
      </c>
      <c r="F5410" s="343" t="n">
        <v>3.6</v>
      </c>
    </row>
    <row r="5411" customFormat="false" ht="15" hidden="false" customHeight="false" outlineLevel="0" collapsed="false">
      <c r="A5411" s="341" t="n">
        <v>91167</v>
      </c>
      <c r="B5411" s="342" t="str">
        <f aca="false">A5411&amp;"U"</f>
        <v>91167U</v>
      </c>
      <c r="C5411" s="341" t="s">
        <v>11298</v>
      </c>
      <c r="D5411" s="341" t="s">
        <v>152</v>
      </c>
      <c r="E5411" s="341" t="s">
        <v>5964</v>
      </c>
      <c r="F5411" s="343" t="n">
        <v>8.73</v>
      </c>
    </row>
    <row r="5412" customFormat="false" ht="15" hidden="false" customHeight="false" outlineLevel="0" collapsed="false">
      <c r="A5412" s="341" t="n">
        <v>91170</v>
      </c>
      <c r="B5412" s="342" t="str">
        <f aca="false">A5412&amp;"U"</f>
        <v>91170U</v>
      </c>
      <c r="C5412" s="341" t="s">
        <v>11299</v>
      </c>
      <c r="D5412" s="341" t="s">
        <v>152</v>
      </c>
      <c r="E5412" s="341" t="s">
        <v>5964</v>
      </c>
      <c r="F5412" s="343" t="n">
        <v>8.73</v>
      </c>
    </row>
    <row r="5413" customFormat="false" ht="15" hidden="false" customHeight="false" outlineLevel="0" collapsed="false">
      <c r="A5413" s="341" t="n">
        <v>91171</v>
      </c>
      <c r="B5413" s="342" t="str">
        <f aca="false">A5413&amp;"U"</f>
        <v>91171U</v>
      </c>
      <c r="C5413" s="341" t="s">
        <v>11300</v>
      </c>
      <c r="D5413" s="341" t="s">
        <v>152</v>
      </c>
      <c r="E5413" s="341" t="s">
        <v>5964</v>
      </c>
      <c r="F5413" s="343" t="n">
        <v>14.07</v>
      </c>
    </row>
    <row r="5414" customFormat="false" ht="15" hidden="false" customHeight="false" outlineLevel="0" collapsed="false">
      <c r="A5414" s="341" t="n">
        <v>91172</v>
      </c>
      <c r="B5414" s="342" t="str">
        <f aca="false">A5414&amp;"U"</f>
        <v>91172U</v>
      </c>
      <c r="C5414" s="341" t="s">
        <v>11301</v>
      </c>
      <c r="D5414" s="341" t="s">
        <v>152</v>
      </c>
      <c r="E5414" s="341" t="s">
        <v>5964</v>
      </c>
      <c r="F5414" s="343" t="n">
        <v>16.18</v>
      </c>
    </row>
    <row r="5415" customFormat="false" ht="15" hidden="false" customHeight="false" outlineLevel="0" collapsed="false">
      <c r="A5415" s="341" t="n">
        <v>91173</v>
      </c>
      <c r="B5415" s="342" t="str">
        <f aca="false">A5415&amp;"U"</f>
        <v>91173U</v>
      </c>
      <c r="C5415" s="341" t="s">
        <v>11302</v>
      </c>
      <c r="D5415" s="341" t="s">
        <v>152</v>
      </c>
      <c r="E5415" s="341" t="s">
        <v>5964</v>
      </c>
      <c r="F5415" s="343" t="n">
        <v>3.26</v>
      </c>
    </row>
    <row r="5416" customFormat="false" ht="15" hidden="false" customHeight="false" outlineLevel="0" collapsed="false">
      <c r="A5416" s="341" t="n">
        <v>91174</v>
      </c>
      <c r="B5416" s="342" t="str">
        <f aca="false">A5416&amp;"U"</f>
        <v>91174U</v>
      </c>
      <c r="C5416" s="341" t="s">
        <v>11303</v>
      </c>
      <c r="D5416" s="341" t="s">
        <v>152</v>
      </c>
      <c r="E5416" s="341" t="s">
        <v>5964</v>
      </c>
      <c r="F5416" s="343" t="n">
        <v>5.62</v>
      </c>
    </row>
    <row r="5417" customFormat="false" ht="15" hidden="false" customHeight="false" outlineLevel="0" collapsed="false">
      <c r="A5417" s="341" t="n">
        <v>91175</v>
      </c>
      <c r="B5417" s="342" t="str">
        <f aca="false">A5417&amp;"U"</f>
        <v>91175U</v>
      </c>
      <c r="C5417" s="341" t="s">
        <v>11304</v>
      </c>
      <c r="D5417" s="341" t="s">
        <v>152</v>
      </c>
      <c r="E5417" s="341" t="s">
        <v>5964</v>
      </c>
      <c r="F5417" s="343" t="n">
        <v>8.74</v>
      </c>
    </row>
    <row r="5418" customFormat="false" ht="15" hidden="false" customHeight="false" outlineLevel="0" collapsed="false">
      <c r="A5418" s="341" t="n">
        <v>91176</v>
      </c>
      <c r="B5418" s="342" t="str">
        <f aca="false">A5418&amp;"U"</f>
        <v>91176U</v>
      </c>
      <c r="C5418" s="341" t="s">
        <v>11305</v>
      </c>
      <c r="D5418" s="341" t="s">
        <v>152</v>
      </c>
      <c r="E5418" s="341" t="s">
        <v>5911</v>
      </c>
      <c r="F5418" s="343" t="n">
        <v>14.34</v>
      </c>
    </row>
    <row r="5419" customFormat="false" ht="15" hidden="false" customHeight="false" outlineLevel="0" collapsed="false">
      <c r="A5419" s="341" t="n">
        <v>91179</v>
      </c>
      <c r="B5419" s="342" t="str">
        <f aca="false">A5419&amp;"U"</f>
        <v>91179U</v>
      </c>
      <c r="C5419" s="341" t="s">
        <v>11306</v>
      </c>
      <c r="D5419" s="341" t="s">
        <v>152</v>
      </c>
      <c r="E5419" s="341" t="s">
        <v>5911</v>
      </c>
      <c r="F5419" s="343" t="n">
        <v>14.34</v>
      </c>
    </row>
    <row r="5420" customFormat="false" ht="15" hidden="false" customHeight="false" outlineLevel="0" collapsed="false">
      <c r="A5420" s="341" t="n">
        <v>91180</v>
      </c>
      <c r="B5420" s="342" t="str">
        <f aca="false">A5420&amp;"U"</f>
        <v>91180U</v>
      </c>
      <c r="C5420" s="341" t="s">
        <v>11307</v>
      </c>
      <c r="D5420" s="341" t="s">
        <v>152</v>
      </c>
      <c r="E5420" s="341" t="s">
        <v>5911</v>
      </c>
      <c r="F5420" s="343" t="n">
        <v>19.08</v>
      </c>
    </row>
    <row r="5421" customFormat="false" ht="15" hidden="false" customHeight="false" outlineLevel="0" collapsed="false">
      <c r="A5421" s="341" t="n">
        <v>91181</v>
      </c>
      <c r="B5421" s="342" t="str">
        <f aca="false">A5421&amp;"U"</f>
        <v>91181U</v>
      </c>
      <c r="C5421" s="341" t="s">
        <v>11308</v>
      </c>
      <c r="D5421" s="341" t="s">
        <v>152</v>
      </c>
      <c r="E5421" s="341" t="s">
        <v>5911</v>
      </c>
      <c r="F5421" s="343" t="n">
        <v>20</v>
      </c>
    </row>
    <row r="5422" customFormat="false" ht="15" hidden="false" customHeight="false" outlineLevel="0" collapsed="false">
      <c r="A5422" s="341" t="n">
        <v>91182</v>
      </c>
      <c r="B5422" s="342" t="str">
        <f aca="false">A5422&amp;"U"</f>
        <v>91182U</v>
      </c>
      <c r="C5422" s="341" t="s">
        <v>11309</v>
      </c>
      <c r="D5422" s="341" t="s">
        <v>152</v>
      </c>
      <c r="E5422" s="341" t="s">
        <v>5911</v>
      </c>
      <c r="F5422" s="343" t="n">
        <v>22.52</v>
      </c>
    </row>
    <row r="5423" customFormat="false" ht="15" hidden="false" customHeight="false" outlineLevel="0" collapsed="false">
      <c r="A5423" s="341" t="n">
        <v>91185</v>
      </c>
      <c r="B5423" s="342" t="str">
        <f aca="false">A5423&amp;"U"</f>
        <v>91185U</v>
      </c>
      <c r="C5423" s="341" t="s">
        <v>11310</v>
      </c>
      <c r="D5423" s="341" t="s">
        <v>152</v>
      </c>
      <c r="E5423" s="341" t="s">
        <v>5911</v>
      </c>
      <c r="F5423" s="343" t="n">
        <v>22.52</v>
      </c>
    </row>
    <row r="5424" customFormat="false" ht="15" hidden="false" customHeight="false" outlineLevel="0" collapsed="false">
      <c r="A5424" s="341" t="n">
        <v>91186</v>
      </c>
      <c r="B5424" s="342" t="str">
        <f aca="false">A5424&amp;"U"</f>
        <v>91186U</v>
      </c>
      <c r="C5424" s="341" t="s">
        <v>11311</v>
      </c>
      <c r="D5424" s="341" t="s">
        <v>152</v>
      </c>
      <c r="E5424" s="341" t="s">
        <v>5911</v>
      </c>
      <c r="F5424" s="343" t="n">
        <v>24.78</v>
      </c>
    </row>
    <row r="5425" customFormat="false" ht="15" hidden="false" customHeight="false" outlineLevel="0" collapsed="false">
      <c r="A5425" s="341" t="n">
        <v>91187</v>
      </c>
      <c r="B5425" s="342" t="str">
        <f aca="false">A5425&amp;"U"</f>
        <v>91187U</v>
      </c>
      <c r="C5425" s="341" t="s">
        <v>11312</v>
      </c>
      <c r="D5425" s="341" t="s">
        <v>152</v>
      </c>
      <c r="E5425" s="341" t="s">
        <v>5911</v>
      </c>
      <c r="F5425" s="343" t="n">
        <v>22.24</v>
      </c>
    </row>
    <row r="5426" customFormat="false" ht="15" hidden="false" customHeight="false" outlineLevel="0" collapsed="false">
      <c r="A5426" s="341" t="n">
        <v>91188</v>
      </c>
      <c r="B5426" s="342" t="str">
        <f aca="false">A5426&amp;"U"</f>
        <v>91188U</v>
      </c>
      <c r="C5426" s="341" t="s">
        <v>11313</v>
      </c>
      <c r="D5426" s="341" t="s">
        <v>32</v>
      </c>
      <c r="E5426" s="341" t="s">
        <v>5911</v>
      </c>
      <c r="F5426" s="343" t="n">
        <v>12.18</v>
      </c>
    </row>
    <row r="5427" customFormat="false" ht="15" hidden="false" customHeight="false" outlineLevel="0" collapsed="false">
      <c r="A5427" s="341" t="n">
        <v>91189</v>
      </c>
      <c r="B5427" s="342" t="str">
        <f aca="false">A5427&amp;"U"</f>
        <v>91189U</v>
      </c>
      <c r="C5427" s="341" t="s">
        <v>11314</v>
      </c>
      <c r="D5427" s="341" t="s">
        <v>32</v>
      </c>
      <c r="E5427" s="341" t="s">
        <v>5911</v>
      </c>
      <c r="F5427" s="343" t="n">
        <v>68.54</v>
      </c>
    </row>
    <row r="5428" customFormat="false" ht="15" hidden="false" customHeight="false" outlineLevel="0" collapsed="false">
      <c r="A5428" s="341" t="n">
        <v>91190</v>
      </c>
      <c r="B5428" s="342" t="str">
        <f aca="false">A5428&amp;"U"</f>
        <v>91190U</v>
      </c>
      <c r="C5428" s="341" t="s">
        <v>11315</v>
      </c>
      <c r="D5428" s="341" t="s">
        <v>32</v>
      </c>
      <c r="E5428" s="341" t="s">
        <v>5964</v>
      </c>
      <c r="F5428" s="343" t="n">
        <v>9.86</v>
      </c>
    </row>
    <row r="5429" customFormat="false" ht="15" hidden="false" customHeight="false" outlineLevel="0" collapsed="false">
      <c r="A5429" s="341" t="n">
        <v>91191</v>
      </c>
      <c r="B5429" s="342" t="str">
        <f aca="false">A5429&amp;"U"</f>
        <v>91191U</v>
      </c>
      <c r="C5429" s="341" t="s">
        <v>11316</v>
      </c>
      <c r="D5429" s="341" t="s">
        <v>32</v>
      </c>
      <c r="E5429" s="341" t="s">
        <v>5964</v>
      </c>
      <c r="F5429" s="343" t="n">
        <v>13.82</v>
      </c>
    </row>
    <row r="5430" customFormat="false" ht="15" hidden="false" customHeight="false" outlineLevel="0" collapsed="false">
      <c r="A5430" s="341" t="n">
        <v>91192</v>
      </c>
      <c r="B5430" s="342" t="str">
        <f aca="false">A5430&amp;"U"</f>
        <v>91192U</v>
      </c>
      <c r="C5430" s="341" t="s">
        <v>11317</v>
      </c>
      <c r="D5430" s="341" t="s">
        <v>32</v>
      </c>
      <c r="E5430" s="341" t="s">
        <v>5964</v>
      </c>
      <c r="F5430" s="343" t="n">
        <v>20.91</v>
      </c>
    </row>
    <row r="5431" customFormat="false" ht="15" hidden="false" customHeight="false" outlineLevel="0" collapsed="false">
      <c r="A5431" s="341" t="n">
        <v>91222</v>
      </c>
      <c r="B5431" s="342" t="str">
        <f aca="false">A5431&amp;"U"</f>
        <v>91222U</v>
      </c>
      <c r="C5431" s="341" t="s">
        <v>11318</v>
      </c>
      <c r="D5431" s="341" t="s">
        <v>152</v>
      </c>
      <c r="E5431" s="341" t="s">
        <v>5964</v>
      </c>
      <c r="F5431" s="343" t="n">
        <v>7.97</v>
      </c>
    </row>
    <row r="5432" customFormat="false" ht="15" hidden="false" customHeight="false" outlineLevel="0" collapsed="false">
      <c r="A5432" s="341" t="n">
        <v>94480</v>
      </c>
      <c r="B5432" s="342" t="str">
        <f aca="false">A5432&amp;"U"</f>
        <v>94480U</v>
      </c>
      <c r="C5432" s="341" t="s">
        <v>11319</v>
      </c>
      <c r="D5432" s="341" t="s">
        <v>32</v>
      </c>
      <c r="E5432" s="341" t="s">
        <v>5911</v>
      </c>
      <c r="F5432" s="344" t="n">
        <v>2699.07</v>
      </c>
    </row>
    <row r="5433" customFormat="false" ht="15" hidden="false" customHeight="false" outlineLevel="0" collapsed="false">
      <c r="A5433" s="341" t="n">
        <v>94481</v>
      </c>
      <c r="B5433" s="342" t="str">
        <f aca="false">A5433&amp;"U"</f>
        <v>94481U</v>
      </c>
      <c r="C5433" s="341" t="s">
        <v>11320</v>
      </c>
      <c r="D5433" s="341" t="s">
        <v>32</v>
      </c>
      <c r="E5433" s="341" t="s">
        <v>5911</v>
      </c>
      <c r="F5433" s="344" t="n">
        <v>1879.37</v>
      </c>
    </row>
    <row r="5434" customFormat="false" ht="15" hidden="false" customHeight="false" outlineLevel="0" collapsed="false">
      <c r="A5434" s="341" t="n">
        <v>94482</v>
      </c>
      <c r="B5434" s="342" t="str">
        <f aca="false">A5434&amp;"U"</f>
        <v>94482U</v>
      </c>
      <c r="C5434" s="341" t="s">
        <v>11321</v>
      </c>
      <c r="D5434" s="341" t="s">
        <v>32</v>
      </c>
      <c r="E5434" s="341" t="s">
        <v>5911</v>
      </c>
      <c r="F5434" s="344" t="n">
        <v>1471.3</v>
      </c>
    </row>
    <row r="5435" customFormat="false" ht="15" hidden="false" customHeight="false" outlineLevel="0" collapsed="false">
      <c r="A5435" s="341" t="n">
        <v>94483</v>
      </c>
      <c r="B5435" s="342" t="str">
        <f aca="false">A5435&amp;"U"</f>
        <v>94483U</v>
      </c>
      <c r="C5435" s="341" t="s">
        <v>11322</v>
      </c>
      <c r="D5435" s="341" t="s">
        <v>32</v>
      </c>
      <c r="E5435" s="341" t="s">
        <v>5911</v>
      </c>
      <c r="F5435" s="344" t="n">
        <v>1230.25</v>
      </c>
    </row>
    <row r="5436" customFormat="false" ht="15" hidden="false" customHeight="false" outlineLevel="0" collapsed="false">
      <c r="A5436" s="341" t="n">
        <v>95541</v>
      </c>
      <c r="B5436" s="342" t="str">
        <f aca="false">A5436&amp;"U"</f>
        <v>95541U</v>
      </c>
      <c r="C5436" s="341" t="s">
        <v>11323</v>
      </c>
      <c r="D5436" s="341" t="s">
        <v>32</v>
      </c>
      <c r="E5436" s="341" t="s">
        <v>5964</v>
      </c>
      <c r="F5436" s="343" t="n">
        <v>21.1</v>
      </c>
    </row>
    <row r="5437" customFormat="false" ht="15" hidden="false" customHeight="false" outlineLevel="0" collapsed="false">
      <c r="A5437" s="341" t="n">
        <v>96559</v>
      </c>
      <c r="B5437" s="342" t="str">
        <f aca="false">A5437&amp;"U"</f>
        <v>96559U</v>
      </c>
      <c r="C5437" s="341" t="s">
        <v>11324</v>
      </c>
      <c r="D5437" s="341" t="s">
        <v>68</v>
      </c>
      <c r="E5437" s="341" t="s">
        <v>5911</v>
      </c>
      <c r="F5437" s="343" t="n">
        <v>34.5</v>
      </c>
    </row>
    <row r="5438" customFormat="false" ht="15" hidden="false" customHeight="false" outlineLevel="0" collapsed="false">
      <c r="A5438" s="341" t="n">
        <v>96560</v>
      </c>
      <c r="B5438" s="342" t="str">
        <f aca="false">A5438&amp;"U"</f>
        <v>96560U</v>
      </c>
      <c r="C5438" s="341" t="s">
        <v>11325</v>
      </c>
      <c r="D5438" s="341" t="s">
        <v>68</v>
      </c>
      <c r="E5438" s="341" t="s">
        <v>5911</v>
      </c>
      <c r="F5438" s="343" t="n">
        <v>31.66</v>
      </c>
    </row>
    <row r="5439" customFormat="false" ht="15" hidden="false" customHeight="false" outlineLevel="0" collapsed="false">
      <c r="A5439" s="341" t="n">
        <v>96562</v>
      </c>
      <c r="B5439" s="342" t="str">
        <f aca="false">A5439&amp;"U"</f>
        <v>96562U</v>
      </c>
      <c r="C5439" s="341" t="s">
        <v>11326</v>
      </c>
      <c r="D5439" s="341" t="s">
        <v>152</v>
      </c>
      <c r="E5439" s="341" t="s">
        <v>5911</v>
      </c>
      <c r="F5439" s="343" t="n">
        <v>49.36</v>
      </c>
    </row>
    <row r="5440" customFormat="false" ht="15" hidden="false" customHeight="false" outlineLevel="0" collapsed="false">
      <c r="A5440" s="341" t="n">
        <v>96563</v>
      </c>
      <c r="B5440" s="342" t="str">
        <f aca="false">A5440&amp;"U"</f>
        <v>96563U</v>
      </c>
      <c r="C5440" s="341" t="s">
        <v>11327</v>
      </c>
      <c r="D5440" s="341" t="s">
        <v>152</v>
      </c>
      <c r="E5440" s="341" t="s">
        <v>5911</v>
      </c>
      <c r="F5440" s="343" t="n">
        <v>55.56</v>
      </c>
    </row>
    <row r="5441" customFormat="false" ht="15" hidden="false" customHeight="false" outlineLevel="0" collapsed="false">
      <c r="A5441" s="341" t="n">
        <v>100128</v>
      </c>
      <c r="B5441" s="342" t="str">
        <f aca="false">A5441&amp;"U"</f>
        <v>100128U</v>
      </c>
      <c r="C5441" s="341" t="s">
        <v>11328</v>
      </c>
      <c r="D5441" s="341" t="s">
        <v>32</v>
      </c>
      <c r="E5441" s="341" t="s">
        <v>5911</v>
      </c>
      <c r="F5441" s="344" t="n">
        <v>1403.03</v>
      </c>
    </row>
    <row r="5442" customFormat="false" ht="15" hidden="false" customHeight="false" outlineLevel="0" collapsed="false">
      <c r="A5442" s="341" t="n">
        <v>101802</v>
      </c>
      <c r="B5442" s="342" t="str">
        <f aca="false">A5442&amp;"U"</f>
        <v>101802U</v>
      </c>
      <c r="C5442" s="341" t="s">
        <v>11329</v>
      </c>
      <c r="D5442" s="341" t="s">
        <v>32</v>
      </c>
      <c r="E5442" s="341" t="s">
        <v>5911</v>
      </c>
      <c r="F5442" s="344" t="n">
        <v>1629.14</v>
      </c>
    </row>
    <row r="5443" customFormat="false" ht="15" hidden="false" customHeight="false" outlineLevel="0" collapsed="false">
      <c r="A5443" s="341" t="n">
        <v>101803</v>
      </c>
      <c r="B5443" s="342" t="str">
        <f aca="false">A5443&amp;"U"</f>
        <v>101803U</v>
      </c>
      <c r="C5443" s="341" t="s">
        <v>11330</v>
      </c>
      <c r="D5443" s="341" t="s">
        <v>32</v>
      </c>
      <c r="E5443" s="341" t="s">
        <v>5911</v>
      </c>
      <c r="F5443" s="344" t="n">
        <v>1030.06</v>
      </c>
    </row>
    <row r="5444" customFormat="false" ht="15" hidden="false" customHeight="false" outlineLevel="0" collapsed="false">
      <c r="A5444" s="341" t="n">
        <v>101804</v>
      </c>
      <c r="B5444" s="342" t="str">
        <f aca="false">A5444&amp;"U"</f>
        <v>101804U</v>
      </c>
      <c r="C5444" s="341" t="s">
        <v>11331</v>
      </c>
      <c r="D5444" s="341" t="s">
        <v>32</v>
      </c>
      <c r="E5444" s="341" t="s">
        <v>5911</v>
      </c>
      <c r="F5444" s="344" t="n">
        <v>1302.78</v>
      </c>
    </row>
    <row r="5445" customFormat="false" ht="15" hidden="false" customHeight="false" outlineLevel="0" collapsed="false">
      <c r="A5445" s="341" t="n">
        <v>101805</v>
      </c>
      <c r="B5445" s="342" t="str">
        <f aca="false">A5445&amp;"U"</f>
        <v>101805U</v>
      </c>
      <c r="C5445" s="341" t="s">
        <v>11332</v>
      </c>
      <c r="D5445" s="341" t="s">
        <v>32</v>
      </c>
      <c r="E5445" s="341" t="s">
        <v>5911</v>
      </c>
      <c r="F5445" s="344" t="n">
        <v>1658.67</v>
      </c>
    </row>
    <row r="5446" customFormat="false" ht="15" hidden="false" customHeight="false" outlineLevel="0" collapsed="false">
      <c r="A5446" s="341" t="n">
        <v>102111</v>
      </c>
      <c r="B5446" s="342" t="str">
        <f aca="false">A5446&amp;"U"</f>
        <v>102111U</v>
      </c>
      <c r="C5446" s="341" t="s">
        <v>11333</v>
      </c>
      <c r="D5446" s="341" t="s">
        <v>32</v>
      </c>
      <c r="E5446" s="341" t="s">
        <v>5911</v>
      </c>
      <c r="F5446" s="343" t="n">
        <v>990.21</v>
      </c>
    </row>
    <row r="5447" customFormat="false" ht="15" hidden="false" customHeight="false" outlineLevel="0" collapsed="false">
      <c r="A5447" s="341" t="n">
        <v>102112</v>
      </c>
      <c r="B5447" s="342" t="str">
        <f aca="false">A5447&amp;"U"</f>
        <v>102112U</v>
      </c>
      <c r="C5447" s="341" t="s">
        <v>11334</v>
      </c>
      <c r="D5447" s="341" t="s">
        <v>32</v>
      </c>
      <c r="E5447" s="341" t="s">
        <v>5911</v>
      </c>
      <c r="F5447" s="343" t="n">
        <v>125.97</v>
      </c>
    </row>
    <row r="5448" customFormat="false" ht="15" hidden="false" customHeight="false" outlineLevel="0" collapsed="false">
      <c r="A5448" s="341" t="n">
        <v>102113</v>
      </c>
      <c r="B5448" s="342" t="str">
        <f aca="false">A5448&amp;"U"</f>
        <v>102113U</v>
      </c>
      <c r="C5448" s="341" t="s">
        <v>11335</v>
      </c>
      <c r="D5448" s="341" t="s">
        <v>32</v>
      </c>
      <c r="E5448" s="341" t="s">
        <v>5911</v>
      </c>
      <c r="F5448" s="344" t="n">
        <v>1585.94</v>
      </c>
    </row>
    <row r="5449" customFormat="false" ht="15" hidden="false" customHeight="false" outlineLevel="0" collapsed="false">
      <c r="A5449" s="341" t="n">
        <v>102114</v>
      </c>
      <c r="B5449" s="342" t="str">
        <f aca="false">A5449&amp;"U"</f>
        <v>102114U</v>
      </c>
      <c r="C5449" s="341" t="s">
        <v>11336</v>
      </c>
      <c r="D5449" s="341" t="s">
        <v>32</v>
      </c>
      <c r="E5449" s="341" t="s">
        <v>5911</v>
      </c>
      <c r="F5449" s="343" t="n">
        <v>129.11</v>
      </c>
    </row>
    <row r="5450" customFormat="false" ht="15" hidden="false" customHeight="false" outlineLevel="0" collapsed="false">
      <c r="A5450" s="341" t="n">
        <v>102115</v>
      </c>
      <c r="B5450" s="342" t="str">
        <f aca="false">A5450&amp;"U"</f>
        <v>102115U</v>
      </c>
      <c r="C5450" s="341" t="s">
        <v>11337</v>
      </c>
      <c r="D5450" s="341" t="s">
        <v>32</v>
      </c>
      <c r="E5450" s="341" t="s">
        <v>5911</v>
      </c>
      <c r="F5450" s="344" t="n">
        <v>2771.93</v>
      </c>
    </row>
    <row r="5451" customFormat="false" ht="15" hidden="false" customHeight="false" outlineLevel="0" collapsed="false">
      <c r="A5451" s="341" t="n">
        <v>102116</v>
      </c>
      <c r="B5451" s="342" t="str">
        <f aca="false">A5451&amp;"U"</f>
        <v>102116U</v>
      </c>
      <c r="C5451" s="341" t="s">
        <v>11338</v>
      </c>
      <c r="D5451" s="341" t="s">
        <v>32</v>
      </c>
      <c r="E5451" s="341" t="s">
        <v>5911</v>
      </c>
      <c r="F5451" s="344" t="n">
        <v>1694.63</v>
      </c>
    </row>
    <row r="5452" customFormat="false" ht="15" hidden="false" customHeight="false" outlineLevel="0" collapsed="false">
      <c r="A5452" s="341" t="n">
        <v>102117</v>
      </c>
      <c r="B5452" s="342" t="str">
        <f aca="false">A5452&amp;"U"</f>
        <v>102117U</v>
      </c>
      <c r="C5452" s="341" t="s">
        <v>11339</v>
      </c>
      <c r="D5452" s="341" t="s">
        <v>32</v>
      </c>
      <c r="E5452" s="341" t="s">
        <v>5911</v>
      </c>
      <c r="F5452" s="343" t="n">
        <v>132.92</v>
      </c>
    </row>
    <row r="5453" customFormat="false" ht="15" hidden="false" customHeight="false" outlineLevel="0" collapsed="false">
      <c r="A5453" s="341" t="n">
        <v>102118</v>
      </c>
      <c r="B5453" s="342" t="str">
        <f aca="false">A5453&amp;"U"</f>
        <v>102118U</v>
      </c>
      <c r="C5453" s="341" t="s">
        <v>11340</v>
      </c>
      <c r="D5453" s="341" t="s">
        <v>32</v>
      </c>
      <c r="E5453" s="341" t="s">
        <v>5911</v>
      </c>
      <c r="F5453" s="344" t="n">
        <v>2315.28</v>
      </c>
    </row>
    <row r="5454" customFormat="false" ht="15" hidden="false" customHeight="false" outlineLevel="0" collapsed="false">
      <c r="A5454" s="341" t="n">
        <v>102119</v>
      </c>
      <c r="B5454" s="342" t="str">
        <f aca="false">A5454&amp;"U"</f>
        <v>102119U</v>
      </c>
      <c r="C5454" s="341" t="s">
        <v>11341</v>
      </c>
      <c r="D5454" s="341" t="s">
        <v>32</v>
      </c>
      <c r="E5454" s="341" t="s">
        <v>5911</v>
      </c>
      <c r="F5454" s="343" t="n">
        <v>136.2</v>
      </c>
    </row>
    <row r="5455" customFormat="false" ht="15" hidden="false" customHeight="false" outlineLevel="0" collapsed="false">
      <c r="A5455" s="341" t="n">
        <v>102121</v>
      </c>
      <c r="B5455" s="342" t="str">
        <f aca="false">A5455&amp;"U"</f>
        <v>102121U</v>
      </c>
      <c r="C5455" s="341" t="s">
        <v>11342</v>
      </c>
      <c r="D5455" s="341" t="s">
        <v>32</v>
      </c>
      <c r="E5455" s="341" t="s">
        <v>5911</v>
      </c>
      <c r="F5455" s="343" t="n">
        <v>170.53</v>
      </c>
    </row>
    <row r="5456" customFormat="false" ht="15" hidden="false" customHeight="false" outlineLevel="0" collapsed="false">
      <c r="A5456" s="341" t="n">
        <v>102122</v>
      </c>
      <c r="B5456" s="342" t="str">
        <f aca="false">A5456&amp;"U"</f>
        <v>102122U</v>
      </c>
      <c r="C5456" s="341" t="s">
        <v>11343</v>
      </c>
      <c r="D5456" s="341" t="s">
        <v>32</v>
      </c>
      <c r="E5456" s="341" t="s">
        <v>5911</v>
      </c>
      <c r="F5456" s="344" t="n">
        <v>7865.62</v>
      </c>
    </row>
    <row r="5457" customFormat="false" ht="15" hidden="false" customHeight="false" outlineLevel="0" collapsed="false">
      <c r="A5457" s="341" t="n">
        <v>102123</v>
      </c>
      <c r="B5457" s="342" t="str">
        <f aca="false">A5457&amp;"U"</f>
        <v>102123U</v>
      </c>
      <c r="C5457" s="341" t="s">
        <v>11344</v>
      </c>
      <c r="D5457" s="341" t="s">
        <v>32</v>
      </c>
      <c r="E5457" s="341" t="s">
        <v>5911</v>
      </c>
      <c r="F5457" s="343" t="n">
        <v>180.31</v>
      </c>
    </row>
    <row r="5458" customFormat="false" ht="15" hidden="false" customHeight="false" outlineLevel="0" collapsed="false">
      <c r="A5458" s="341" t="n">
        <v>102136</v>
      </c>
      <c r="B5458" s="342" t="str">
        <f aca="false">A5458&amp;"U"</f>
        <v>102136U</v>
      </c>
      <c r="C5458" s="341" t="s">
        <v>11345</v>
      </c>
      <c r="D5458" s="341" t="s">
        <v>32</v>
      </c>
      <c r="E5458" s="341" t="s">
        <v>5964</v>
      </c>
      <c r="F5458" s="343" t="n">
        <v>64.91</v>
      </c>
    </row>
    <row r="5459" customFormat="false" ht="15" hidden="false" customHeight="false" outlineLevel="0" collapsed="false">
      <c r="A5459" s="341" t="n">
        <v>102137</v>
      </c>
      <c r="B5459" s="342" t="str">
        <f aca="false">A5459&amp;"U"</f>
        <v>102137U</v>
      </c>
      <c r="C5459" s="341" t="s">
        <v>11346</v>
      </c>
      <c r="D5459" s="341" t="s">
        <v>32</v>
      </c>
      <c r="E5459" s="341" t="s">
        <v>5964</v>
      </c>
      <c r="F5459" s="343" t="n">
        <v>72.7</v>
      </c>
    </row>
    <row r="5460" customFormat="false" ht="15" hidden="false" customHeight="false" outlineLevel="0" collapsed="false">
      <c r="A5460" s="341" t="n">
        <v>102138</v>
      </c>
      <c r="B5460" s="342" t="str">
        <f aca="false">A5460&amp;"U"</f>
        <v>102138U</v>
      </c>
      <c r="C5460" s="341" t="s">
        <v>11347</v>
      </c>
      <c r="D5460" s="341" t="s">
        <v>32</v>
      </c>
      <c r="E5460" s="341" t="s">
        <v>5911</v>
      </c>
      <c r="F5460" s="343" t="n">
        <v>196.23</v>
      </c>
    </row>
    <row r="5461" customFormat="false" ht="15" hidden="false" customHeight="false" outlineLevel="0" collapsed="false">
      <c r="A5461" s="341" t="n">
        <v>103517</v>
      </c>
      <c r="B5461" s="342" t="str">
        <f aca="false">A5461&amp;"U"</f>
        <v>103517U</v>
      </c>
      <c r="C5461" s="341" t="s">
        <v>11348</v>
      </c>
      <c r="D5461" s="341" t="s">
        <v>32</v>
      </c>
      <c r="E5461" s="341" t="s">
        <v>5911</v>
      </c>
      <c r="F5461" s="344" t="n">
        <v>3578.42</v>
      </c>
    </row>
    <row r="5462" customFormat="false" ht="15" hidden="false" customHeight="false" outlineLevel="0" collapsed="false">
      <c r="A5462" s="341" t="n">
        <v>103519</v>
      </c>
      <c r="B5462" s="342" t="str">
        <f aca="false">A5462&amp;"U"</f>
        <v>103519U</v>
      </c>
      <c r="C5462" s="341" t="s">
        <v>11349</v>
      </c>
      <c r="D5462" s="341" t="s">
        <v>32</v>
      </c>
      <c r="E5462" s="341" t="s">
        <v>5911</v>
      </c>
      <c r="F5462" s="343" t="n">
        <v>10.28</v>
      </c>
    </row>
    <row r="5463" customFormat="false" ht="15" hidden="false" customHeight="false" outlineLevel="0" collapsed="false">
      <c r="A5463" s="341" t="n">
        <v>103520</v>
      </c>
      <c r="B5463" s="342" t="str">
        <f aca="false">A5463&amp;"U"</f>
        <v>103520U</v>
      </c>
      <c r="C5463" s="341" t="s">
        <v>11350</v>
      </c>
      <c r="D5463" s="341" t="s">
        <v>32</v>
      </c>
      <c r="E5463" s="341" t="s">
        <v>5911</v>
      </c>
      <c r="F5463" s="344" t="n">
        <v>5926.13</v>
      </c>
    </row>
    <row r="5464" customFormat="false" ht="15" hidden="false" customHeight="false" outlineLevel="0" collapsed="false">
      <c r="A5464" s="341" t="n">
        <v>103521</v>
      </c>
      <c r="B5464" s="342" t="str">
        <f aca="false">A5464&amp;"U"</f>
        <v>103521U</v>
      </c>
      <c r="C5464" s="341" t="s">
        <v>11351</v>
      </c>
      <c r="D5464" s="341" t="s">
        <v>32</v>
      </c>
      <c r="E5464" s="341" t="s">
        <v>5911</v>
      </c>
      <c r="F5464" s="344" t="n">
        <v>7868.12</v>
      </c>
    </row>
    <row r="5465" customFormat="false" ht="15" hidden="false" customHeight="false" outlineLevel="0" collapsed="false">
      <c r="A5465" s="341" t="n">
        <v>103522</v>
      </c>
      <c r="B5465" s="342" t="str">
        <f aca="false">A5465&amp;"U"</f>
        <v>103522U</v>
      </c>
      <c r="C5465" s="341" t="s">
        <v>11352</v>
      </c>
      <c r="D5465" s="341" t="s">
        <v>32</v>
      </c>
      <c r="E5465" s="341" t="s">
        <v>5911</v>
      </c>
      <c r="F5465" s="344" t="n">
        <v>7910.67</v>
      </c>
    </row>
    <row r="5466" customFormat="false" ht="15" hidden="false" customHeight="false" outlineLevel="0" collapsed="false">
      <c r="A5466" s="341" t="n">
        <v>103523</v>
      </c>
      <c r="B5466" s="342" t="str">
        <f aca="false">A5466&amp;"U"</f>
        <v>103523U</v>
      </c>
      <c r="C5466" s="341" t="s">
        <v>11353</v>
      </c>
      <c r="D5466" s="341" t="s">
        <v>32</v>
      </c>
      <c r="E5466" s="341" t="s">
        <v>5911</v>
      </c>
      <c r="F5466" s="344" t="n">
        <v>11916.96</v>
      </c>
    </row>
    <row r="5467" customFormat="false" ht="15" hidden="false" customHeight="false" outlineLevel="0" collapsed="false">
      <c r="A5467" s="341" t="n">
        <v>104660</v>
      </c>
      <c r="B5467" s="342" t="str">
        <f aca="false">A5467&amp;"U"</f>
        <v>104660U</v>
      </c>
      <c r="C5467" s="341" t="s">
        <v>11354</v>
      </c>
      <c r="D5467" s="341" t="s">
        <v>32</v>
      </c>
      <c r="E5467" s="341" t="s">
        <v>5911</v>
      </c>
      <c r="F5467" s="344" t="n">
        <v>1328.77</v>
      </c>
    </row>
    <row r="5468" customFormat="false" ht="15" hidden="false" customHeight="false" outlineLevel="0" collapsed="false">
      <c r="A5468" s="341" t="n">
        <v>104661</v>
      </c>
      <c r="B5468" s="342" t="str">
        <f aca="false">A5468&amp;"U"</f>
        <v>104661U</v>
      </c>
      <c r="C5468" s="341" t="s">
        <v>11355</v>
      </c>
      <c r="D5468" s="341" t="s">
        <v>32</v>
      </c>
      <c r="E5468" s="341" t="s">
        <v>5911</v>
      </c>
      <c r="F5468" s="343" t="n">
        <v>577.2</v>
      </c>
    </row>
    <row r="5469" customFormat="false" ht="15" hidden="false" customHeight="false" outlineLevel="0" collapsed="false">
      <c r="A5469" s="341" t="n">
        <v>104662</v>
      </c>
      <c r="B5469" s="342" t="str">
        <f aca="false">A5469&amp;"U"</f>
        <v>104662U</v>
      </c>
      <c r="C5469" s="341" t="s">
        <v>11356</v>
      </c>
      <c r="D5469" s="341" t="s">
        <v>32</v>
      </c>
      <c r="E5469" s="341" t="s">
        <v>5911</v>
      </c>
      <c r="F5469" s="343" t="n">
        <v>411.18</v>
      </c>
    </row>
    <row r="5470" customFormat="false" ht="15" hidden="false" customHeight="false" outlineLevel="0" collapsed="false">
      <c r="A5470" s="341" t="n">
        <v>104663</v>
      </c>
      <c r="B5470" s="342" t="str">
        <f aca="false">A5470&amp;"U"</f>
        <v>104663U</v>
      </c>
      <c r="C5470" s="341" t="s">
        <v>11357</v>
      </c>
      <c r="D5470" s="341" t="s">
        <v>32</v>
      </c>
      <c r="E5470" s="341" t="s">
        <v>5911</v>
      </c>
      <c r="F5470" s="343" t="n">
        <v>511.13</v>
      </c>
    </row>
    <row r="5471" customFormat="false" ht="15" hidden="false" customHeight="false" outlineLevel="0" collapsed="false">
      <c r="A5471" s="341" t="n">
        <v>104664</v>
      </c>
      <c r="B5471" s="342" t="str">
        <f aca="false">A5471&amp;"U"</f>
        <v>104664U</v>
      </c>
      <c r="C5471" s="341" t="s">
        <v>11358</v>
      </c>
      <c r="D5471" s="341" t="s">
        <v>32</v>
      </c>
      <c r="E5471" s="341" t="s">
        <v>5911</v>
      </c>
      <c r="F5471" s="343" t="n">
        <v>158.17</v>
      </c>
    </row>
    <row r="5472" customFormat="false" ht="15" hidden="false" customHeight="false" outlineLevel="0" collapsed="false">
      <c r="A5472" s="341" t="n">
        <v>104665</v>
      </c>
      <c r="B5472" s="342" t="str">
        <f aca="false">A5472&amp;"U"</f>
        <v>104665U</v>
      </c>
      <c r="C5472" s="341" t="s">
        <v>11359</v>
      </c>
      <c r="D5472" s="341" t="s">
        <v>32</v>
      </c>
      <c r="E5472" s="341" t="s">
        <v>5911</v>
      </c>
      <c r="F5472" s="343" t="n">
        <v>658.86</v>
      </c>
    </row>
    <row r="5473" customFormat="false" ht="15" hidden="false" customHeight="false" outlineLevel="0" collapsed="false">
      <c r="A5473" s="341" t="n">
        <v>104666</v>
      </c>
      <c r="B5473" s="342" t="str">
        <f aca="false">A5473&amp;"U"</f>
        <v>104666U</v>
      </c>
      <c r="C5473" s="341" t="s">
        <v>11360</v>
      </c>
      <c r="D5473" s="341" t="s">
        <v>32</v>
      </c>
      <c r="E5473" s="341" t="s">
        <v>5911</v>
      </c>
      <c r="F5473" s="343" t="n">
        <v>313.94</v>
      </c>
    </row>
    <row r="5474" customFormat="false" ht="15" hidden="false" customHeight="false" outlineLevel="0" collapsed="false">
      <c r="A5474" s="341" t="n">
        <v>104667</v>
      </c>
      <c r="B5474" s="342" t="str">
        <f aca="false">A5474&amp;"U"</f>
        <v>104667U</v>
      </c>
      <c r="C5474" s="341" t="s">
        <v>11361</v>
      </c>
      <c r="D5474" s="341" t="s">
        <v>32</v>
      </c>
      <c r="E5474" s="341" t="s">
        <v>5964</v>
      </c>
      <c r="F5474" s="343" t="n">
        <v>131.65</v>
      </c>
    </row>
    <row r="5475" customFormat="false" ht="15" hidden="false" customHeight="false" outlineLevel="0" collapsed="false">
      <c r="A5475" s="341" t="n">
        <v>104668</v>
      </c>
      <c r="B5475" s="342" t="str">
        <f aca="false">A5475&amp;"U"</f>
        <v>104668U</v>
      </c>
      <c r="C5475" s="341" t="s">
        <v>11362</v>
      </c>
      <c r="D5475" s="341" t="s">
        <v>11363</v>
      </c>
      <c r="E5475" s="341" t="s">
        <v>5964</v>
      </c>
      <c r="F5475" s="343" t="n">
        <v>147.78</v>
      </c>
    </row>
    <row r="5476" customFormat="false" ht="15" hidden="false" customHeight="false" outlineLevel="0" collapsed="false">
      <c r="A5476" s="341" t="n">
        <v>104669</v>
      </c>
      <c r="B5476" s="342" t="str">
        <f aca="false">A5476&amp;"U"</f>
        <v>104669U</v>
      </c>
      <c r="C5476" s="341" t="s">
        <v>11364</v>
      </c>
      <c r="D5476" s="341" t="s">
        <v>11363</v>
      </c>
      <c r="E5476" s="341" t="s">
        <v>5964</v>
      </c>
      <c r="F5476" s="343" t="n">
        <v>173.39</v>
      </c>
    </row>
    <row r="5477" customFormat="false" ht="15" hidden="false" customHeight="false" outlineLevel="0" collapsed="false">
      <c r="A5477" s="341" t="n">
        <v>104670</v>
      </c>
      <c r="B5477" s="342" t="str">
        <f aca="false">A5477&amp;"U"</f>
        <v>104670U</v>
      </c>
      <c r="C5477" s="341" t="s">
        <v>11365</v>
      </c>
      <c r="D5477" s="341" t="s">
        <v>11363</v>
      </c>
      <c r="E5477" s="341" t="s">
        <v>5964</v>
      </c>
      <c r="F5477" s="343" t="n">
        <v>257.84</v>
      </c>
    </row>
    <row r="5478" customFormat="false" ht="15" hidden="false" customHeight="false" outlineLevel="0" collapsed="false">
      <c r="A5478" s="341" t="n">
        <v>104671</v>
      </c>
      <c r="B5478" s="342" t="str">
        <f aca="false">A5478&amp;"U"</f>
        <v>104671U</v>
      </c>
      <c r="C5478" s="341" t="s">
        <v>11366</v>
      </c>
      <c r="D5478" s="341" t="s">
        <v>32</v>
      </c>
      <c r="E5478" s="341" t="s">
        <v>5911</v>
      </c>
      <c r="F5478" s="344" t="n">
        <v>1151.88</v>
      </c>
    </row>
    <row r="5479" customFormat="false" ht="15" hidden="false" customHeight="false" outlineLevel="0" collapsed="false">
      <c r="A5479" s="341" t="n">
        <v>104672</v>
      </c>
      <c r="B5479" s="342" t="str">
        <f aca="false">A5479&amp;"U"</f>
        <v>104672U</v>
      </c>
      <c r="C5479" s="341" t="s">
        <v>11367</v>
      </c>
      <c r="D5479" s="341" t="s">
        <v>32</v>
      </c>
      <c r="E5479" s="341" t="s">
        <v>5911</v>
      </c>
      <c r="F5479" s="343" t="n">
        <v>414.24</v>
      </c>
    </row>
    <row r="5480" customFormat="false" ht="15" hidden="false" customHeight="false" outlineLevel="0" collapsed="false">
      <c r="A5480" s="341" t="n">
        <v>104673</v>
      </c>
      <c r="B5480" s="342" t="str">
        <f aca="false">A5480&amp;"U"</f>
        <v>104673U</v>
      </c>
      <c r="C5480" s="341" t="s">
        <v>11368</v>
      </c>
      <c r="D5480" s="341" t="s">
        <v>32</v>
      </c>
      <c r="E5480" s="341" t="s">
        <v>5911</v>
      </c>
      <c r="F5480" s="343" t="n">
        <v>705.14</v>
      </c>
    </row>
    <row r="5481" customFormat="false" ht="15" hidden="false" customHeight="false" outlineLevel="0" collapsed="false">
      <c r="A5481" s="341" t="n">
        <v>104674</v>
      </c>
      <c r="B5481" s="342" t="str">
        <f aca="false">A5481&amp;"U"</f>
        <v>104674U</v>
      </c>
      <c r="C5481" s="341" t="s">
        <v>11369</v>
      </c>
      <c r="D5481" s="341" t="s">
        <v>32</v>
      </c>
      <c r="E5481" s="341" t="s">
        <v>5911</v>
      </c>
      <c r="F5481" s="343" t="n">
        <v>205.54</v>
      </c>
    </row>
    <row r="5482" customFormat="false" ht="15" hidden="false" customHeight="false" outlineLevel="0" collapsed="false">
      <c r="A5482" s="341" t="n">
        <v>104675</v>
      </c>
      <c r="B5482" s="342" t="str">
        <f aca="false">A5482&amp;"U"</f>
        <v>104675U</v>
      </c>
      <c r="C5482" s="341" t="s">
        <v>11370</v>
      </c>
      <c r="D5482" s="341" t="s">
        <v>11371</v>
      </c>
      <c r="E5482" s="341" t="s">
        <v>5964</v>
      </c>
      <c r="F5482" s="343" t="n">
        <v>1.59</v>
      </c>
    </row>
    <row r="5483" customFormat="false" ht="15" hidden="false" customHeight="false" outlineLevel="0" collapsed="false">
      <c r="A5483" s="341" t="n">
        <v>104676</v>
      </c>
      <c r="B5483" s="342" t="str">
        <f aca="false">A5483&amp;"U"</f>
        <v>104676U</v>
      </c>
      <c r="C5483" s="341" t="s">
        <v>11372</v>
      </c>
      <c r="D5483" s="341" t="s">
        <v>32</v>
      </c>
      <c r="E5483" s="341" t="s">
        <v>5911</v>
      </c>
      <c r="F5483" s="343" t="n">
        <v>362.14</v>
      </c>
    </row>
    <row r="5484" customFormat="false" ht="15" hidden="false" customHeight="false" outlineLevel="0" collapsed="false">
      <c r="A5484" s="341" t="n">
        <v>104677</v>
      </c>
      <c r="B5484" s="342" t="str">
        <f aca="false">A5484&amp;"U"</f>
        <v>104677U</v>
      </c>
      <c r="C5484" s="341" t="s">
        <v>11373</v>
      </c>
      <c r="D5484" s="341" t="s">
        <v>32</v>
      </c>
      <c r="E5484" s="341" t="s">
        <v>5911</v>
      </c>
      <c r="F5484" s="343" t="n">
        <v>597.9</v>
      </c>
    </row>
    <row r="5485" customFormat="false" ht="15" hidden="false" customHeight="false" outlineLevel="0" collapsed="false">
      <c r="A5485" s="341" t="n">
        <v>104678</v>
      </c>
      <c r="B5485" s="342" t="str">
        <f aca="false">A5485&amp;"U"</f>
        <v>104678U</v>
      </c>
      <c r="C5485" s="341" t="s">
        <v>11374</v>
      </c>
      <c r="D5485" s="341" t="s">
        <v>32</v>
      </c>
      <c r="E5485" s="341" t="s">
        <v>5911</v>
      </c>
      <c r="F5485" s="343" t="n">
        <v>139.52</v>
      </c>
    </row>
    <row r="5486" customFormat="false" ht="15" hidden="false" customHeight="false" outlineLevel="0" collapsed="false">
      <c r="A5486" s="341" t="n">
        <v>104679</v>
      </c>
      <c r="B5486" s="342" t="str">
        <f aca="false">A5486&amp;"U"</f>
        <v>104679U</v>
      </c>
      <c r="C5486" s="341" t="s">
        <v>11375</v>
      </c>
      <c r="D5486" s="341" t="s">
        <v>32</v>
      </c>
      <c r="E5486" s="341" t="s">
        <v>5911</v>
      </c>
      <c r="F5486" s="343" t="n">
        <v>148.73</v>
      </c>
    </row>
    <row r="5487" customFormat="false" ht="15" hidden="false" customHeight="false" outlineLevel="0" collapsed="false">
      <c r="A5487" s="341" t="n">
        <v>104680</v>
      </c>
      <c r="B5487" s="342" t="str">
        <f aca="false">A5487&amp;"U"</f>
        <v>104680U</v>
      </c>
      <c r="C5487" s="341" t="s">
        <v>11376</v>
      </c>
      <c r="D5487" s="341" t="s">
        <v>32</v>
      </c>
      <c r="E5487" s="341" t="s">
        <v>5964</v>
      </c>
      <c r="F5487" s="343" t="n">
        <v>138.73</v>
      </c>
    </row>
    <row r="5488" customFormat="false" ht="15" hidden="false" customHeight="false" outlineLevel="0" collapsed="false">
      <c r="A5488" s="341" t="n">
        <v>104681</v>
      </c>
      <c r="B5488" s="342" t="str">
        <f aca="false">A5488&amp;"U"</f>
        <v>104681U</v>
      </c>
      <c r="C5488" s="341" t="s">
        <v>11377</v>
      </c>
      <c r="D5488" s="341" t="s">
        <v>32</v>
      </c>
      <c r="E5488" s="341" t="s">
        <v>5964</v>
      </c>
      <c r="F5488" s="343" t="n">
        <v>99.49</v>
      </c>
    </row>
    <row r="5489" customFormat="false" ht="15" hidden="false" customHeight="false" outlineLevel="0" collapsed="false">
      <c r="A5489" s="341" t="n">
        <v>104682</v>
      </c>
      <c r="B5489" s="342" t="str">
        <f aca="false">A5489&amp;"U"</f>
        <v>104682U</v>
      </c>
      <c r="C5489" s="341" t="s">
        <v>11378</v>
      </c>
      <c r="D5489" s="341" t="s">
        <v>32</v>
      </c>
      <c r="E5489" s="341" t="s">
        <v>5964</v>
      </c>
      <c r="F5489" s="343" t="n">
        <v>535.43</v>
      </c>
    </row>
    <row r="5490" customFormat="false" ht="15" hidden="false" customHeight="false" outlineLevel="0" collapsed="false">
      <c r="A5490" s="341" t="n">
        <v>104683</v>
      </c>
      <c r="B5490" s="342" t="str">
        <f aca="false">A5490&amp;"U"</f>
        <v>104683U</v>
      </c>
      <c r="C5490" s="341" t="s">
        <v>11379</v>
      </c>
      <c r="D5490" s="341" t="s">
        <v>32</v>
      </c>
      <c r="E5490" s="341" t="s">
        <v>5964</v>
      </c>
      <c r="F5490" s="343" t="n">
        <v>84.27</v>
      </c>
    </row>
    <row r="5491" customFormat="false" ht="15" hidden="false" customHeight="false" outlineLevel="0" collapsed="false">
      <c r="A5491" s="341" t="n">
        <v>104767</v>
      </c>
      <c r="B5491" s="342" t="str">
        <f aca="false">A5491&amp;"U"</f>
        <v>104767U</v>
      </c>
      <c r="C5491" s="341" t="s">
        <v>11380</v>
      </c>
      <c r="D5491" s="341" t="s">
        <v>32</v>
      </c>
      <c r="E5491" s="341" t="s">
        <v>5964</v>
      </c>
      <c r="F5491" s="343" t="n">
        <v>0.56</v>
      </c>
    </row>
    <row r="5492" customFormat="false" ht="15" hidden="false" customHeight="false" outlineLevel="0" collapsed="false">
      <c r="A5492" s="341" t="n">
        <v>104769</v>
      </c>
      <c r="B5492" s="342" t="str">
        <f aca="false">A5492&amp;"U"</f>
        <v>104769U</v>
      </c>
      <c r="C5492" s="341" t="s">
        <v>11381</v>
      </c>
      <c r="D5492" s="341" t="s">
        <v>32</v>
      </c>
      <c r="E5492" s="341" t="s">
        <v>5964</v>
      </c>
      <c r="F5492" s="343" t="n">
        <v>1.51</v>
      </c>
    </row>
    <row r="5493" customFormat="false" ht="15" hidden="false" customHeight="false" outlineLevel="0" collapsed="false">
      <c r="A5493" s="341" t="n">
        <v>104771</v>
      </c>
      <c r="B5493" s="342" t="str">
        <f aca="false">A5493&amp;"U"</f>
        <v>104771U</v>
      </c>
      <c r="C5493" s="341" t="s">
        <v>11382</v>
      </c>
      <c r="D5493" s="341" t="s">
        <v>32</v>
      </c>
      <c r="E5493" s="341" t="s">
        <v>5964</v>
      </c>
      <c r="F5493" s="343" t="n">
        <v>2.2</v>
      </c>
    </row>
    <row r="5494" customFormat="false" ht="15" hidden="false" customHeight="false" outlineLevel="0" collapsed="false">
      <c r="A5494" s="341" t="n">
        <v>104773</v>
      </c>
      <c r="B5494" s="342" t="str">
        <f aca="false">A5494&amp;"U"</f>
        <v>104773U</v>
      </c>
      <c r="C5494" s="341" t="s">
        <v>11383</v>
      </c>
      <c r="D5494" s="341" t="s">
        <v>32</v>
      </c>
      <c r="E5494" s="341" t="s">
        <v>5911</v>
      </c>
      <c r="F5494" s="343" t="n">
        <v>1.96</v>
      </c>
    </row>
    <row r="5495" customFormat="false" ht="15" hidden="false" customHeight="false" outlineLevel="0" collapsed="false">
      <c r="A5495" s="341" t="n">
        <v>104775</v>
      </c>
      <c r="B5495" s="342" t="str">
        <f aca="false">A5495&amp;"U"</f>
        <v>104775U</v>
      </c>
      <c r="C5495" s="341" t="s">
        <v>11384</v>
      </c>
      <c r="D5495" s="341" t="s">
        <v>32</v>
      </c>
      <c r="E5495" s="341" t="s">
        <v>5911</v>
      </c>
      <c r="F5495" s="343" t="n">
        <v>5.28</v>
      </c>
    </row>
    <row r="5496" customFormat="false" ht="15" hidden="false" customHeight="false" outlineLevel="0" collapsed="false">
      <c r="A5496" s="341" t="n">
        <v>104777</v>
      </c>
      <c r="B5496" s="342" t="str">
        <f aca="false">A5496&amp;"U"</f>
        <v>104777U</v>
      </c>
      <c r="C5496" s="341" t="s">
        <v>11385</v>
      </c>
      <c r="D5496" s="341" t="s">
        <v>32</v>
      </c>
      <c r="E5496" s="341" t="s">
        <v>5911</v>
      </c>
      <c r="F5496" s="343" t="n">
        <v>7.71</v>
      </c>
    </row>
    <row r="5497" customFormat="false" ht="15" hidden="false" customHeight="false" outlineLevel="0" collapsed="false">
      <c r="A5497" s="341" t="n">
        <v>104779</v>
      </c>
      <c r="B5497" s="342" t="str">
        <f aca="false">A5497&amp;"U"</f>
        <v>104779U</v>
      </c>
      <c r="C5497" s="341" t="s">
        <v>11386</v>
      </c>
      <c r="D5497" s="341" t="s">
        <v>152</v>
      </c>
      <c r="E5497" s="341" t="s">
        <v>5964</v>
      </c>
      <c r="F5497" s="343" t="n">
        <v>4.23</v>
      </c>
    </row>
    <row r="5498" customFormat="false" ht="15" hidden="false" customHeight="false" outlineLevel="0" collapsed="false">
      <c r="A5498" s="341" t="n">
        <v>104781</v>
      </c>
      <c r="B5498" s="342" t="str">
        <f aca="false">A5498&amp;"U"</f>
        <v>104781U</v>
      </c>
      <c r="C5498" s="341" t="s">
        <v>11387</v>
      </c>
      <c r="D5498" s="341" t="s">
        <v>152</v>
      </c>
      <c r="E5498" s="341" t="s">
        <v>5964</v>
      </c>
      <c r="F5498" s="343" t="n">
        <v>4.88</v>
      </c>
    </row>
    <row r="5499" customFormat="false" ht="15" hidden="false" customHeight="false" outlineLevel="0" collapsed="false">
      <c r="A5499" s="341" t="n">
        <v>104782</v>
      </c>
      <c r="B5499" s="342" t="str">
        <f aca="false">A5499&amp;"U"</f>
        <v>104782U</v>
      </c>
      <c r="C5499" s="341" t="s">
        <v>11388</v>
      </c>
      <c r="D5499" s="341" t="s">
        <v>32</v>
      </c>
      <c r="E5499" s="341" t="s">
        <v>5964</v>
      </c>
      <c r="F5499" s="343" t="n">
        <v>65.82</v>
      </c>
    </row>
    <row r="5500" customFormat="false" ht="15" hidden="false" customHeight="false" outlineLevel="0" collapsed="false">
      <c r="A5500" s="341" t="n">
        <v>104783</v>
      </c>
      <c r="B5500" s="342" t="str">
        <f aca="false">A5500&amp;"U"</f>
        <v>104783U</v>
      </c>
      <c r="C5500" s="341" t="s">
        <v>11389</v>
      </c>
      <c r="D5500" s="341" t="s">
        <v>32</v>
      </c>
      <c r="E5500" s="341" t="s">
        <v>5964</v>
      </c>
      <c r="F5500" s="343" t="n">
        <v>4.67</v>
      </c>
    </row>
    <row r="5501" customFormat="false" ht="15" hidden="false" customHeight="false" outlineLevel="0" collapsed="false">
      <c r="A5501" s="341" t="n">
        <v>104784</v>
      </c>
      <c r="B5501" s="342" t="str">
        <f aca="false">A5501&amp;"U"</f>
        <v>104784U</v>
      </c>
      <c r="C5501" s="341" t="s">
        <v>11390</v>
      </c>
      <c r="D5501" s="341" t="s">
        <v>32</v>
      </c>
      <c r="E5501" s="341" t="s">
        <v>5964</v>
      </c>
      <c r="F5501" s="343" t="n">
        <v>12.53</v>
      </c>
    </row>
    <row r="5502" customFormat="false" ht="15" hidden="false" customHeight="false" outlineLevel="0" collapsed="false">
      <c r="A5502" s="341" t="n">
        <v>104786</v>
      </c>
      <c r="B5502" s="342" t="str">
        <f aca="false">A5502&amp;"U"</f>
        <v>104786U</v>
      </c>
      <c r="C5502" s="341" t="s">
        <v>11391</v>
      </c>
      <c r="D5502" s="341" t="s">
        <v>152</v>
      </c>
      <c r="E5502" s="341" t="s">
        <v>5911</v>
      </c>
      <c r="F5502" s="343" t="n">
        <v>5.19</v>
      </c>
    </row>
    <row r="5503" customFormat="false" ht="15" hidden="false" customHeight="false" outlineLevel="0" collapsed="false">
      <c r="A5503" s="341" t="n">
        <v>104787</v>
      </c>
      <c r="B5503" s="342" t="str">
        <f aca="false">A5503&amp;"U"</f>
        <v>104787U</v>
      </c>
      <c r="C5503" s="341" t="s">
        <v>11392</v>
      </c>
      <c r="D5503" s="341" t="s">
        <v>152</v>
      </c>
      <c r="E5503" s="341" t="s">
        <v>5911</v>
      </c>
      <c r="F5503" s="343" t="n">
        <v>6.89</v>
      </c>
    </row>
    <row r="5504" customFormat="false" ht="15" hidden="false" customHeight="false" outlineLevel="0" collapsed="false">
      <c r="A5504" s="341" t="n">
        <v>104788</v>
      </c>
      <c r="B5504" s="342" t="str">
        <f aca="false">A5504&amp;"U"</f>
        <v>104788U</v>
      </c>
      <c r="C5504" s="341" t="s">
        <v>11393</v>
      </c>
      <c r="D5504" s="341" t="s">
        <v>152</v>
      </c>
      <c r="E5504" s="341" t="s">
        <v>5911</v>
      </c>
      <c r="F5504" s="343" t="n">
        <v>9.14</v>
      </c>
    </row>
    <row r="5505" customFormat="false" ht="15" hidden="false" customHeight="false" outlineLevel="0" collapsed="false">
      <c r="A5505" s="341" t="n">
        <v>104031</v>
      </c>
      <c r="B5505" s="342" t="str">
        <f aca="false">A5505&amp;"U"</f>
        <v>104031U</v>
      </c>
      <c r="C5505" s="341" t="s">
        <v>11394</v>
      </c>
      <c r="D5505" s="341" t="s">
        <v>32</v>
      </c>
      <c r="E5505" s="341" t="s">
        <v>5911</v>
      </c>
      <c r="F5505" s="343" t="n">
        <v>14.98</v>
      </c>
    </row>
    <row r="5506" customFormat="false" ht="15" hidden="false" customHeight="false" outlineLevel="0" collapsed="false">
      <c r="A5506" s="341" t="n">
        <v>104032</v>
      </c>
      <c r="B5506" s="342" t="str">
        <f aca="false">A5506&amp;"U"</f>
        <v>104032U</v>
      </c>
      <c r="C5506" s="341" t="s">
        <v>11395</v>
      </c>
      <c r="D5506" s="341" t="s">
        <v>32</v>
      </c>
      <c r="E5506" s="341" t="s">
        <v>5911</v>
      </c>
      <c r="F5506" s="343" t="n">
        <v>19.17</v>
      </c>
    </row>
    <row r="5507" customFormat="false" ht="15" hidden="false" customHeight="false" outlineLevel="0" collapsed="false">
      <c r="A5507" s="341" t="n">
        <v>104033</v>
      </c>
      <c r="B5507" s="342" t="str">
        <f aca="false">A5507&amp;"U"</f>
        <v>104033U</v>
      </c>
      <c r="C5507" s="341" t="s">
        <v>11396</v>
      </c>
      <c r="D5507" s="341" t="s">
        <v>32</v>
      </c>
      <c r="E5507" s="341" t="s">
        <v>5911</v>
      </c>
      <c r="F5507" s="343" t="n">
        <v>17.34</v>
      </c>
    </row>
    <row r="5508" customFormat="false" ht="15" hidden="false" customHeight="false" outlineLevel="0" collapsed="false">
      <c r="A5508" s="341" t="n">
        <v>104034</v>
      </c>
      <c r="B5508" s="342" t="str">
        <f aca="false">A5508&amp;"U"</f>
        <v>104034U</v>
      </c>
      <c r="C5508" s="341" t="s">
        <v>11397</v>
      </c>
      <c r="D5508" s="341" t="s">
        <v>32</v>
      </c>
      <c r="E5508" s="341" t="s">
        <v>5911</v>
      </c>
      <c r="F5508" s="343" t="n">
        <v>23.01</v>
      </c>
    </row>
    <row r="5509" customFormat="false" ht="15" hidden="false" customHeight="false" outlineLevel="0" collapsed="false">
      <c r="A5509" s="341" t="n">
        <v>104035</v>
      </c>
      <c r="B5509" s="342" t="str">
        <f aca="false">A5509&amp;"U"</f>
        <v>104035U</v>
      </c>
      <c r="C5509" s="341" t="s">
        <v>11398</v>
      </c>
      <c r="D5509" s="341" t="s">
        <v>32</v>
      </c>
      <c r="E5509" s="341" t="s">
        <v>5911</v>
      </c>
      <c r="F5509" s="343" t="n">
        <v>31.18</v>
      </c>
    </row>
    <row r="5510" customFormat="false" ht="15" hidden="false" customHeight="false" outlineLevel="0" collapsed="false">
      <c r="A5510" s="341" t="n">
        <v>104036</v>
      </c>
      <c r="B5510" s="342" t="str">
        <f aca="false">A5510&amp;"U"</f>
        <v>104036U</v>
      </c>
      <c r="C5510" s="341" t="s">
        <v>11399</v>
      </c>
      <c r="D5510" s="341" t="s">
        <v>32</v>
      </c>
      <c r="E5510" s="341" t="s">
        <v>5911</v>
      </c>
      <c r="F5510" s="343" t="n">
        <v>32.15</v>
      </c>
    </row>
    <row r="5511" customFormat="false" ht="15" hidden="false" customHeight="false" outlineLevel="0" collapsed="false">
      <c r="A5511" s="341" t="n">
        <v>104039</v>
      </c>
      <c r="B5511" s="342" t="str">
        <f aca="false">A5511&amp;"U"</f>
        <v>104039U</v>
      </c>
      <c r="C5511" s="341" t="s">
        <v>11400</v>
      </c>
      <c r="D5511" s="341" t="s">
        <v>32</v>
      </c>
      <c r="E5511" s="341" t="s">
        <v>5911</v>
      </c>
      <c r="F5511" s="343" t="n">
        <v>65.91</v>
      </c>
    </row>
    <row r="5512" customFormat="false" ht="15" hidden="false" customHeight="false" outlineLevel="0" collapsed="false">
      <c r="A5512" s="341" t="n">
        <v>104043</v>
      </c>
      <c r="B5512" s="342" t="str">
        <f aca="false">A5512&amp;"U"</f>
        <v>104043U</v>
      </c>
      <c r="C5512" s="341" t="s">
        <v>11401</v>
      </c>
      <c r="D5512" s="341" t="s">
        <v>32</v>
      </c>
      <c r="E5512" s="341" t="s">
        <v>5911</v>
      </c>
      <c r="F5512" s="343" t="n">
        <v>7.09</v>
      </c>
    </row>
    <row r="5513" customFormat="false" ht="15" hidden="false" customHeight="false" outlineLevel="0" collapsed="false">
      <c r="A5513" s="341" t="n">
        <v>104044</v>
      </c>
      <c r="B5513" s="342" t="str">
        <f aca="false">A5513&amp;"U"</f>
        <v>104044U</v>
      </c>
      <c r="C5513" s="341" t="s">
        <v>11402</v>
      </c>
      <c r="D5513" s="341" t="s">
        <v>32</v>
      </c>
      <c r="E5513" s="341" t="s">
        <v>5911</v>
      </c>
      <c r="F5513" s="343" t="n">
        <v>7.39</v>
      </c>
    </row>
    <row r="5514" customFormat="false" ht="15" hidden="false" customHeight="false" outlineLevel="0" collapsed="false">
      <c r="A5514" s="341" t="n">
        <v>104045</v>
      </c>
      <c r="B5514" s="342" t="str">
        <f aca="false">A5514&amp;"U"</f>
        <v>104045U</v>
      </c>
      <c r="C5514" s="341" t="s">
        <v>11403</v>
      </c>
      <c r="D5514" s="341" t="s">
        <v>32</v>
      </c>
      <c r="E5514" s="341" t="s">
        <v>5911</v>
      </c>
      <c r="F5514" s="343" t="n">
        <v>12.18</v>
      </c>
    </row>
    <row r="5515" customFormat="false" ht="15" hidden="false" customHeight="false" outlineLevel="0" collapsed="false">
      <c r="A5515" s="341" t="n">
        <v>104046</v>
      </c>
      <c r="B5515" s="342" t="str">
        <f aca="false">A5515&amp;"U"</f>
        <v>104046U</v>
      </c>
      <c r="C5515" s="341" t="s">
        <v>11404</v>
      </c>
      <c r="D5515" s="341" t="s">
        <v>32</v>
      </c>
      <c r="E5515" s="341" t="s">
        <v>5911</v>
      </c>
      <c r="F5515" s="343" t="n">
        <v>6.72</v>
      </c>
    </row>
    <row r="5516" customFormat="false" ht="15" hidden="false" customHeight="false" outlineLevel="0" collapsed="false">
      <c r="A5516" s="341" t="n">
        <v>104047</v>
      </c>
      <c r="B5516" s="342" t="str">
        <f aca="false">A5516&amp;"U"</f>
        <v>104047U</v>
      </c>
      <c r="C5516" s="341" t="s">
        <v>11405</v>
      </c>
      <c r="D5516" s="341" t="s">
        <v>32</v>
      </c>
      <c r="E5516" s="341" t="s">
        <v>5911</v>
      </c>
      <c r="F5516" s="343" t="n">
        <v>7.76</v>
      </c>
    </row>
    <row r="5517" customFormat="false" ht="15" hidden="false" customHeight="false" outlineLevel="0" collapsed="false">
      <c r="A5517" s="341" t="n">
        <v>104048</v>
      </c>
      <c r="B5517" s="342" t="str">
        <f aca="false">A5517&amp;"U"</f>
        <v>104048U</v>
      </c>
      <c r="C5517" s="341" t="s">
        <v>11406</v>
      </c>
      <c r="D5517" s="341" t="s">
        <v>32</v>
      </c>
      <c r="E5517" s="341" t="s">
        <v>5911</v>
      </c>
      <c r="F5517" s="343" t="n">
        <v>11.85</v>
      </c>
    </row>
    <row r="5518" customFormat="false" ht="15" hidden="false" customHeight="false" outlineLevel="0" collapsed="false">
      <c r="A5518" s="341" t="n">
        <v>104049</v>
      </c>
      <c r="B5518" s="342" t="str">
        <f aca="false">A5518&amp;"U"</f>
        <v>104049U</v>
      </c>
      <c r="C5518" s="341" t="s">
        <v>11407</v>
      </c>
      <c r="D5518" s="341" t="s">
        <v>32</v>
      </c>
      <c r="E5518" s="341" t="s">
        <v>5964</v>
      </c>
      <c r="F5518" s="343" t="n">
        <v>4.53</v>
      </c>
    </row>
    <row r="5519" customFormat="false" ht="15" hidden="false" customHeight="false" outlineLevel="0" collapsed="false">
      <c r="A5519" s="341" t="n">
        <v>104050</v>
      </c>
      <c r="B5519" s="342" t="str">
        <f aca="false">A5519&amp;"U"</f>
        <v>104050U</v>
      </c>
      <c r="C5519" s="341" t="s">
        <v>11408</v>
      </c>
      <c r="D5519" s="341" t="s">
        <v>32</v>
      </c>
      <c r="E5519" s="341" t="s">
        <v>5964</v>
      </c>
      <c r="F5519" s="343" t="n">
        <v>7.14</v>
      </c>
    </row>
    <row r="5520" customFormat="false" ht="15" hidden="false" customHeight="false" outlineLevel="0" collapsed="false">
      <c r="A5520" s="341" t="n">
        <v>104051</v>
      </c>
      <c r="B5520" s="342" t="str">
        <f aca="false">A5520&amp;"U"</f>
        <v>104051U</v>
      </c>
      <c r="C5520" s="341" t="s">
        <v>11409</v>
      </c>
      <c r="D5520" s="341" t="s">
        <v>32</v>
      </c>
      <c r="E5520" s="341" t="s">
        <v>5911</v>
      </c>
      <c r="F5520" s="343" t="n">
        <v>6.25</v>
      </c>
    </row>
    <row r="5521" customFormat="false" ht="15" hidden="false" customHeight="false" outlineLevel="0" collapsed="false">
      <c r="A5521" s="341" t="n">
        <v>104052</v>
      </c>
      <c r="B5521" s="342" t="str">
        <f aca="false">A5521&amp;"U"</f>
        <v>104052U</v>
      </c>
      <c r="C5521" s="341" t="s">
        <v>11410</v>
      </c>
      <c r="D5521" s="341" t="s">
        <v>32</v>
      </c>
      <c r="E5521" s="341" t="s">
        <v>5911</v>
      </c>
      <c r="F5521" s="343" t="n">
        <v>8.81</v>
      </c>
    </row>
    <row r="5522" customFormat="false" ht="15" hidden="false" customHeight="false" outlineLevel="0" collapsed="false">
      <c r="A5522" s="341" t="n">
        <v>104053</v>
      </c>
      <c r="B5522" s="342" t="str">
        <f aca="false">A5522&amp;"U"</f>
        <v>104053U</v>
      </c>
      <c r="C5522" s="341" t="s">
        <v>11411</v>
      </c>
      <c r="D5522" s="341" t="s">
        <v>32</v>
      </c>
      <c r="E5522" s="341" t="s">
        <v>5911</v>
      </c>
      <c r="F5522" s="343" t="n">
        <v>7.46</v>
      </c>
    </row>
    <row r="5523" customFormat="false" ht="15" hidden="false" customHeight="false" outlineLevel="0" collapsed="false">
      <c r="A5523" s="341" t="n">
        <v>104054</v>
      </c>
      <c r="B5523" s="342" t="str">
        <f aca="false">A5523&amp;"U"</f>
        <v>104054U</v>
      </c>
      <c r="C5523" s="341" t="s">
        <v>11412</v>
      </c>
      <c r="D5523" s="341" t="s">
        <v>32</v>
      </c>
      <c r="E5523" s="341" t="s">
        <v>5911</v>
      </c>
      <c r="F5523" s="343" t="n">
        <v>15.5</v>
      </c>
    </row>
    <row r="5524" customFormat="false" ht="15" hidden="false" customHeight="false" outlineLevel="0" collapsed="false">
      <c r="A5524" s="341" t="n">
        <v>104055</v>
      </c>
      <c r="B5524" s="342" t="str">
        <f aca="false">A5524&amp;"U"</f>
        <v>104055U</v>
      </c>
      <c r="C5524" s="341" t="s">
        <v>11413</v>
      </c>
      <c r="D5524" s="341" t="s">
        <v>32</v>
      </c>
      <c r="E5524" s="341" t="s">
        <v>5964</v>
      </c>
      <c r="F5524" s="343" t="n">
        <v>11.09</v>
      </c>
    </row>
    <row r="5525" customFormat="false" ht="15" hidden="false" customHeight="false" outlineLevel="0" collapsed="false">
      <c r="A5525" s="341" t="n">
        <v>104056</v>
      </c>
      <c r="B5525" s="342" t="str">
        <f aca="false">A5525&amp;"U"</f>
        <v>104056U</v>
      </c>
      <c r="C5525" s="341" t="s">
        <v>11414</v>
      </c>
      <c r="D5525" s="341" t="s">
        <v>32</v>
      </c>
      <c r="E5525" s="341" t="s">
        <v>5964</v>
      </c>
      <c r="F5525" s="343" t="n">
        <v>16.73</v>
      </c>
    </row>
    <row r="5526" customFormat="false" ht="15" hidden="false" customHeight="false" outlineLevel="0" collapsed="false">
      <c r="A5526" s="341" t="n">
        <v>104058</v>
      </c>
      <c r="B5526" s="342" t="str">
        <f aca="false">A5526&amp;"U"</f>
        <v>104058U</v>
      </c>
      <c r="C5526" s="341" t="s">
        <v>11415</v>
      </c>
      <c r="D5526" s="341" t="s">
        <v>32</v>
      </c>
      <c r="E5526" s="341" t="s">
        <v>5964</v>
      </c>
      <c r="F5526" s="343" t="n">
        <v>6.45</v>
      </c>
    </row>
    <row r="5527" customFormat="false" ht="15" hidden="false" customHeight="false" outlineLevel="0" collapsed="false">
      <c r="A5527" s="341" t="n">
        <v>104059</v>
      </c>
      <c r="B5527" s="342" t="str">
        <f aca="false">A5527&amp;"U"</f>
        <v>104059U</v>
      </c>
      <c r="C5527" s="341" t="s">
        <v>11416</v>
      </c>
      <c r="D5527" s="341" t="s">
        <v>32</v>
      </c>
      <c r="E5527" s="341" t="s">
        <v>5964</v>
      </c>
      <c r="F5527" s="343" t="n">
        <v>10.09</v>
      </c>
    </row>
    <row r="5528" customFormat="false" ht="15" hidden="false" customHeight="false" outlineLevel="0" collapsed="false">
      <c r="A5528" s="341" t="n">
        <v>104060</v>
      </c>
      <c r="B5528" s="342" t="str">
        <f aca="false">A5528&amp;"U"</f>
        <v>104060U</v>
      </c>
      <c r="C5528" s="341" t="s">
        <v>11417</v>
      </c>
      <c r="D5528" s="341" t="s">
        <v>152</v>
      </c>
      <c r="E5528" s="341" t="s">
        <v>5911</v>
      </c>
      <c r="F5528" s="343" t="n">
        <v>7.73</v>
      </c>
    </row>
    <row r="5529" customFormat="false" ht="15" hidden="false" customHeight="false" outlineLevel="0" collapsed="false">
      <c r="A5529" s="341" t="n">
        <v>104061</v>
      </c>
      <c r="B5529" s="342" t="str">
        <f aca="false">A5529&amp;"U"</f>
        <v>104061U</v>
      </c>
      <c r="C5529" s="341" t="s">
        <v>11418</v>
      </c>
      <c r="D5529" s="341" t="s">
        <v>152</v>
      </c>
      <c r="E5529" s="341" t="s">
        <v>5911</v>
      </c>
      <c r="F5529" s="343" t="n">
        <v>14.16</v>
      </c>
    </row>
    <row r="5530" customFormat="false" ht="15" hidden="false" customHeight="false" outlineLevel="0" collapsed="false">
      <c r="A5530" s="341" t="n">
        <v>104112</v>
      </c>
      <c r="B5530" s="342" t="str">
        <f aca="false">A5530&amp;"U"</f>
        <v>104112U</v>
      </c>
      <c r="C5530" s="341" t="s">
        <v>11419</v>
      </c>
      <c r="D5530" s="341" t="s">
        <v>32</v>
      </c>
      <c r="E5530" s="341" t="s">
        <v>5911</v>
      </c>
      <c r="F5530" s="343" t="n">
        <v>127.41</v>
      </c>
    </row>
    <row r="5531" customFormat="false" ht="15" hidden="false" customHeight="false" outlineLevel="0" collapsed="false">
      <c r="A5531" s="341" t="n">
        <v>104114</v>
      </c>
      <c r="B5531" s="342" t="str">
        <f aca="false">A5531&amp;"U"</f>
        <v>104114U</v>
      </c>
      <c r="C5531" s="341" t="s">
        <v>11420</v>
      </c>
      <c r="D5531" s="341" t="s">
        <v>32</v>
      </c>
      <c r="E5531" s="341" t="s">
        <v>5911</v>
      </c>
      <c r="F5531" s="343" t="n">
        <v>193.77</v>
      </c>
    </row>
    <row r="5532" customFormat="false" ht="15" hidden="false" customHeight="false" outlineLevel="0" collapsed="false">
      <c r="A5532" s="341" t="n">
        <v>104116</v>
      </c>
      <c r="B5532" s="342" t="str">
        <f aca="false">A5532&amp;"U"</f>
        <v>104116U</v>
      </c>
      <c r="C5532" s="341" t="s">
        <v>11421</v>
      </c>
      <c r="D5532" s="341" t="s">
        <v>32</v>
      </c>
      <c r="E5532" s="341" t="s">
        <v>5911</v>
      </c>
      <c r="F5532" s="343" t="n">
        <v>260.12</v>
      </c>
    </row>
    <row r="5533" customFormat="false" ht="15" hidden="false" customHeight="false" outlineLevel="0" collapsed="false">
      <c r="A5533" s="341" t="n">
        <v>104118</v>
      </c>
      <c r="B5533" s="342" t="str">
        <f aca="false">A5533&amp;"U"</f>
        <v>104118U</v>
      </c>
      <c r="C5533" s="341" t="s">
        <v>11422</v>
      </c>
      <c r="D5533" s="341" t="s">
        <v>32</v>
      </c>
      <c r="E5533" s="341" t="s">
        <v>5911</v>
      </c>
      <c r="F5533" s="343" t="n">
        <v>214.3</v>
      </c>
    </row>
    <row r="5534" customFormat="false" ht="15" hidden="false" customHeight="false" outlineLevel="0" collapsed="false">
      <c r="A5534" s="341" t="n">
        <v>104120</v>
      </c>
      <c r="B5534" s="342" t="str">
        <f aca="false">A5534&amp;"U"</f>
        <v>104120U</v>
      </c>
      <c r="C5534" s="341" t="s">
        <v>11423</v>
      </c>
      <c r="D5534" s="341" t="s">
        <v>32</v>
      </c>
      <c r="E5534" s="341" t="s">
        <v>5911</v>
      </c>
      <c r="F5534" s="343" t="n">
        <v>341.1</v>
      </c>
    </row>
    <row r="5535" customFormat="false" ht="15" hidden="false" customHeight="false" outlineLevel="0" collapsed="false">
      <c r="A5535" s="341" t="n">
        <v>104122</v>
      </c>
      <c r="B5535" s="342" t="str">
        <f aca="false">A5535&amp;"U"</f>
        <v>104122U</v>
      </c>
      <c r="C5535" s="341" t="s">
        <v>11424</v>
      </c>
      <c r="D5535" s="341" t="s">
        <v>32</v>
      </c>
      <c r="E5535" s="341" t="s">
        <v>5911</v>
      </c>
      <c r="F5535" s="343" t="n">
        <v>467.88</v>
      </c>
    </row>
    <row r="5536" customFormat="false" ht="15" hidden="false" customHeight="false" outlineLevel="0" collapsed="false">
      <c r="A5536" s="341" t="n">
        <v>104062</v>
      </c>
      <c r="B5536" s="342" t="str">
        <f aca="false">A5536&amp;"U"</f>
        <v>104062U</v>
      </c>
      <c r="C5536" s="341" t="s">
        <v>11425</v>
      </c>
      <c r="D5536" s="341" t="s">
        <v>32</v>
      </c>
      <c r="E5536" s="341" t="s">
        <v>5964</v>
      </c>
      <c r="F5536" s="343" t="n">
        <v>63.07</v>
      </c>
    </row>
    <row r="5537" customFormat="false" ht="15" hidden="false" customHeight="false" outlineLevel="0" collapsed="false">
      <c r="A5537" s="341" t="n">
        <v>104063</v>
      </c>
      <c r="B5537" s="342" t="str">
        <f aca="false">A5537&amp;"U"</f>
        <v>104063U</v>
      </c>
      <c r="C5537" s="341" t="s">
        <v>11426</v>
      </c>
      <c r="D5537" s="341" t="s">
        <v>32</v>
      </c>
      <c r="E5537" s="341" t="s">
        <v>5964</v>
      </c>
      <c r="F5537" s="343" t="n">
        <v>59.92</v>
      </c>
    </row>
    <row r="5538" customFormat="false" ht="15" hidden="false" customHeight="false" outlineLevel="0" collapsed="false">
      <c r="A5538" s="341" t="n">
        <v>104064</v>
      </c>
      <c r="B5538" s="342" t="str">
        <f aca="false">A5538&amp;"U"</f>
        <v>104064U</v>
      </c>
      <c r="C5538" s="341" t="s">
        <v>11427</v>
      </c>
      <c r="D5538" s="341" t="s">
        <v>32</v>
      </c>
      <c r="E5538" s="341" t="s">
        <v>5964</v>
      </c>
      <c r="F5538" s="343" t="n">
        <v>155.96</v>
      </c>
    </row>
    <row r="5539" customFormat="false" ht="15" hidden="false" customHeight="false" outlineLevel="0" collapsed="false">
      <c r="A5539" s="341" t="n">
        <v>104065</v>
      </c>
      <c r="B5539" s="342" t="str">
        <f aca="false">A5539&amp;"U"</f>
        <v>104065U</v>
      </c>
      <c r="C5539" s="341" t="s">
        <v>11428</v>
      </c>
      <c r="D5539" s="341" t="s">
        <v>32</v>
      </c>
      <c r="E5539" s="341" t="s">
        <v>5964</v>
      </c>
      <c r="F5539" s="343" t="n">
        <v>132.26</v>
      </c>
    </row>
    <row r="5540" customFormat="false" ht="15" hidden="false" customHeight="false" outlineLevel="0" collapsed="false">
      <c r="A5540" s="341" t="n">
        <v>104072</v>
      </c>
      <c r="B5540" s="342" t="str">
        <f aca="false">A5540&amp;"U"</f>
        <v>104072U</v>
      </c>
      <c r="C5540" s="341" t="s">
        <v>11429</v>
      </c>
      <c r="D5540" s="341" t="s">
        <v>32</v>
      </c>
      <c r="E5540" s="341" t="s">
        <v>5964</v>
      </c>
      <c r="F5540" s="343" t="n">
        <v>250.49</v>
      </c>
    </row>
    <row r="5541" customFormat="false" ht="15" hidden="false" customHeight="false" outlineLevel="0" collapsed="false">
      <c r="A5541" s="341" t="n">
        <v>104076</v>
      </c>
      <c r="B5541" s="342" t="str">
        <f aca="false">A5541&amp;"U"</f>
        <v>104076U</v>
      </c>
      <c r="C5541" s="341" t="s">
        <v>11430</v>
      </c>
      <c r="D5541" s="341" t="s">
        <v>32</v>
      </c>
      <c r="E5541" s="341" t="s">
        <v>5964</v>
      </c>
      <c r="F5541" s="343" t="n">
        <v>38.14</v>
      </c>
    </row>
    <row r="5542" customFormat="false" ht="15" hidden="false" customHeight="false" outlineLevel="0" collapsed="false">
      <c r="A5542" s="341" t="n">
        <v>104082</v>
      </c>
      <c r="B5542" s="342" t="str">
        <f aca="false">A5542&amp;"U"</f>
        <v>104082U</v>
      </c>
      <c r="C5542" s="341" t="s">
        <v>11431</v>
      </c>
      <c r="D5542" s="341" t="s">
        <v>32</v>
      </c>
      <c r="E5542" s="341" t="s">
        <v>5964</v>
      </c>
      <c r="F5542" s="343" t="n">
        <v>26.32</v>
      </c>
    </row>
    <row r="5543" customFormat="false" ht="15" hidden="false" customHeight="false" outlineLevel="0" collapsed="false">
      <c r="A5543" s="341" t="n">
        <v>104083</v>
      </c>
      <c r="B5543" s="342" t="str">
        <f aca="false">A5543&amp;"U"</f>
        <v>104083U</v>
      </c>
      <c r="C5543" s="341" t="s">
        <v>11432</v>
      </c>
      <c r="D5543" s="341" t="s">
        <v>32</v>
      </c>
      <c r="E5543" s="341" t="s">
        <v>5964</v>
      </c>
      <c r="F5543" s="343" t="n">
        <v>65.2</v>
      </c>
    </row>
    <row r="5544" customFormat="false" ht="15" hidden="false" customHeight="false" outlineLevel="0" collapsed="false">
      <c r="A5544" s="341" t="n">
        <v>104084</v>
      </c>
      <c r="B5544" s="342" t="str">
        <f aca="false">A5544&amp;"U"</f>
        <v>104084U</v>
      </c>
      <c r="C5544" s="341" t="s">
        <v>11433</v>
      </c>
      <c r="D5544" s="341" t="s">
        <v>32</v>
      </c>
      <c r="E5544" s="341" t="s">
        <v>5964</v>
      </c>
      <c r="F5544" s="343" t="n">
        <v>74.14</v>
      </c>
    </row>
    <row r="5545" customFormat="false" ht="15" hidden="false" customHeight="false" outlineLevel="0" collapsed="false">
      <c r="A5545" s="341" t="n">
        <v>104085</v>
      </c>
      <c r="B5545" s="342" t="str">
        <f aca="false">A5545&amp;"U"</f>
        <v>104085U</v>
      </c>
      <c r="C5545" s="341" t="s">
        <v>11434</v>
      </c>
      <c r="D5545" s="341" t="s">
        <v>152</v>
      </c>
      <c r="E5545" s="341" t="s">
        <v>5964</v>
      </c>
      <c r="F5545" s="343" t="n">
        <v>45.76</v>
      </c>
    </row>
    <row r="5546" customFormat="false" ht="15" hidden="false" customHeight="false" outlineLevel="0" collapsed="false">
      <c r="A5546" s="341" t="n">
        <v>104086</v>
      </c>
      <c r="B5546" s="342" t="str">
        <f aca="false">A5546&amp;"U"</f>
        <v>104086U</v>
      </c>
      <c r="C5546" s="341" t="s">
        <v>11435</v>
      </c>
      <c r="D5546" s="341" t="s">
        <v>152</v>
      </c>
      <c r="E5546" s="341" t="s">
        <v>5964</v>
      </c>
      <c r="F5546" s="343" t="n">
        <v>83.13</v>
      </c>
    </row>
    <row r="5547" customFormat="false" ht="15" hidden="false" customHeight="false" outlineLevel="0" collapsed="false">
      <c r="A5547" s="341" t="n">
        <v>104124</v>
      </c>
      <c r="B5547" s="342" t="str">
        <f aca="false">A5547&amp;"U"</f>
        <v>104124U</v>
      </c>
      <c r="C5547" s="341" t="s">
        <v>11436</v>
      </c>
      <c r="D5547" s="341" t="s">
        <v>32</v>
      </c>
      <c r="E5547" s="341" t="s">
        <v>5911</v>
      </c>
      <c r="F5547" s="343" t="n">
        <v>293.19</v>
      </c>
    </row>
    <row r="5548" customFormat="false" ht="15" hidden="false" customHeight="false" outlineLevel="0" collapsed="false">
      <c r="A5548" s="341" t="n">
        <v>104130</v>
      </c>
      <c r="B5548" s="342" t="str">
        <f aca="false">A5548&amp;"U"</f>
        <v>104130U</v>
      </c>
      <c r="C5548" s="341" t="s">
        <v>11437</v>
      </c>
      <c r="D5548" s="341" t="s">
        <v>32</v>
      </c>
      <c r="E5548" s="341" t="s">
        <v>5911</v>
      </c>
      <c r="F5548" s="343" t="n">
        <v>450.05</v>
      </c>
    </row>
    <row r="5549" customFormat="false" ht="15" hidden="false" customHeight="false" outlineLevel="0" collapsed="false">
      <c r="A5549" s="341" t="n">
        <v>104136</v>
      </c>
      <c r="B5549" s="342" t="str">
        <f aca="false">A5549&amp;"U"</f>
        <v>104136U</v>
      </c>
      <c r="C5549" s="341" t="s">
        <v>11438</v>
      </c>
      <c r="D5549" s="341" t="s">
        <v>32</v>
      </c>
      <c r="E5549" s="341" t="s">
        <v>5911</v>
      </c>
      <c r="F5549" s="343" t="n">
        <v>607.86</v>
      </c>
    </row>
    <row r="5550" customFormat="false" ht="15" hidden="false" customHeight="false" outlineLevel="0" collapsed="false">
      <c r="A5550" s="341" t="n">
        <v>104142</v>
      </c>
      <c r="B5550" s="342" t="str">
        <f aca="false">A5550&amp;"U"</f>
        <v>104142U</v>
      </c>
      <c r="C5550" s="341" t="s">
        <v>11439</v>
      </c>
      <c r="D5550" s="341" t="s">
        <v>32</v>
      </c>
      <c r="E5550" s="341" t="s">
        <v>5911</v>
      </c>
      <c r="F5550" s="343" t="n">
        <v>420.21</v>
      </c>
    </row>
    <row r="5551" customFormat="false" ht="15" hidden="false" customHeight="false" outlineLevel="0" collapsed="false">
      <c r="A5551" s="341" t="n">
        <v>104148</v>
      </c>
      <c r="B5551" s="342" t="str">
        <f aca="false">A5551&amp;"U"</f>
        <v>104148U</v>
      </c>
      <c r="C5551" s="341" t="s">
        <v>11440</v>
      </c>
      <c r="D5551" s="341" t="s">
        <v>32</v>
      </c>
      <c r="E5551" s="341" t="s">
        <v>5911</v>
      </c>
      <c r="F5551" s="343" t="n">
        <v>661.66</v>
      </c>
    </row>
    <row r="5552" customFormat="false" ht="15" hidden="false" customHeight="false" outlineLevel="0" collapsed="false">
      <c r="A5552" s="341" t="n">
        <v>104154</v>
      </c>
      <c r="B5552" s="342" t="str">
        <f aca="false">A5552&amp;"U"</f>
        <v>104154U</v>
      </c>
      <c r="C5552" s="341" t="s">
        <v>11441</v>
      </c>
      <c r="D5552" s="341" t="s">
        <v>32</v>
      </c>
      <c r="E5552" s="341" t="s">
        <v>5911</v>
      </c>
      <c r="F5552" s="343" t="n">
        <v>905.58</v>
      </c>
    </row>
    <row r="5553" customFormat="false" ht="15" hidden="false" customHeight="false" outlineLevel="0" collapsed="false">
      <c r="A5553" s="341" t="n">
        <v>96520</v>
      </c>
      <c r="B5553" s="342" t="str">
        <f aca="false">A5553&amp;"U"</f>
        <v>96520U</v>
      </c>
      <c r="C5553" s="341" t="s">
        <v>11442</v>
      </c>
      <c r="D5553" s="341" t="s">
        <v>102</v>
      </c>
      <c r="E5553" s="341" t="s">
        <v>5911</v>
      </c>
      <c r="F5553" s="343" t="n">
        <v>95.82</v>
      </c>
    </row>
    <row r="5554" customFormat="false" ht="15" hidden="false" customHeight="false" outlineLevel="0" collapsed="false">
      <c r="A5554" s="341" t="n">
        <v>96521</v>
      </c>
      <c r="B5554" s="342" t="str">
        <f aca="false">A5554&amp;"U"</f>
        <v>96521U</v>
      </c>
      <c r="C5554" s="341" t="s">
        <v>11443</v>
      </c>
      <c r="D5554" s="341" t="s">
        <v>102</v>
      </c>
      <c r="E5554" s="341" t="s">
        <v>5911</v>
      </c>
      <c r="F5554" s="343" t="n">
        <v>41.98</v>
      </c>
    </row>
    <row r="5555" customFormat="false" ht="15" hidden="false" customHeight="false" outlineLevel="0" collapsed="false">
      <c r="A5555" s="341" t="n">
        <v>96522</v>
      </c>
      <c r="B5555" s="342" t="str">
        <f aca="false">A5555&amp;"U"</f>
        <v>96522U</v>
      </c>
      <c r="C5555" s="341" t="s">
        <v>11444</v>
      </c>
      <c r="D5555" s="341" t="s">
        <v>102</v>
      </c>
      <c r="E5555" s="341" t="s">
        <v>6393</v>
      </c>
      <c r="F5555" s="343" t="n">
        <v>138.54</v>
      </c>
    </row>
    <row r="5556" customFormat="false" ht="15" hidden="false" customHeight="false" outlineLevel="0" collapsed="false">
      <c r="A5556" s="341" t="n">
        <v>96523</v>
      </c>
      <c r="B5556" s="342" t="str">
        <f aca="false">A5556&amp;"U"</f>
        <v>96523U</v>
      </c>
      <c r="C5556" s="341" t="s">
        <v>11445</v>
      </c>
      <c r="D5556" s="341" t="s">
        <v>102</v>
      </c>
      <c r="E5556" s="341" t="s">
        <v>6393</v>
      </c>
      <c r="F5556" s="343" t="n">
        <v>87.57</v>
      </c>
    </row>
    <row r="5557" customFormat="false" ht="15" hidden="false" customHeight="false" outlineLevel="0" collapsed="false">
      <c r="A5557" s="341" t="n">
        <v>96524</v>
      </c>
      <c r="B5557" s="342" t="str">
        <f aca="false">A5557&amp;"U"</f>
        <v>96524U</v>
      </c>
      <c r="C5557" s="341" t="s">
        <v>11446</v>
      </c>
      <c r="D5557" s="341" t="s">
        <v>102</v>
      </c>
      <c r="E5557" s="341" t="s">
        <v>5911</v>
      </c>
      <c r="F5557" s="343" t="n">
        <v>180.34</v>
      </c>
    </row>
    <row r="5558" customFormat="false" ht="15" hidden="false" customHeight="false" outlineLevel="0" collapsed="false">
      <c r="A5558" s="341" t="n">
        <v>96525</v>
      </c>
      <c r="B5558" s="342" t="str">
        <f aca="false">A5558&amp;"U"</f>
        <v>96525U</v>
      </c>
      <c r="C5558" s="341" t="s">
        <v>11447</v>
      </c>
      <c r="D5558" s="341" t="s">
        <v>102</v>
      </c>
      <c r="E5558" s="341" t="s">
        <v>5911</v>
      </c>
      <c r="F5558" s="343" t="n">
        <v>45.03</v>
      </c>
    </row>
    <row r="5559" customFormat="false" ht="15" hidden="false" customHeight="false" outlineLevel="0" collapsed="false">
      <c r="A5559" s="341" t="n">
        <v>96526</v>
      </c>
      <c r="B5559" s="342" t="str">
        <f aca="false">A5559&amp;"U"</f>
        <v>96526U</v>
      </c>
      <c r="C5559" s="341" t="s">
        <v>11448</v>
      </c>
      <c r="D5559" s="341" t="s">
        <v>102</v>
      </c>
      <c r="E5559" s="341" t="s">
        <v>6393</v>
      </c>
      <c r="F5559" s="343" t="n">
        <v>280.65</v>
      </c>
    </row>
    <row r="5560" customFormat="false" ht="15" hidden="false" customHeight="false" outlineLevel="0" collapsed="false">
      <c r="A5560" s="341" t="n">
        <v>96527</v>
      </c>
      <c r="B5560" s="342" t="str">
        <f aca="false">A5560&amp;"U"</f>
        <v>96527U</v>
      </c>
      <c r="C5560" s="341" t="s">
        <v>11449</v>
      </c>
      <c r="D5560" s="341" t="s">
        <v>102</v>
      </c>
      <c r="E5560" s="341" t="s">
        <v>6393</v>
      </c>
      <c r="F5560" s="343" t="n">
        <v>114.7</v>
      </c>
    </row>
    <row r="5561" customFormat="false" ht="15" hidden="false" customHeight="false" outlineLevel="0" collapsed="false">
      <c r="A5561" s="341" t="n">
        <v>96528</v>
      </c>
      <c r="B5561" s="342" t="str">
        <f aca="false">A5561&amp;"U"</f>
        <v>96528U</v>
      </c>
      <c r="C5561" s="341" t="s">
        <v>11450</v>
      </c>
      <c r="D5561" s="341" t="s">
        <v>68</v>
      </c>
      <c r="E5561" s="341" t="s">
        <v>5964</v>
      </c>
      <c r="F5561" s="343" t="n">
        <v>209.92</v>
      </c>
    </row>
    <row r="5562" customFormat="false" ht="15" hidden="false" customHeight="false" outlineLevel="0" collapsed="false">
      <c r="A5562" s="341" t="n">
        <v>101114</v>
      </c>
      <c r="B5562" s="342" t="str">
        <f aca="false">A5562&amp;"U"</f>
        <v>101114U</v>
      </c>
      <c r="C5562" s="341" t="s">
        <v>11451</v>
      </c>
      <c r="D5562" s="341" t="s">
        <v>102</v>
      </c>
      <c r="E5562" s="341" t="s">
        <v>5911</v>
      </c>
      <c r="F5562" s="343" t="n">
        <v>3.81</v>
      </c>
    </row>
    <row r="5563" customFormat="false" ht="15" hidden="false" customHeight="false" outlineLevel="0" collapsed="false">
      <c r="A5563" s="341" t="n">
        <v>101115</v>
      </c>
      <c r="B5563" s="342" t="str">
        <f aca="false">A5563&amp;"U"</f>
        <v>101115U</v>
      </c>
      <c r="C5563" s="341" t="s">
        <v>11452</v>
      </c>
      <c r="D5563" s="341" t="s">
        <v>102</v>
      </c>
      <c r="E5563" s="341" t="s">
        <v>5911</v>
      </c>
      <c r="F5563" s="343" t="n">
        <v>3.25</v>
      </c>
    </row>
    <row r="5564" customFormat="false" ht="15" hidden="false" customHeight="false" outlineLevel="0" collapsed="false">
      <c r="A5564" s="341" t="n">
        <v>101116</v>
      </c>
      <c r="B5564" s="342" t="str">
        <f aca="false">A5564&amp;"U"</f>
        <v>101116U</v>
      </c>
      <c r="C5564" s="341" t="s">
        <v>11453</v>
      </c>
      <c r="D5564" s="341" t="s">
        <v>102</v>
      </c>
      <c r="E5564" s="341" t="s">
        <v>5911</v>
      </c>
      <c r="F5564" s="343" t="n">
        <v>2.04</v>
      </c>
    </row>
    <row r="5565" customFormat="false" ht="15" hidden="false" customHeight="false" outlineLevel="0" collapsed="false">
      <c r="A5565" s="341" t="n">
        <v>101117</v>
      </c>
      <c r="B5565" s="342" t="str">
        <f aca="false">A5565&amp;"U"</f>
        <v>101117U</v>
      </c>
      <c r="C5565" s="341" t="s">
        <v>11454</v>
      </c>
      <c r="D5565" s="341" t="s">
        <v>102</v>
      </c>
      <c r="E5565" s="341" t="s">
        <v>5911</v>
      </c>
      <c r="F5565" s="343" t="n">
        <v>2.97</v>
      </c>
    </row>
    <row r="5566" customFormat="false" ht="15" hidden="false" customHeight="false" outlineLevel="0" collapsed="false">
      <c r="A5566" s="341" t="n">
        <v>101118</v>
      </c>
      <c r="B5566" s="342" t="str">
        <f aca="false">A5566&amp;"U"</f>
        <v>101118U</v>
      </c>
      <c r="C5566" s="341" t="s">
        <v>11455</v>
      </c>
      <c r="D5566" s="341" t="s">
        <v>102</v>
      </c>
      <c r="E5566" s="341" t="s">
        <v>5911</v>
      </c>
      <c r="F5566" s="343" t="n">
        <v>3.3</v>
      </c>
    </row>
    <row r="5567" customFormat="false" ht="15" hidden="false" customHeight="false" outlineLevel="0" collapsed="false">
      <c r="A5567" s="341" t="n">
        <v>101119</v>
      </c>
      <c r="B5567" s="342" t="str">
        <f aca="false">A5567&amp;"U"</f>
        <v>101119U</v>
      </c>
      <c r="C5567" s="341" t="s">
        <v>11456</v>
      </c>
      <c r="D5567" s="341" t="s">
        <v>102</v>
      </c>
      <c r="E5567" s="341" t="s">
        <v>5911</v>
      </c>
      <c r="F5567" s="343" t="n">
        <v>7.28</v>
      </c>
    </row>
    <row r="5568" customFormat="false" ht="15" hidden="false" customHeight="false" outlineLevel="0" collapsed="false">
      <c r="A5568" s="341" t="n">
        <v>101120</v>
      </c>
      <c r="B5568" s="342" t="str">
        <f aca="false">A5568&amp;"U"</f>
        <v>101120U</v>
      </c>
      <c r="C5568" s="341" t="s">
        <v>11457</v>
      </c>
      <c r="D5568" s="341" t="s">
        <v>102</v>
      </c>
      <c r="E5568" s="341" t="s">
        <v>5911</v>
      </c>
      <c r="F5568" s="343" t="n">
        <v>6.24</v>
      </c>
    </row>
    <row r="5569" customFormat="false" ht="15" hidden="false" customHeight="false" outlineLevel="0" collapsed="false">
      <c r="A5569" s="341" t="n">
        <v>101121</v>
      </c>
      <c r="B5569" s="342" t="str">
        <f aca="false">A5569&amp;"U"</f>
        <v>101121U</v>
      </c>
      <c r="C5569" s="341" t="s">
        <v>11458</v>
      </c>
      <c r="D5569" s="341" t="s">
        <v>102</v>
      </c>
      <c r="E5569" s="341" t="s">
        <v>5911</v>
      </c>
      <c r="F5569" s="343" t="n">
        <v>3.9</v>
      </c>
    </row>
    <row r="5570" customFormat="false" ht="15" hidden="false" customHeight="false" outlineLevel="0" collapsed="false">
      <c r="A5570" s="341" t="n">
        <v>101122</v>
      </c>
      <c r="B5570" s="342" t="str">
        <f aca="false">A5570&amp;"U"</f>
        <v>101122U</v>
      </c>
      <c r="C5570" s="341" t="s">
        <v>11459</v>
      </c>
      <c r="D5570" s="341" t="s">
        <v>102</v>
      </c>
      <c r="E5570" s="341" t="s">
        <v>5911</v>
      </c>
      <c r="F5570" s="343" t="n">
        <v>5.68</v>
      </c>
    </row>
    <row r="5571" customFormat="false" ht="15" hidden="false" customHeight="false" outlineLevel="0" collapsed="false">
      <c r="A5571" s="341" t="n">
        <v>101123</v>
      </c>
      <c r="B5571" s="342" t="str">
        <f aca="false">A5571&amp;"U"</f>
        <v>101123U</v>
      </c>
      <c r="C5571" s="341" t="s">
        <v>11460</v>
      </c>
      <c r="D5571" s="341" t="s">
        <v>102</v>
      </c>
      <c r="E5571" s="341" t="s">
        <v>5911</v>
      </c>
      <c r="F5571" s="343" t="n">
        <v>6.3</v>
      </c>
    </row>
    <row r="5572" customFormat="false" ht="15" hidden="false" customHeight="false" outlineLevel="0" collapsed="false">
      <c r="A5572" s="341" t="n">
        <v>101124</v>
      </c>
      <c r="B5572" s="342" t="str">
        <f aca="false">A5572&amp;"U"</f>
        <v>101124U</v>
      </c>
      <c r="C5572" s="341" t="s">
        <v>11461</v>
      </c>
      <c r="D5572" s="341" t="s">
        <v>102</v>
      </c>
      <c r="E5572" s="341" t="s">
        <v>5911</v>
      </c>
      <c r="F5572" s="343" t="n">
        <v>14.33</v>
      </c>
    </row>
    <row r="5573" customFormat="false" ht="15" hidden="false" customHeight="false" outlineLevel="0" collapsed="false">
      <c r="A5573" s="341" t="n">
        <v>101125</v>
      </c>
      <c r="B5573" s="342" t="str">
        <f aca="false">A5573&amp;"U"</f>
        <v>101125U</v>
      </c>
      <c r="C5573" s="341" t="s">
        <v>11462</v>
      </c>
      <c r="D5573" s="341" t="s">
        <v>102</v>
      </c>
      <c r="E5573" s="341" t="s">
        <v>5911</v>
      </c>
      <c r="F5573" s="343" t="n">
        <v>13.77</v>
      </c>
    </row>
    <row r="5574" customFormat="false" ht="15" hidden="false" customHeight="false" outlineLevel="0" collapsed="false">
      <c r="A5574" s="341" t="n">
        <v>101126</v>
      </c>
      <c r="B5574" s="342" t="str">
        <f aca="false">A5574&amp;"U"</f>
        <v>101126U</v>
      </c>
      <c r="C5574" s="341" t="s">
        <v>11463</v>
      </c>
      <c r="D5574" s="341" t="s">
        <v>102</v>
      </c>
      <c r="E5574" s="341" t="s">
        <v>5911</v>
      </c>
      <c r="F5574" s="343" t="n">
        <v>12.56</v>
      </c>
    </row>
    <row r="5575" customFormat="false" ht="15" hidden="false" customHeight="false" outlineLevel="0" collapsed="false">
      <c r="A5575" s="341" t="n">
        <v>101127</v>
      </c>
      <c r="B5575" s="342" t="str">
        <f aca="false">A5575&amp;"U"</f>
        <v>101127U</v>
      </c>
      <c r="C5575" s="341" t="s">
        <v>11464</v>
      </c>
      <c r="D5575" s="341" t="s">
        <v>102</v>
      </c>
      <c r="E5575" s="341" t="s">
        <v>5911</v>
      </c>
      <c r="F5575" s="343" t="n">
        <v>13.49</v>
      </c>
    </row>
    <row r="5576" customFormat="false" ht="15" hidden="false" customHeight="false" outlineLevel="0" collapsed="false">
      <c r="A5576" s="341" t="n">
        <v>101128</v>
      </c>
      <c r="B5576" s="342" t="str">
        <f aca="false">A5576&amp;"U"</f>
        <v>101128U</v>
      </c>
      <c r="C5576" s="341" t="s">
        <v>11465</v>
      </c>
      <c r="D5576" s="341" t="s">
        <v>102</v>
      </c>
      <c r="E5576" s="341" t="s">
        <v>5911</v>
      </c>
      <c r="F5576" s="343" t="n">
        <v>13.82</v>
      </c>
    </row>
    <row r="5577" customFormat="false" ht="15" hidden="false" customHeight="false" outlineLevel="0" collapsed="false">
      <c r="A5577" s="341" t="n">
        <v>101129</v>
      </c>
      <c r="B5577" s="342" t="str">
        <f aca="false">A5577&amp;"U"</f>
        <v>101129U</v>
      </c>
      <c r="C5577" s="341" t="s">
        <v>11466</v>
      </c>
      <c r="D5577" s="341" t="s">
        <v>102</v>
      </c>
      <c r="E5577" s="341" t="s">
        <v>5911</v>
      </c>
      <c r="F5577" s="343" t="n">
        <v>18.22</v>
      </c>
    </row>
    <row r="5578" customFormat="false" ht="15" hidden="false" customHeight="false" outlineLevel="0" collapsed="false">
      <c r="A5578" s="341" t="n">
        <v>101130</v>
      </c>
      <c r="B5578" s="342" t="str">
        <f aca="false">A5578&amp;"U"</f>
        <v>101130U</v>
      </c>
      <c r="C5578" s="341" t="s">
        <v>11467</v>
      </c>
      <c r="D5578" s="341" t="s">
        <v>102</v>
      </c>
      <c r="E5578" s="341" t="s">
        <v>5911</v>
      </c>
      <c r="F5578" s="343" t="n">
        <v>17.18</v>
      </c>
    </row>
    <row r="5579" customFormat="false" ht="15" hidden="false" customHeight="false" outlineLevel="0" collapsed="false">
      <c r="A5579" s="341" t="n">
        <v>101131</v>
      </c>
      <c r="B5579" s="342" t="str">
        <f aca="false">A5579&amp;"U"</f>
        <v>101131U</v>
      </c>
      <c r="C5579" s="341" t="s">
        <v>11468</v>
      </c>
      <c r="D5579" s="341" t="s">
        <v>102</v>
      </c>
      <c r="E5579" s="341" t="s">
        <v>5911</v>
      </c>
      <c r="F5579" s="343" t="n">
        <v>14.84</v>
      </c>
    </row>
    <row r="5580" customFormat="false" ht="15" hidden="false" customHeight="false" outlineLevel="0" collapsed="false">
      <c r="A5580" s="341" t="n">
        <v>101132</v>
      </c>
      <c r="B5580" s="342" t="str">
        <f aca="false">A5580&amp;"U"</f>
        <v>101132U</v>
      </c>
      <c r="C5580" s="341" t="s">
        <v>11469</v>
      </c>
      <c r="D5580" s="341" t="s">
        <v>102</v>
      </c>
      <c r="E5580" s="341" t="s">
        <v>5911</v>
      </c>
      <c r="F5580" s="343" t="n">
        <v>16.62</v>
      </c>
    </row>
    <row r="5581" customFormat="false" ht="15" hidden="false" customHeight="false" outlineLevel="0" collapsed="false">
      <c r="A5581" s="341" t="n">
        <v>101133</v>
      </c>
      <c r="B5581" s="342" t="str">
        <f aca="false">A5581&amp;"U"</f>
        <v>101133U</v>
      </c>
      <c r="C5581" s="341" t="s">
        <v>11470</v>
      </c>
      <c r="D5581" s="341" t="s">
        <v>102</v>
      </c>
      <c r="E5581" s="341" t="s">
        <v>5911</v>
      </c>
      <c r="F5581" s="343" t="n">
        <v>17.24</v>
      </c>
    </row>
    <row r="5582" customFormat="false" ht="15" hidden="false" customHeight="false" outlineLevel="0" collapsed="false">
      <c r="A5582" s="341" t="n">
        <v>101134</v>
      </c>
      <c r="B5582" s="342" t="str">
        <f aca="false">A5582&amp;"U"</f>
        <v>101134U</v>
      </c>
      <c r="C5582" s="341" t="s">
        <v>11471</v>
      </c>
      <c r="D5582" s="341" t="s">
        <v>102</v>
      </c>
      <c r="E5582" s="341" t="s">
        <v>5911</v>
      </c>
      <c r="F5582" s="343" t="n">
        <v>15</v>
      </c>
    </row>
    <row r="5583" customFormat="false" ht="15" hidden="false" customHeight="false" outlineLevel="0" collapsed="false">
      <c r="A5583" s="341" t="n">
        <v>101135</v>
      </c>
      <c r="B5583" s="342" t="str">
        <f aca="false">A5583&amp;"U"</f>
        <v>101135U</v>
      </c>
      <c r="C5583" s="341" t="s">
        <v>11472</v>
      </c>
      <c r="D5583" s="341" t="s">
        <v>102</v>
      </c>
      <c r="E5583" s="341" t="s">
        <v>5911</v>
      </c>
      <c r="F5583" s="343" t="n">
        <v>14.44</v>
      </c>
    </row>
    <row r="5584" customFormat="false" ht="15" hidden="false" customHeight="false" outlineLevel="0" collapsed="false">
      <c r="A5584" s="341" t="n">
        <v>101136</v>
      </c>
      <c r="B5584" s="342" t="str">
        <f aca="false">A5584&amp;"U"</f>
        <v>101136U</v>
      </c>
      <c r="C5584" s="341" t="s">
        <v>11473</v>
      </c>
      <c r="D5584" s="341" t="s">
        <v>102</v>
      </c>
      <c r="E5584" s="341" t="s">
        <v>5911</v>
      </c>
      <c r="F5584" s="343" t="n">
        <v>13.23</v>
      </c>
    </row>
    <row r="5585" customFormat="false" ht="15" hidden="false" customHeight="false" outlineLevel="0" collapsed="false">
      <c r="A5585" s="341" t="n">
        <v>101137</v>
      </c>
      <c r="B5585" s="342" t="str">
        <f aca="false">A5585&amp;"U"</f>
        <v>101137U</v>
      </c>
      <c r="C5585" s="341" t="s">
        <v>11474</v>
      </c>
      <c r="D5585" s="341" t="s">
        <v>102</v>
      </c>
      <c r="E5585" s="341" t="s">
        <v>5911</v>
      </c>
      <c r="F5585" s="343" t="n">
        <v>14.16</v>
      </c>
    </row>
    <row r="5586" customFormat="false" ht="15" hidden="false" customHeight="false" outlineLevel="0" collapsed="false">
      <c r="A5586" s="341" t="n">
        <v>101138</v>
      </c>
      <c r="B5586" s="342" t="str">
        <f aca="false">A5586&amp;"U"</f>
        <v>101138U</v>
      </c>
      <c r="C5586" s="341" t="s">
        <v>11475</v>
      </c>
      <c r="D5586" s="341" t="s">
        <v>102</v>
      </c>
      <c r="E5586" s="341" t="s">
        <v>5911</v>
      </c>
      <c r="F5586" s="343" t="n">
        <v>14.49</v>
      </c>
    </row>
    <row r="5587" customFormat="false" ht="15" hidden="false" customHeight="false" outlineLevel="0" collapsed="false">
      <c r="A5587" s="341" t="n">
        <v>101139</v>
      </c>
      <c r="B5587" s="342" t="str">
        <f aca="false">A5587&amp;"U"</f>
        <v>101139U</v>
      </c>
      <c r="C5587" s="341" t="s">
        <v>11476</v>
      </c>
      <c r="D5587" s="341" t="s">
        <v>102</v>
      </c>
      <c r="E5587" s="341" t="s">
        <v>5911</v>
      </c>
      <c r="F5587" s="343" t="n">
        <v>18.92</v>
      </c>
    </row>
    <row r="5588" customFormat="false" ht="15" hidden="false" customHeight="false" outlineLevel="0" collapsed="false">
      <c r="A5588" s="341" t="n">
        <v>101140</v>
      </c>
      <c r="B5588" s="342" t="str">
        <f aca="false">A5588&amp;"U"</f>
        <v>101140U</v>
      </c>
      <c r="C5588" s="341" t="s">
        <v>11477</v>
      </c>
      <c r="D5588" s="341" t="s">
        <v>102</v>
      </c>
      <c r="E5588" s="341" t="s">
        <v>5911</v>
      </c>
      <c r="F5588" s="343" t="n">
        <v>17.88</v>
      </c>
    </row>
    <row r="5589" customFormat="false" ht="15" hidden="false" customHeight="false" outlineLevel="0" collapsed="false">
      <c r="A5589" s="341" t="n">
        <v>101141</v>
      </c>
      <c r="B5589" s="342" t="str">
        <f aca="false">A5589&amp;"U"</f>
        <v>101141U</v>
      </c>
      <c r="C5589" s="341" t="s">
        <v>11478</v>
      </c>
      <c r="D5589" s="341" t="s">
        <v>102</v>
      </c>
      <c r="E5589" s="341" t="s">
        <v>5911</v>
      </c>
      <c r="F5589" s="343" t="n">
        <v>15.54</v>
      </c>
    </row>
    <row r="5590" customFormat="false" ht="15" hidden="false" customHeight="false" outlineLevel="0" collapsed="false">
      <c r="A5590" s="341" t="n">
        <v>101142</v>
      </c>
      <c r="B5590" s="342" t="str">
        <f aca="false">A5590&amp;"U"</f>
        <v>101142U</v>
      </c>
      <c r="C5590" s="341" t="s">
        <v>11479</v>
      </c>
      <c r="D5590" s="341" t="s">
        <v>102</v>
      </c>
      <c r="E5590" s="341" t="s">
        <v>5911</v>
      </c>
      <c r="F5590" s="343" t="n">
        <v>17.32</v>
      </c>
    </row>
    <row r="5591" customFormat="false" ht="15" hidden="false" customHeight="false" outlineLevel="0" collapsed="false">
      <c r="A5591" s="341" t="n">
        <v>101143</v>
      </c>
      <c r="B5591" s="342" t="str">
        <f aca="false">A5591&amp;"U"</f>
        <v>101143U</v>
      </c>
      <c r="C5591" s="341" t="s">
        <v>11480</v>
      </c>
      <c r="D5591" s="341" t="s">
        <v>102</v>
      </c>
      <c r="E5591" s="341" t="s">
        <v>5911</v>
      </c>
      <c r="F5591" s="343" t="n">
        <v>17.94</v>
      </c>
    </row>
    <row r="5592" customFormat="false" ht="15" hidden="false" customHeight="false" outlineLevel="0" collapsed="false">
      <c r="A5592" s="341" t="n">
        <v>101144</v>
      </c>
      <c r="B5592" s="342" t="str">
        <f aca="false">A5592&amp;"U"</f>
        <v>101144U</v>
      </c>
      <c r="C5592" s="341" t="s">
        <v>11481</v>
      </c>
      <c r="D5592" s="341" t="s">
        <v>102</v>
      </c>
      <c r="E5592" s="341" t="s">
        <v>5911</v>
      </c>
      <c r="F5592" s="343" t="n">
        <v>14.89</v>
      </c>
    </row>
    <row r="5593" customFormat="false" ht="15" hidden="false" customHeight="false" outlineLevel="0" collapsed="false">
      <c r="A5593" s="341" t="n">
        <v>101145</v>
      </c>
      <c r="B5593" s="342" t="str">
        <f aca="false">A5593&amp;"U"</f>
        <v>101145U</v>
      </c>
      <c r="C5593" s="341" t="s">
        <v>11482</v>
      </c>
      <c r="D5593" s="341" t="s">
        <v>102</v>
      </c>
      <c r="E5593" s="341" t="s">
        <v>5911</v>
      </c>
      <c r="F5593" s="343" t="n">
        <v>14.33</v>
      </c>
    </row>
    <row r="5594" customFormat="false" ht="15" hidden="false" customHeight="false" outlineLevel="0" collapsed="false">
      <c r="A5594" s="341" t="n">
        <v>101146</v>
      </c>
      <c r="B5594" s="342" t="str">
        <f aca="false">A5594&amp;"U"</f>
        <v>101146U</v>
      </c>
      <c r="C5594" s="341" t="s">
        <v>11483</v>
      </c>
      <c r="D5594" s="341" t="s">
        <v>102</v>
      </c>
      <c r="E5594" s="341" t="s">
        <v>5911</v>
      </c>
      <c r="F5594" s="343" t="n">
        <v>13.12</v>
      </c>
    </row>
    <row r="5595" customFormat="false" ht="15" hidden="false" customHeight="false" outlineLevel="0" collapsed="false">
      <c r="A5595" s="341" t="n">
        <v>101147</v>
      </c>
      <c r="B5595" s="342" t="str">
        <f aca="false">A5595&amp;"U"</f>
        <v>101147U</v>
      </c>
      <c r="C5595" s="341" t="s">
        <v>11484</v>
      </c>
      <c r="D5595" s="341" t="s">
        <v>102</v>
      </c>
      <c r="E5595" s="341" t="s">
        <v>5911</v>
      </c>
      <c r="F5595" s="343" t="n">
        <v>14.05</v>
      </c>
    </row>
    <row r="5596" customFormat="false" ht="15" hidden="false" customHeight="false" outlineLevel="0" collapsed="false">
      <c r="A5596" s="341" t="n">
        <v>101148</v>
      </c>
      <c r="B5596" s="342" t="str">
        <f aca="false">A5596&amp;"U"</f>
        <v>101148U</v>
      </c>
      <c r="C5596" s="341" t="s">
        <v>11485</v>
      </c>
      <c r="D5596" s="341" t="s">
        <v>102</v>
      </c>
      <c r="E5596" s="341" t="s">
        <v>5911</v>
      </c>
      <c r="F5596" s="343" t="n">
        <v>14.38</v>
      </c>
    </row>
    <row r="5597" customFormat="false" ht="15" hidden="false" customHeight="false" outlineLevel="0" collapsed="false">
      <c r="A5597" s="341" t="n">
        <v>101149</v>
      </c>
      <c r="B5597" s="342" t="str">
        <f aca="false">A5597&amp;"U"</f>
        <v>101149U</v>
      </c>
      <c r="C5597" s="341" t="s">
        <v>11486</v>
      </c>
      <c r="D5597" s="341" t="s">
        <v>102</v>
      </c>
      <c r="E5597" s="341" t="s">
        <v>5911</v>
      </c>
      <c r="F5597" s="343" t="n">
        <v>18.81</v>
      </c>
    </row>
    <row r="5598" customFormat="false" ht="15" hidden="false" customHeight="false" outlineLevel="0" collapsed="false">
      <c r="A5598" s="341" t="n">
        <v>101150</v>
      </c>
      <c r="B5598" s="342" t="str">
        <f aca="false">A5598&amp;"U"</f>
        <v>101150U</v>
      </c>
      <c r="C5598" s="341" t="s">
        <v>11487</v>
      </c>
      <c r="D5598" s="341" t="s">
        <v>102</v>
      </c>
      <c r="E5598" s="341" t="s">
        <v>5911</v>
      </c>
      <c r="F5598" s="343" t="n">
        <v>17.77</v>
      </c>
    </row>
    <row r="5599" customFormat="false" ht="15" hidden="false" customHeight="false" outlineLevel="0" collapsed="false">
      <c r="A5599" s="341" t="n">
        <v>101151</v>
      </c>
      <c r="B5599" s="342" t="str">
        <f aca="false">A5599&amp;"U"</f>
        <v>101151U</v>
      </c>
      <c r="C5599" s="341" t="s">
        <v>11488</v>
      </c>
      <c r="D5599" s="341" t="s">
        <v>102</v>
      </c>
      <c r="E5599" s="341" t="s">
        <v>5911</v>
      </c>
      <c r="F5599" s="343" t="n">
        <v>15.43</v>
      </c>
    </row>
    <row r="5600" customFormat="false" ht="15" hidden="false" customHeight="false" outlineLevel="0" collapsed="false">
      <c r="A5600" s="341" t="n">
        <v>101152</v>
      </c>
      <c r="B5600" s="342" t="str">
        <f aca="false">A5600&amp;"U"</f>
        <v>101152U</v>
      </c>
      <c r="C5600" s="341" t="s">
        <v>11489</v>
      </c>
      <c r="D5600" s="341" t="s">
        <v>102</v>
      </c>
      <c r="E5600" s="341" t="s">
        <v>5911</v>
      </c>
      <c r="F5600" s="343" t="n">
        <v>17.21</v>
      </c>
    </row>
    <row r="5601" customFormat="false" ht="15" hidden="false" customHeight="false" outlineLevel="0" collapsed="false">
      <c r="A5601" s="341" t="n">
        <v>101153</v>
      </c>
      <c r="B5601" s="342" t="str">
        <f aca="false">A5601&amp;"U"</f>
        <v>101153U</v>
      </c>
      <c r="C5601" s="341" t="s">
        <v>11490</v>
      </c>
      <c r="D5601" s="341" t="s">
        <v>102</v>
      </c>
      <c r="E5601" s="341" t="s">
        <v>5911</v>
      </c>
      <c r="F5601" s="343" t="n">
        <v>17.83</v>
      </c>
    </row>
    <row r="5602" customFormat="false" ht="15" hidden="false" customHeight="false" outlineLevel="0" collapsed="false">
      <c r="A5602" s="341" t="n">
        <v>101206</v>
      </c>
      <c r="B5602" s="342" t="str">
        <f aca="false">A5602&amp;"U"</f>
        <v>101206U</v>
      </c>
      <c r="C5602" s="341" t="s">
        <v>11491</v>
      </c>
      <c r="D5602" s="341" t="s">
        <v>102</v>
      </c>
      <c r="E5602" s="341" t="s">
        <v>5911</v>
      </c>
      <c r="F5602" s="343" t="n">
        <v>12.4</v>
      </c>
    </row>
    <row r="5603" customFormat="false" ht="15" hidden="false" customHeight="false" outlineLevel="0" collapsed="false">
      <c r="A5603" s="341" t="n">
        <v>101207</v>
      </c>
      <c r="B5603" s="342" t="str">
        <f aca="false">A5603&amp;"U"</f>
        <v>101207U</v>
      </c>
      <c r="C5603" s="341" t="s">
        <v>11492</v>
      </c>
      <c r="D5603" s="341" t="s">
        <v>102</v>
      </c>
      <c r="E5603" s="341" t="s">
        <v>5911</v>
      </c>
      <c r="F5603" s="343" t="n">
        <v>10.66</v>
      </c>
    </row>
    <row r="5604" customFormat="false" ht="15" hidden="false" customHeight="false" outlineLevel="0" collapsed="false">
      <c r="A5604" s="341" t="n">
        <v>101208</v>
      </c>
      <c r="B5604" s="342" t="str">
        <f aca="false">A5604&amp;"U"</f>
        <v>101208U</v>
      </c>
      <c r="C5604" s="341" t="s">
        <v>11493</v>
      </c>
      <c r="D5604" s="341" t="s">
        <v>102</v>
      </c>
      <c r="E5604" s="341" t="s">
        <v>5911</v>
      </c>
      <c r="F5604" s="343" t="n">
        <v>10.45</v>
      </c>
    </row>
    <row r="5605" customFormat="false" ht="15" hidden="false" customHeight="false" outlineLevel="0" collapsed="false">
      <c r="A5605" s="341" t="n">
        <v>101209</v>
      </c>
      <c r="B5605" s="342" t="str">
        <f aca="false">A5605&amp;"U"</f>
        <v>101209U</v>
      </c>
      <c r="C5605" s="341" t="s">
        <v>11494</v>
      </c>
      <c r="D5605" s="341" t="s">
        <v>102</v>
      </c>
      <c r="E5605" s="341" t="s">
        <v>5911</v>
      </c>
      <c r="F5605" s="343" t="n">
        <v>9.7</v>
      </c>
    </row>
    <row r="5606" customFormat="false" ht="15" hidden="false" customHeight="false" outlineLevel="0" collapsed="false">
      <c r="A5606" s="341" t="n">
        <v>101210</v>
      </c>
      <c r="B5606" s="342" t="str">
        <f aca="false">A5606&amp;"U"</f>
        <v>101210U</v>
      </c>
      <c r="C5606" s="341" t="s">
        <v>11495</v>
      </c>
      <c r="D5606" s="341" t="s">
        <v>102</v>
      </c>
      <c r="E5606" s="341" t="s">
        <v>5911</v>
      </c>
      <c r="F5606" s="343" t="n">
        <v>17.36</v>
      </c>
    </row>
    <row r="5607" customFormat="false" ht="15" hidden="false" customHeight="false" outlineLevel="0" collapsed="false">
      <c r="A5607" s="341" t="n">
        <v>101211</v>
      </c>
      <c r="B5607" s="342" t="str">
        <f aca="false">A5607&amp;"U"</f>
        <v>101211U</v>
      </c>
      <c r="C5607" s="341" t="s">
        <v>11496</v>
      </c>
      <c r="D5607" s="341" t="s">
        <v>102</v>
      </c>
      <c r="E5607" s="341" t="s">
        <v>5911</v>
      </c>
      <c r="F5607" s="343" t="n">
        <v>18.64</v>
      </c>
    </row>
    <row r="5608" customFormat="false" ht="15" hidden="false" customHeight="false" outlineLevel="0" collapsed="false">
      <c r="A5608" s="341" t="n">
        <v>101212</v>
      </c>
      <c r="B5608" s="342" t="str">
        <f aca="false">A5608&amp;"U"</f>
        <v>101212U</v>
      </c>
      <c r="C5608" s="341" t="s">
        <v>11497</v>
      </c>
      <c r="D5608" s="341" t="s">
        <v>102</v>
      </c>
      <c r="E5608" s="341" t="s">
        <v>5911</v>
      </c>
      <c r="F5608" s="343" t="n">
        <v>21.79</v>
      </c>
    </row>
    <row r="5609" customFormat="false" ht="15" hidden="false" customHeight="false" outlineLevel="0" collapsed="false">
      <c r="A5609" s="341" t="n">
        <v>101213</v>
      </c>
      <c r="B5609" s="342" t="str">
        <f aca="false">A5609&amp;"U"</f>
        <v>101213U</v>
      </c>
      <c r="C5609" s="341" t="s">
        <v>11498</v>
      </c>
      <c r="D5609" s="341" t="s">
        <v>102</v>
      </c>
      <c r="E5609" s="341" t="s">
        <v>5911</v>
      </c>
      <c r="F5609" s="343" t="n">
        <v>24.39</v>
      </c>
    </row>
    <row r="5610" customFormat="false" ht="15" hidden="false" customHeight="false" outlineLevel="0" collapsed="false">
      <c r="A5610" s="341" t="n">
        <v>101214</v>
      </c>
      <c r="B5610" s="342" t="str">
        <f aca="false">A5610&amp;"U"</f>
        <v>101214U</v>
      </c>
      <c r="C5610" s="341" t="s">
        <v>11499</v>
      </c>
      <c r="D5610" s="341" t="s">
        <v>102</v>
      </c>
      <c r="E5610" s="341" t="s">
        <v>5911</v>
      </c>
      <c r="F5610" s="343" t="n">
        <v>29.49</v>
      </c>
    </row>
    <row r="5611" customFormat="false" ht="15" hidden="false" customHeight="false" outlineLevel="0" collapsed="false">
      <c r="A5611" s="341" t="n">
        <v>101215</v>
      </c>
      <c r="B5611" s="342" t="str">
        <f aca="false">A5611&amp;"U"</f>
        <v>101215U</v>
      </c>
      <c r="C5611" s="341" t="s">
        <v>11500</v>
      </c>
      <c r="D5611" s="341" t="s">
        <v>102</v>
      </c>
      <c r="E5611" s="341" t="s">
        <v>5911</v>
      </c>
      <c r="F5611" s="343" t="n">
        <v>16.66</v>
      </c>
    </row>
    <row r="5612" customFormat="false" ht="15" hidden="false" customHeight="false" outlineLevel="0" collapsed="false">
      <c r="A5612" s="341" t="n">
        <v>101216</v>
      </c>
      <c r="B5612" s="342" t="str">
        <f aca="false">A5612&amp;"U"</f>
        <v>101216U</v>
      </c>
      <c r="C5612" s="341" t="s">
        <v>11501</v>
      </c>
      <c r="D5612" s="341" t="s">
        <v>102</v>
      </c>
      <c r="E5612" s="341" t="s">
        <v>5911</v>
      </c>
      <c r="F5612" s="343" t="n">
        <v>17.47</v>
      </c>
    </row>
    <row r="5613" customFormat="false" ht="15" hidden="false" customHeight="false" outlineLevel="0" collapsed="false">
      <c r="A5613" s="341" t="n">
        <v>101217</v>
      </c>
      <c r="B5613" s="342" t="str">
        <f aca="false">A5613&amp;"U"</f>
        <v>101217U</v>
      </c>
      <c r="C5613" s="341" t="s">
        <v>11502</v>
      </c>
      <c r="D5613" s="341" t="s">
        <v>102</v>
      </c>
      <c r="E5613" s="341" t="s">
        <v>5911</v>
      </c>
      <c r="F5613" s="343" t="n">
        <v>20.38</v>
      </c>
    </row>
    <row r="5614" customFormat="false" ht="15" hidden="false" customHeight="false" outlineLevel="0" collapsed="false">
      <c r="A5614" s="341" t="n">
        <v>101218</v>
      </c>
      <c r="B5614" s="342" t="str">
        <f aca="false">A5614&amp;"U"</f>
        <v>101218U</v>
      </c>
      <c r="C5614" s="341" t="s">
        <v>11503</v>
      </c>
      <c r="D5614" s="341" t="s">
        <v>102</v>
      </c>
      <c r="E5614" s="341" t="s">
        <v>5911</v>
      </c>
      <c r="F5614" s="343" t="n">
        <v>21.57</v>
      </c>
    </row>
    <row r="5615" customFormat="false" ht="15" hidden="false" customHeight="false" outlineLevel="0" collapsed="false">
      <c r="A5615" s="341" t="n">
        <v>101219</v>
      </c>
      <c r="B5615" s="342" t="str">
        <f aca="false">A5615&amp;"U"</f>
        <v>101219U</v>
      </c>
      <c r="C5615" s="341" t="s">
        <v>11504</v>
      </c>
      <c r="D5615" s="341" t="s">
        <v>102</v>
      </c>
      <c r="E5615" s="341" t="s">
        <v>5911</v>
      </c>
      <c r="F5615" s="343" t="n">
        <v>26.18</v>
      </c>
    </row>
    <row r="5616" customFormat="false" ht="15" hidden="false" customHeight="false" outlineLevel="0" collapsed="false">
      <c r="A5616" s="341" t="n">
        <v>101220</v>
      </c>
      <c r="B5616" s="342" t="str">
        <f aca="false">A5616&amp;"U"</f>
        <v>101220U</v>
      </c>
      <c r="C5616" s="341" t="s">
        <v>11505</v>
      </c>
      <c r="D5616" s="341" t="s">
        <v>102</v>
      </c>
      <c r="E5616" s="341" t="s">
        <v>5911</v>
      </c>
      <c r="F5616" s="343" t="n">
        <v>16.38</v>
      </c>
    </row>
    <row r="5617" customFormat="false" ht="15" hidden="false" customHeight="false" outlineLevel="0" collapsed="false">
      <c r="A5617" s="341" t="n">
        <v>101221</v>
      </c>
      <c r="B5617" s="342" t="str">
        <f aca="false">A5617&amp;"U"</f>
        <v>101221U</v>
      </c>
      <c r="C5617" s="341" t="s">
        <v>11506</v>
      </c>
      <c r="D5617" s="341" t="s">
        <v>102</v>
      </c>
      <c r="E5617" s="341" t="s">
        <v>5911</v>
      </c>
      <c r="F5617" s="343" t="n">
        <v>17.32</v>
      </c>
    </row>
    <row r="5618" customFormat="false" ht="15" hidden="false" customHeight="false" outlineLevel="0" collapsed="false">
      <c r="A5618" s="341" t="n">
        <v>101222</v>
      </c>
      <c r="B5618" s="342" t="str">
        <f aca="false">A5618&amp;"U"</f>
        <v>101222U</v>
      </c>
      <c r="C5618" s="341" t="s">
        <v>11507</v>
      </c>
      <c r="D5618" s="341" t="s">
        <v>102</v>
      </c>
      <c r="E5618" s="341" t="s">
        <v>5911</v>
      </c>
      <c r="F5618" s="343" t="n">
        <v>20.15</v>
      </c>
    </row>
    <row r="5619" customFormat="false" ht="15" hidden="false" customHeight="false" outlineLevel="0" collapsed="false">
      <c r="A5619" s="341" t="n">
        <v>101223</v>
      </c>
      <c r="B5619" s="342" t="str">
        <f aca="false">A5619&amp;"U"</f>
        <v>101223U</v>
      </c>
      <c r="C5619" s="341" t="s">
        <v>11508</v>
      </c>
      <c r="D5619" s="341" t="s">
        <v>102</v>
      </c>
      <c r="E5619" s="341" t="s">
        <v>5911</v>
      </c>
      <c r="F5619" s="343" t="n">
        <v>22.45</v>
      </c>
    </row>
    <row r="5620" customFormat="false" ht="15" hidden="false" customHeight="false" outlineLevel="0" collapsed="false">
      <c r="A5620" s="341" t="n">
        <v>101224</v>
      </c>
      <c r="B5620" s="342" t="str">
        <f aca="false">A5620&amp;"U"</f>
        <v>101224U</v>
      </c>
      <c r="C5620" s="341" t="s">
        <v>11509</v>
      </c>
      <c r="D5620" s="341" t="s">
        <v>102</v>
      </c>
      <c r="E5620" s="341" t="s">
        <v>5911</v>
      </c>
      <c r="F5620" s="343" t="n">
        <v>28.19</v>
      </c>
    </row>
    <row r="5621" customFormat="false" ht="15" hidden="false" customHeight="false" outlineLevel="0" collapsed="false">
      <c r="A5621" s="341" t="n">
        <v>101225</v>
      </c>
      <c r="B5621" s="342" t="str">
        <f aca="false">A5621&amp;"U"</f>
        <v>101225U</v>
      </c>
      <c r="C5621" s="341" t="s">
        <v>11510</v>
      </c>
      <c r="D5621" s="341" t="s">
        <v>102</v>
      </c>
      <c r="E5621" s="341" t="s">
        <v>5911</v>
      </c>
      <c r="F5621" s="343" t="n">
        <v>15.02</v>
      </c>
    </row>
    <row r="5622" customFormat="false" ht="15" hidden="false" customHeight="false" outlineLevel="0" collapsed="false">
      <c r="A5622" s="341" t="n">
        <v>101226</v>
      </c>
      <c r="B5622" s="342" t="str">
        <f aca="false">A5622&amp;"U"</f>
        <v>101226U</v>
      </c>
      <c r="C5622" s="341" t="s">
        <v>11511</v>
      </c>
      <c r="D5622" s="341" t="s">
        <v>102</v>
      </c>
      <c r="E5622" s="341" t="s">
        <v>5911</v>
      </c>
      <c r="F5622" s="343" t="n">
        <v>15.84</v>
      </c>
    </row>
    <row r="5623" customFormat="false" ht="15" hidden="false" customHeight="false" outlineLevel="0" collapsed="false">
      <c r="A5623" s="341" t="n">
        <v>101227</v>
      </c>
      <c r="B5623" s="342" t="str">
        <f aca="false">A5623&amp;"U"</f>
        <v>101227U</v>
      </c>
      <c r="C5623" s="341" t="s">
        <v>11512</v>
      </c>
      <c r="D5623" s="341" t="s">
        <v>102</v>
      </c>
      <c r="E5623" s="341" t="s">
        <v>5911</v>
      </c>
      <c r="F5623" s="343" t="n">
        <v>18.39</v>
      </c>
    </row>
    <row r="5624" customFormat="false" ht="15" hidden="false" customHeight="false" outlineLevel="0" collapsed="false">
      <c r="A5624" s="341" t="n">
        <v>101228</v>
      </c>
      <c r="B5624" s="342" t="str">
        <f aca="false">A5624&amp;"U"</f>
        <v>101228U</v>
      </c>
      <c r="C5624" s="341" t="s">
        <v>11513</v>
      </c>
      <c r="D5624" s="341" t="s">
        <v>102</v>
      </c>
      <c r="E5624" s="341" t="s">
        <v>5911</v>
      </c>
      <c r="F5624" s="343" t="n">
        <v>19.61</v>
      </c>
    </row>
    <row r="5625" customFormat="false" ht="15" hidden="false" customHeight="false" outlineLevel="0" collapsed="false">
      <c r="A5625" s="341" t="n">
        <v>101229</v>
      </c>
      <c r="B5625" s="342" t="str">
        <f aca="false">A5625&amp;"U"</f>
        <v>101229U</v>
      </c>
      <c r="C5625" s="341" t="s">
        <v>11514</v>
      </c>
      <c r="D5625" s="341" t="s">
        <v>102</v>
      </c>
      <c r="E5625" s="341" t="s">
        <v>5911</v>
      </c>
      <c r="F5625" s="343" t="n">
        <v>24.76</v>
      </c>
    </row>
    <row r="5626" customFormat="false" ht="15" hidden="false" customHeight="false" outlineLevel="0" collapsed="false">
      <c r="A5626" s="341" t="n">
        <v>101230</v>
      </c>
      <c r="B5626" s="342" t="str">
        <f aca="false">A5626&amp;"U"</f>
        <v>101230U</v>
      </c>
      <c r="C5626" s="341" t="s">
        <v>11515</v>
      </c>
      <c r="D5626" s="341" t="s">
        <v>102</v>
      </c>
      <c r="E5626" s="341" t="s">
        <v>5911</v>
      </c>
      <c r="F5626" s="343" t="n">
        <v>10.92</v>
      </c>
    </row>
    <row r="5627" customFormat="false" ht="15" hidden="false" customHeight="false" outlineLevel="0" collapsed="false">
      <c r="A5627" s="341" t="n">
        <v>101231</v>
      </c>
      <c r="B5627" s="342" t="str">
        <f aca="false">A5627&amp;"U"</f>
        <v>101231U</v>
      </c>
      <c r="C5627" s="341" t="s">
        <v>11516</v>
      </c>
      <c r="D5627" s="341" t="s">
        <v>102</v>
      </c>
      <c r="E5627" s="341" t="s">
        <v>5911</v>
      </c>
      <c r="F5627" s="343" t="n">
        <v>10.38</v>
      </c>
    </row>
    <row r="5628" customFormat="false" ht="15" hidden="false" customHeight="false" outlineLevel="0" collapsed="false">
      <c r="A5628" s="341" t="n">
        <v>101232</v>
      </c>
      <c r="B5628" s="342" t="str">
        <f aca="false">A5628&amp;"U"</f>
        <v>101232U</v>
      </c>
      <c r="C5628" s="341" t="s">
        <v>11517</v>
      </c>
      <c r="D5628" s="341" t="s">
        <v>102</v>
      </c>
      <c r="E5628" s="341" t="s">
        <v>5911</v>
      </c>
      <c r="F5628" s="343" t="n">
        <v>9.35</v>
      </c>
    </row>
    <row r="5629" customFormat="false" ht="15" hidden="false" customHeight="false" outlineLevel="0" collapsed="false">
      <c r="A5629" s="341" t="n">
        <v>101233</v>
      </c>
      <c r="B5629" s="342" t="str">
        <f aca="false">A5629&amp;"U"</f>
        <v>101233U</v>
      </c>
      <c r="C5629" s="341" t="s">
        <v>11518</v>
      </c>
      <c r="D5629" s="341" t="s">
        <v>102</v>
      </c>
      <c r="E5629" s="341" t="s">
        <v>5911</v>
      </c>
      <c r="F5629" s="343" t="n">
        <v>8.61</v>
      </c>
    </row>
    <row r="5630" customFormat="false" ht="15" hidden="false" customHeight="false" outlineLevel="0" collapsed="false">
      <c r="A5630" s="341" t="n">
        <v>101234</v>
      </c>
      <c r="B5630" s="342" t="str">
        <f aca="false">A5630&amp;"U"</f>
        <v>101234U</v>
      </c>
      <c r="C5630" s="341" t="s">
        <v>11519</v>
      </c>
      <c r="D5630" s="341" t="s">
        <v>102</v>
      </c>
      <c r="E5630" s="341" t="s">
        <v>5911</v>
      </c>
      <c r="F5630" s="343" t="n">
        <v>17.05</v>
      </c>
    </row>
    <row r="5631" customFormat="false" ht="15" hidden="false" customHeight="false" outlineLevel="0" collapsed="false">
      <c r="A5631" s="341" t="n">
        <v>101235</v>
      </c>
      <c r="B5631" s="342" t="str">
        <f aca="false">A5631&amp;"U"</f>
        <v>101235U</v>
      </c>
      <c r="C5631" s="341" t="s">
        <v>11520</v>
      </c>
      <c r="D5631" s="341" t="s">
        <v>102</v>
      </c>
      <c r="E5631" s="341" t="s">
        <v>5911</v>
      </c>
      <c r="F5631" s="343" t="n">
        <v>17.96</v>
      </c>
    </row>
    <row r="5632" customFormat="false" ht="15" hidden="false" customHeight="false" outlineLevel="0" collapsed="false">
      <c r="A5632" s="341" t="n">
        <v>101236</v>
      </c>
      <c r="B5632" s="342" t="str">
        <f aca="false">A5632&amp;"U"</f>
        <v>101236U</v>
      </c>
      <c r="C5632" s="341" t="s">
        <v>11521</v>
      </c>
      <c r="D5632" s="341" t="s">
        <v>102</v>
      </c>
      <c r="E5632" s="341" t="s">
        <v>5911</v>
      </c>
      <c r="F5632" s="343" t="n">
        <v>20.94</v>
      </c>
    </row>
    <row r="5633" customFormat="false" ht="15" hidden="false" customHeight="false" outlineLevel="0" collapsed="false">
      <c r="A5633" s="341" t="n">
        <v>101237</v>
      </c>
      <c r="B5633" s="342" t="str">
        <f aca="false">A5633&amp;"U"</f>
        <v>101237U</v>
      </c>
      <c r="C5633" s="341" t="s">
        <v>11522</v>
      </c>
      <c r="D5633" s="341" t="s">
        <v>102</v>
      </c>
      <c r="E5633" s="341" t="s">
        <v>5911</v>
      </c>
      <c r="F5633" s="343" t="n">
        <v>22.31</v>
      </c>
    </row>
    <row r="5634" customFormat="false" ht="15" hidden="false" customHeight="false" outlineLevel="0" collapsed="false">
      <c r="A5634" s="341" t="n">
        <v>101238</v>
      </c>
      <c r="B5634" s="342" t="str">
        <f aca="false">A5634&amp;"U"</f>
        <v>101238U</v>
      </c>
      <c r="C5634" s="341" t="s">
        <v>11523</v>
      </c>
      <c r="D5634" s="341" t="s">
        <v>102</v>
      </c>
      <c r="E5634" s="341" t="s">
        <v>5911</v>
      </c>
      <c r="F5634" s="343" t="n">
        <v>28.26</v>
      </c>
    </row>
    <row r="5635" customFormat="false" ht="15" hidden="false" customHeight="false" outlineLevel="0" collapsed="false">
      <c r="A5635" s="341" t="n">
        <v>101239</v>
      </c>
      <c r="B5635" s="342" t="str">
        <f aca="false">A5635&amp;"U"</f>
        <v>101239U</v>
      </c>
      <c r="C5635" s="341" t="s">
        <v>11524</v>
      </c>
      <c r="D5635" s="341" t="s">
        <v>102</v>
      </c>
      <c r="E5635" s="341" t="s">
        <v>5911</v>
      </c>
      <c r="F5635" s="343" t="n">
        <v>14.95</v>
      </c>
    </row>
    <row r="5636" customFormat="false" ht="15" hidden="false" customHeight="false" outlineLevel="0" collapsed="false">
      <c r="A5636" s="341" t="n">
        <v>101240</v>
      </c>
      <c r="B5636" s="342" t="str">
        <f aca="false">A5636&amp;"U"</f>
        <v>101240U</v>
      </c>
      <c r="C5636" s="341" t="s">
        <v>11525</v>
      </c>
      <c r="D5636" s="341" t="s">
        <v>102</v>
      </c>
      <c r="E5636" s="341" t="s">
        <v>5911</v>
      </c>
      <c r="F5636" s="343" t="n">
        <v>15.78</v>
      </c>
    </row>
    <row r="5637" customFormat="false" ht="15" hidden="false" customHeight="false" outlineLevel="0" collapsed="false">
      <c r="A5637" s="341" t="n">
        <v>101241</v>
      </c>
      <c r="B5637" s="342" t="str">
        <f aca="false">A5637&amp;"U"</f>
        <v>101241U</v>
      </c>
      <c r="C5637" s="341" t="s">
        <v>11526</v>
      </c>
      <c r="D5637" s="341" t="s">
        <v>102</v>
      </c>
      <c r="E5637" s="341" t="s">
        <v>5911</v>
      </c>
      <c r="F5637" s="343" t="n">
        <v>18.47</v>
      </c>
    </row>
    <row r="5638" customFormat="false" ht="15" hidden="false" customHeight="false" outlineLevel="0" collapsed="false">
      <c r="A5638" s="341" t="n">
        <v>101242</v>
      </c>
      <c r="B5638" s="342" t="str">
        <f aca="false">A5638&amp;"U"</f>
        <v>101242U</v>
      </c>
      <c r="C5638" s="341" t="s">
        <v>11527</v>
      </c>
      <c r="D5638" s="341" t="s">
        <v>102</v>
      </c>
      <c r="E5638" s="341" t="s">
        <v>5911</v>
      </c>
      <c r="F5638" s="343" t="n">
        <v>20.66</v>
      </c>
    </row>
    <row r="5639" customFormat="false" ht="15" hidden="false" customHeight="false" outlineLevel="0" collapsed="false">
      <c r="A5639" s="341" t="n">
        <v>101243</v>
      </c>
      <c r="B5639" s="342" t="str">
        <f aca="false">A5639&amp;"U"</f>
        <v>101243U</v>
      </c>
      <c r="C5639" s="341" t="s">
        <v>11528</v>
      </c>
      <c r="D5639" s="341" t="s">
        <v>102</v>
      </c>
      <c r="E5639" s="341" t="s">
        <v>5911</v>
      </c>
      <c r="F5639" s="343" t="n">
        <v>25.06</v>
      </c>
    </row>
    <row r="5640" customFormat="false" ht="15" hidden="false" customHeight="false" outlineLevel="0" collapsed="false">
      <c r="A5640" s="341" t="n">
        <v>101244</v>
      </c>
      <c r="B5640" s="342" t="str">
        <f aca="false">A5640&amp;"U"</f>
        <v>101244U</v>
      </c>
      <c r="C5640" s="341" t="s">
        <v>11529</v>
      </c>
      <c r="D5640" s="341" t="s">
        <v>102</v>
      </c>
      <c r="E5640" s="341" t="s">
        <v>5911</v>
      </c>
      <c r="F5640" s="343" t="n">
        <v>15.77</v>
      </c>
    </row>
    <row r="5641" customFormat="false" ht="15" hidden="false" customHeight="false" outlineLevel="0" collapsed="false">
      <c r="A5641" s="341" t="n">
        <v>101245</v>
      </c>
      <c r="B5641" s="342" t="str">
        <f aca="false">A5641&amp;"U"</f>
        <v>101245U</v>
      </c>
      <c r="C5641" s="341" t="s">
        <v>11530</v>
      </c>
      <c r="D5641" s="341" t="s">
        <v>102</v>
      </c>
      <c r="E5641" s="341" t="s">
        <v>5911</v>
      </c>
      <c r="F5641" s="343" t="n">
        <v>16.69</v>
      </c>
    </row>
    <row r="5642" customFormat="false" ht="15" hidden="false" customHeight="false" outlineLevel="0" collapsed="false">
      <c r="A5642" s="341" t="n">
        <v>101246</v>
      </c>
      <c r="B5642" s="342" t="str">
        <f aca="false">A5642&amp;"U"</f>
        <v>101246U</v>
      </c>
      <c r="C5642" s="341" t="s">
        <v>11531</v>
      </c>
      <c r="D5642" s="341" t="s">
        <v>102</v>
      </c>
      <c r="E5642" s="341" t="s">
        <v>5911</v>
      </c>
      <c r="F5642" s="343" t="n">
        <v>19.41</v>
      </c>
    </row>
    <row r="5643" customFormat="false" ht="15" hidden="false" customHeight="false" outlineLevel="0" collapsed="false">
      <c r="A5643" s="341" t="n">
        <v>101247</v>
      </c>
      <c r="B5643" s="342" t="str">
        <f aca="false">A5643&amp;"U"</f>
        <v>101247U</v>
      </c>
      <c r="C5643" s="341" t="s">
        <v>11532</v>
      </c>
      <c r="D5643" s="341" t="s">
        <v>102</v>
      </c>
      <c r="E5643" s="341" t="s">
        <v>5911</v>
      </c>
      <c r="F5643" s="343" t="n">
        <v>21.57</v>
      </c>
    </row>
    <row r="5644" customFormat="false" ht="15" hidden="false" customHeight="false" outlineLevel="0" collapsed="false">
      <c r="A5644" s="341" t="n">
        <v>101248</v>
      </c>
      <c r="B5644" s="342" t="str">
        <f aca="false">A5644&amp;"U"</f>
        <v>101248U</v>
      </c>
      <c r="C5644" s="341" t="s">
        <v>11533</v>
      </c>
      <c r="D5644" s="341" t="s">
        <v>102</v>
      </c>
      <c r="E5644" s="341" t="s">
        <v>5911</v>
      </c>
      <c r="F5644" s="343" t="n">
        <v>27.02</v>
      </c>
    </row>
    <row r="5645" customFormat="false" ht="15" hidden="false" customHeight="false" outlineLevel="0" collapsed="false">
      <c r="A5645" s="341" t="n">
        <v>101249</v>
      </c>
      <c r="B5645" s="342" t="str">
        <f aca="false">A5645&amp;"U"</f>
        <v>101249U</v>
      </c>
      <c r="C5645" s="341" t="s">
        <v>11534</v>
      </c>
      <c r="D5645" s="341" t="s">
        <v>102</v>
      </c>
      <c r="E5645" s="341" t="s">
        <v>5911</v>
      </c>
      <c r="F5645" s="343" t="n">
        <v>13.69</v>
      </c>
    </row>
    <row r="5646" customFormat="false" ht="15" hidden="false" customHeight="false" outlineLevel="0" collapsed="false">
      <c r="A5646" s="341" t="n">
        <v>101250</v>
      </c>
      <c r="B5646" s="342" t="str">
        <f aca="false">A5646&amp;"U"</f>
        <v>101250U</v>
      </c>
      <c r="C5646" s="341" t="s">
        <v>11535</v>
      </c>
      <c r="D5646" s="341" t="s">
        <v>102</v>
      </c>
      <c r="E5646" s="341" t="s">
        <v>5911</v>
      </c>
      <c r="F5646" s="343" t="n">
        <v>15.22</v>
      </c>
    </row>
    <row r="5647" customFormat="false" ht="15" hidden="false" customHeight="false" outlineLevel="0" collapsed="false">
      <c r="A5647" s="341" t="n">
        <v>101251</v>
      </c>
      <c r="B5647" s="342" t="str">
        <f aca="false">A5647&amp;"U"</f>
        <v>101251U</v>
      </c>
      <c r="C5647" s="341" t="s">
        <v>11536</v>
      </c>
      <c r="D5647" s="341" t="s">
        <v>102</v>
      </c>
      <c r="E5647" s="341" t="s">
        <v>5911</v>
      </c>
      <c r="F5647" s="343" t="n">
        <v>17.29</v>
      </c>
    </row>
    <row r="5648" customFormat="false" ht="15" hidden="false" customHeight="false" outlineLevel="0" collapsed="false">
      <c r="A5648" s="341" t="n">
        <v>101252</v>
      </c>
      <c r="B5648" s="342" t="str">
        <f aca="false">A5648&amp;"U"</f>
        <v>101252U</v>
      </c>
      <c r="C5648" s="341" t="s">
        <v>11537</v>
      </c>
      <c r="D5648" s="341" t="s">
        <v>102</v>
      </c>
      <c r="E5648" s="341" t="s">
        <v>5911</v>
      </c>
      <c r="F5648" s="343" t="n">
        <v>18.83</v>
      </c>
    </row>
    <row r="5649" customFormat="false" ht="15" hidden="false" customHeight="false" outlineLevel="0" collapsed="false">
      <c r="A5649" s="341" t="n">
        <v>101253</v>
      </c>
      <c r="B5649" s="342" t="str">
        <f aca="false">A5649&amp;"U"</f>
        <v>101253U</v>
      </c>
      <c r="C5649" s="341" t="s">
        <v>11538</v>
      </c>
      <c r="D5649" s="341" t="s">
        <v>102</v>
      </c>
      <c r="E5649" s="341" t="s">
        <v>5911</v>
      </c>
      <c r="F5649" s="343" t="n">
        <v>23.74</v>
      </c>
    </row>
    <row r="5650" customFormat="false" ht="15" hidden="false" customHeight="false" outlineLevel="0" collapsed="false">
      <c r="A5650" s="341" t="n">
        <v>101254</v>
      </c>
      <c r="B5650" s="342" t="str">
        <f aca="false">A5650&amp;"U"</f>
        <v>101254U</v>
      </c>
      <c r="C5650" s="341" t="s">
        <v>11539</v>
      </c>
      <c r="D5650" s="341" t="s">
        <v>102</v>
      </c>
      <c r="E5650" s="341" t="s">
        <v>5911</v>
      </c>
      <c r="F5650" s="343" t="n">
        <v>12.71</v>
      </c>
    </row>
    <row r="5651" customFormat="false" ht="15" hidden="false" customHeight="false" outlineLevel="0" collapsed="false">
      <c r="A5651" s="341" t="n">
        <v>101255</v>
      </c>
      <c r="B5651" s="342" t="str">
        <f aca="false">A5651&amp;"U"</f>
        <v>101255U</v>
      </c>
      <c r="C5651" s="341" t="s">
        <v>11540</v>
      </c>
      <c r="D5651" s="341" t="s">
        <v>102</v>
      </c>
      <c r="E5651" s="341" t="s">
        <v>5911</v>
      </c>
      <c r="F5651" s="343" t="n">
        <v>11.23</v>
      </c>
    </row>
    <row r="5652" customFormat="false" ht="15" hidden="false" customHeight="false" outlineLevel="0" collapsed="false">
      <c r="A5652" s="341" t="n">
        <v>101256</v>
      </c>
      <c r="B5652" s="342" t="str">
        <f aca="false">A5652&amp;"U"</f>
        <v>101256U</v>
      </c>
      <c r="C5652" s="341" t="s">
        <v>11541</v>
      </c>
      <c r="D5652" s="341" t="s">
        <v>102</v>
      </c>
      <c r="E5652" s="341" t="s">
        <v>5911</v>
      </c>
      <c r="F5652" s="343" t="n">
        <v>19.71</v>
      </c>
    </row>
    <row r="5653" customFormat="false" ht="15" hidden="false" customHeight="false" outlineLevel="0" collapsed="false">
      <c r="A5653" s="341" t="n">
        <v>101257</v>
      </c>
      <c r="B5653" s="342" t="str">
        <f aca="false">A5653&amp;"U"</f>
        <v>101257U</v>
      </c>
      <c r="C5653" s="341" t="s">
        <v>11542</v>
      </c>
      <c r="D5653" s="341" t="s">
        <v>102</v>
      </c>
      <c r="E5653" s="341" t="s">
        <v>5911</v>
      </c>
      <c r="F5653" s="343" t="n">
        <v>20.77</v>
      </c>
    </row>
    <row r="5654" customFormat="false" ht="15" hidden="false" customHeight="false" outlineLevel="0" collapsed="false">
      <c r="A5654" s="341" t="n">
        <v>101258</v>
      </c>
      <c r="B5654" s="342" t="str">
        <f aca="false">A5654&amp;"U"</f>
        <v>101258U</v>
      </c>
      <c r="C5654" s="341" t="s">
        <v>11543</v>
      </c>
      <c r="D5654" s="341" t="s">
        <v>102</v>
      </c>
      <c r="E5654" s="341" t="s">
        <v>5911</v>
      </c>
      <c r="F5654" s="343" t="n">
        <v>24.14</v>
      </c>
    </row>
    <row r="5655" customFormat="false" ht="15" hidden="false" customHeight="false" outlineLevel="0" collapsed="false">
      <c r="A5655" s="341" t="n">
        <v>101259</v>
      </c>
      <c r="B5655" s="342" t="str">
        <f aca="false">A5655&amp;"U"</f>
        <v>101259U</v>
      </c>
      <c r="C5655" s="341" t="s">
        <v>11544</v>
      </c>
      <c r="D5655" s="341" t="s">
        <v>102</v>
      </c>
      <c r="E5655" s="341" t="s">
        <v>5911</v>
      </c>
      <c r="F5655" s="343" t="n">
        <v>26.84</v>
      </c>
    </row>
    <row r="5656" customFormat="false" ht="15" hidden="false" customHeight="false" outlineLevel="0" collapsed="false">
      <c r="A5656" s="341" t="n">
        <v>101260</v>
      </c>
      <c r="B5656" s="342" t="str">
        <f aca="false">A5656&amp;"U"</f>
        <v>101260U</v>
      </c>
      <c r="C5656" s="341" t="s">
        <v>11545</v>
      </c>
      <c r="D5656" s="341" t="s">
        <v>102</v>
      </c>
      <c r="E5656" s="341" t="s">
        <v>5911</v>
      </c>
      <c r="F5656" s="343" t="n">
        <v>33.62</v>
      </c>
    </row>
    <row r="5657" customFormat="false" ht="15" hidden="false" customHeight="false" outlineLevel="0" collapsed="false">
      <c r="A5657" s="341" t="n">
        <v>101261</v>
      </c>
      <c r="B5657" s="342" t="str">
        <f aca="false">A5657&amp;"U"</f>
        <v>101261U</v>
      </c>
      <c r="C5657" s="341" t="s">
        <v>11546</v>
      </c>
      <c r="D5657" s="341" t="s">
        <v>102</v>
      </c>
      <c r="E5657" s="341" t="s">
        <v>5911</v>
      </c>
      <c r="F5657" s="343" t="n">
        <v>18.69</v>
      </c>
    </row>
    <row r="5658" customFormat="false" ht="15" hidden="false" customHeight="false" outlineLevel="0" collapsed="false">
      <c r="A5658" s="341" t="n">
        <v>101262</v>
      </c>
      <c r="B5658" s="342" t="str">
        <f aca="false">A5658&amp;"U"</f>
        <v>101262U</v>
      </c>
      <c r="C5658" s="341" t="s">
        <v>11547</v>
      </c>
      <c r="D5658" s="341" t="s">
        <v>102</v>
      </c>
      <c r="E5658" s="341" t="s">
        <v>5911</v>
      </c>
      <c r="F5658" s="343" t="n">
        <v>19.73</v>
      </c>
    </row>
    <row r="5659" customFormat="false" ht="15" hidden="false" customHeight="false" outlineLevel="0" collapsed="false">
      <c r="A5659" s="341" t="n">
        <v>101263</v>
      </c>
      <c r="B5659" s="342" t="str">
        <f aca="false">A5659&amp;"U"</f>
        <v>101263U</v>
      </c>
      <c r="C5659" s="341" t="s">
        <v>11548</v>
      </c>
      <c r="D5659" s="341" t="s">
        <v>102</v>
      </c>
      <c r="E5659" s="341" t="s">
        <v>5911</v>
      </c>
      <c r="F5659" s="343" t="n">
        <v>22.83</v>
      </c>
    </row>
    <row r="5660" customFormat="false" ht="15" hidden="false" customHeight="false" outlineLevel="0" collapsed="false">
      <c r="A5660" s="341" t="n">
        <v>101264</v>
      </c>
      <c r="B5660" s="342" t="str">
        <f aca="false">A5660&amp;"U"</f>
        <v>101264U</v>
      </c>
      <c r="C5660" s="341" t="s">
        <v>11549</v>
      </c>
      <c r="D5660" s="341" t="s">
        <v>102</v>
      </c>
      <c r="E5660" s="341" t="s">
        <v>5911</v>
      </c>
      <c r="F5660" s="343" t="n">
        <v>25.33</v>
      </c>
    </row>
    <row r="5661" customFormat="false" ht="15" hidden="false" customHeight="false" outlineLevel="0" collapsed="false">
      <c r="A5661" s="341" t="n">
        <v>101265</v>
      </c>
      <c r="B5661" s="342" t="str">
        <f aca="false">A5661&amp;"U"</f>
        <v>101265U</v>
      </c>
      <c r="C5661" s="341" t="s">
        <v>11550</v>
      </c>
      <c r="D5661" s="341" t="s">
        <v>102</v>
      </c>
      <c r="E5661" s="341" t="s">
        <v>5911</v>
      </c>
      <c r="F5661" s="343" t="n">
        <v>31.61</v>
      </c>
    </row>
    <row r="5662" customFormat="false" ht="15" hidden="false" customHeight="false" outlineLevel="0" collapsed="false">
      <c r="A5662" s="341" t="n">
        <v>101266</v>
      </c>
      <c r="B5662" s="342" t="str">
        <f aca="false">A5662&amp;"U"</f>
        <v>101266U</v>
      </c>
      <c r="C5662" s="341" t="s">
        <v>11551</v>
      </c>
      <c r="D5662" s="341" t="s">
        <v>102</v>
      </c>
      <c r="E5662" s="341" t="s">
        <v>5911</v>
      </c>
      <c r="F5662" s="343" t="n">
        <v>11.29</v>
      </c>
    </row>
    <row r="5663" customFormat="false" ht="15" hidden="false" customHeight="false" outlineLevel="0" collapsed="false">
      <c r="A5663" s="341" t="n">
        <v>101267</v>
      </c>
      <c r="B5663" s="342" t="str">
        <f aca="false">A5663&amp;"U"</f>
        <v>101267U</v>
      </c>
      <c r="C5663" s="341" t="s">
        <v>11552</v>
      </c>
      <c r="D5663" s="341" t="s">
        <v>102</v>
      </c>
      <c r="E5663" s="341" t="s">
        <v>5911</v>
      </c>
      <c r="F5663" s="343" t="n">
        <v>10.88</v>
      </c>
    </row>
    <row r="5664" customFormat="false" ht="15" hidden="false" customHeight="false" outlineLevel="0" collapsed="false">
      <c r="A5664" s="341" t="n">
        <v>101268</v>
      </c>
      <c r="B5664" s="342" t="str">
        <f aca="false">A5664&amp;"U"</f>
        <v>101268U</v>
      </c>
      <c r="C5664" s="341" t="s">
        <v>11553</v>
      </c>
      <c r="D5664" s="341" t="s">
        <v>102</v>
      </c>
      <c r="E5664" s="341" t="s">
        <v>5911</v>
      </c>
      <c r="F5664" s="343" t="n">
        <v>17.91</v>
      </c>
    </row>
    <row r="5665" customFormat="false" ht="15" hidden="false" customHeight="false" outlineLevel="0" collapsed="false">
      <c r="A5665" s="341" t="n">
        <v>101269</v>
      </c>
      <c r="B5665" s="342" t="str">
        <f aca="false">A5665&amp;"U"</f>
        <v>101269U</v>
      </c>
      <c r="C5665" s="341" t="s">
        <v>11554</v>
      </c>
      <c r="D5665" s="341" t="s">
        <v>102</v>
      </c>
      <c r="E5665" s="341" t="s">
        <v>5911</v>
      </c>
      <c r="F5665" s="343" t="n">
        <v>19.97</v>
      </c>
    </row>
    <row r="5666" customFormat="false" ht="15" hidden="false" customHeight="false" outlineLevel="0" collapsed="false">
      <c r="A5666" s="341" t="n">
        <v>101270</v>
      </c>
      <c r="B5666" s="342" t="str">
        <f aca="false">A5666&amp;"U"</f>
        <v>101270U</v>
      </c>
      <c r="C5666" s="341" t="s">
        <v>11555</v>
      </c>
      <c r="D5666" s="341" t="s">
        <v>102</v>
      </c>
      <c r="E5666" s="341" t="s">
        <v>5911</v>
      </c>
      <c r="F5666" s="343" t="n">
        <v>23.15</v>
      </c>
    </row>
    <row r="5667" customFormat="false" ht="15" hidden="false" customHeight="false" outlineLevel="0" collapsed="false">
      <c r="A5667" s="341" t="n">
        <v>101271</v>
      </c>
      <c r="B5667" s="342" t="str">
        <f aca="false">A5667&amp;"U"</f>
        <v>101271U</v>
      </c>
      <c r="C5667" s="341" t="s">
        <v>11556</v>
      </c>
      <c r="D5667" s="341" t="s">
        <v>102</v>
      </c>
      <c r="E5667" s="341" t="s">
        <v>5911</v>
      </c>
      <c r="F5667" s="343" t="n">
        <v>25.7</v>
      </c>
    </row>
    <row r="5668" customFormat="false" ht="15" hidden="false" customHeight="false" outlineLevel="0" collapsed="false">
      <c r="A5668" s="341" t="n">
        <v>101272</v>
      </c>
      <c r="B5668" s="342" t="str">
        <f aca="false">A5668&amp;"U"</f>
        <v>101272U</v>
      </c>
      <c r="C5668" s="341" t="s">
        <v>11557</v>
      </c>
      <c r="D5668" s="341" t="s">
        <v>102</v>
      </c>
      <c r="E5668" s="341" t="s">
        <v>5911</v>
      </c>
      <c r="F5668" s="343" t="n">
        <v>32.11</v>
      </c>
    </row>
    <row r="5669" customFormat="false" ht="15" hidden="false" customHeight="false" outlineLevel="0" collapsed="false">
      <c r="A5669" s="341" t="n">
        <v>101273</v>
      </c>
      <c r="B5669" s="342" t="str">
        <f aca="false">A5669&amp;"U"</f>
        <v>101273U</v>
      </c>
      <c r="C5669" s="341" t="s">
        <v>11558</v>
      </c>
      <c r="D5669" s="341" t="s">
        <v>102</v>
      </c>
      <c r="E5669" s="341" t="s">
        <v>5911</v>
      </c>
      <c r="F5669" s="343" t="n">
        <v>17.12</v>
      </c>
    </row>
    <row r="5670" customFormat="false" ht="15" hidden="false" customHeight="false" outlineLevel="0" collapsed="false">
      <c r="A5670" s="341" t="n">
        <v>101274</v>
      </c>
      <c r="B5670" s="342" t="str">
        <f aca="false">A5670&amp;"U"</f>
        <v>101274U</v>
      </c>
      <c r="C5670" s="341" t="s">
        <v>11559</v>
      </c>
      <c r="D5670" s="341" t="s">
        <v>102</v>
      </c>
      <c r="E5670" s="341" t="s">
        <v>5911</v>
      </c>
      <c r="F5670" s="343" t="n">
        <v>18.95</v>
      </c>
    </row>
    <row r="5671" customFormat="false" ht="15" hidden="false" customHeight="false" outlineLevel="0" collapsed="false">
      <c r="A5671" s="341" t="n">
        <v>101275</v>
      </c>
      <c r="B5671" s="342" t="str">
        <f aca="false">A5671&amp;"U"</f>
        <v>101275U</v>
      </c>
      <c r="C5671" s="341" t="s">
        <v>11560</v>
      </c>
      <c r="D5671" s="341" t="s">
        <v>102</v>
      </c>
      <c r="E5671" s="341" t="s">
        <v>5911</v>
      </c>
      <c r="F5671" s="343" t="n">
        <v>21.97</v>
      </c>
    </row>
    <row r="5672" customFormat="false" ht="15" hidden="false" customHeight="false" outlineLevel="0" collapsed="false">
      <c r="A5672" s="341" t="n">
        <v>101276</v>
      </c>
      <c r="B5672" s="342" t="str">
        <f aca="false">A5672&amp;"U"</f>
        <v>101276U</v>
      </c>
      <c r="C5672" s="341" t="s">
        <v>11561</v>
      </c>
      <c r="D5672" s="341" t="s">
        <v>102</v>
      </c>
      <c r="E5672" s="341" t="s">
        <v>5911</v>
      </c>
      <c r="F5672" s="343" t="n">
        <v>24.3</v>
      </c>
    </row>
    <row r="5673" customFormat="false" ht="15" hidden="false" customHeight="false" outlineLevel="0" collapsed="false">
      <c r="A5673" s="341" t="n">
        <v>101277</v>
      </c>
      <c r="B5673" s="342" t="str">
        <f aca="false">A5673&amp;"U"</f>
        <v>101277U</v>
      </c>
      <c r="C5673" s="341" t="s">
        <v>11562</v>
      </c>
      <c r="D5673" s="341" t="s">
        <v>102</v>
      </c>
      <c r="E5673" s="341" t="s">
        <v>5911</v>
      </c>
      <c r="F5673" s="343" t="n">
        <v>31.1</v>
      </c>
    </row>
    <row r="5674" customFormat="false" ht="15" hidden="false" customHeight="false" outlineLevel="0" collapsed="false">
      <c r="A5674" s="341" t="n">
        <v>102354</v>
      </c>
      <c r="B5674" s="342" t="str">
        <f aca="false">A5674&amp;"U"</f>
        <v>102354U</v>
      </c>
      <c r="C5674" s="341" t="s">
        <v>11563</v>
      </c>
      <c r="D5674" s="341" t="s">
        <v>102</v>
      </c>
      <c r="E5674" s="341" t="s">
        <v>5911</v>
      </c>
      <c r="F5674" s="343" t="n">
        <v>144.49</v>
      </c>
    </row>
    <row r="5675" customFormat="false" ht="15" hidden="false" customHeight="false" outlineLevel="0" collapsed="false">
      <c r="A5675" s="341" t="n">
        <v>102355</v>
      </c>
      <c r="B5675" s="342" t="str">
        <f aca="false">A5675&amp;"U"</f>
        <v>102355U</v>
      </c>
      <c r="C5675" s="341" t="s">
        <v>11564</v>
      </c>
      <c r="D5675" s="341" t="s">
        <v>102</v>
      </c>
      <c r="E5675" s="341" t="s">
        <v>5911</v>
      </c>
      <c r="F5675" s="343" t="n">
        <v>168.28</v>
      </c>
    </row>
    <row r="5676" customFormat="false" ht="15" hidden="false" customHeight="false" outlineLevel="0" collapsed="false">
      <c r="A5676" s="341" t="n">
        <v>102360</v>
      </c>
      <c r="B5676" s="342" t="str">
        <f aca="false">A5676&amp;"U"</f>
        <v>102360U</v>
      </c>
      <c r="C5676" s="341" t="s">
        <v>11565</v>
      </c>
      <c r="D5676" s="341" t="s">
        <v>102</v>
      </c>
      <c r="E5676" s="341" t="s">
        <v>5911</v>
      </c>
      <c r="F5676" s="343" t="n">
        <v>22.84</v>
      </c>
    </row>
    <row r="5677" customFormat="false" ht="15" hidden="false" customHeight="false" outlineLevel="0" collapsed="false">
      <c r="A5677" s="341" t="n">
        <v>102361</v>
      </c>
      <c r="B5677" s="342" t="str">
        <f aca="false">A5677&amp;"U"</f>
        <v>102361U</v>
      </c>
      <c r="C5677" s="341" t="s">
        <v>11566</v>
      </c>
      <c r="D5677" s="341" t="s">
        <v>102</v>
      </c>
      <c r="E5677" s="341" t="s">
        <v>5911</v>
      </c>
      <c r="F5677" s="343" t="n">
        <v>32.67</v>
      </c>
    </row>
    <row r="5678" customFormat="false" ht="15" hidden="false" customHeight="false" outlineLevel="0" collapsed="false">
      <c r="A5678" s="341" t="n">
        <v>90082</v>
      </c>
      <c r="B5678" s="342" t="str">
        <f aca="false">A5678&amp;"U"</f>
        <v>90082U</v>
      </c>
      <c r="C5678" s="341" t="s">
        <v>11567</v>
      </c>
      <c r="D5678" s="341" t="s">
        <v>102</v>
      </c>
      <c r="E5678" s="341" t="s">
        <v>5911</v>
      </c>
      <c r="F5678" s="343" t="n">
        <v>10.67</v>
      </c>
    </row>
    <row r="5679" customFormat="false" ht="15" hidden="false" customHeight="false" outlineLevel="0" collapsed="false">
      <c r="A5679" s="341" t="n">
        <v>90084</v>
      </c>
      <c r="B5679" s="342" t="str">
        <f aca="false">A5679&amp;"U"</f>
        <v>90084U</v>
      </c>
      <c r="C5679" s="341" t="s">
        <v>11568</v>
      </c>
      <c r="D5679" s="341" t="s">
        <v>102</v>
      </c>
      <c r="E5679" s="341" t="s">
        <v>5911</v>
      </c>
      <c r="F5679" s="343" t="n">
        <v>10.35</v>
      </c>
    </row>
    <row r="5680" customFormat="false" ht="15" hidden="false" customHeight="false" outlineLevel="0" collapsed="false">
      <c r="A5680" s="341" t="n">
        <v>90086</v>
      </c>
      <c r="B5680" s="342" t="str">
        <f aca="false">A5680&amp;"U"</f>
        <v>90086U</v>
      </c>
      <c r="C5680" s="341" t="s">
        <v>11569</v>
      </c>
      <c r="D5680" s="341" t="s">
        <v>102</v>
      </c>
      <c r="E5680" s="341" t="s">
        <v>5911</v>
      </c>
      <c r="F5680" s="343" t="n">
        <v>9.78</v>
      </c>
    </row>
    <row r="5681" customFormat="false" ht="15" hidden="false" customHeight="false" outlineLevel="0" collapsed="false">
      <c r="A5681" s="341" t="n">
        <v>90087</v>
      </c>
      <c r="B5681" s="342" t="str">
        <f aca="false">A5681&amp;"U"</f>
        <v>90087U</v>
      </c>
      <c r="C5681" s="341" t="s">
        <v>11570</v>
      </c>
      <c r="D5681" s="341" t="s">
        <v>102</v>
      </c>
      <c r="E5681" s="341" t="s">
        <v>5911</v>
      </c>
      <c r="F5681" s="343" t="n">
        <v>8.97</v>
      </c>
    </row>
    <row r="5682" customFormat="false" ht="15" hidden="false" customHeight="false" outlineLevel="0" collapsed="false">
      <c r="A5682" s="341" t="n">
        <v>90090</v>
      </c>
      <c r="B5682" s="342" t="str">
        <f aca="false">A5682&amp;"U"</f>
        <v>90090U</v>
      </c>
      <c r="C5682" s="341" t="s">
        <v>11571</v>
      </c>
      <c r="D5682" s="341" t="s">
        <v>102</v>
      </c>
      <c r="E5682" s="341" t="s">
        <v>5911</v>
      </c>
      <c r="F5682" s="343" t="n">
        <v>8.78</v>
      </c>
    </row>
    <row r="5683" customFormat="false" ht="15" hidden="false" customHeight="false" outlineLevel="0" collapsed="false">
      <c r="A5683" s="341" t="n">
        <v>90091</v>
      </c>
      <c r="B5683" s="342" t="str">
        <f aca="false">A5683&amp;"U"</f>
        <v>90091U</v>
      </c>
      <c r="C5683" s="341" t="s">
        <v>11572</v>
      </c>
      <c r="D5683" s="341" t="s">
        <v>102</v>
      </c>
      <c r="E5683" s="341" t="s">
        <v>5911</v>
      </c>
      <c r="F5683" s="343" t="n">
        <v>5.77</v>
      </c>
    </row>
    <row r="5684" customFormat="false" ht="15" hidden="false" customHeight="false" outlineLevel="0" collapsed="false">
      <c r="A5684" s="341" t="n">
        <v>90092</v>
      </c>
      <c r="B5684" s="342" t="str">
        <f aca="false">A5684&amp;"U"</f>
        <v>90092U</v>
      </c>
      <c r="C5684" s="341" t="s">
        <v>11573</v>
      </c>
      <c r="D5684" s="341" t="s">
        <v>102</v>
      </c>
      <c r="E5684" s="341" t="s">
        <v>5911</v>
      </c>
      <c r="F5684" s="343" t="n">
        <v>5.7</v>
      </c>
    </row>
    <row r="5685" customFormat="false" ht="15" hidden="false" customHeight="false" outlineLevel="0" collapsed="false">
      <c r="A5685" s="341" t="n">
        <v>90094</v>
      </c>
      <c r="B5685" s="342" t="str">
        <f aca="false">A5685&amp;"U"</f>
        <v>90094U</v>
      </c>
      <c r="C5685" s="341" t="s">
        <v>11574</v>
      </c>
      <c r="D5685" s="341" t="s">
        <v>102</v>
      </c>
      <c r="E5685" s="341" t="s">
        <v>5911</v>
      </c>
      <c r="F5685" s="343" t="n">
        <v>5.4</v>
      </c>
    </row>
    <row r="5686" customFormat="false" ht="15" hidden="false" customHeight="false" outlineLevel="0" collapsed="false">
      <c r="A5686" s="341" t="n">
        <v>90095</v>
      </c>
      <c r="B5686" s="342" t="str">
        <f aca="false">A5686&amp;"U"</f>
        <v>90095U</v>
      </c>
      <c r="C5686" s="341" t="s">
        <v>11575</v>
      </c>
      <c r="D5686" s="341" t="s">
        <v>102</v>
      </c>
      <c r="E5686" s="341" t="s">
        <v>5911</v>
      </c>
      <c r="F5686" s="343" t="n">
        <v>4.93</v>
      </c>
    </row>
    <row r="5687" customFormat="false" ht="15" hidden="false" customHeight="false" outlineLevel="0" collapsed="false">
      <c r="A5687" s="341" t="n">
        <v>90098</v>
      </c>
      <c r="B5687" s="342" t="str">
        <f aca="false">A5687&amp;"U"</f>
        <v>90098U</v>
      </c>
      <c r="C5687" s="341" t="s">
        <v>11576</v>
      </c>
      <c r="D5687" s="341" t="s">
        <v>102</v>
      </c>
      <c r="E5687" s="341" t="s">
        <v>5911</v>
      </c>
      <c r="F5687" s="343" t="n">
        <v>4.85</v>
      </c>
    </row>
    <row r="5688" customFormat="false" ht="15" hidden="false" customHeight="false" outlineLevel="0" collapsed="false">
      <c r="A5688" s="341" t="n">
        <v>90099</v>
      </c>
      <c r="B5688" s="342" t="str">
        <f aca="false">A5688&amp;"U"</f>
        <v>90099U</v>
      </c>
      <c r="C5688" s="341" t="s">
        <v>11577</v>
      </c>
      <c r="D5688" s="341" t="s">
        <v>102</v>
      </c>
      <c r="E5688" s="341" t="s">
        <v>5911</v>
      </c>
      <c r="F5688" s="343" t="n">
        <v>14.36</v>
      </c>
    </row>
    <row r="5689" customFormat="false" ht="15" hidden="false" customHeight="false" outlineLevel="0" collapsed="false">
      <c r="A5689" s="341" t="n">
        <v>90100</v>
      </c>
      <c r="B5689" s="342" t="str">
        <f aca="false">A5689&amp;"U"</f>
        <v>90100U</v>
      </c>
      <c r="C5689" s="341" t="s">
        <v>11578</v>
      </c>
      <c r="D5689" s="341" t="s">
        <v>102</v>
      </c>
      <c r="E5689" s="341" t="s">
        <v>5911</v>
      </c>
      <c r="F5689" s="343" t="n">
        <v>12.18</v>
      </c>
    </row>
    <row r="5690" customFormat="false" ht="15" hidden="false" customHeight="false" outlineLevel="0" collapsed="false">
      <c r="A5690" s="341" t="n">
        <v>90101</v>
      </c>
      <c r="B5690" s="342" t="str">
        <f aca="false">A5690&amp;"U"</f>
        <v>90101U</v>
      </c>
      <c r="C5690" s="341" t="s">
        <v>11579</v>
      </c>
      <c r="D5690" s="341" t="s">
        <v>102</v>
      </c>
      <c r="E5690" s="341" t="s">
        <v>5911</v>
      </c>
      <c r="F5690" s="343" t="n">
        <v>12.04</v>
      </c>
    </row>
    <row r="5691" customFormat="false" ht="15" hidden="false" customHeight="false" outlineLevel="0" collapsed="false">
      <c r="A5691" s="341" t="n">
        <v>90102</v>
      </c>
      <c r="B5691" s="342" t="str">
        <f aca="false">A5691&amp;"U"</f>
        <v>90102U</v>
      </c>
      <c r="C5691" s="341" t="s">
        <v>11580</v>
      </c>
      <c r="D5691" s="341" t="s">
        <v>102</v>
      </c>
      <c r="E5691" s="341" t="s">
        <v>5911</v>
      </c>
      <c r="F5691" s="343" t="n">
        <v>10.96</v>
      </c>
    </row>
    <row r="5692" customFormat="false" ht="15" hidden="false" customHeight="false" outlineLevel="0" collapsed="false">
      <c r="A5692" s="341" t="n">
        <v>90105</v>
      </c>
      <c r="B5692" s="342" t="str">
        <f aca="false">A5692&amp;"U"</f>
        <v>90105U</v>
      </c>
      <c r="C5692" s="341" t="s">
        <v>11581</v>
      </c>
      <c r="D5692" s="341" t="s">
        <v>102</v>
      </c>
      <c r="E5692" s="341" t="s">
        <v>5911</v>
      </c>
      <c r="F5692" s="343" t="n">
        <v>7.92</v>
      </c>
    </row>
    <row r="5693" customFormat="false" ht="15" hidden="false" customHeight="false" outlineLevel="0" collapsed="false">
      <c r="A5693" s="341" t="n">
        <v>90106</v>
      </c>
      <c r="B5693" s="342" t="str">
        <f aca="false">A5693&amp;"U"</f>
        <v>90106U</v>
      </c>
      <c r="C5693" s="341" t="s">
        <v>11582</v>
      </c>
      <c r="D5693" s="341" t="s">
        <v>102</v>
      </c>
      <c r="E5693" s="341" t="s">
        <v>5911</v>
      </c>
      <c r="F5693" s="343" t="n">
        <v>6.73</v>
      </c>
    </row>
    <row r="5694" customFormat="false" ht="15" hidden="false" customHeight="false" outlineLevel="0" collapsed="false">
      <c r="A5694" s="341" t="n">
        <v>90107</v>
      </c>
      <c r="B5694" s="342" t="str">
        <f aca="false">A5694&amp;"U"</f>
        <v>90107U</v>
      </c>
      <c r="C5694" s="341" t="s">
        <v>11583</v>
      </c>
      <c r="D5694" s="341" t="s">
        <v>102</v>
      </c>
      <c r="E5694" s="341" t="s">
        <v>5911</v>
      </c>
      <c r="F5694" s="343" t="n">
        <v>6.65</v>
      </c>
    </row>
    <row r="5695" customFormat="false" ht="15" hidden="false" customHeight="false" outlineLevel="0" collapsed="false">
      <c r="A5695" s="341" t="n">
        <v>90108</v>
      </c>
      <c r="B5695" s="342" t="str">
        <f aca="false">A5695&amp;"U"</f>
        <v>90108U</v>
      </c>
      <c r="C5695" s="341" t="s">
        <v>11584</v>
      </c>
      <c r="D5695" s="341" t="s">
        <v>102</v>
      </c>
      <c r="E5695" s="341" t="s">
        <v>5911</v>
      </c>
      <c r="F5695" s="343" t="n">
        <v>6.05</v>
      </c>
    </row>
    <row r="5696" customFormat="false" ht="15" hidden="false" customHeight="false" outlineLevel="0" collapsed="false">
      <c r="A5696" s="341" t="n">
        <v>93358</v>
      </c>
      <c r="B5696" s="342" t="str">
        <f aca="false">A5696&amp;"U"</f>
        <v>93358U</v>
      </c>
      <c r="C5696" s="341" t="s">
        <v>11585</v>
      </c>
      <c r="D5696" s="341" t="s">
        <v>102</v>
      </c>
      <c r="E5696" s="341" t="s">
        <v>6393</v>
      </c>
      <c r="F5696" s="343" t="n">
        <v>73.06</v>
      </c>
    </row>
    <row r="5697" customFormat="false" ht="15" hidden="false" customHeight="false" outlineLevel="0" collapsed="false">
      <c r="A5697" s="341" t="n">
        <v>102276</v>
      </c>
      <c r="B5697" s="342" t="str">
        <f aca="false">A5697&amp;"U"</f>
        <v>102276U</v>
      </c>
      <c r="C5697" s="341" t="s">
        <v>11586</v>
      </c>
      <c r="D5697" s="341" t="s">
        <v>102</v>
      </c>
      <c r="E5697" s="341" t="s">
        <v>5911</v>
      </c>
      <c r="F5697" s="343" t="n">
        <v>12.02</v>
      </c>
    </row>
    <row r="5698" customFormat="false" ht="15" hidden="false" customHeight="false" outlineLevel="0" collapsed="false">
      <c r="A5698" s="341" t="n">
        <v>102277</v>
      </c>
      <c r="B5698" s="342" t="str">
        <f aca="false">A5698&amp;"U"</f>
        <v>102277U</v>
      </c>
      <c r="C5698" s="341" t="s">
        <v>11587</v>
      </c>
      <c r="D5698" s="341" t="s">
        <v>102</v>
      </c>
      <c r="E5698" s="341" t="s">
        <v>5911</v>
      </c>
      <c r="F5698" s="343" t="n">
        <v>9.49</v>
      </c>
    </row>
    <row r="5699" customFormat="false" ht="15" hidden="false" customHeight="false" outlineLevel="0" collapsed="false">
      <c r="A5699" s="341" t="n">
        <v>102278</v>
      </c>
      <c r="B5699" s="342" t="str">
        <f aca="false">A5699&amp;"U"</f>
        <v>102278U</v>
      </c>
      <c r="C5699" s="341" t="s">
        <v>11588</v>
      </c>
      <c r="D5699" s="341" t="s">
        <v>102</v>
      </c>
      <c r="E5699" s="341" t="s">
        <v>5911</v>
      </c>
      <c r="F5699" s="343" t="n">
        <v>9.35</v>
      </c>
    </row>
    <row r="5700" customFormat="false" ht="15" hidden="false" customHeight="false" outlineLevel="0" collapsed="false">
      <c r="A5700" s="341" t="n">
        <v>102279</v>
      </c>
      <c r="B5700" s="342" t="str">
        <f aca="false">A5700&amp;"U"</f>
        <v>102279U</v>
      </c>
      <c r="C5700" s="341" t="s">
        <v>11589</v>
      </c>
      <c r="D5700" s="341" t="s">
        <v>102</v>
      </c>
      <c r="E5700" s="341" t="s">
        <v>5911</v>
      </c>
      <c r="F5700" s="343" t="n">
        <v>6.63</v>
      </c>
    </row>
    <row r="5701" customFormat="false" ht="15" hidden="false" customHeight="false" outlineLevel="0" collapsed="false">
      <c r="A5701" s="341" t="n">
        <v>102280</v>
      </c>
      <c r="B5701" s="342" t="str">
        <f aca="false">A5701&amp;"U"</f>
        <v>102280U</v>
      </c>
      <c r="C5701" s="341" t="s">
        <v>11590</v>
      </c>
      <c r="D5701" s="341" t="s">
        <v>102</v>
      </c>
      <c r="E5701" s="341" t="s">
        <v>5911</v>
      </c>
      <c r="F5701" s="343" t="n">
        <v>5.23</v>
      </c>
    </row>
    <row r="5702" customFormat="false" ht="15" hidden="false" customHeight="false" outlineLevel="0" collapsed="false">
      <c r="A5702" s="341" t="n">
        <v>102281</v>
      </c>
      <c r="B5702" s="342" t="str">
        <f aca="false">A5702&amp;"U"</f>
        <v>102281U</v>
      </c>
      <c r="C5702" s="341" t="s">
        <v>11591</v>
      </c>
      <c r="D5702" s="341" t="s">
        <v>102</v>
      </c>
      <c r="E5702" s="341" t="s">
        <v>5911</v>
      </c>
      <c r="F5702" s="343" t="n">
        <v>5.16</v>
      </c>
    </row>
    <row r="5703" customFormat="false" ht="15" hidden="false" customHeight="false" outlineLevel="0" collapsed="false">
      <c r="A5703" s="341" t="n">
        <v>102282</v>
      </c>
      <c r="B5703" s="342" t="str">
        <f aca="false">A5703&amp;"U"</f>
        <v>102282U</v>
      </c>
      <c r="C5703" s="341" t="s">
        <v>11592</v>
      </c>
      <c r="D5703" s="341" t="s">
        <v>102</v>
      </c>
      <c r="E5703" s="341" t="s">
        <v>5911</v>
      </c>
      <c r="F5703" s="343" t="n">
        <v>13.34</v>
      </c>
    </row>
    <row r="5704" customFormat="false" ht="15" hidden="false" customHeight="false" outlineLevel="0" collapsed="false">
      <c r="A5704" s="341" t="n">
        <v>102283</v>
      </c>
      <c r="B5704" s="342" t="str">
        <f aca="false">A5704&amp;"U"</f>
        <v>102283U</v>
      </c>
      <c r="C5704" s="341" t="s">
        <v>11593</v>
      </c>
      <c r="D5704" s="341" t="s">
        <v>102</v>
      </c>
      <c r="E5704" s="341" t="s">
        <v>5911</v>
      </c>
      <c r="F5704" s="343" t="n">
        <v>11.86</v>
      </c>
    </row>
    <row r="5705" customFormat="false" ht="15" hidden="false" customHeight="false" outlineLevel="0" collapsed="false">
      <c r="A5705" s="341" t="n">
        <v>102284</v>
      </c>
      <c r="B5705" s="342" t="str">
        <f aca="false">A5705&amp;"U"</f>
        <v>102284U</v>
      </c>
      <c r="C5705" s="341" t="s">
        <v>11594</v>
      </c>
      <c r="D5705" s="341" t="s">
        <v>102</v>
      </c>
      <c r="E5705" s="341" t="s">
        <v>5911</v>
      </c>
      <c r="F5705" s="343" t="n">
        <v>11.48</v>
      </c>
    </row>
    <row r="5706" customFormat="false" ht="15" hidden="false" customHeight="false" outlineLevel="0" collapsed="false">
      <c r="A5706" s="341" t="n">
        <v>102285</v>
      </c>
      <c r="B5706" s="342" t="str">
        <f aca="false">A5706&amp;"U"</f>
        <v>102285U</v>
      </c>
      <c r="C5706" s="341" t="s">
        <v>11595</v>
      </c>
      <c r="D5706" s="341" t="s">
        <v>102</v>
      </c>
      <c r="E5706" s="341" t="s">
        <v>5911</v>
      </c>
      <c r="F5706" s="343" t="n">
        <v>10.86</v>
      </c>
    </row>
    <row r="5707" customFormat="false" ht="15" hidden="false" customHeight="false" outlineLevel="0" collapsed="false">
      <c r="A5707" s="341" t="n">
        <v>102286</v>
      </c>
      <c r="B5707" s="342" t="str">
        <f aca="false">A5707&amp;"U"</f>
        <v>102286U</v>
      </c>
      <c r="C5707" s="341" t="s">
        <v>11596</v>
      </c>
      <c r="D5707" s="341" t="s">
        <v>102</v>
      </c>
      <c r="E5707" s="341" t="s">
        <v>5911</v>
      </c>
      <c r="F5707" s="343" t="n">
        <v>10.55</v>
      </c>
    </row>
    <row r="5708" customFormat="false" ht="15" hidden="false" customHeight="false" outlineLevel="0" collapsed="false">
      <c r="A5708" s="341" t="n">
        <v>102287</v>
      </c>
      <c r="B5708" s="342" t="str">
        <f aca="false">A5708&amp;"U"</f>
        <v>102287U</v>
      </c>
      <c r="C5708" s="341" t="s">
        <v>11597</v>
      </c>
      <c r="D5708" s="341" t="s">
        <v>102</v>
      </c>
      <c r="E5708" s="341" t="s">
        <v>5911</v>
      </c>
      <c r="F5708" s="343" t="n">
        <v>10.41</v>
      </c>
    </row>
    <row r="5709" customFormat="false" ht="15" hidden="false" customHeight="false" outlineLevel="0" collapsed="false">
      <c r="A5709" s="341" t="n">
        <v>102288</v>
      </c>
      <c r="B5709" s="342" t="str">
        <f aca="false">A5709&amp;"U"</f>
        <v>102288U</v>
      </c>
      <c r="C5709" s="341" t="s">
        <v>11598</v>
      </c>
      <c r="D5709" s="341" t="s">
        <v>102</v>
      </c>
      <c r="E5709" s="341" t="s">
        <v>5911</v>
      </c>
      <c r="F5709" s="343" t="n">
        <v>9.98</v>
      </c>
    </row>
    <row r="5710" customFormat="false" ht="15" hidden="false" customHeight="false" outlineLevel="0" collapsed="false">
      <c r="A5710" s="341" t="n">
        <v>102289</v>
      </c>
      <c r="B5710" s="342" t="str">
        <f aca="false">A5710&amp;"U"</f>
        <v>102289U</v>
      </c>
      <c r="C5710" s="341" t="s">
        <v>11599</v>
      </c>
      <c r="D5710" s="341" t="s">
        <v>102</v>
      </c>
      <c r="E5710" s="341" t="s">
        <v>5911</v>
      </c>
      <c r="F5710" s="343" t="n">
        <v>9.76</v>
      </c>
    </row>
    <row r="5711" customFormat="false" ht="15" hidden="false" customHeight="false" outlineLevel="0" collapsed="false">
      <c r="A5711" s="341" t="n">
        <v>102290</v>
      </c>
      <c r="B5711" s="342" t="str">
        <f aca="false">A5711&amp;"U"</f>
        <v>102290U</v>
      </c>
      <c r="C5711" s="341" t="s">
        <v>11600</v>
      </c>
      <c r="D5711" s="341" t="s">
        <v>102</v>
      </c>
      <c r="E5711" s="341" t="s">
        <v>5911</v>
      </c>
      <c r="F5711" s="343" t="n">
        <v>7.36</v>
      </c>
    </row>
    <row r="5712" customFormat="false" ht="15" hidden="false" customHeight="false" outlineLevel="0" collapsed="false">
      <c r="A5712" s="341" t="n">
        <v>102291</v>
      </c>
      <c r="B5712" s="342" t="str">
        <f aca="false">A5712&amp;"U"</f>
        <v>102291U</v>
      </c>
      <c r="C5712" s="341" t="s">
        <v>11601</v>
      </c>
      <c r="D5712" s="341" t="s">
        <v>102</v>
      </c>
      <c r="E5712" s="341" t="s">
        <v>5911</v>
      </c>
      <c r="F5712" s="343" t="n">
        <v>6.55</v>
      </c>
    </row>
    <row r="5713" customFormat="false" ht="15" hidden="false" customHeight="false" outlineLevel="0" collapsed="false">
      <c r="A5713" s="341" t="n">
        <v>102292</v>
      </c>
      <c r="B5713" s="342" t="str">
        <f aca="false">A5713&amp;"U"</f>
        <v>102292U</v>
      </c>
      <c r="C5713" s="341" t="s">
        <v>11602</v>
      </c>
      <c r="D5713" s="341" t="s">
        <v>102</v>
      </c>
      <c r="E5713" s="341" t="s">
        <v>5911</v>
      </c>
      <c r="F5713" s="343" t="n">
        <v>6.34</v>
      </c>
    </row>
    <row r="5714" customFormat="false" ht="15" hidden="false" customHeight="false" outlineLevel="0" collapsed="false">
      <c r="A5714" s="341" t="n">
        <v>102293</v>
      </c>
      <c r="B5714" s="342" t="str">
        <f aca="false">A5714&amp;"U"</f>
        <v>102293U</v>
      </c>
      <c r="C5714" s="341" t="s">
        <v>11603</v>
      </c>
      <c r="D5714" s="341" t="s">
        <v>102</v>
      </c>
      <c r="E5714" s="341" t="s">
        <v>5911</v>
      </c>
      <c r="F5714" s="343" t="n">
        <v>6</v>
      </c>
    </row>
    <row r="5715" customFormat="false" ht="15" hidden="false" customHeight="false" outlineLevel="0" collapsed="false">
      <c r="A5715" s="341" t="n">
        <v>102294</v>
      </c>
      <c r="B5715" s="342" t="str">
        <f aca="false">A5715&amp;"U"</f>
        <v>102294U</v>
      </c>
      <c r="C5715" s="341" t="s">
        <v>11604</v>
      </c>
      <c r="D5715" s="341" t="s">
        <v>102</v>
      </c>
      <c r="E5715" s="341" t="s">
        <v>5911</v>
      </c>
      <c r="F5715" s="343" t="n">
        <v>5.83</v>
      </c>
    </row>
    <row r="5716" customFormat="false" ht="15" hidden="false" customHeight="false" outlineLevel="0" collapsed="false">
      <c r="A5716" s="341" t="n">
        <v>102295</v>
      </c>
      <c r="B5716" s="342" t="str">
        <f aca="false">A5716&amp;"U"</f>
        <v>102295U</v>
      </c>
      <c r="C5716" s="341" t="s">
        <v>11605</v>
      </c>
      <c r="D5716" s="341" t="s">
        <v>102</v>
      </c>
      <c r="E5716" s="341" t="s">
        <v>5911</v>
      </c>
      <c r="F5716" s="343" t="n">
        <v>5.73</v>
      </c>
    </row>
    <row r="5717" customFormat="false" ht="15" hidden="false" customHeight="false" outlineLevel="0" collapsed="false">
      <c r="A5717" s="341" t="n">
        <v>102296</v>
      </c>
      <c r="B5717" s="342" t="str">
        <f aca="false">A5717&amp;"U"</f>
        <v>102296U</v>
      </c>
      <c r="C5717" s="341" t="s">
        <v>11606</v>
      </c>
      <c r="D5717" s="341" t="s">
        <v>102</v>
      </c>
      <c r="E5717" s="341" t="s">
        <v>5911</v>
      </c>
      <c r="F5717" s="343" t="n">
        <v>5.51</v>
      </c>
    </row>
    <row r="5718" customFormat="false" ht="15" hidden="false" customHeight="false" outlineLevel="0" collapsed="false">
      <c r="A5718" s="341" t="n">
        <v>102297</v>
      </c>
      <c r="B5718" s="342" t="str">
        <f aca="false">A5718&amp;"U"</f>
        <v>102297U</v>
      </c>
      <c r="C5718" s="341" t="s">
        <v>11607</v>
      </c>
      <c r="D5718" s="341" t="s">
        <v>102</v>
      </c>
      <c r="E5718" s="341" t="s">
        <v>5911</v>
      </c>
      <c r="F5718" s="343" t="n">
        <v>5.38</v>
      </c>
    </row>
    <row r="5719" customFormat="false" ht="15" hidden="false" customHeight="false" outlineLevel="0" collapsed="false">
      <c r="A5719" s="341" t="n">
        <v>102298</v>
      </c>
      <c r="B5719" s="342" t="str">
        <f aca="false">A5719&amp;"U"</f>
        <v>102298U</v>
      </c>
      <c r="C5719" s="341" t="s">
        <v>11608</v>
      </c>
      <c r="D5719" s="341" t="s">
        <v>102</v>
      </c>
      <c r="E5719" s="341" t="s">
        <v>5911</v>
      </c>
      <c r="F5719" s="343" t="n">
        <v>15.96</v>
      </c>
    </row>
    <row r="5720" customFormat="false" ht="15" hidden="false" customHeight="false" outlineLevel="0" collapsed="false">
      <c r="A5720" s="341" t="n">
        <v>102299</v>
      </c>
      <c r="B5720" s="342" t="str">
        <f aca="false">A5720&amp;"U"</f>
        <v>102299U</v>
      </c>
      <c r="C5720" s="341" t="s">
        <v>11609</v>
      </c>
      <c r="D5720" s="341" t="s">
        <v>102</v>
      </c>
      <c r="E5720" s="341" t="s">
        <v>5911</v>
      </c>
      <c r="F5720" s="343" t="n">
        <v>13.55</v>
      </c>
    </row>
    <row r="5721" customFormat="false" ht="15" hidden="false" customHeight="false" outlineLevel="0" collapsed="false">
      <c r="A5721" s="341" t="n">
        <v>102300</v>
      </c>
      <c r="B5721" s="342" t="str">
        <f aca="false">A5721&amp;"U"</f>
        <v>102300U</v>
      </c>
      <c r="C5721" s="341" t="s">
        <v>11610</v>
      </c>
      <c r="D5721" s="341" t="s">
        <v>102</v>
      </c>
      <c r="E5721" s="341" t="s">
        <v>5911</v>
      </c>
      <c r="F5721" s="343" t="n">
        <v>13.38</v>
      </c>
    </row>
    <row r="5722" customFormat="false" ht="15" hidden="false" customHeight="false" outlineLevel="0" collapsed="false">
      <c r="A5722" s="341" t="n">
        <v>102301</v>
      </c>
      <c r="B5722" s="342" t="str">
        <f aca="false">A5722&amp;"U"</f>
        <v>102301U</v>
      </c>
      <c r="C5722" s="341" t="s">
        <v>11611</v>
      </c>
      <c r="D5722" s="341" t="s">
        <v>102</v>
      </c>
      <c r="E5722" s="341" t="s">
        <v>5911</v>
      </c>
      <c r="F5722" s="343" t="n">
        <v>12.17</v>
      </c>
    </row>
    <row r="5723" customFormat="false" ht="15" hidden="false" customHeight="false" outlineLevel="0" collapsed="false">
      <c r="A5723" s="341" t="n">
        <v>102302</v>
      </c>
      <c r="B5723" s="342" t="str">
        <f aca="false">A5723&amp;"U"</f>
        <v>102302U</v>
      </c>
      <c r="C5723" s="341" t="s">
        <v>11612</v>
      </c>
      <c r="D5723" s="341" t="s">
        <v>102</v>
      </c>
      <c r="E5723" s="341" t="s">
        <v>5911</v>
      </c>
      <c r="F5723" s="343" t="n">
        <v>8.8</v>
      </c>
    </row>
    <row r="5724" customFormat="false" ht="15" hidden="false" customHeight="false" outlineLevel="0" collapsed="false">
      <c r="A5724" s="341" t="n">
        <v>102303</v>
      </c>
      <c r="B5724" s="342" t="str">
        <f aca="false">A5724&amp;"U"</f>
        <v>102303U</v>
      </c>
      <c r="C5724" s="341" t="s">
        <v>11613</v>
      </c>
      <c r="D5724" s="341" t="s">
        <v>102</v>
      </c>
      <c r="E5724" s="341" t="s">
        <v>5911</v>
      </c>
      <c r="F5724" s="343" t="n">
        <v>7.46</v>
      </c>
    </row>
    <row r="5725" customFormat="false" ht="15" hidden="false" customHeight="false" outlineLevel="0" collapsed="false">
      <c r="A5725" s="341" t="n">
        <v>102304</v>
      </c>
      <c r="B5725" s="342" t="str">
        <f aca="false">A5725&amp;"U"</f>
        <v>102304U</v>
      </c>
      <c r="C5725" s="341" t="s">
        <v>11614</v>
      </c>
      <c r="D5725" s="341" t="s">
        <v>102</v>
      </c>
      <c r="E5725" s="341" t="s">
        <v>5911</v>
      </c>
      <c r="F5725" s="343" t="n">
        <v>7.38</v>
      </c>
    </row>
    <row r="5726" customFormat="false" ht="15" hidden="false" customHeight="false" outlineLevel="0" collapsed="false">
      <c r="A5726" s="341" t="n">
        <v>102305</v>
      </c>
      <c r="B5726" s="342" t="str">
        <f aca="false">A5726&amp;"U"</f>
        <v>102305U</v>
      </c>
      <c r="C5726" s="341" t="s">
        <v>11615</v>
      </c>
      <c r="D5726" s="341" t="s">
        <v>102</v>
      </c>
      <c r="E5726" s="341" t="s">
        <v>5911</v>
      </c>
      <c r="F5726" s="343" t="n">
        <v>6.72</v>
      </c>
    </row>
    <row r="5727" customFormat="false" ht="15" hidden="false" customHeight="false" outlineLevel="0" collapsed="false">
      <c r="A5727" s="341" t="n">
        <v>102306</v>
      </c>
      <c r="B5727" s="342" t="str">
        <f aca="false">A5727&amp;"U"</f>
        <v>102306U</v>
      </c>
      <c r="C5727" s="341" t="s">
        <v>11616</v>
      </c>
      <c r="D5727" s="341" t="s">
        <v>102</v>
      </c>
      <c r="E5727" s="341" t="s">
        <v>5911</v>
      </c>
      <c r="F5727" s="343" t="n">
        <v>15.03</v>
      </c>
    </row>
    <row r="5728" customFormat="false" ht="15" hidden="false" customHeight="false" outlineLevel="0" collapsed="false">
      <c r="A5728" s="341" t="n">
        <v>102307</v>
      </c>
      <c r="B5728" s="342" t="str">
        <f aca="false">A5728&amp;"U"</f>
        <v>102307U</v>
      </c>
      <c r="C5728" s="341" t="s">
        <v>11617</v>
      </c>
      <c r="D5728" s="341" t="s">
        <v>102</v>
      </c>
      <c r="E5728" s="341" t="s">
        <v>5911</v>
      </c>
      <c r="F5728" s="343" t="n">
        <v>13.33</v>
      </c>
    </row>
    <row r="5729" customFormat="false" ht="15" hidden="false" customHeight="false" outlineLevel="0" collapsed="false">
      <c r="A5729" s="341" t="n">
        <v>102308</v>
      </c>
      <c r="B5729" s="342" t="str">
        <f aca="false">A5729&amp;"U"</f>
        <v>102308U</v>
      </c>
      <c r="C5729" s="341" t="s">
        <v>11618</v>
      </c>
      <c r="D5729" s="341" t="s">
        <v>102</v>
      </c>
      <c r="E5729" s="341" t="s">
        <v>5911</v>
      </c>
      <c r="F5729" s="343" t="n">
        <v>12.94</v>
      </c>
    </row>
    <row r="5730" customFormat="false" ht="15" hidden="false" customHeight="false" outlineLevel="0" collapsed="false">
      <c r="A5730" s="341" t="n">
        <v>102309</v>
      </c>
      <c r="B5730" s="342" t="str">
        <f aca="false">A5730&amp;"U"</f>
        <v>102309U</v>
      </c>
      <c r="C5730" s="341" t="s">
        <v>11619</v>
      </c>
      <c r="D5730" s="341" t="s">
        <v>102</v>
      </c>
      <c r="E5730" s="341" t="s">
        <v>5911</v>
      </c>
      <c r="F5730" s="343" t="n">
        <v>12.25</v>
      </c>
    </row>
    <row r="5731" customFormat="false" ht="15" hidden="false" customHeight="false" outlineLevel="0" collapsed="false">
      <c r="A5731" s="341" t="n">
        <v>102310</v>
      </c>
      <c r="B5731" s="342" t="str">
        <f aca="false">A5731&amp;"U"</f>
        <v>102310U</v>
      </c>
      <c r="C5731" s="341" t="s">
        <v>11620</v>
      </c>
      <c r="D5731" s="341" t="s">
        <v>102</v>
      </c>
      <c r="E5731" s="341" t="s">
        <v>5911</v>
      </c>
      <c r="F5731" s="343" t="n">
        <v>11.88</v>
      </c>
    </row>
    <row r="5732" customFormat="false" ht="15" hidden="false" customHeight="false" outlineLevel="0" collapsed="false">
      <c r="A5732" s="341" t="n">
        <v>102311</v>
      </c>
      <c r="B5732" s="342" t="str">
        <f aca="false">A5732&amp;"U"</f>
        <v>102311U</v>
      </c>
      <c r="C5732" s="341" t="s">
        <v>11621</v>
      </c>
      <c r="D5732" s="341" t="s">
        <v>102</v>
      </c>
      <c r="E5732" s="341" t="s">
        <v>5911</v>
      </c>
      <c r="F5732" s="343" t="n">
        <v>11.69</v>
      </c>
    </row>
    <row r="5733" customFormat="false" ht="15" hidden="false" customHeight="false" outlineLevel="0" collapsed="false">
      <c r="A5733" s="341" t="n">
        <v>102312</v>
      </c>
      <c r="B5733" s="342" t="str">
        <f aca="false">A5733&amp;"U"</f>
        <v>102312U</v>
      </c>
      <c r="C5733" s="341" t="s">
        <v>11622</v>
      </c>
      <c r="D5733" s="341" t="s">
        <v>102</v>
      </c>
      <c r="E5733" s="341" t="s">
        <v>5911</v>
      </c>
      <c r="F5733" s="343" t="n">
        <v>11.23</v>
      </c>
    </row>
    <row r="5734" customFormat="false" ht="15" hidden="false" customHeight="false" outlineLevel="0" collapsed="false">
      <c r="A5734" s="341" t="n">
        <v>102313</v>
      </c>
      <c r="B5734" s="342" t="str">
        <f aca="false">A5734&amp;"U"</f>
        <v>102313U</v>
      </c>
      <c r="C5734" s="341" t="s">
        <v>11623</v>
      </c>
      <c r="D5734" s="341" t="s">
        <v>102</v>
      </c>
      <c r="E5734" s="341" t="s">
        <v>5911</v>
      </c>
      <c r="F5734" s="343" t="n">
        <v>10.98</v>
      </c>
    </row>
    <row r="5735" customFormat="false" ht="15" hidden="false" customHeight="false" outlineLevel="0" collapsed="false">
      <c r="A5735" s="341" t="n">
        <v>102314</v>
      </c>
      <c r="B5735" s="342" t="str">
        <f aca="false">A5735&amp;"U"</f>
        <v>102314U</v>
      </c>
      <c r="C5735" s="341" t="s">
        <v>11624</v>
      </c>
      <c r="D5735" s="341" t="s">
        <v>102</v>
      </c>
      <c r="E5735" s="341" t="s">
        <v>5911</v>
      </c>
      <c r="F5735" s="343" t="n">
        <v>8.3</v>
      </c>
    </row>
    <row r="5736" customFormat="false" ht="15" hidden="false" customHeight="false" outlineLevel="0" collapsed="false">
      <c r="A5736" s="341" t="n">
        <v>102315</v>
      </c>
      <c r="B5736" s="342" t="str">
        <f aca="false">A5736&amp;"U"</f>
        <v>102315U</v>
      </c>
      <c r="C5736" s="341" t="s">
        <v>11625</v>
      </c>
      <c r="D5736" s="341" t="s">
        <v>102</v>
      </c>
      <c r="E5736" s="341" t="s">
        <v>5911</v>
      </c>
      <c r="F5736" s="343" t="n">
        <v>7.36</v>
      </c>
    </row>
    <row r="5737" customFormat="false" ht="15" hidden="false" customHeight="false" outlineLevel="0" collapsed="false">
      <c r="A5737" s="341" t="n">
        <v>102316</v>
      </c>
      <c r="B5737" s="342" t="str">
        <f aca="false">A5737&amp;"U"</f>
        <v>102316U</v>
      </c>
      <c r="C5737" s="341" t="s">
        <v>11626</v>
      </c>
      <c r="D5737" s="341" t="s">
        <v>102</v>
      </c>
      <c r="E5737" s="341" t="s">
        <v>5911</v>
      </c>
      <c r="F5737" s="343" t="n">
        <v>7.12</v>
      </c>
    </row>
    <row r="5738" customFormat="false" ht="15" hidden="false" customHeight="false" outlineLevel="0" collapsed="false">
      <c r="A5738" s="341" t="n">
        <v>102317</v>
      </c>
      <c r="B5738" s="342" t="str">
        <f aca="false">A5738&amp;"U"</f>
        <v>102317U</v>
      </c>
      <c r="C5738" s="341" t="s">
        <v>11627</v>
      </c>
      <c r="D5738" s="341" t="s">
        <v>102</v>
      </c>
      <c r="E5738" s="341" t="s">
        <v>5911</v>
      </c>
      <c r="F5738" s="343" t="n">
        <v>6.74</v>
      </c>
    </row>
    <row r="5739" customFormat="false" ht="15" hidden="false" customHeight="false" outlineLevel="0" collapsed="false">
      <c r="A5739" s="341" t="n">
        <v>102318</v>
      </c>
      <c r="B5739" s="342" t="str">
        <f aca="false">A5739&amp;"U"</f>
        <v>102318U</v>
      </c>
      <c r="C5739" s="341" t="s">
        <v>11628</v>
      </c>
      <c r="D5739" s="341" t="s">
        <v>102</v>
      </c>
      <c r="E5739" s="341" t="s">
        <v>5911</v>
      </c>
      <c r="F5739" s="343" t="n">
        <v>6.57</v>
      </c>
    </row>
    <row r="5740" customFormat="false" ht="15" hidden="false" customHeight="false" outlineLevel="0" collapsed="false">
      <c r="A5740" s="341" t="n">
        <v>102319</v>
      </c>
      <c r="B5740" s="342" t="str">
        <f aca="false">A5740&amp;"U"</f>
        <v>102319U</v>
      </c>
      <c r="C5740" s="341" t="s">
        <v>11629</v>
      </c>
      <c r="D5740" s="341" t="s">
        <v>102</v>
      </c>
      <c r="E5740" s="341" t="s">
        <v>5911</v>
      </c>
      <c r="F5740" s="343" t="n">
        <v>6.45</v>
      </c>
    </row>
    <row r="5741" customFormat="false" ht="15" hidden="false" customHeight="false" outlineLevel="0" collapsed="false">
      <c r="A5741" s="341" t="n">
        <v>102320</v>
      </c>
      <c r="B5741" s="342" t="str">
        <f aca="false">A5741&amp;"U"</f>
        <v>102320U</v>
      </c>
      <c r="C5741" s="341" t="s">
        <v>11630</v>
      </c>
      <c r="D5741" s="341" t="s">
        <v>102</v>
      </c>
      <c r="E5741" s="341" t="s">
        <v>5911</v>
      </c>
      <c r="F5741" s="343" t="n">
        <v>6.18</v>
      </c>
    </row>
    <row r="5742" customFormat="false" ht="15" hidden="false" customHeight="false" outlineLevel="0" collapsed="false">
      <c r="A5742" s="341" t="n">
        <v>102321</v>
      </c>
      <c r="B5742" s="342" t="str">
        <f aca="false">A5742&amp;"U"</f>
        <v>102321U</v>
      </c>
      <c r="C5742" s="341" t="s">
        <v>11631</v>
      </c>
      <c r="D5742" s="341" t="s">
        <v>102</v>
      </c>
      <c r="E5742" s="341" t="s">
        <v>5911</v>
      </c>
      <c r="F5742" s="343" t="n">
        <v>6.07</v>
      </c>
    </row>
    <row r="5743" customFormat="false" ht="15" hidden="false" customHeight="false" outlineLevel="0" collapsed="false">
      <c r="A5743" s="341" t="n">
        <v>102322</v>
      </c>
      <c r="B5743" s="342" t="str">
        <f aca="false">A5743&amp;"U"</f>
        <v>102322U</v>
      </c>
      <c r="C5743" s="341" t="s">
        <v>11632</v>
      </c>
      <c r="D5743" s="341" t="s">
        <v>102</v>
      </c>
      <c r="E5743" s="341" t="s">
        <v>5911</v>
      </c>
      <c r="F5743" s="343" t="n">
        <v>17.95</v>
      </c>
    </row>
    <row r="5744" customFormat="false" ht="15" hidden="false" customHeight="false" outlineLevel="0" collapsed="false">
      <c r="A5744" s="341" t="n">
        <v>102323</v>
      </c>
      <c r="B5744" s="342" t="str">
        <f aca="false">A5744&amp;"U"</f>
        <v>102323U</v>
      </c>
      <c r="C5744" s="341" t="s">
        <v>11633</v>
      </c>
      <c r="D5744" s="341" t="s">
        <v>102</v>
      </c>
      <c r="E5744" s="341" t="s">
        <v>5911</v>
      </c>
      <c r="F5744" s="343" t="n">
        <v>15.24</v>
      </c>
    </row>
    <row r="5745" customFormat="false" ht="15" hidden="false" customHeight="false" outlineLevel="0" collapsed="false">
      <c r="A5745" s="341" t="n">
        <v>102324</v>
      </c>
      <c r="B5745" s="342" t="str">
        <f aca="false">A5745&amp;"U"</f>
        <v>102324U</v>
      </c>
      <c r="C5745" s="341" t="s">
        <v>11634</v>
      </c>
      <c r="D5745" s="341" t="s">
        <v>102</v>
      </c>
      <c r="E5745" s="341" t="s">
        <v>5911</v>
      </c>
      <c r="F5745" s="343" t="n">
        <v>15.05</v>
      </c>
    </row>
    <row r="5746" customFormat="false" ht="15" hidden="false" customHeight="false" outlineLevel="0" collapsed="false">
      <c r="A5746" s="341" t="n">
        <v>102325</v>
      </c>
      <c r="B5746" s="342" t="str">
        <f aca="false">A5746&amp;"U"</f>
        <v>102325U</v>
      </c>
      <c r="C5746" s="341" t="s">
        <v>11635</v>
      </c>
      <c r="D5746" s="341" t="s">
        <v>102</v>
      </c>
      <c r="E5746" s="341" t="s">
        <v>5911</v>
      </c>
      <c r="F5746" s="343" t="n">
        <v>13.7</v>
      </c>
    </row>
    <row r="5747" customFormat="false" ht="15" hidden="false" customHeight="false" outlineLevel="0" collapsed="false">
      <c r="A5747" s="341" t="n">
        <v>102326</v>
      </c>
      <c r="B5747" s="342" t="str">
        <f aca="false">A5747&amp;"U"</f>
        <v>102326U</v>
      </c>
      <c r="C5747" s="341" t="s">
        <v>11636</v>
      </c>
      <c r="D5747" s="341" t="s">
        <v>102</v>
      </c>
      <c r="E5747" s="341" t="s">
        <v>5911</v>
      </c>
      <c r="F5747" s="343" t="n">
        <v>9.9</v>
      </c>
    </row>
    <row r="5748" customFormat="false" ht="15" hidden="false" customHeight="false" outlineLevel="0" collapsed="false">
      <c r="A5748" s="341" t="n">
        <v>102327</v>
      </c>
      <c r="B5748" s="342" t="str">
        <f aca="false">A5748&amp;"U"</f>
        <v>102327U</v>
      </c>
      <c r="C5748" s="341" t="s">
        <v>11637</v>
      </c>
      <c r="D5748" s="341" t="s">
        <v>102</v>
      </c>
      <c r="E5748" s="341" t="s">
        <v>5911</v>
      </c>
      <c r="F5748" s="343" t="n">
        <v>8.41</v>
      </c>
    </row>
    <row r="5749" customFormat="false" ht="15" hidden="false" customHeight="false" outlineLevel="0" collapsed="false">
      <c r="A5749" s="341" t="n">
        <v>102328</v>
      </c>
      <c r="B5749" s="342" t="str">
        <f aca="false">A5749&amp;"U"</f>
        <v>102328U</v>
      </c>
      <c r="C5749" s="341" t="s">
        <v>11638</v>
      </c>
      <c r="D5749" s="341" t="s">
        <v>102</v>
      </c>
      <c r="E5749" s="341" t="s">
        <v>5911</v>
      </c>
      <c r="F5749" s="343" t="n">
        <v>8.29</v>
      </c>
    </row>
    <row r="5750" customFormat="false" ht="15" hidden="false" customHeight="false" outlineLevel="0" collapsed="false">
      <c r="A5750" s="341" t="n">
        <v>102329</v>
      </c>
      <c r="B5750" s="342" t="str">
        <f aca="false">A5750&amp;"U"</f>
        <v>102329U</v>
      </c>
      <c r="C5750" s="341" t="s">
        <v>11639</v>
      </c>
      <c r="D5750" s="341" t="s">
        <v>102</v>
      </c>
      <c r="E5750" s="341" t="s">
        <v>5911</v>
      </c>
      <c r="F5750" s="343" t="n">
        <v>7.56</v>
      </c>
    </row>
    <row r="5751" customFormat="false" ht="15" hidden="false" customHeight="false" outlineLevel="0" collapsed="false">
      <c r="A5751" s="341" t="n">
        <v>94304</v>
      </c>
      <c r="B5751" s="342" t="str">
        <f aca="false">A5751&amp;"U"</f>
        <v>94304U</v>
      </c>
      <c r="C5751" s="341" t="s">
        <v>11640</v>
      </c>
      <c r="D5751" s="341" t="s">
        <v>102</v>
      </c>
      <c r="E5751" s="341" t="s">
        <v>5911</v>
      </c>
      <c r="F5751" s="343" t="n">
        <v>71.51</v>
      </c>
    </row>
    <row r="5752" customFormat="false" ht="15" hidden="false" customHeight="false" outlineLevel="0" collapsed="false">
      <c r="A5752" s="341" t="n">
        <v>94306</v>
      </c>
      <c r="B5752" s="342" t="str">
        <f aca="false">A5752&amp;"U"</f>
        <v>94306U</v>
      </c>
      <c r="C5752" s="341" t="s">
        <v>11641</v>
      </c>
      <c r="D5752" s="341" t="s">
        <v>102</v>
      </c>
      <c r="E5752" s="341" t="s">
        <v>5911</v>
      </c>
      <c r="F5752" s="343" t="n">
        <v>65.5</v>
      </c>
    </row>
    <row r="5753" customFormat="false" ht="15" hidden="false" customHeight="false" outlineLevel="0" collapsed="false">
      <c r="A5753" s="341" t="n">
        <v>94310</v>
      </c>
      <c r="B5753" s="342" t="str">
        <f aca="false">A5753&amp;"U"</f>
        <v>94310U</v>
      </c>
      <c r="C5753" s="341" t="s">
        <v>11642</v>
      </c>
      <c r="D5753" s="341" t="s">
        <v>102</v>
      </c>
      <c r="E5753" s="341" t="s">
        <v>5911</v>
      </c>
      <c r="F5753" s="343" t="n">
        <v>62.76</v>
      </c>
    </row>
    <row r="5754" customFormat="false" ht="15" hidden="false" customHeight="false" outlineLevel="0" collapsed="false">
      <c r="A5754" s="341" t="n">
        <v>94316</v>
      </c>
      <c r="B5754" s="342" t="str">
        <f aca="false">A5754&amp;"U"</f>
        <v>94316U</v>
      </c>
      <c r="C5754" s="341" t="s">
        <v>11643</v>
      </c>
      <c r="D5754" s="341" t="s">
        <v>102</v>
      </c>
      <c r="E5754" s="341" t="s">
        <v>5911</v>
      </c>
      <c r="F5754" s="343" t="n">
        <v>66.08</v>
      </c>
    </row>
    <row r="5755" customFormat="false" ht="15" hidden="false" customHeight="false" outlineLevel="0" collapsed="false">
      <c r="A5755" s="341" t="n">
        <v>94318</v>
      </c>
      <c r="B5755" s="342" t="str">
        <f aca="false">A5755&amp;"U"</f>
        <v>94318U</v>
      </c>
      <c r="C5755" s="341" t="s">
        <v>11644</v>
      </c>
      <c r="D5755" s="341" t="s">
        <v>102</v>
      </c>
      <c r="E5755" s="341" t="s">
        <v>5911</v>
      </c>
      <c r="F5755" s="343" t="n">
        <v>61.26</v>
      </c>
    </row>
    <row r="5756" customFormat="false" ht="15" hidden="false" customHeight="false" outlineLevel="0" collapsed="false">
      <c r="A5756" s="341" t="n">
        <v>94319</v>
      </c>
      <c r="B5756" s="342" t="str">
        <f aca="false">A5756&amp;"U"</f>
        <v>94319U</v>
      </c>
      <c r="C5756" s="341" t="s">
        <v>11645</v>
      </c>
      <c r="D5756" s="341" t="s">
        <v>102</v>
      </c>
      <c r="E5756" s="341" t="s">
        <v>5911</v>
      </c>
      <c r="F5756" s="343" t="n">
        <v>72.26</v>
      </c>
    </row>
    <row r="5757" customFormat="false" ht="15" hidden="false" customHeight="false" outlineLevel="0" collapsed="false">
      <c r="A5757" s="341" t="n">
        <v>94327</v>
      </c>
      <c r="B5757" s="342" t="str">
        <f aca="false">A5757&amp;"U"</f>
        <v>94327U</v>
      </c>
      <c r="C5757" s="341" t="s">
        <v>11646</v>
      </c>
      <c r="D5757" s="341" t="s">
        <v>102</v>
      </c>
      <c r="E5757" s="341" t="s">
        <v>5911</v>
      </c>
      <c r="F5757" s="343" t="n">
        <v>124.97</v>
      </c>
    </row>
    <row r="5758" customFormat="false" ht="15" hidden="false" customHeight="false" outlineLevel="0" collapsed="false">
      <c r="A5758" s="341" t="n">
        <v>94329</v>
      </c>
      <c r="B5758" s="342" t="str">
        <f aca="false">A5758&amp;"U"</f>
        <v>94329U</v>
      </c>
      <c r="C5758" s="341" t="s">
        <v>11647</v>
      </c>
      <c r="D5758" s="341" t="s">
        <v>102</v>
      </c>
      <c r="E5758" s="341" t="s">
        <v>5911</v>
      </c>
      <c r="F5758" s="343" t="n">
        <v>118.96</v>
      </c>
    </row>
    <row r="5759" customFormat="false" ht="15" hidden="false" customHeight="false" outlineLevel="0" collapsed="false">
      <c r="A5759" s="341" t="n">
        <v>94333</v>
      </c>
      <c r="B5759" s="342" t="str">
        <f aca="false">A5759&amp;"U"</f>
        <v>94333U</v>
      </c>
      <c r="C5759" s="341" t="s">
        <v>11648</v>
      </c>
      <c r="D5759" s="341" t="s">
        <v>102</v>
      </c>
      <c r="E5759" s="341" t="s">
        <v>5911</v>
      </c>
      <c r="F5759" s="343" t="n">
        <v>116.22</v>
      </c>
    </row>
    <row r="5760" customFormat="false" ht="15" hidden="false" customHeight="false" outlineLevel="0" collapsed="false">
      <c r="A5760" s="341" t="n">
        <v>94339</v>
      </c>
      <c r="B5760" s="342" t="str">
        <f aca="false">A5760&amp;"U"</f>
        <v>94339U</v>
      </c>
      <c r="C5760" s="341" t="s">
        <v>11649</v>
      </c>
      <c r="D5760" s="341" t="s">
        <v>102</v>
      </c>
      <c r="E5760" s="341" t="s">
        <v>5911</v>
      </c>
      <c r="F5760" s="343" t="n">
        <v>119.54</v>
      </c>
    </row>
    <row r="5761" customFormat="false" ht="15" hidden="false" customHeight="false" outlineLevel="0" collapsed="false">
      <c r="A5761" s="341" t="n">
        <v>94341</v>
      </c>
      <c r="B5761" s="342" t="str">
        <f aca="false">A5761&amp;"U"</f>
        <v>94341U</v>
      </c>
      <c r="C5761" s="341" t="s">
        <v>11650</v>
      </c>
      <c r="D5761" s="341" t="s">
        <v>102</v>
      </c>
      <c r="E5761" s="341" t="s">
        <v>5911</v>
      </c>
      <c r="F5761" s="343" t="n">
        <v>114.72</v>
      </c>
    </row>
    <row r="5762" customFormat="false" ht="15" hidden="false" customHeight="false" outlineLevel="0" collapsed="false">
      <c r="A5762" s="341" t="n">
        <v>94342</v>
      </c>
      <c r="B5762" s="342" t="str">
        <f aca="false">A5762&amp;"U"</f>
        <v>94342U</v>
      </c>
      <c r="C5762" s="341" t="s">
        <v>11651</v>
      </c>
      <c r="D5762" s="341" t="s">
        <v>102</v>
      </c>
      <c r="E5762" s="341" t="s">
        <v>5911</v>
      </c>
      <c r="F5762" s="343" t="n">
        <v>125.72</v>
      </c>
    </row>
    <row r="5763" customFormat="false" ht="15" hidden="false" customHeight="false" outlineLevel="0" collapsed="false">
      <c r="A5763" s="341" t="n">
        <v>96385</v>
      </c>
      <c r="B5763" s="342" t="str">
        <f aca="false">A5763&amp;"U"</f>
        <v>96385U</v>
      </c>
      <c r="C5763" s="341" t="s">
        <v>11652</v>
      </c>
      <c r="D5763" s="341" t="s">
        <v>102</v>
      </c>
      <c r="E5763" s="341" t="s">
        <v>5911</v>
      </c>
      <c r="F5763" s="343" t="n">
        <v>10.98</v>
      </c>
    </row>
    <row r="5764" customFormat="false" ht="15" hidden="false" customHeight="false" outlineLevel="0" collapsed="false">
      <c r="A5764" s="341" t="n">
        <v>96386</v>
      </c>
      <c r="B5764" s="342" t="str">
        <f aca="false">A5764&amp;"U"</f>
        <v>96386U</v>
      </c>
      <c r="C5764" s="341" t="s">
        <v>11653</v>
      </c>
      <c r="D5764" s="341" t="s">
        <v>102</v>
      </c>
      <c r="E5764" s="341" t="s">
        <v>5911</v>
      </c>
      <c r="F5764" s="343" t="n">
        <v>8.27</v>
      </c>
    </row>
    <row r="5765" customFormat="false" ht="15" hidden="false" customHeight="false" outlineLevel="0" collapsed="false">
      <c r="A5765" s="341" t="n">
        <v>93367</v>
      </c>
      <c r="B5765" s="342" t="str">
        <f aca="false">A5765&amp;"U"</f>
        <v>93367U</v>
      </c>
      <c r="C5765" s="341" t="s">
        <v>11654</v>
      </c>
      <c r="D5765" s="341" t="s">
        <v>102</v>
      </c>
      <c r="E5765" s="341" t="s">
        <v>5911</v>
      </c>
      <c r="F5765" s="343" t="n">
        <v>20.81</v>
      </c>
    </row>
    <row r="5766" customFormat="false" ht="15" hidden="false" customHeight="false" outlineLevel="0" collapsed="false">
      <c r="A5766" s="341" t="n">
        <v>93368</v>
      </c>
      <c r="B5766" s="342" t="str">
        <f aca="false">A5766&amp;"U"</f>
        <v>93368U</v>
      </c>
      <c r="C5766" s="341" t="s">
        <v>11655</v>
      </c>
      <c r="D5766" s="341" t="s">
        <v>102</v>
      </c>
      <c r="E5766" s="341" t="s">
        <v>5911</v>
      </c>
      <c r="F5766" s="343" t="n">
        <v>18.15</v>
      </c>
    </row>
    <row r="5767" customFormat="false" ht="15" hidden="false" customHeight="false" outlineLevel="0" collapsed="false">
      <c r="A5767" s="341" t="n">
        <v>93369</v>
      </c>
      <c r="B5767" s="342" t="str">
        <f aca="false">A5767&amp;"U"</f>
        <v>93369U</v>
      </c>
      <c r="C5767" s="341" t="s">
        <v>11656</v>
      </c>
      <c r="D5767" s="341" t="s">
        <v>102</v>
      </c>
      <c r="E5767" s="341" t="s">
        <v>5911</v>
      </c>
      <c r="F5767" s="343" t="n">
        <v>14.8</v>
      </c>
    </row>
    <row r="5768" customFormat="false" ht="15" hidden="false" customHeight="false" outlineLevel="0" collapsed="false">
      <c r="A5768" s="341" t="n">
        <v>93372</v>
      </c>
      <c r="B5768" s="342" t="str">
        <f aca="false">A5768&amp;"U"</f>
        <v>93372U</v>
      </c>
      <c r="C5768" s="341" t="s">
        <v>11657</v>
      </c>
      <c r="D5768" s="341" t="s">
        <v>102</v>
      </c>
      <c r="E5768" s="341" t="s">
        <v>5911</v>
      </c>
      <c r="F5768" s="343" t="n">
        <v>14.19</v>
      </c>
    </row>
    <row r="5769" customFormat="false" ht="15" hidden="false" customHeight="false" outlineLevel="0" collapsed="false">
      <c r="A5769" s="341" t="n">
        <v>93373</v>
      </c>
      <c r="B5769" s="342" t="str">
        <f aca="false">A5769&amp;"U"</f>
        <v>93373U</v>
      </c>
      <c r="C5769" s="341" t="s">
        <v>11658</v>
      </c>
      <c r="D5769" s="341" t="s">
        <v>102</v>
      </c>
      <c r="E5769" s="341" t="s">
        <v>5911</v>
      </c>
      <c r="F5769" s="343" t="n">
        <v>12.06</v>
      </c>
    </row>
    <row r="5770" customFormat="false" ht="15" hidden="false" customHeight="false" outlineLevel="0" collapsed="false">
      <c r="A5770" s="341" t="n">
        <v>93378</v>
      </c>
      <c r="B5770" s="342" t="str">
        <f aca="false">A5770&amp;"U"</f>
        <v>93378U</v>
      </c>
      <c r="C5770" s="341" t="s">
        <v>11659</v>
      </c>
      <c r="D5770" s="341" t="s">
        <v>102</v>
      </c>
      <c r="E5770" s="341" t="s">
        <v>5911</v>
      </c>
      <c r="F5770" s="343" t="n">
        <v>20.05</v>
      </c>
    </row>
    <row r="5771" customFormat="false" ht="15" hidden="false" customHeight="false" outlineLevel="0" collapsed="false">
      <c r="A5771" s="341" t="n">
        <v>93379</v>
      </c>
      <c r="B5771" s="342" t="str">
        <f aca="false">A5771&amp;"U"</f>
        <v>93379U</v>
      </c>
      <c r="C5771" s="341" t="s">
        <v>11660</v>
      </c>
      <c r="D5771" s="341" t="s">
        <v>102</v>
      </c>
      <c r="E5771" s="341" t="s">
        <v>5911</v>
      </c>
      <c r="F5771" s="343" t="n">
        <v>15.38</v>
      </c>
    </row>
    <row r="5772" customFormat="false" ht="15" hidden="false" customHeight="false" outlineLevel="0" collapsed="false">
      <c r="A5772" s="341" t="n">
        <v>93380</v>
      </c>
      <c r="B5772" s="342" t="str">
        <f aca="false">A5772&amp;"U"</f>
        <v>93380U</v>
      </c>
      <c r="C5772" s="341" t="s">
        <v>11661</v>
      </c>
      <c r="D5772" s="341" t="s">
        <v>102</v>
      </c>
      <c r="E5772" s="341" t="s">
        <v>5911</v>
      </c>
      <c r="F5772" s="343" t="n">
        <v>13.11</v>
      </c>
    </row>
    <row r="5773" customFormat="false" ht="15" hidden="false" customHeight="false" outlineLevel="0" collapsed="false">
      <c r="A5773" s="341" t="n">
        <v>93381</v>
      </c>
      <c r="B5773" s="342" t="str">
        <f aca="false">A5773&amp;"U"</f>
        <v>93381U</v>
      </c>
      <c r="C5773" s="341" t="s">
        <v>11662</v>
      </c>
      <c r="D5773" s="341" t="s">
        <v>102</v>
      </c>
      <c r="E5773" s="341" t="s">
        <v>5911</v>
      </c>
      <c r="F5773" s="343" t="n">
        <v>10.56</v>
      </c>
    </row>
    <row r="5774" customFormat="false" ht="15" hidden="false" customHeight="false" outlineLevel="0" collapsed="false">
      <c r="A5774" s="341" t="n">
        <v>93382</v>
      </c>
      <c r="B5774" s="342" t="str">
        <f aca="false">A5774&amp;"U"</f>
        <v>93382U</v>
      </c>
      <c r="C5774" s="341" t="s">
        <v>11663</v>
      </c>
      <c r="D5774" s="341" t="s">
        <v>102</v>
      </c>
      <c r="E5774" s="341" t="s">
        <v>5911</v>
      </c>
      <c r="F5774" s="343" t="n">
        <v>21.56</v>
      </c>
    </row>
    <row r="5775" customFormat="false" ht="15" hidden="false" customHeight="false" outlineLevel="0" collapsed="false">
      <c r="A5775" s="341" t="n">
        <v>104728</v>
      </c>
      <c r="B5775" s="342" t="str">
        <f aca="false">A5775&amp;"U"</f>
        <v>104728U</v>
      </c>
      <c r="C5775" s="341" t="s">
        <v>11664</v>
      </c>
      <c r="D5775" s="341" t="s">
        <v>102</v>
      </c>
      <c r="E5775" s="341" t="s">
        <v>5911</v>
      </c>
      <c r="F5775" s="343" t="n">
        <v>18.08</v>
      </c>
    </row>
    <row r="5776" customFormat="false" ht="15" hidden="false" customHeight="false" outlineLevel="0" collapsed="false">
      <c r="A5776" s="341" t="n">
        <v>104729</v>
      </c>
      <c r="B5776" s="342" t="str">
        <f aca="false">A5776&amp;"U"</f>
        <v>104729U</v>
      </c>
      <c r="C5776" s="341" t="s">
        <v>11665</v>
      </c>
      <c r="D5776" s="341" t="s">
        <v>102</v>
      </c>
      <c r="E5776" s="341" t="s">
        <v>5911</v>
      </c>
      <c r="F5776" s="343" t="n">
        <v>15.42</v>
      </c>
    </row>
    <row r="5777" customFormat="false" ht="15" hidden="false" customHeight="false" outlineLevel="0" collapsed="false">
      <c r="A5777" s="341" t="n">
        <v>104730</v>
      </c>
      <c r="B5777" s="342" t="str">
        <f aca="false">A5777&amp;"U"</f>
        <v>104730U</v>
      </c>
      <c r="C5777" s="341" t="s">
        <v>11666</v>
      </c>
      <c r="D5777" s="341" t="s">
        <v>102</v>
      </c>
      <c r="E5777" s="341" t="s">
        <v>5911</v>
      </c>
      <c r="F5777" s="343" t="n">
        <v>12.06</v>
      </c>
    </row>
    <row r="5778" customFormat="false" ht="15" hidden="false" customHeight="false" outlineLevel="0" collapsed="false">
      <c r="A5778" s="341" t="n">
        <v>104731</v>
      </c>
      <c r="B5778" s="342" t="str">
        <f aca="false">A5778&amp;"U"</f>
        <v>104731U</v>
      </c>
      <c r="C5778" s="341" t="s">
        <v>11667</v>
      </c>
      <c r="D5778" s="341" t="s">
        <v>102</v>
      </c>
      <c r="E5778" s="341" t="s">
        <v>5911</v>
      </c>
      <c r="F5778" s="343" t="n">
        <v>11.46</v>
      </c>
    </row>
    <row r="5779" customFormat="false" ht="15" hidden="false" customHeight="false" outlineLevel="0" collapsed="false">
      <c r="A5779" s="341" t="n">
        <v>104732</v>
      </c>
      <c r="B5779" s="342" t="str">
        <f aca="false">A5779&amp;"U"</f>
        <v>104732U</v>
      </c>
      <c r="C5779" s="341" t="s">
        <v>11668</v>
      </c>
      <c r="D5779" s="341" t="s">
        <v>102</v>
      </c>
      <c r="E5779" s="341" t="s">
        <v>5911</v>
      </c>
      <c r="F5779" s="343" t="n">
        <v>9.32</v>
      </c>
    </row>
    <row r="5780" customFormat="false" ht="15" hidden="false" customHeight="false" outlineLevel="0" collapsed="false">
      <c r="A5780" s="341" t="n">
        <v>104733</v>
      </c>
      <c r="B5780" s="342" t="str">
        <f aca="false">A5780&amp;"U"</f>
        <v>104733U</v>
      </c>
      <c r="C5780" s="341" t="s">
        <v>11669</v>
      </c>
      <c r="D5780" s="341" t="s">
        <v>102</v>
      </c>
      <c r="E5780" s="341" t="s">
        <v>5911</v>
      </c>
      <c r="F5780" s="343" t="n">
        <v>17.35</v>
      </c>
    </row>
    <row r="5781" customFormat="false" ht="15" hidden="false" customHeight="false" outlineLevel="0" collapsed="false">
      <c r="A5781" s="341" t="n">
        <v>104734</v>
      </c>
      <c r="B5781" s="342" t="str">
        <f aca="false">A5781&amp;"U"</f>
        <v>104734U</v>
      </c>
      <c r="C5781" s="341" t="s">
        <v>11670</v>
      </c>
      <c r="D5781" s="341" t="s">
        <v>102</v>
      </c>
      <c r="E5781" s="341" t="s">
        <v>5911</v>
      </c>
      <c r="F5781" s="343" t="n">
        <v>12.66</v>
      </c>
    </row>
    <row r="5782" customFormat="false" ht="15" hidden="false" customHeight="false" outlineLevel="0" collapsed="false">
      <c r="A5782" s="341" t="n">
        <v>104735</v>
      </c>
      <c r="B5782" s="342" t="str">
        <f aca="false">A5782&amp;"U"</f>
        <v>104735U</v>
      </c>
      <c r="C5782" s="341" t="s">
        <v>11671</v>
      </c>
      <c r="D5782" s="341" t="s">
        <v>102</v>
      </c>
      <c r="E5782" s="341" t="s">
        <v>5911</v>
      </c>
      <c r="F5782" s="343" t="n">
        <v>10.38</v>
      </c>
    </row>
    <row r="5783" customFormat="false" ht="15" hidden="false" customHeight="false" outlineLevel="0" collapsed="false">
      <c r="A5783" s="341" t="n">
        <v>104736</v>
      </c>
      <c r="B5783" s="342" t="str">
        <f aca="false">A5783&amp;"U"</f>
        <v>104736U</v>
      </c>
      <c r="C5783" s="341" t="s">
        <v>11672</v>
      </c>
      <c r="D5783" s="341" t="s">
        <v>102</v>
      </c>
      <c r="E5783" s="341" t="s">
        <v>5911</v>
      </c>
      <c r="F5783" s="343" t="n">
        <v>7.83</v>
      </c>
    </row>
    <row r="5784" customFormat="false" ht="15" hidden="false" customHeight="false" outlineLevel="0" collapsed="false">
      <c r="A5784" s="341" t="n">
        <v>104737</v>
      </c>
      <c r="B5784" s="342" t="str">
        <f aca="false">A5784&amp;"U"</f>
        <v>104737U</v>
      </c>
      <c r="C5784" s="341" t="s">
        <v>11673</v>
      </c>
      <c r="D5784" s="341" t="s">
        <v>102</v>
      </c>
      <c r="E5784" s="341" t="s">
        <v>5911</v>
      </c>
      <c r="F5784" s="343" t="n">
        <v>18.87</v>
      </c>
    </row>
    <row r="5785" customFormat="false" ht="15" hidden="false" customHeight="false" outlineLevel="0" collapsed="false">
      <c r="A5785" s="341" t="n">
        <v>104738</v>
      </c>
      <c r="B5785" s="342" t="str">
        <f aca="false">A5785&amp;"U"</f>
        <v>104738U</v>
      </c>
      <c r="C5785" s="341" t="s">
        <v>11674</v>
      </c>
      <c r="D5785" s="341" t="s">
        <v>102</v>
      </c>
      <c r="E5785" s="341" t="s">
        <v>5911</v>
      </c>
      <c r="F5785" s="343" t="n">
        <v>73.7</v>
      </c>
    </row>
    <row r="5786" customFormat="false" ht="15" hidden="false" customHeight="false" outlineLevel="0" collapsed="false">
      <c r="A5786" s="341" t="n">
        <v>104739</v>
      </c>
      <c r="B5786" s="342" t="str">
        <f aca="false">A5786&amp;"U"</f>
        <v>104739U</v>
      </c>
      <c r="C5786" s="341" t="s">
        <v>11675</v>
      </c>
      <c r="D5786" s="341" t="s">
        <v>102</v>
      </c>
      <c r="E5786" s="341" t="s">
        <v>5911</v>
      </c>
      <c r="F5786" s="343" t="n">
        <v>127.16</v>
      </c>
    </row>
    <row r="5787" customFormat="false" ht="15" hidden="false" customHeight="false" outlineLevel="0" collapsed="false">
      <c r="A5787" s="341" t="n">
        <v>104740</v>
      </c>
      <c r="B5787" s="342" t="str">
        <f aca="false">A5787&amp;"U"</f>
        <v>104740U</v>
      </c>
      <c r="C5787" s="341" t="s">
        <v>11676</v>
      </c>
      <c r="D5787" s="341" t="s">
        <v>102</v>
      </c>
      <c r="E5787" s="341" t="s">
        <v>5911</v>
      </c>
      <c r="F5787" s="343" t="n">
        <v>23</v>
      </c>
    </row>
    <row r="5788" customFormat="false" ht="15" hidden="false" customHeight="false" outlineLevel="0" collapsed="false">
      <c r="A5788" s="341" t="n">
        <v>104741</v>
      </c>
      <c r="B5788" s="342" t="str">
        <f aca="false">A5788&amp;"U"</f>
        <v>104741U</v>
      </c>
      <c r="C5788" s="341" t="s">
        <v>11677</v>
      </c>
      <c r="D5788" s="341" t="s">
        <v>102</v>
      </c>
      <c r="E5788" s="341" t="s">
        <v>5911</v>
      </c>
      <c r="F5788" s="343" t="n">
        <v>20.31</v>
      </c>
    </row>
    <row r="5789" customFormat="false" ht="15" hidden="false" customHeight="false" outlineLevel="0" collapsed="false">
      <c r="A5789" s="341" t="n">
        <v>104742</v>
      </c>
      <c r="B5789" s="342" t="str">
        <f aca="false">A5789&amp;"U"</f>
        <v>104742U</v>
      </c>
      <c r="C5789" s="341" t="s">
        <v>11678</v>
      </c>
      <c r="D5789" s="341" t="s">
        <v>68</v>
      </c>
      <c r="E5789" s="341" t="s">
        <v>5911</v>
      </c>
      <c r="F5789" s="343" t="n">
        <v>7.88</v>
      </c>
    </row>
    <row r="5790" customFormat="false" ht="15" hidden="false" customHeight="false" outlineLevel="0" collapsed="false">
      <c r="A5790" s="341" t="n">
        <v>97916</v>
      </c>
      <c r="B5790" s="342" t="str">
        <f aca="false">A5790&amp;"U"</f>
        <v>97916U</v>
      </c>
      <c r="C5790" s="341" t="s">
        <v>11679</v>
      </c>
      <c r="D5790" s="341" t="s">
        <v>11680</v>
      </c>
      <c r="E5790" s="341" t="s">
        <v>5911</v>
      </c>
      <c r="F5790" s="343" t="n">
        <v>2.51</v>
      </c>
    </row>
    <row r="5791" customFormat="false" ht="15" hidden="false" customHeight="false" outlineLevel="0" collapsed="false">
      <c r="A5791" s="341" t="n">
        <v>97917</v>
      </c>
      <c r="B5791" s="342" t="str">
        <f aca="false">A5791&amp;"U"</f>
        <v>97917U</v>
      </c>
      <c r="C5791" s="341" t="s">
        <v>11681</v>
      </c>
      <c r="D5791" s="341" t="s">
        <v>11680</v>
      </c>
      <c r="E5791" s="341" t="s">
        <v>5911</v>
      </c>
      <c r="F5791" s="343" t="n">
        <v>2.16</v>
      </c>
    </row>
    <row r="5792" customFormat="false" ht="15" hidden="false" customHeight="false" outlineLevel="0" collapsed="false">
      <c r="A5792" s="341" t="n">
        <v>97918</v>
      </c>
      <c r="B5792" s="342" t="str">
        <f aca="false">A5792&amp;"U"</f>
        <v>97918U</v>
      </c>
      <c r="C5792" s="341" t="s">
        <v>11682</v>
      </c>
      <c r="D5792" s="341" t="s">
        <v>11680</v>
      </c>
      <c r="E5792" s="341" t="s">
        <v>5911</v>
      </c>
      <c r="F5792" s="343" t="n">
        <v>1.99</v>
      </c>
    </row>
    <row r="5793" customFormat="false" ht="15" hidden="false" customHeight="false" outlineLevel="0" collapsed="false">
      <c r="A5793" s="341" t="n">
        <v>97919</v>
      </c>
      <c r="B5793" s="342" t="str">
        <f aca="false">A5793&amp;"U"</f>
        <v>97919U</v>
      </c>
      <c r="C5793" s="341" t="s">
        <v>11683</v>
      </c>
      <c r="D5793" s="341" t="s">
        <v>11680</v>
      </c>
      <c r="E5793" s="341" t="s">
        <v>5911</v>
      </c>
      <c r="F5793" s="343" t="n">
        <v>0.79</v>
      </c>
    </row>
    <row r="5794" customFormat="false" ht="15" hidden="false" customHeight="false" outlineLevel="0" collapsed="false">
      <c r="A5794" s="341" t="n">
        <v>101616</v>
      </c>
      <c r="B5794" s="342" t="str">
        <f aca="false">A5794&amp;"U"</f>
        <v>101616U</v>
      </c>
      <c r="C5794" s="341" t="s">
        <v>11684</v>
      </c>
      <c r="D5794" s="341" t="s">
        <v>68</v>
      </c>
      <c r="E5794" s="341" t="s">
        <v>5911</v>
      </c>
      <c r="F5794" s="343" t="n">
        <v>5.65</v>
      </c>
    </row>
    <row r="5795" customFormat="false" ht="15" hidden="false" customHeight="false" outlineLevel="0" collapsed="false">
      <c r="A5795" s="341" t="n">
        <v>101617</v>
      </c>
      <c r="B5795" s="342" t="str">
        <f aca="false">A5795&amp;"U"</f>
        <v>101617U</v>
      </c>
      <c r="C5795" s="341" t="s">
        <v>11685</v>
      </c>
      <c r="D5795" s="341" t="s">
        <v>68</v>
      </c>
      <c r="E5795" s="341" t="s">
        <v>5911</v>
      </c>
      <c r="F5795" s="343" t="n">
        <v>2.8</v>
      </c>
    </row>
    <row r="5796" customFormat="false" ht="15" hidden="false" customHeight="false" outlineLevel="0" collapsed="false">
      <c r="A5796" s="341" t="n">
        <v>101618</v>
      </c>
      <c r="B5796" s="342" t="str">
        <f aca="false">A5796&amp;"U"</f>
        <v>101618U</v>
      </c>
      <c r="C5796" s="341" t="s">
        <v>11686</v>
      </c>
      <c r="D5796" s="341" t="s">
        <v>102</v>
      </c>
      <c r="E5796" s="341" t="s">
        <v>5911</v>
      </c>
      <c r="F5796" s="343" t="n">
        <v>277.35</v>
      </c>
    </row>
    <row r="5797" customFormat="false" ht="15" hidden="false" customHeight="false" outlineLevel="0" collapsed="false">
      <c r="A5797" s="341" t="n">
        <v>101619</v>
      </c>
      <c r="B5797" s="342" t="str">
        <f aca="false">A5797&amp;"U"</f>
        <v>101619U</v>
      </c>
      <c r="C5797" s="341" t="s">
        <v>11687</v>
      </c>
      <c r="D5797" s="341" t="s">
        <v>102</v>
      </c>
      <c r="E5797" s="341" t="s">
        <v>5911</v>
      </c>
      <c r="F5797" s="343" t="n">
        <v>270.1</v>
      </c>
    </row>
    <row r="5798" customFormat="false" ht="15" hidden="false" customHeight="false" outlineLevel="0" collapsed="false">
      <c r="A5798" s="341" t="n">
        <v>101620</v>
      </c>
      <c r="B5798" s="342" t="str">
        <f aca="false">A5798&amp;"U"</f>
        <v>101620U</v>
      </c>
      <c r="C5798" s="341" t="s">
        <v>11688</v>
      </c>
      <c r="D5798" s="341" t="s">
        <v>102</v>
      </c>
      <c r="E5798" s="341" t="s">
        <v>5911</v>
      </c>
      <c r="F5798" s="343" t="n">
        <v>254.8</v>
      </c>
    </row>
    <row r="5799" customFormat="false" ht="15" hidden="false" customHeight="false" outlineLevel="0" collapsed="false">
      <c r="A5799" s="341" t="n">
        <v>101621</v>
      </c>
      <c r="B5799" s="342" t="str">
        <f aca="false">A5799&amp;"U"</f>
        <v>101621U</v>
      </c>
      <c r="C5799" s="341" t="s">
        <v>11689</v>
      </c>
      <c r="D5799" s="341" t="s">
        <v>102</v>
      </c>
      <c r="E5799" s="341" t="s">
        <v>5911</v>
      </c>
      <c r="F5799" s="343" t="n">
        <v>247.54</v>
      </c>
    </row>
    <row r="5800" customFormat="false" ht="15" hidden="false" customHeight="false" outlineLevel="0" collapsed="false">
      <c r="A5800" s="341" t="n">
        <v>101622</v>
      </c>
      <c r="B5800" s="342" t="str">
        <f aca="false">A5800&amp;"U"</f>
        <v>101622U</v>
      </c>
      <c r="C5800" s="341" t="s">
        <v>11690</v>
      </c>
      <c r="D5800" s="341" t="s">
        <v>102</v>
      </c>
      <c r="E5800" s="341" t="s">
        <v>5911</v>
      </c>
      <c r="F5800" s="343" t="n">
        <v>251.59</v>
      </c>
    </row>
    <row r="5801" customFormat="false" ht="15" hidden="false" customHeight="false" outlineLevel="0" collapsed="false">
      <c r="A5801" s="341" t="n">
        <v>101623</v>
      </c>
      <c r="B5801" s="342" t="str">
        <f aca="false">A5801&amp;"U"</f>
        <v>101623U</v>
      </c>
      <c r="C5801" s="341" t="s">
        <v>11691</v>
      </c>
      <c r="D5801" s="341" t="s">
        <v>102</v>
      </c>
      <c r="E5801" s="341" t="s">
        <v>5911</v>
      </c>
      <c r="F5801" s="343" t="n">
        <v>238.34</v>
      </c>
    </row>
    <row r="5802" customFormat="false" ht="15" hidden="false" customHeight="false" outlineLevel="0" collapsed="false">
      <c r="A5802" s="341" t="n">
        <v>101624</v>
      </c>
      <c r="B5802" s="342" t="str">
        <f aca="false">A5802&amp;"U"</f>
        <v>101624U</v>
      </c>
      <c r="C5802" s="341" t="s">
        <v>11692</v>
      </c>
      <c r="D5802" s="341" t="s">
        <v>102</v>
      </c>
      <c r="E5802" s="341" t="s">
        <v>5911</v>
      </c>
      <c r="F5802" s="343" t="n">
        <v>197.54</v>
      </c>
    </row>
    <row r="5803" customFormat="false" ht="15" hidden="false" customHeight="false" outlineLevel="0" collapsed="false">
      <c r="A5803" s="341" t="n">
        <v>101625</v>
      </c>
      <c r="B5803" s="342" t="str">
        <f aca="false">A5803&amp;"U"</f>
        <v>101625U</v>
      </c>
      <c r="C5803" s="341" t="s">
        <v>11693</v>
      </c>
      <c r="D5803" s="341" t="s">
        <v>102</v>
      </c>
      <c r="E5803" s="341" t="s">
        <v>5911</v>
      </c>
      <c r="F5803" s="343" t="n">
        <v>215.99</v>
      </c>
    </row>
    <row r="5804" customFormat="false" ht="15" hidden="false" customHeight="false" outlineLevel="0" collapsed="false">
      <c r="A5804" s="341" t="n">
        <v>101159</v>
      </c>
      <c r="B5804" s="342" t="str">
        <f aca="false">A5804&amp;"U"</f>
        <v>101159U</v>
      </c>
      <c r="C5804" s="341" t="s">
        <v>11694</v>
      </c>
      <c r="D5804" s="341" t="s">
        <v>68</v>
      </c>
      <c r="E5804" s="341" t="s">
        <v>5964</v>
      </c>
      <c r="F5804" s="343" t="n">
        <v>141.17</v>
      </c>
    </row>
    <row r="5805" customFormat="false" ht="15" hidden="false" customHeight="false" outlineLevel="0" collapsed="false">
      <c r="A5805" s="341" t="n">
        <v>103322</v>
      </c>
      <c r="B5805" s="342" t="str">
        <f aca="false">A5805&amp;"U"</f>
        <v>103322U</v>
      </c>
      <c r="C5805" s="341" t="s">
        <v>11695</v>
      </c>
      <c r="D5805" s="341" t="s">
        <v>68</v>
      </c>
      <c r="E5805" s="341" t="s">
        <v>5911</v>
      </c>
      <c r="F5805" s="343" t="n">
        <v>59.23</v>
      </c>
    </row>
    <row r="5806" customFormat="false" ht="15" hidden="false" customHeight="false" outlineLevel="0" collapsed="false">
      <c r="A5806" s="341" t="n">
        <v>103323</v>
      </c>
      <c r="B5806" s="342" t="str">
        <f aca="false">A5806&amp;"U"</f>
        <v>103323U</v>
      </c>
      <c r="C5806" s="341" t="s">
        <v>11696</v>
      </c>
      <c r="D5806" s="341" t="s">
        <v>68</v>
      </c>
      <c r="E5806" s="341" t="s">
        <v>5911</v>
      </c>
      <c r="F5806" s="343" t="n">
        <v>60.43</v>
      </c>
    </row>
    <row r="5807" customFormat="false" ht="15" hidden="false" customHeight="false" outlineLevel="0" collapsed="false">
      <c r="A5807" s="341" t="n">
        <v>103324</v>
      </c>
      <c r="B5807" s="342" t="str">
        <f aca="false">A5807&amp;"U"</f>
        <v>103324U</v>
      </c>
      <c r="C5807" s="341" t="s">
        <v>11697</v>
      </c>
      <c r="D5807" s="341" t="s">
        <v>68</v>
      </c>
      <c r="E5807" s="341" t="s">
        <v>5911</v>
      </c>
      <c r="F5807" s="343" t="n">
        <v>78.78</v>
      </c>
    </row>
    <row r="5808" customFormat="false" ht="15" hidden="false" customHeight="false" outlineLevel="0" collapsed="false">
      <c r="A5808" s="341" t="n">
        <v>103325</v>
      </c>
      <c r="B5808" s="342" t="str">
        <f aca="false">A5808&amp;"U"</f>
        <v>103325U</v>
      </c>
      <c r="C5808" s="341" t="s">
        <v>11698</v>
      </c>
      <c r="D5808" s="341" t="s">
        <v>68</v>
      </c>
      <c r="E5808" s="341" t="s">
        <v>5911</v>
      </c>
      <c r="F5808" s="343" t="n">
        <v>80.15</v>
      </c>
    </row>
    <row r="5809" customFormat="false" ht="15" hidden="false" customHeight="false" outlineLevel="0" collapsed="false">
      <c r="A5809" s="341" t="n">
        <v>103326</v>
      </c>
      <c r="B5809" s="342" t="str">
        <f aca="false">A5809&amp;"U"</f>
        <v>103326U</v>
      </c>
      <c r="C5809" s="341" t="s">
        <v>11699</v>
      </c>
      <c r="D5809" s="341" t="s">
        <v>68</v>
      </c>
      <c r="E5809" s="341" t="s">
        <v>5911</v>
      </c>
      <c r="F5809" s="343" t="n">
        <v>94.97</v>
      </c>
    </row>
    <row r="5810" customFormat="false" ht="15" hidden="false" customHeight="false" outlineLevel="0" collapsed="false">
      <c r="A5810" s="341" t="n">
        <v>103327</v>
      </c>
      <c r="B5810" s="342" t="str">
        <f aca="false">A5810&amp;"U"</f>
        <v>103327U</v>
      </c>
      <c r="C5810" s="341" t="s">
        <v>11700</v>
      </c>
      <c r="D5810" s="341" t="s">
        <v>68</v>
      </c>
      <c r="E5810" s="341" t="s">
        <v>5911</v>
      </c>
      <c r="F5810" s="343" t="n">
        <v>96.57</v>
      </c>
    </row>
    <row r="5811" customFormat="false" ht="15" hidden="false" customHeight="false" outlineLevel="0" collapsed="false">
      <c r="A5811" s="341" t="n">
        <v>103328</v>
      </c>
      <c r="B5811" s="342" t="str">
        <f aca="false">A5811&amp;"U"</f>
        <v>103328U</v>
      </c>
      <c r="C5811" s="341" t="s">
        <v>11701</v>
      </c>
      <c r="D5811" s="341" t="s">
        <v>68</v>
      </c>
      <c r="E5811" s="341" t="s">
        <v>5911</v>
      </c>
      <c r="F5811" s="343" t="n">
        <v>88.64</v>
      </c>
    </row>
    <row r="5812" customFormat="false" ht="15" hidden="false" customHeight="false" outlineLevel="0" collapsed="false">
      <c r="A5812" s="341" t="n">
        <v>103329</v>
      </c>
      <c r="B5812" s="342" t="str">
        <f aca="false">A5812&amp;"U"</f>
        <v>103329U</v>
      </c>
      <c r="C5812" s="341" t="s">
        <v>11702</v>
      </c>
      <c r="D5812" s="341" t="s">
        <v>68</v>
      </c>
      <c r="E5812" s="341" t="s">
        <v>5911</v>
      </c>
      <c r="F5812" s="343" t="n">
        <v>89.7</v>
      </c>
    </row>
    <row r="5813" customFormat="false" ht="15" hidden="false" customHeight="false" outlineLevel="0" collapsed="false">
      <c r="A5813" s="341" t="n">
        <v>103330</v>
      </c>
      <c r="B5813" s="342" t="str">
        <f aca="false">A5813&amp;"U"</f>
        <v>103330U</v>
      </c>
      <c r="C5813" s="341" t="s">
        <v>11703</v>
      </c>
      <c r="D5813" s="341" t="s">
        <v>68</v>
      </c>
      <c r="E5813" s="341" t="s">
        <v>5911</v>
      </c>
      <c r="F5813" s="343" t="n">
        <v>83.17</v>
      </c>
    </row>
    <row r="5814" customFormat="false" ht="15" hidden="false" customHeight="false" outlineLevel="0" collapsed="false">
      <c r="A5814" s="341" t="n">
        <v>103331</v>
      </c>
      <c r="B5814" s="342" t="str">
        <f aca="false">A5814&amp;"U"</f>
        <v>103331U</v>
      </c>
      <c r="C5814" s="341" t="s">
        <v>11704</v>
      </c>
      <c r="D5814" s="341" t="s">
        <v>68</v>
      </c>
      <c r="E5814" s="341" t="s">
        <v>5911</v>
      </c>
      <c r="F5814" s="343" t="n">
        <v>84.31</v>
      </c>
    </row>
    <row r="5815" customFormat="false" ht="15" hidden="false" customHeight="false" outlineLevel="0" collapsed="false">
      <c r="A5815" s="341" t="n">
        <v>103332</v>
      </c>
      <c r="B5815" s="342" t="str">
        <f aca="false">A5815&amp;"U"</f>
        <v>103332U</v>
      </c>
      <c r="C5815" s="341" t="s">
        <v>11705</v>
      </c>
      <c r="D5815" s="341" t="s">
        <v>68</v>
      </c>
      <c r="E5815" s="341" t="s">
        <v>5911</v>
      </c>
      <c r="F5815" s="343" t="n">
        <v>116.1</v>
      </c>
    </row>
    <row r="5816" customFormat="false" ht="15" hidden="false" customHeight="false" outlineLevel="0" collapsed="false">
      <c r="A5816" s="341" t="n">
        <v>103333</v>
      </c>
      <c r="B5816" s="342" t="str">
        <f aca="false">A5816&amp;"U"</f>
        <v>103333U</v>
      </c>
      <c r="C5816" s="341" t="s">
        <v>11706</v>
      </c>
      <c r="D5816" s="341" t="s">
        <v>68</v>
      </c>
      <c r="E5816" s="341" t="s">
        <v>5911</v>
      </c>
      <c r="F5816" s="343" t="n">
        <v>117.31</v>
      </c>
    </row>
    <row r="5817" customFormat="false" ht="15" hidden="false" customHeight="false" outlineLevel="0" collapsed="false">
      <c r="A5817" s="341" t="n">
        <v>103334</v>
      </c>
      <c r="B5817" s="342" t="str">
        <f aca="false">A5817&amp;"U"</f>
        <v>103334U</v>
      </c>
      <c r="C5817" s="341" t="s">
        <v>11707</v>
      </c>
      <c r="D5817" s="341" t="s">
        <v>68</v>
      </c>
      <c r="E5817" s="341" t="s">
        <v>5911</v>
      </c>
      <c r="F5817" s="343" t="n">
        <v>142.13</v>
      </c>
    </row>
    <row r="5818" customFormat="false" ht="15" hidden="false" customHeight="false" outlineLevel="0" collapsed="false">
      <c r="A5818" s="341" t="n">
        <v>103335</v>
      </c>
      <c r="B5818" s="342" t="str">
        <f aca="false">A5818&amp;"U"</f>
        <v>103335U</v>
      </c>
      <c r="C5818" s="341" t="s">
        <v>11708</v>
      </c>
      <c r="D5818" s="341" t="s">
        <v>68</v>
      </c>
      <c r="E5818" s="341" t="s">
        <v>5911</v>
      </c>
      <c r="F5818" s="343" t="n">
        <v>144.25</v>
      </c>
    </row>
    <row r="5819" customFormat="false" ht="15" hidden="false" customHeight="false" outlineLevel="0" collapsed="false">
      <c r="A5819" s="341" t="n">
        <v>103350</v>
      </c>
      <c r="B5819" s="342" t="str">
        <f aca="false">A5819&amp;"U"</f>
        <v>103350U</v>
      </c>
      <c r="C5819" s="341" t="s">
        <v>11709</v>
      </c>
      <c r="D5819" s="341" t="s">
        <v>68</v>
      </c>
      <c r="E5819" s="341" t="s">
        <v>5911</v>
      </c>
      <c r="F5819" s="343" t="n">
        <v>175.46</v>
      </c>
    </row>
    <row r="5820" customFormat="false" ht="15" hidden="false" customHeight="false" outlineLevel="0" collapsed="false">
      <c r="A5820" s="341" t="n">
        <v>103351</v>
      </c>
      <c r="B5820" s="342" t="str">
        <f aca="false">A5820&amp;"U"</f>
        <v>103351U</v>
      </c>
      <c r="C5820" s="341" t="s">
        <v>11710</v>
      </c>
      <c r="D5820" s="341" t="s">
        <v>68</v>
      </c>
      <c r="E5820" s="341" t="s">
        <v>5911</v>
      </c>
      <c r="F5820" s="343" t="n">
        <v>177.01</v>
      </c>
    </row>
    <row r="5821" customFormat="false" ht="15" hidden="false" customHeight="false" outlineLevel="0" collapsed="false">
      <c r="A5821" s="341" t="n">
        <v>103356</v>
      </c>
      <c r="B5821" s="342" t="str">
        <f aca="false">A5821&amp;"U"</f>
        <v>103356U</v>
      </c>
      <c r="C5821" s="341" t="s">
        <v>11711</v>
      </c>
      <c r="D5821" s="341" t="s">
        <v>68</v>
      </c>
      <c r="E5821" s="341" t="s">
        <v>5911</v>
      </c>
      <c r="F5821" s="343" t="n">
        <v>56.1</v>
      </c>
    </row>
    <row r="5822" customFormat="false" ht="15" hidden="false" customHeight="false" outlineLevel="0" collapsed="false">
      <c r="A5822" s="341" t="n">
        <v>103357</v>
      </c>
      <c r="B5822" s="342" t="str">
        <f aca="false">A5822&amp;"U"</f>
        <v>103357U</v>
      </c>
      <c r="C5822" s="341" t="s">
        <v>11712</v>
      </c>
      <c r="D5822" s="341" t="s">
        <v>68</v>
      </c>
      <c r="E5822" s="341" t="s">
        <v>5911</v>
      </c>
      <c r="F5822" s="343" t="n">
        <v>56.99</v>
      </c>
    </row>
    <row r="5823" customFormat="false" ht="15" hidden="false" customHeight="false" outlineLevel="0" collapsed="false">
      <c r="A5823" s="341" t="n">
        <v>89282</v>
      </c>
      <c r="B5823" s="342" t="str">
        <f aca="false">A5823&amp;"U"</f>
        <v>89282U</v>
      </c>
      <c r="C5823" s="341" t="s">
        <v>11713</v>
      </c>
      <c r="D5823" s="341" t="s">
        <v>68</v>
      </c>
      <c r="E5823" s="341" t="s">
        <v>5964</v>
      </c>
      <c r="F5823" s="343" t="n">
        <v>73.95</v>
      </c>
    </row>
    <row r="5824" customFormat="false" ht="15" hidden="false" customHeight="false" outlineLevel="0" collapsed="false">
      <c r="A5824" s="341" t="n">
        <v>89283</v>
      </c>
      <c r="B5824" s="342" t="str">
        <f aca="false">A5824&amp;"U"</f>
        <v>89283U</v>
      </c>
      <c r="C5824" s="341" t="s">
        <v>11714</v>
      </c>
      <c r="D5824" s="341" t="s">
        <v>68</v>
      </c>
      <c r="E5824" s="341" t="s">
        <v>5964</v>
      </c>
      <c r="F5824" s="343" t="n">
        <v>75.39</v>
      </c>
    </row>
    <row r="5825" customFormat="false" ht="15" hidden="false" customHeight="false" outlineLevel="0" collapsed="false">
      <c r="A5825" s="341" t="n">
        <v>89290</v>
      </c>
      <c r="B5825" s="342" t="str">
        <f aca="false">A5825&amp;"U"</f>
        <v>89290U</v>
      </c>
      <c r="C5825" s="341" t="s">
        <v>11715</v>
      </c>
      <c r="D5825" s="341" t="s">
        <v>68</v>
      </c>
      <c r="E5825" s="341" t="s">
        <v>5964</v>
      </c>
      <c r="F5825" s="343" t="n">
        <v>83.04</v>
      </c>
    </row>
    <row r="5826" customFormat="false" ht="15" hidden="false" customHeight="false" outlineLevel="0" collapsed="false">
      <c r="A5826" s="341" t="n">
        <v>89291</v>
      </c>
      <c r="B5826" s="342" t="str">
        <f aca="false">A5826&amp;"U"</f>
        <v>89291U</v>
      </c>
      <c r="C5826" s="341" t="s">
        <v>11716</v>
      </c>
      <c r="D5826" s="341" t="s">
        <v>68</v>
      </c>
      <c r="E5826" s="341" t="s">
        <v>5964</v>
      </c>
      <c r="F5826" s="343" t="n">
        <v>84.64</v>
      </c>
    </row>
    <row r="5827" customFormat="false" ht="15" hidden="false" customHeight="false" outlineLevel="0" collapsed="false">
      <c r="A5827" s="341" t="n">
        <v>89298</v>
      </c>
      <c r="B5827" s="342" t="str">
        <f aca="false">A5827&amp;"U"</f>
        <v>89298U</v>
      </c>
      <c r="C5827" s="341" t="s">
        <v>11717</v>
      </c>
      <c r="D5827" s="341" t="s">
        <v>68</v>
      </c>
      <c r="E5827" s="341" t="s">
        <v>5964</v>
      </c>
      <c r="F5827" s="343" t="n">
        <v>84.62</v>
      </c>
    </row>
    <row r="5828" customFormat="false" ht="15" hidden="false" customHeight="false" outlineLevel="0" collapsed="false">
      <c r="A5828" s="341" t="n">
        <v>89299</v>
      </c>
      <c r="B5828" s="342" t="str">
        <f aca="false">A5828&amp;"U"</f>
        <v>89299U</v>
      </c>
      <c r="C5828" s="341" t="s">
        <v>11718</v>
      </c>
      <c r="D5828" s="341" t="s">
        <v>68</v>
      </c>
      <c r="E5828" s="341" t="s">
        <v>5964</v>
      </c>
      <c r="F5828" s="343" t="n">
        <v>86.54</v>
      </c>
    </row>
    <row r="5829" customFormat="false" ht="15" hidden="false" customHeight="false" outlineLevel="0" collapsed="false">
      <c r="A5829" s="341" t="n">
        <v>89306</v>
      </c>
      <c r="B5829" s="342" t="str">
        <f aca="false">A5829&amp;"U"</f>
        <v>89306U</v>
      </c>
      <c r="C5829" s="341" t="s">
        <v>11719</v>
      </c>
      <c r="D5829" s="341" t="s">
        <v>68</v>
      </c>
      <c r="E5829" s="341" t="s">
        <v>5964</v>
      </c>
      <c r="F5829" s="343" t="n">
        <v>98.06</v>
      </c>
    </row>
    <row r="5830" customFormat="false" ht="15" hidden="false" customHeight="false" outlineLevel="0" collapsed="false">
      <c r="A5830" s="341" t="n">
        <v>89307</v>
      </c>
      <c r="B5830" s="342" t="str">
        <f aca="false">A5830&amp;"U"</f>
        <v>89307U</v>
      </c>
      <c r="C5830" s="341" t="s">
        <v>11720</v>
      </c>
      <c r="D5830" s="341" t="s">
        <v>68</v>
      </c>
      <c r="E5830" s="341" t="s">
        <v>5964</v>
      </c>
      <c r="F5830" s="343" t="n">
        <v>100.21</v>
      </c>
    </row>
    <row r="5831" customFormat="false" ht="15" hidden="false" customHeight="false" outlineLevel="0" collapsed="false">
      <c r="A5831" s="341" t="n">
        <v>101157</v>
      </c>
      <c r="B5831" s="342" t="str">
        <f aca="false">A5831&amp;"U"</f>
        <v>101157U</v>
      </c>
      <c r="C5831" s="341" t="s">
        <v>11721</v>
      </c>
      <c r="D5831" s="341" t="s">
        <v>68</v>
      </c>
      <c r="E5831" s="341" t="s">
        <v>5964</v>
      </c>
      <c r="F5831" s="343" t="n">
        <v>58.27</v>
      </c>
    </row>
    <row r="5832" customFormat="false" ht="15" hidden="false" customHeight="false" outlineLevel="0" collapsed="false">
      <c r="A5832" s="341" t="n">
        <v>101158</v>
      </c>
      <c r="B5832" s="342" t="str">
        <f aca="false">A5832&amp;"U"</f>
        <v>101158U</v>
      </c>
      <c r="C5832" s="341" t="s">
        <v>11722</v>
      </c>
      <c r="D5832" s="341" t="s">
        <v>68</v>
      </c>
      <c r="E5832" s="341" t="s">
        <v>5964</v>
      </c>
      <c r="F5832" s="343" t="n">
        <v>76.16</v>
      </c>
    </row>
    <row r="5833" customFormat="false" ht="15" hidden="false" customHeight="false" outlineLevel="0" collapsed="false">
      <c r="A5833" s="341" t="n">
        <v>101162</v>
      </c>
      <c r="B5833" s="342" t="str">
        <f aca="false">A5833&amp;"U"</f>
        <v>101162U</v>
      </c>
      <c r="C5833" s="341" t="s">
        <v>11723</v>
      </c>
      <c r="D5833" s="341" t="s">
        <v>68</v>
      </c>
      <c r="E5833" s="341" t="s">
        <v>5964</v>
      </c>
      <c r="F5833" s="343" t="n">
        <v>156.15</v>
      </c>
    </row>
    <row r="5834" customFormat="false" ht="15" hidden="false" customHeight="false" outlineLevel="0" collapsed="false">
      <c r="A5834" s="341" t="n">
        <v>103316</v>
      </c>
      <c r="B5834" s="342" t="str">
        <f aca="false">A5834&amp;"U"</f>
        <v>103316U</v>
      </c>
      <c r="C5834" s="341" t="s">
        <v>11724</v>
      </c>
      <c r="D5834" s="341" t="s">
        <v>68</v>
      </c>
      <c r="E5834" s="341" t="s">
        <v>5911</v>
      </c>
      <c r="F5834" s="343" t="n">
        <v>73.08</v>
      </c>
    </row>
    <row r="5835" customFormat="false" ht="15" hidden="false" customHeight="false" outlineLevel="0" collapsed="false">
      <c r="A5835" s="341" t="n">
        <v>103317</v>
      </c>
      <c r="B5835" s="342" t="str">
        <f aca="false">A5835&amp;"U"</f>
        <v>103317U</v>
      </c>
      <c r="C5835" s="341" t="s">
        <v>11725</v>
      </c>
      <c r="D5835" s="341" t="s">
        <v>68</v>
      </c>
      <c r="E5835" s="341" t="s">
        <v>5911</v>
      </c>
      <c r="F5835" s="343" t="n">
        <v>74.08</v>
      </c>
    </row>
    <row r="5836" customFormat="false" ht="15" hidden="false" customHeight="false" outlineLevel="0" collapsed="false">
      <c r="A5836" s="341" t="n">
        <v>103318</v>
      </c>
      <c r="B5836" s="342" t="str">
        <f aca="false">A5836&amp;"U"</f>
        <v>103318U</v>
      </c>
      <c r="C5836" s="341" t="s">
        <v>11726</v>
      </c>
      <c r="D5836" s="341" t="s">
        <v>68</v>
      </c>
      <c r="E5836" s="341" t="s">
        <v>5911</v>
      </c>
      <c r="F5836" s="343" t="n">
        <v>94.46</v>
      </c>
    </row>
    <row r="5837" customFormat="false" ht="15" hidden="false" customHeight="false" outlineLevel="0" collapsed="false">
      <c r="A5837" s="341" t="n">
        <v>103319</v>
      </c>
      <c r="B5837" s="342" t="str">
        <f aca="false">A5837&amp;"U"</f>
        <v>103319U</v>
      </c>
      <c r="C5837" s="341" t="s">
        <v>11727</v>
      </c>
      <c r="D5837" s="341" t="s">
        <v>68</v>
      </c>
      <c r="E5837" s="341" t="s">
        <v>5911</v>
      </c>
      <c r="F5837" s="343" t="n">
        <v>95.64</v>
      </c>
    </row>
    <row r="5838" customFormat="false" ht="15" hidden="false" customHeight="false" outlineLevel="0" collapsed="false">
      <c r="A5838" s="341" t="n">
        <v>103320</v>
      </c>
      <c r="B5838" s="342" t="str">
        <f aca="false">A5838&amp;"U"</f>
        <v>103320U</v>
      </c>
      <c r="C5838" s="341" t="s">
        <v>11728</v>
      </c>
      <c r="D5838" s="341" t="s">
        <v>68</v>
      </c>
      <c r="E5838" s="341" t="s">
        <v>5911</v>
      </c>
      <c r="F5838" s="343" t="n">
        <v>113.75</v>
      </c>
    </row>
    <row r="5839" customFormat="false" ht="15" hidden="false" customHeight="false" outlineLevel="0" collapsed="false">
      <c r="A5839" s="341" t="n">
        <v>103321</v>
      </c>
      <c r="B5839" s="342" t="str">
        <f aca="false">A5839&amp;"U"</f>
        <v>103321U</v>
      </c>
      <c r="C5839" s="341" t="s">
        <v>11729</v>
      </c>
      <c r="D5839" s="341" t="s">
        <v>68</v>
      </c>
      <c r="E5839" s="341" t="s">
        <v>5911</v>
      </c>
      <c r="F5839" s="343" t="n">
        <v>115.23</v>
      </c>
    </row>
    <row r="5840" customFormat="false" ht="15" hidden="false" customHeight="false" outlineLevel="0" collapsed="false">
      <c r="A5840" s="341" t="n">
        <v>103336</v>
      </c>
      <c r="B5840" s="342" t="str">
        <f aca="false">A5840&amp;"U"</f>
        <v>103336U</v>
      </c>
      <c r="C5840" s="341" t="s">
        <v>11730</v>
      </c>
      <c r="D5840" s="341" t="s">
        <v>68</v>
      </c>
      <c r="E5840" s="341" t="s">
        <v>5911</v>
      </c>
      <c r="F5840" s="343" t="n">
        <v>81.69</v>
      </c>
    </row>
    <row r="5841" customFormat="false" ht="15" hidden="false" customHeight="false" outlineLevel="0" collapsed="false">
      <c r="A5841" s="341" t="n">
        <v>103337</v>
      </c>
      <c r="B5841" s="342" t="str">
        <f aca="false">A5841&amp;"U"</f>
        <v>103337U</v>
      </c>
      <c r="C5841" s="341" t="s">
        <v>11731</v>
      </c>
      <c r="D5841" s="341" t="s">
        <v>68</v>
      </c>
      <c r="E5841" s="341" t="s">
        <v>5911</v>
      </c>
      <c r="F5841" s="343" t="n">
        <v>82.69</v>
      </c>
    </row>
    <row r="5842" customFormat="false" ht="15" hidden="false" customHeight="false" outlineLevel="0" collapsed="false">
      <c r="A5842" s="341" t="n">
        <v>103338</v>
      </c>
      <c r="B5842" s="342" t="str">
        <f aca="false">A5842&amp;"U"</f>
        <v>103338U</v>
      </c>
      <c r="C5842" s="341" t="s">
        <v>11732</v>
      </c>
      <c r="D5842" s="341" t="s">
        <v>68</v>
      </c>
      <c r="E5842" s="341" t="s">
        <v>5911</v>
      </c>
      <c r="F5842" s="343" t="n">
        <v>107</v>
      </c>
    </row>
    <row r="5843" customFormat="false" ht="15" hidden="false" customHeight="false" outlineLevel="0" collapsed="false">
      <c r="A5843" s="341" t="n">
        <v>103339</v>
      </c>
      <c r="B5843" s="342" t="str">
        <f aca="false">A5843&amp;"U"</f>
        <v>103339U</v>
      </c>
      <c r="C5843" s="341" t="s">
        <v>11733</v>
      </c>
      <c r="D5843" s="341" t="s">
        <v>68</v>
      </c>
      <c r="E5843" s="341" t="s">
        <v>5911</v>
      </c>
      <c r="F5843" s="343" t="n">
        <v>108.18</v>
      </c>
    </row>
    <row r="5844" customFormat="false" ht="15" hidden="false" customHeight="false" outlineLevel="0" collapsed="false">
      <c r="A5844" s="341" t="n">
        <v>103340</v>
      </c>
      <c r="B5844" s="342" t="str">
        <f aca="false">A5844&amp;"U"</f>
        <v>103340U</v>
      </c>
      <c r="C5844" s="341" t="s">
        <v>11734</v>
      </c>
      <c r="D5844" s="341" t="s">
        <v>68</v>
      </c>
      <c r="E5844" s="341" t="s">
        <v>5911</v>
      </c>
      <c r="F5844" s="343" t="n">
        <v>129.75</v>
      </c>
    </row>
    <row r="5845" customFormat="false" ht="15" hidden="false" customHeight="false" outlineLevel="0" collapsed="false">
      <c r="A5845" s="341" t="n">
        <v>103341</v>
      </c>
      <c r="B5845" s="342" t="str">
        <f aca="false">A5845&amp;"U"</f>
        <v>103341U</v>
      </c>
      <c r="C5845" s="341" t="s">
        <v>11735</v>
      </c>
      <c r="D5845" s="341" t="s">
        <v>68</v>
      </c>
      <c r="E5845" s="341" t="s">
        <v>5911</v>
      </c>
      <c r="F5845" s="343" t="n">
        <v>131.23</v>
      </c>
    </row>
    <row r="5846" customFormat="false" ht="15" hidden="false" customHeight="false" outlineLevel="0" collapsed="false">
      <c r="A5846" s="341" t="n">
        <v>103342</v>
      </c>
      <c r="B5846" s="342" t="str">
        <f aca="false">A5846&amp;"U"</f>
        <v>103342U</v>
      </c>
      <c r="C5846" s="341" t="s">
        <v>11736</v>
      </c>
      <c r="D5846" s="341" t="s">
        <v>68</v>
      </c>
      <c r="E5846" s="341" t="s">
        <v>5911</v>
      </c>
      <c r="F5846" s="343" t="n">
        <v>110.42</v>
      </c>
    </row>
    <row r="5847" customFormat="false" ht="15" hidden="false" customHeight="false" outlineLevel="0" collapsed="false">
      <c r="A5847" s="341" t="n">
        <v>103343</v>
      </c>
      <c r="B5847" s="342" t="str">
        <f aca="false">A5847&amp;"U"</f>
        <v>103343U</v>
      </c>
      <c r="C5847" s="341" t="s">
        <v>11737</v>
      </c>
      <c r="D5847" s="341" t="s">
        <v>68</v>
      </c>
      <c r="E5847" s="341" t="s">
        <v>5911</v>
      </c>
      <c r="F5847" s="343" t="n">
        <v>111.73</v>
      </c>
    </row>
    <row r="5848" customFormat="false" ht="15" hidden="false" customHeight="false" outlineLevel="0" collapsed="false">
      <c r="A5848" s="341" t="n">
        <v>89453</v>
      </c>
      <c r="B5848" s="342" t="str">
        <f aca="false">A5848&amp;"U"</f>
        <v>89453U</v>
      </c>
      <c r="C5848" s="341" t="s">
        <v>11738</v>
      </c>
      <c r="D5848" s="341" t="s">
        <v>68</v>
      </c>
      <c r="E5848" s="341" t="s">
        <v>5964</v>
      </c>
      <c r="F5848" s="343" t="n">
        <v>84.33</v>
      </c>
    </row>
    <row r="5849" customFormat="false" ht="15" hidden="false" customHeight="false" outlineLevel="0" collapsed="false">
      <c r="A5849" s="341" t="n">
        <v>89455</v>
      </c>
      <c r="B5849" s="342" t="str">
        <f aca="false">A5849&amp;"U"</f>
        <v>89455U</v>
      </c>
      <c r="C5849" s="341" t="s">
        <v>11739</v>
      </c>
      <c r="D5849" s="341" t="s">
        <v>68</v>
      </c>
      <c r="E5849" s="341" t="s">
        <v>5964</v>
      </c>
      <c r="F5849" s="343" t="n">
        <v>102.44</v>
      </c>
    </row>
    <row r="5850" customFormat="false" ht="15" hidden="false" customHeight="false" outlineLevel="0" collapsed="false">
      <c r="A5850" s="341" t="n">
        <v>89462</v>
      </c>
      <c r="B5850" s="342" t="str">
        <f aca="false">A5850&amp;"U"</f>
        <v>89462U</v>
      </c>
      <c r="C5850" s="341" t="s">
        <v>11740</v>
      </c>
      <c r="D5850" s="341" t="s">
        <v>68</v>
      </c>
      <c r="E5850" s="341" t="s">
        <v>5964</v>
      </c>
      <c r="F5850" s="343" t="n">
        <v>110.19</v>
      </c>
    </row>
    <row r="5851" customFormat="false" ht="15" hidden="false" customHeight="false" outlineLevel="0" collapsed="false">
      <c r="A5851" s="341" t="n">
        <v>89464</v>
      </c>
      <c r="B5851" s="342" t="str">
        <f aca="false">A5851&amp;"U"</f>
        <v>89464U</v>
      </c>
      <c r="C5851" s="341" t="s">
        <v>11741</v>
      </c>
      <c r="D5851" s="341" t="s">
        <v>68</v>
      </c>
      <c r="E5851" s="341" t="s">
        <v>5964</v>
      </c>
      <c r="F5851" s="343" t="n">
        <v>129.86</v>
      </c>
    </row>
    <row r="5852" customFormat="false" ht="15" hidden="false" customHeight="false" outlineLevel="0" collapsed="false">
      <c r="A5852" s="341" t="n">
        <v>89470</v>
      </c>
      <c r="B5852" s="342" t="str">
        <f aca="false">A5852&amp;"U"</f>
        <v>89470U</v>
      </c>
      <c r="C5852" s="341" t="s">
        <v>11742</v>
      </c>
      <c r="D5852" s="341" t="s">
        <v>68</v>
      </c>
      <c r="E5852" s="341" t="s">
        <v>5964</v>
      </c>
      <c r="F5852" s="343" t="n">
        <v>95.15</v>
      </c>
    </row>
    <row r="5853" customFormat="false" ht="15" hidden="false" customHeight="false" outlineLevel="0" collapsed="false">
      <c r="A5853" s="341" t="n">
        <v>89472</v>
      </c>
      <c r="B5853" s="342" t="str">
        <f aca="false">A5853&amp;"U"</f>
        <v>89472U</v>
      </c>
      <c r="C5853" s="341" t="s">
        <v>11743</v>
      </c>
      <c r="D5853" s="341" t="s">
        <v>68</v>
      </c>
      <c r="E5853" s="341" t="s">
        <v>5964</v>
      </c>
      <c r="F5853" s="343" t="n">
        <v>114.1</v>
      </c>
    </row>
    <row r="5854" customFormat="false" ht="15" hidden="false" customHeight="false" outlineLevel="0" collapsed="false">
      <c r="A5854" s="341" t="n">
        <v>89478</v>
      </c>
      <c r="B5854" s="342" t="str">
        <f aca="false">A5854&amp;"U"</f>
        <v>89478U</v>
      </c>
      <c r="C5854" s="341" t="s">
        <v>11744</v>
      </c>
      <c r="D5854" s="341" t="s">
        <v>68</v>
      </c>
      <c r="E5854" s="341" t="s">
        <v>5964</v>
      </c>
      <c r="F5854" s="343" t="n">
        <v>127.69</v>
      </c>
    </row>
    <row r="5855" customFormat="false" ht="15" hidden="false" customHeight="false" outlineLevel="0" collapsed="false">
      <c r="A5855" s="341" t="n">
        <v>89480</v>
      </c>
      <c r="B5855" s="342" t="str">
        <f aca="false">A5855&amp;"U"</f>
        <v>89480U</v>
      </c>
      <c r="C5855" s="341" t="s">
        <v>11745</v>
      </c>
      <c r="D5855" s="341" t="s">
        <v>68</v>
      </c>
      <c r="E5855" s="341" t="s">
        <v>5964</v>
      </c>
      <c r="F5855" s="343" t="n">
        <v>148.18</v>
      </c>
    </row>
    <row r="5856" customFormat="false" ht="15" hidden="false" customHeight="false" outlineLevel="0" collapsed="false">
      <c r="A5856" s="341" t="n">
        <v>101161</v>
      </c>
      <c r="B5856" s="342" t="str">
        <f aca="false">A5856&amp;"U"</f>
        <v>101161U</v>
      </c>
      <c r="C5856" s="341" t="s">
        <v>11746</v>
      </c>
      <c r="D5856" s="341" t="s">
        <v>68</v>
      </c>
      <c r="E5856" s="341" t="s">
        <v>5964</v>
      </c>
      <c r="F5856" s="343" t="n">
        <v>217.54</v>
      </c>
    </row>
    <row r="5857" customFormat="false" ht="15" hidden="false" customHeight="false" outlineLevel="0" collapsed="false">
      <c r="A5857" s="341" t="n">
        <v>101163</v>
      </c>
      <c r="B5857" s="342" t="str">
        <f aca="false">A5857&amp;"U"</f>
        <v>101163U</v>
      </c>
      <c r="C5857" s="341" t="s">
        <v>11747</v>
      </c>
      <c r="D5857" s="341" t="s">
        <v>68</v>
      </c>
      <c r="E5857" s="341" t="s">
        <v>5964</v>
      </c>
      <c r="F5857" s="344" t="n">
        <v>1123.27</v>
      </c>
    </row>
    <row r="5858" customFormat="false" ht="15" hidden="false" customHeight="false" outlineLevel="0" collapsed="false">
      <c r="A5858" s="341" t="n">
        <v>101164</v>
      </c>
      <c r="B5858" s="342" t="str">
        <f aca="false">A5858&amp;"U"</f>
        <v>101164U</v>
      </c>
      <c r="C5858" s="341" t="s">
        <v>11748</v>
      </c>
      <c r="D5858" s="341" t="s">
        <v>68</v>
      </c>
      <c r="E5858" s="341" t="s">
        <v>5964</v>
      </c>
      <c r="F5858" s="344" t="n">
        <v>1139.15</v>
      </c>
    </row>
    <row r="5859" customFormat="false" ht="15" hidden="false" customHeight="false" outlineLevel="0" collapsed="false">
      <c r="A5859" s="341" t="n">
        <v>96358</v>
      </c>
      <c r="B5859" s="342" t="str">
        <f aca="false">A5859&amp;"U"</f>
        <v>96358U</v>
      </c>
      <c r="C5859" s="341" t="s">
        <v>11749</v>
      </c>
      <c r="D5859" s="341" t="s">
        <v>68</v>
      </c>
      <c r="E5859" s="341" t="s">
        <v>5911</v>
      </c>
      <c r="F5859" s="343" t="n">
        <v>83.35</v>
      </c>
    </row>
    <row r="5860" customFormat="false" ht="15" hidden="false" customHeight="false" outlineLevel="0" collapsed="false">
      <c r="A5860" s="341" t="n">
        <v>96359</v>
      </c>
      <c r="B5860" s="342" t="str">
        <f aca="false">A5860&amp;"U"</f>
        <v>96359U</v>
      </c>
      <c r="C5860" s="341" t="s">
        <v>11750</v>
      </c>
      <c r="D5860" s="341" t="s">
        <v>68</v>
      </c>
      <c r="E5860" s="341" t="s">
        <v>5911</v>
      </c>
      <c r="F5860" s="343" t="n">
        <v>93.52</v>
      </c>
    </row>
    <row r="5861" customFormat="false" ht="15" hidden="false" customHeight="false" outlineLevel="0" collapsed="false">
      <c r="A5861" s="341" t="n">
        <v>96360</v>
      </c>
      <c r="B5861" s="342" t="str">
        <f aca="false">A5861&amp;"U"</f>
        <v>96360U</v>
      </c>
      <c r="C5861" s="341" t="s">
        <v>11751</v>
      </c>
      <c r="D5861" s="341" t="s">
        <v>68</v>
      </c>
      <c r="E5861" s="341" t="s">
        <v>5911</v>
      </c>
      <c r="F5861" s="343" t="n">
        <v>109.08</v>
      </c>
    </row>
    <row r="5862" customFormat="false" ht="15" hidden="false" customHeight="false" outlineLevel="0" collapsed="false">
      <c r="A5862" s="341" t="n">
        <v>96361</v>
      </c>
      <c r="B5862" s="342" t="str">
        <f aca="false">A5862&amp;"U"</f>
        <v>96361U</v>
      </c>
      <c r="C5862" s="341" t="s">
        <v>11752</v>
      </c>
      <c r="D5862" s="341" t="s">
        <v>68</v>
      </c>
      <c r="E5862" s="341" t="s">
        <v>5911</v>
      </c>
      <c r="F5862" s="343" t="n">
        <v>128.46</v>
      </c>
    </row>
    <row r="5863" customFormat="false" ht="15" hidden="false" customHeight="false" outlineLevel="0" collapsed="false">
      <c r="A5863" s="341" t="n">
        <v>96362</v>
      </c>
      <c r="B5863" s="342" t="str">
        <f aca="false">A5863&amp;"U"</f>
        <v>96362U</v>
      </c>
      <c r="C5863" s="341" t="s">
        <v>11753</v>
      </c>
      <c r="D5863" s="341" t="s">
        <v>68</v>
      </c>
      <c r="E5863" s="341" t="s">
        <v>5911</v>
      </c>
      <c r="F5863" s="343" t="n">
        <v>108.15</v>
      </c>
    </row>
    <row r="5864" customFormat="false" ht="15" hidden="false" customHeight="false" outlineLevel="0" collapsed="false">
      <c r="A5864" s="341" t="n">
        <v>96363</v>
      </c>
      <c r="B5864" s="342" t="str">
        <f aca="false">A5864&amp;"U"</f>
        <v>96363U</v>
      </c>
      <c r="C5864" s="341" t="s">
        <v>11754</v>
      </c>
      <c r="D5864" s="341" t="s">
        <v>68</v>
      </c>
      <c r="E5864" s="341" t="s">
        <v>5911</v>
      </c>
      <c r="F5864" s="343" t="n">
        <v>118.76</v>
      </c>
    </row>
    <row r="5865" customFormat="false" ht="15" hidden="false" customHeight="false" outlineLevel="0" collapsed="false">
      <c r="A5865" s="341" t="n">
        <v>96364</v>
      </c>
      <c r="B5865" s="342" t="str">
        <f aca="false">A5865&amp;"U"</f>
        <v>96364U</v>
      </c>
      <c r="C5865" s="341" t="s">
        <v>11755</v>
      </c>
      <c r="D5865" s="341" t="s">
        <v>68</v>
      </c>
      <c r="E5865" s="341" t="s">
        <v>5911</v>
      </c>
      <c r="F5865" s="343" t="n">
        <v>133.86</v>
      </c>
    </row>
    <row r="5866" customFormat="false" ht="15" hidden="false" customHeight="false" outlineLevel="0" collapsed="false">
      <c r="A5866" s="341" t="n">
        <v>96365</v>
      </c>
      <c r="B5866" s="342" t="str">
        <f aca="false">A5866&amp;"U"</f>
        <v>96365U</v>
      </c>
      <c r="C5866" s="341" t="s">
        <v>11756</v>
      </c>
      <c r="D5866" s="341" t="s">
        <v>68</v>
      </c>
      <c r="E5866" s="341" t="s">
        <v>5911</v>
      </c>
      <c r="F5866" s="343" t="n">
        <v>153.74</v>
      </c>
    </row>
    <row r="5867" customFormat="false" ht="15" hidden="false" customHeight="false" outlineLevel="0" collapsed="false">
      <c r="A5867" s="341" t="n">
        <v>96366</v>
      </c>
      <c r="B5867" s="342" t="str">
        <f aca="false">A5867&amp;"U"</f>
        <v>96366U</v>
      </c>
      <c r="C5867" s="341" t="s">
        <v>11757</v>
      </c>
      <c r="D5867" s="341" t="s">
        <v>68</v>
      </c>
      <c r="E5867" s="341" t="s">
        <v>5911</v>
      </c>
      <c r="F5867" s="343" t="n">
        <v>132.93</v>
      </c>
    </row>
    <row r="5868" customFormat="false" ht="15" hidden="false" customHeight="false" outlineLevel="0" collapsed="false">
      <c r="A5868" s="341" t="n">
        <v>96367</v>
      </c>
      <c r="B5868" s="342" t="str">
        <f aca="false">A5868&amp;"U"</f>
        <v>96367U</v>
      </c>
      <c r="C5868" s="341" t="s">
        <v>11758</v>
      </c>
      <c r="D5868" s="341" t="s">
        <v>68</v>
      </c>
      <c r="E5868" s="341" t="s">
        <v>5911</v>
      </c>
      <c r="F5868" s="343" t="n">
        <v>144.02</v>
      </c>
    </row>
    <row r="5869" customFormat="false" ht="15" hidden="false" customHeight="false" outlineLevel="0" collapsed="false">
      <c r="A5869" s="341" t="n">
        <v>96368</v>
      </c>
      <c r="B5869" s="342" t="str">
        <f aca="false">A5869&amp;"U"</f>
        <v>96368U</v>
      </c>
      <c r="C5869" s="341" t="s">
        <v>11759</v>
      </c>
      <c r="D5869" s="341" t="s">
        <v>68</v>
      </c>
      <c r="E5869" s="341" t="s">
        <v>5911</v>
      </c>
      <c r="F5869" s="343" t="n">
        <v>158.66</v>
      </c>
    </row>
    <row r="5870" customFormat="false" ht="15" hidden="false" customHeight="false" outlineLevel="0" collapsed="false">
      <c r="A5870" s="341" t="n">
        <v>96369</v>
      </c>
      <c r="B5870" s="342" t="str">
        <f aca="false">A5870&amp;"U"</f>
        <v>96369U</v>
      </c>
      <c r="C5870" s="341" t="s">
        <v>11760</v>
      </c>
      <c r="D5870" s="341" t="s">
        <v>68</v>
      </c>
      <c r="E5870" s="341" t="s">
        <v>5911</v>
      </c>
      <c r="F5870" s="343" t="n">
        <v>178.98</v>
      </c>
    </row>
    <row r="5871" customFormat="false" ht="15" hidden="false" customHeight="false" outlineLevel="0" collapsed="false">
      <c r="A5871" s="341" t="n">
        <v>96370</v>
      </c>
      <c r="B5871" s="342" t="str">
        <f aca="false">A5871&amp;"U"</f>
        <v>96370U</v>
      </c>
      <c r="C5871" s="341" t="s">
        <v>11761</v>
      </c>
      <c r="D5871" s="341" t="s">
        <v>68</v>
      </c>
      <c r="E5871" s="341" t="s">
        <v>5911</v>
      </c>
      <c r="F5871" s="343" t="n">
        <v>55.48</v>
      </c>
    </row>
    <row r="5872" customFormat="false" ht="15" hidden="false" customHeight="false" outlineLevel="0" collapsed="false">
      <c r="A5872" s="341" t="n">
        <v>96371</v>
      </c>
      <c r="B5872" s="342" t="str">
        <f aca="false">A5872&amp;"U"</f>
        <v>96371U</v>
      </c>
      <c r="C5872" s="341" t="s">
        <v>11762</v>
      </c>
      <c r="D5872" s="341" t="s">
        <v>68</v>
      </c>
      <c r="E5872" s="341" t="s">
        <v>5911</v>
      </c>
      <c r="F5872" s="343" t="n">
        <v>65.17</v>
      </c>
    </row>
    <row r="5873" customFormat="false" ht="15" hidden="false" customHeight="false" outlineLevel="0" collapsed="false">
      <c r="A5873" s="341" t="n">
        <v>96373</v>
      </c>
      <c r="B5873" s="342" t="str">
        <f aca="false">A5873&amp;"U"</f>
        <v>96373U</v>
      </c>
      <c r="C5873" s="341" t="s">
        <v>11763</v>
      </c>
      <c r="D5873" s="341" t="s">
        <v>152</v>
      </c>
      <c r="E5873" s="341" t="s">
        <v>5911</v>
      </c>
      <c r="F5873" s="343" t="n">
        <v>10.37</v>
      </c>
    </row>
    <row r="5874" customFormat="false" ht="15" hidden="false" customHeight="false" outlineLevel="0" collapsed="false">
      <c r="A5874" s="341" t="n">
        <v>96374</v>
      </c>
      <c r="B5874" s="342" t="str">
        <f aca="false">A5874&amp;"U"</f>
        <v>96374U</v>
      </c>
      <c r="C5874" s="341" t="s">
        <v>11764</v>
      </c>
      <c r="D5874" s="341" t="s">
        <v>152</v>
      </c>
      <c r="E5874" s="341" t="s">
        <v>5911</v>
      </c>
      <c r="F5874" s="343" t="n">
        <v>30.27</v>
      </c>
    </row>
    <row r="5875" customFormat="false" ht="15" hidden="false" customHeight="false" outlineLevel="0" collapsed="false">
      <c r="A5875" s="341" t="n">
        <v>102235</v>
      </c>
      <c r="B5875" s="342" t="str">
        <f aca="false">A5875&amp;"U"</f>
        <v>102235U</v>
      </c>
      <c r="C5875" s="341" t="s">
        <v>11765</v>
      </c>
      <c r="D5875" s="341" t="s">
        <v>68</v>
      </c>
      <c r="E5875" s="341" t="s">
        <v>5911</v>
      </c>
      <c r="F5875" s="343" t="n">
        <v>337.35</v>
      </c>
    </row>
    <row r="5876" customFormat="false" ht="15" hidden="false" customHeight="false" outlineLevel="0" collapsed="false">
      <c r="A5876" s="341" t="n">
        <v>102253</v>
      </c>
      <c r="B5876" s="342" t="str">
        <f aca="false">A5876&amp;"U"</f>
        <v>102253U</v>
      </c>
      <c r="C5876" s="341" t="s">
        <v>11766</v>
      </c>
      <c r="D5876" s="341" t="s">
        <v>68</v>
      </c>
      <c r="E5876" s="341" t="s">
        <v>5964</v>
      </c>
      <c r="F5876" s="343" t="n">
        <v>754.27</v>
      </c>
    </row>
    <row r="5877" customFormat="false" ht="15" hidden="false" customHeight="false" outlineLevel="0" collapsed="false">
      <c r="A5877" s="341" t="n">
        <v>102254</v>
      </c>
      <c r="B5877" s="342" t="str">
        <f aca="false">A5877&amp;"U"</f>
        <v>102254U</v>
      </c>
      <c r="C5877" s="341" t="s">
        <v>11767</v>
      </c>
      <c r="D5877" s="341" t="s">
        <v>68</v>
      </c>
      <c r="E5877" s="341" t="s">
        <v>5964</v>
      </c>
      <c r="F5877" s="343" t="n">
        <v>784.67</v>
      </c>
    </row>
    <row r="5878" customFormat="false" ht="15" hidden="false" customHeight="false" outlineLevel="0" collapsed="false">
      <c r="A5878" s="341" t="n">
        <v>102255</v>
      </c>
      <c r="B5878" s="342" t="str">
        <f aca="false">A5878&amp;"U"</f>
        <v>102255U</v>
      </c>
      <c r="C5878" s="341" t="s">
        <v>11768</v>
      </c>
      <c r="D5878" s="341" t="s">
        <v>68</v>
      </c>
      <c r="E5878" s="341" t="s">
        <v>5964</v>
      </c>
      <c r="F5878" s="343" t="n">
        <v>770.9</v>
      </c>
    </row>
    <row r="5879" customFormat="false" ht="15" hidden="false" customHeight="false" outlineLevel="0" collapsed="false">
      <c r="A5879" s="341" t="n">
        <v>102256</v>
      </c>
      <c r="B5879" s="342" t="str">
        <f aca="false">A5879&amp;"U"</f>
        <v>102256U</v>
      </c>
      <c r="C5879" s="341" t="s">
        <v>11769</v>
      </c>
      <c r="D5879" s="341" t="s">
        <v>68</v>
      </c>
      <c r="E5879" s="341" t="s">
        <v>5964</v>
      </c>
      <c r="F5879" s="343" t="n">
        <v>799.85</v>
      </c>
    </row>
    <row r="5880" customFormat="false" ht="15" hidden="false" customHeight="false" outlineLevel="0" collapsed="false">
      <c r="A5880" s="341" t="n">
        <v>102257</v>
      </c>
      <c r="B5880" s="342" t="str">
        <f aca="false">A5880&amp;"U"</f>
        <v>102257U</v>
      </c>
      <c r="C5880" s="341" t="s">
        <v>11770</v>
      </c>
      <c r="D5880" s="341" t="s">
        <v>68</v>
      </c>
      <c r="E5880" s="341" t="s">
        <v>5911</v>
      </c>
      <c r="F5880" s="343" t="n">
        <v>314.53</v>
      </c>
    </row>
    <row r="5881" customFormat="false" ht="15" hidden="false" customHeight="false" outlineLevel="0" collapsed="false">
      <c r="A5881" s="341" t="n">
        <v>102258</v>
      </c>
      <c r="B5881" s="342" t="str">
        <f aca="false">A5881&amp;"U"</f>
        <v>102258U</v>
      </c>
      <c r="C5881" s="341" t="s">
        <v>11771</v>
      </c>
      <c r="D5881" s="341" t="s">
        <v>68</v>
      </c>
      <c r="E5881" s="341" t="s">
        <v>5911</v>
      </c>
      <c r="F5881" s="343" t="n">
        <v>345.71</v>
      </c>
    </row>
    <row r="5882" customFormat="false" ht="15" hidden="false" customHeight="false" outlineLevel="0" collapsed="false">
      <c r="A5882" s="341" t="n">
        <v>104718</v>
      </c>
      <c r="B5882" s="342" t="str">
        <f aca="false">A5882&amp;"U"</f>
        <v>104718U</v>
      </c>
      <c r="C5882" s="341" t="s">
        <v>11772</v>
      </c>
      <c r="D5882" s="341" t="s">
        <v>68</v>
      </c>
      <c r="E5882" s="341" t="s">
        <v>5911</v>
      </c>
      <c r="F5882" s="343" t="n">
        <v>111.59</v>
      </c>
    </row>
    <row r="5883" customFormat="false" ht="15" hidden="false" customHeight="false" outlineLevel="0" collapsed="false">
      <c r="A5883" s="341" t="n">
        <v>104719</v>
      </c>
      <c r="B5883" s="342" t="str">
        <f aca="false">A5883&amp;"U"</f>
        <v>104719U</v>
      </c>
      <c r="C5883" s="341" t="s">
        <v>11773</v>
      </c>
      <c r="D5883" s="341" t="s">
        <v>68</v>
      </c>
      <c r="E5883" s="341" t="s">
        <v>5911</v>
      </c>
      <c r="F5883" s="343" t="n">
        <v>162.26</v>
      </c>
    </row>
    <row r="5884" customFormat="false" ht="15" hidden="false" customHeight="false" outlineLevel="0" collapsed="false">
      <c r="A5884" s="341" t="n">
        <v>104720</v>
      </c>
      <c r="B5884" s="342" t="str">
        <f aca="false">A5884&amp;"U"</f>
        <v>104720U</v>
      </c>
      <c r="C5884" s="341" t="s">
        <v>11774</v>
      </c>
      <c r="D5884" s="341" t="s">
        <v>68</v>
      </c>
      <c r="E5884" s="341" t="s">
        <v>5911</v>
      </c>
      <c r="F5884" s="343" t="n">
        <v>137.75</v>
      </c>
    </row>
    <row r="5885" customFormat="false" ht="15" hidden="false" customHeight="false" outlineLevel="0" collapsed="false">
      <c r="A5885" s="341" t="n">
        <v>104721</v>
      </c>
      <c r="B5885" s="342" t="str">
        <f aca="false">A5885&amp;"U"</f>
        <v>104721U</v>
      </c>
      <c r="C5885" s="341" t="s">
        <v>11775</v>
      </c>
      <c r="D5885" s="341" t="s">
        <v>68</v>
      </c>
      <c r="E5885" s="341" t="s">
        <v>5911</v>
      </c>
      <c r="F5885" s="343" t="n">
        <v>188.42</v>
      </c>
    </row>
    <row r="5886" customFormat="false" ht="15" hidden="false" customHeight="false" outlineLevel="0" collapsed="false">
      <c r="A5886" s="341" t="n">
        <v>104722</v>
      </c>
      <c r="B5886" s="342" t="str">
        <f aca="false">A5886&amp;"U"</f>
        <v>104722U</v>
      </c>
      <c r="C5886" s="341" t="s">
        <v>11776</v>
      </c>
      <c r="D5886" s="341" t="s">
        <v>68</v>
      </c>
      <c r="E5886" s="341" t="s">
        <v>5911</v>
      </c>
      <c r="F5886" s="343" t="n">
        <v>163.93</v>
      </c>
    </row>
    <row r="5887" customFormat="false" ht="15" hidden="false" customHeight="false" outlineLevel="0" collapsed="false">
      <c r="A5887" s="341" t="n">
        <v>104723</v>
      </c>
      <c r="B5887" s="342" t="str">
        <f aca="false">A5887&amp;"U"</f>
        <v>104723U</v>
      </c>
      <c r="C5887" s="341" t="s">
        <v>11777</v>
      </c>
      <c r="D5887" s="341" t="s">
        <v>68</v>
      </c>
      <c r="E5887" s="341" t="s">
        <v>5911</v>
      </c>
      <c r="F5887" s="343" t="n">
        <v>214.6</v>
      </c>
    </row>
    <row r="5888" customFormat="false" ht="15" hidden="false" customHeight="false" outlineLevel="0" collapsed="false">
      <c r="A5888" s="341" t="n">
        <v>104724</v>
      </c>
      <c r="B5888" s="342" t="str">
        <f aca="false">A5888&amp;"U"</f>
        <v>104724U</v>
      </c>
      <c r="C5888" s="341" t="s">
        <v>11778</v>
      </c>
      <c r="D5888" s="341" t="s">
        <v>68</v>
      </c>
      <c r="E5888" s="341" t="s">
        <v>5911</v>
      </c>
      <c r="F5888" s="343" t="n">
        <v>82.3</v>
      </c>
    </row>
    <row r="5889" customFormat="false" ht="15" hidden="false" customHeight="false" outlineLevel="0" collapsed="false">
      <c r="A5889" s="341" t="n">
        <v>101154</v>
      </c>
      <c r="B5889" s="342" t="str">
        <f aca="false">A5889&amp;"U"</f>
        <v>101154U</v>
      </c>
      <c r="C5889" s="341" t="s">
        <v>11779</v>
      </c>
      <c r="D5889" s="341" t="s">
        <v>68</v>
      </c>
      <c r="E5889" s="341" t="s">
        <v>5911</v>
      </c>
      <c r="F5889" s="343" t="n">
        <v>126.55</v>
      </c>
    </row>
    <row r="5890" customFormat="false" ht="15" hidden="false" customHeight="false" outlineLevel="0" collapsed="false">
      <c r="A5890" s="341" t="n">
        <v>101155</v>
      </c>
      <c r="B5890" s="342" t="str">
        <f aca="false">A5890&amp;"U"</f>
        <v>101155U</v>
      </c>
      <c r="C5890" s="341" t="s">
        <v>11780</v>
      </c>
      <c r="D5890" s="341" t="s">
        <v>68</v>
      </c>
      <c r="E5890" s="341" t="s">
        <v>5911</v>
      </c>
      <c r="F5890" s="343" t="n">
        <v>177.64</v>
      </c>
    </row>
    <row r="5891" customFormat="false" ht="15" hidden="false" customHeight="false" outlineLevel="0" collapsed="false">
      <c r="A5891" s="341" t="n">
        <v>101156</v>
      </c>
      <c r="B5891" s="342" t="str">
        <f aca="false">A5891&amp;"U"</f>
        <v>101156U</v>
      </c>
      <c r="C5891" s="341" t="s">
        <v>11781</v>
      </c>
      <c r="D5891" s="341" t="s">
        <v>68</v>
      </c>
      <c r="E5891" s="341" t="s">
        <v>5911</v>
      </c>
      <c r="F5891" s="343" t="n">
        <v>261.24</v>
      </c>
    </row>
    <row r="5892" customFormat="false" ht="15" hidden="false" customHeight="false" outlineLevel="0" collapsed="false">
      <c r="A5892" s="341" t="n">
        <v>101814</v>
      </c>
      <c r="B5892" s="342" t="str">
        <f aca="false">A5892&amp;"U"</f>
        <v>101814U</v>
      </c>
      <c r="C5892" s="341" t="s">
        <v>11782</v>
      </c>
      <c r="D5892" s="341" t="s">
        <v>68</v>
      </c>
      <c r="E5892" s="341" t="s">
        <v>5911</v>
      </c>
      <c r="F5892" s="343" t="n">
        <v>47.7</v>
      </c>
    </row>
    <row r="5893" customFormat="false" ht="15" hidden="false" customHeight="false" outlineLevel="0" collapsed="false">
      <c r="A5893" s="341" t="n">
        <v>101816</v>
      </c>
      <c r="B5893" s="342" t="str">
        <f aca="false">A5893&amp;"U"</f>
        <v>101816U</v>
      </c>
      <c r="C5893" s="341" t="s">
        <v>11783</v>
      </c>
      <c r="D5893" s="341" t="s">
        <v>68</v>
      </c>
      <c r="E5893" s="341" t="s">
        <v>5911</v>
      </c>
      <c r="F5893" s="343" t="n">
        <v>71.8</v>
      </c>
    </row>
    <row r="5894" customFormat="false" ht="15" hidden="false" customHeight="false" outlineLevel="0" collapsed="false">
      <c r="A5894" s="341" t="n">
        <v>101817</v>
      </c>
      <c r="B5894" s="342" t="str">
        <f aca="false">A5894&amp;"U"</f>
        <v>101817U</v>
      </c>
      <c r="C5894" s="341" t="s">
        <v>11784</v>
      </c>
      <c r="D5894" s="341" t="s">
        <v>68</v>
      </c>
      <c r="E5894" s="341" t="s">
        <v>5911</v>
      </c>
      <c r="F5894" s="343" t="n">
        <v>51.02</v>
      </c>
    </row>
    <row r="5895" customFormat="false" ht="15" hidden="false" customHeight="false" outlineLevel="0" collapsed="false">
      <c r="A5895" s="341" t="n">
        <v>101819</v>
      </c>
      <c r="B5895" s="342" t="str">
        <f aca="false">A5895&amp;"U"</f>
        <v>101819U</v>
      </c>
      <c r="C5895" s="341" t="s">
        <v>11785</v>
      </c>
      <c r="D5895" s="341" t="s">
        <v>68</v>
      </c>
      <c r="E5895" s="341" t="s">
        <v>5911</v>
      </c>
      <c r="F5895" s="343" t="n">
        <v>64.23</v>
      </c>
    </row>
    <row r="5896" customFormat="false" ht="15" hidden="false" customHeight="false" outlineLevel="0" collapsed="false">
      <c r="A5896" s="341" t="n">
        <v>101820</v>
      </c>
      <c r="B5896" s="342" t="str">
        <f aca="false">A5896&amp;"U"</f>
        <v>101820U</v>
      </c>
      <c r="C5896" s="341" t="s">
        <v>11786</v>
      </c>
      <c r="D5896" s="341" t="s">
        <v>68</v>
      </c>
      <c r="E5896" s="341" t="s">
        <v>5911</v>
      </c>
      <c r="F5896" s="343" t="n">
        <v>41.64</v>
      </c>
    </row>
    <row r="5897" customFormat="false" ht="15" hidden="false" customHeight="false" outlineLevel="0" collapsed="false">
      <c r="A5897" s="341" t="n">
        <v>101822</v>
      </c>
      <c r="B5897" s="342" t="str">
        <f aca="false">A5897&amp;"U"</f>
        <v>101822U</v>
      </c>
      <c r="C5897" s="341" t="s">
        <v>11787</v>
      </c>
      <c r="D5897" s="341" t="s">
        <v>102</v>
      </c>
      <c r="E5897" s="341" t="s">
        <v>5911</v>
      </c>
      <c r="F5897" s="343" t="n">
        <v>100.37</v>
      </c>
    </row>
    <row r="5898" customFormat="false" ht="15" hidden="false" customHeight="false" outlineLevel="0" collapsed="false">
      <c r="A5898" s="341" t="n">
        <v>101823</v>
      </c>
      <c r="B5898" s="342" t="str">
        <f aca="false">A5898&amp;"U"</f>
        <v>101823U</v>
      </c>
      <c r="C5898" s="341" t="s">
        <v>11788</v>
      </c>
      <c r="D5898" s="341" t="s">
        <v>102</v>
      </c>
      <c r="E5898" s="341" t="s">
        <v>5911</v>
      </c>
      <c r="F5898" s="343" t="n">
        <v>134.09</v>
      </c>
    </row>
    <row r="5899" customFormat="false" ht="15" hidden="false" customHeight="false" outlineLevel="0" collapsed="false">
      <c r="A5899" s="341" t="n">
        <v>101824</v>
      </c>
      <c r="B5899" s="342" t="str">
        <f aca="false">A5899&amp;"U"</f>
        <v>101824U</v>
      </c>
      <c r="C5899" s="341" t="s">
        <v>11789</v>
      </c>
      <c r="D5899" s="341" t="s">
        <v>102</v>
      </c>
      <c r="E5899" s="341" t="s">
        <v>5911</v>
      </c>
      <c r="F5899" s="343" t="n">
        <v>165.48</v>
      </c>
    </row>
    <row r="5900" customFormat="false" ht="15" hidden="false" customHeight="false" outlineLevel="0" collapsed="false">
      <c r="A5900" s="341" t="n">
        <v>101825</v>
      </c>
      <c r="B5900" s="342" t="str">
        <f aca="false">A5900&amp;"U"</f>
        <v>101825U</v>
      </c>
      <c r="C5900" s="341" t="s">
        <v>11790</v>
      </c>
      <c r="D5900" s="341" t="s">
        <v>102</v>
      </c>
      <c r="E5900" s="341" t="s">
        <v>5911</v>
      </c>
      <c r="F5900" s="343" t="n">
        <v>196.03</v>
      </c>
    </row>
    <row r="5901" customFormat="false" ht="15" hidden="false" customHeight="false" outlineLevel="0" collapsed="false">
      <c r="A5901" s="341" t="n">
        <v>101826</v>
      </c>
      <c r="B5901" s="342" t="str">
        <f aca="false">A5901&amp;"U"</f>
        <v>101826U</v>
      </c>
      <c r="C5901" s="341" t="s">
        <v>11791</v>
      </c>
      <c r="D5901" s="341" t="s">
        <v>102</v>
      </c>
      <c r="E5901" s="341" t="s">
        <v>5911</v>
      </c>
      <c r="F5901" s="343" t="n">
        <v>226.18</v>
      </c>
    </row>
    <row r="5902" customFormat="false" ht="15" hidden="false" customHeight="false" outlineLevel="0" collapsed="false">
      <c r="A5902" s="341" t="n">
        <v>101827</v>
      </c>
      <c r="B5902" s="342" t="str">
        <f aca="false">A5902&amp;"U"</f>
        <v>101827U</v>
      </c>
      <c r="C5902" s="341" t="s">
        <v>11792</v>
      </c>
      <c r="D5902" s="341" t="s">
        <v>102</v>
      </c>
      <c r="E5902" s="341" t="s">
        <v>5911</v>
      </c>
      <c r="F5902" s="343" t="n">
        <v>186.33</v>
      </c>
    </row>
    <row r="5903" customFormat="false" ht="15" hidden="false" customHeight="false" outlineLevel="0" collapsed="false">
      <c r="A5903" s="341" t="n">
        <v>101828</v>
      </c>
      <c r="B5903" s="342" t="str">
        <f aca="false">A5903&amp;"U"</f>
        <v>101828U</v>
      </c>
      <c r="C5903" s="341" t="s">
        <v>11793</v>
      </c>
      <c r="D5903" s="341" t="s">
        <v>102</v>
      </c>
      <c r="E5903" s="341" t="s">
        <v>5911</v>
      </c>
      <c r="F5903" s="343" t="n">
        <v>172</v>
      </c>
    </row>
    <row r="5904" customFormat="false" ht="15" hidden="false" customHeight="false" outlineLevel="0" collapsed="false">
      <c r="A5904" s="341" t="n">
        <v>101829</v>
      </c>
      <c r="B5904" s="342" t="str">
        <f aca="false">A5904&amp;"U"</f>
        <v>101829U</v>
      </c>
      <c r="C5904" s="341" t="s">
        <v>11794</v>
      </c>
      <c r="D5904" s="341" t="s">
        <v>102</v>
      </c>
      <c r="E5904" s="341" t="s">
        <v>5911</v>
      </c>
      <c r="F5904" s="343" t="n">
        <v>248</v>
      </c>
    </row>
    <row r="5905" customFormat="false" ht="15" hidden="false" customHeight="false" outlineLevel="0" collapsed="false">
      <c r="A5905" s="341" t="n">
        <v>101830</v>
      </c>
      <c r="B5905" s="342" t="str">
        <f aca="false">A5905&amp;"U"</f>
        <v>101830U</v>
      </c>
      <c r="C5905" s="341" t="s">
        <v>11795</v>
      </c>
      <c r="D5905" s="341" t="s">
        <v>102</v>
      </c>
      <c r="E5905" s="341" t="s">
        <v>5911</v>
      </c>
      <c r="F5905" s="343" t="n">
        <v>276.83</v>
      </c>
    </row>
    <row r="5906" customFormat="false" ht="15" hidden="false" customHeight="false" outlineLevel="0" collapsed="false">
      <c r="A5906" s="341" t="n">
        <v>101831</v>
      </c>
      <c r="B5906" s="342" t="str">
        <f aca="false">A5906&amp;"U"</f>
        <v>101831U</v>
      </c>
      <c r="C5906" s="341" t="s">
        <v>11796</v>
      </c>
      <c r="D5906" s="341" t="s">
        <v>102</v>
      </c>
      <c r="E5906" s="341" t="s">
        <v>5911</v>
      </c>
      <c r="F5906" s="343" t="n">
        <v>305.26</v>
      </c>
    </row>
    <row r="5907" customFormat="false" ht="15" hidden="false" customHeight="false" outlineLevel="0" collapsed="false">
      <c r="A5907" s="341" t="n">
        <v>101832</v>
      </c>
      <c r="B5907" s="342" t="str">
        <f aca="false">A5907&amp;"U"</f>
        <v>101832U</v>
      </c>
      <c r="C5907" s="341" t="s">
        <v>11797</v>
      </c>
      <c r="D5907" s="341" t="s">
        <v>102</v>
      </c>
      <c r="E5907" s="341" t="s">
        <v>5911</v>
      </c>
      <c r="F5907" s="343" t="n">
        <v>234.25</v>
      </c>
    </row>
    <row r="5908" customFormat="false" ht="15" hidden="false" customHeight="false" outlineLevel="0" collapsed="false">
      <c r="A5908" s="341" t="n">
        <v>101833</v>
      </c>
      <c r="B5908" s="342" t="str">
        <f aca="false">A5908&amp;"U"</f>
        <v>101833U</v>
      </c>
      <c r="C5908" s="341" t="s">
        <v>11798</v>
      </c>
      <c r="D5908" s="341" t="s">
        <v>102</v>
      </c>
      <c r="E5908" s="341" t="s">
        <v>5911</v>
      </c>
      <c r="F5908" s="343" t="n">
        <v>263.36</v>
      </c>
    </row>
    <row r="5909" customFormat="false" ht="15" hidden="false" customHeight="false" outlineLevel="0" collapsed="false">
      <c r="A5909" s="341" t="n">
        <v>101834</v>
      </c>
      <c r="B5909" s="342" t="str">
        <f aca="false">A5909&amp;"U"</f>
        <v>101834U</v>
      </c>
      <c r="C5909" s="341" t="s">
        <v>11799</v>
      </c>
      <c r="D5909" s="341" t="s">
        <v>102</v>
      </c>
      <c r="E5909" s="341" t="s">
        <v>5911</v>
      </c>
      <c r="F5909" s="343" t="n">
        <v>292.08</v>
      </c>
    </row>
    <row r="5910" customFormat="false" ht="15" hidden="false" customHeight="false" outlineLevel="0" collapsed="false">
      <c r="A5910" s="341" t="n">
        <v>101835</v>
      </c>
      <c r="B5910" s="342" t="str">
        <f aca="false">A5910&amp;"U"</f>
        <v>101835U</v>
      </c>
      <c r="C5910" s="341" t="s">
        <v>11800</v>
      </c>
      <c r="D5910" s="341" t="s">
        <v>102</v>
      </c>
      <c r="E5910" s="341" t="s">
        <v>5911</v>
      </c>
      <c r="F5910" s="343" t="n">
        <v>264.83</v>
      </c>
    </row>
    <row r="5911" customFormat="false" ht="15" hidden="false" customHeight="false" outlineLevel="0" collapsed="false">
      <c r="A5911" s="341" t="n">
        <v>101836</v>
      </c>
      <c r="B5911" s="342" t="str">
        <f aca="false">A5911&amp;"U"</f>
        <v>101836U</v>
      </c>
      <c r="C5911" s="341" t="s">
        <v>11801</v>
      </c>
      <c r="D5911" s="341" t="s">
        <v>102</v>
      </c>
      <c r="E5911" s="341" t="s">
        <v>5911</v>
      </c>
      <c r="F5911" s="343" t="n">
        <v>24.28</v>
      </c>
    </row>
    <row r="5912" customFormat="false" ht="15" hidden="false" customHeight="false" outlineLevel="0" collapsed="false">
      <c r="A5912" s="341" t="n">
        <v>101837</v>
      </c>
      <c r="B5912" s="342" t="str">
        <f aca="false">A5912&amp;"U"</f>
        <v>101837U</v>
      </c>
      <c r="C5912" s="341" t="s">
        <v>11802</v>
      </c>
      <c r="D5912" s="341" t="s">
        <v>102</v>
      </c>
      <c r="E5912" s="341" t="s">
        <v>5911</v>
      </c>
      <c r="F5912" s="343" t="n">
        <v>58</v>
      </c>
    </row>
    <row r="5913" customFormat="false" ht="15" hidden="false" customHeight="false" outlineLevel="0" collapsed="false">
      <c r="A5913" s="341" t="n">
        <v>101838</v>
      </c>
      <c r="B5913" s="342" t="str">
        <f aca="false">A5913&amp;"U"</f>
        <v>101838U</v>
      </c>
      <c r="C5913" s="341" t="s">
        <v>11803</v>
      </c>
      <c r="D5913" s="341" t="s">
        <v>102</v>
      </c>
      <c r="E5913" s="341" t="s">
        <v>5911</v>
      </c>
      <c r="F5913" s="343" t="n">
        <v>89.39</v>
      </c>
    </row>
    <row r="5914" customFormat="false" ht="15" hidden="false" customHeight="false" outlineLevel="0" collapsed="false">
      <c r="A5914" s="341" t="n">
        <v>101839</v>
      </c>
      <c r="B5914" s="342" t="str">
        <f aca="false">A5914&amp;"U"</f>
        <v>101839U</v>
      </c>
      <c r="C5914" s="341" t="s">
        <v>11804</v>
      </c>
      <c r="D5914" s="341" t="s">
        <v>102</v>
      </c>
      <c r="E5914" s="341" t="s">
        <v>5911</v>
      </c>
      <c r="F5914" s="343" t="n">
        <v>119.93</v>
      </c>
    </row>
    <row r="5915" customFormat="false" ht="15" hidden="false" customHeight="false" outlineLevel="0" collapsed="false">
      <c r="A5915" s="341" t="n">
        <v>101840</v>
      </c>
      <c r="B5915" s="342" t="str">
        <f aca="false">A5915&amp;"U"</f>
        <v>101840U</v>
      </c>
      <c r="C5915" s="341" t="s">
        <v>11805</v>
      </c>
      <c r="D5915" s="341" t="s">
        <v>102</v>
      </c>
      <c r="E5915" s="341" t="s">
        <v>5911</v>
      </c>
      <c r="F5915" s="343" t="n">
        <v>192.82</v>
      </c>
    </row>
    <row r="5916" customFormat="false" ht="15" hidden="false" customHeight="false" outlineLevel="0" collapsed="false">
      <c r="A5916" s="341" t="n">
        <v>101841</v>
      </c>
      <c r="B5916" s="342" t="str">
        <f aca="false">A5916&amp;"U"</f>
        <v>101841U</v>
      </c>
      <c r="C5916" s="341" t="s">
        <v>11806</v>
      </c>
      <c r="D5916" s="341" t="s">
        <v>102</v>
      </c>
      <c r="E5916" s="341" t="s">
        <v>5911</v>
      </c>
      <c r="F5916" s="343" t="n">
        <v>110.24</v>
      </c>
    </row>
    <row r="5917" customFormat="false" ht="15" hidden="false" customHeight="false" outlineLevel="0" collapsed="false">
      <c r="A5917" s="341" t="n">
        <v>101842</v>
      </c>
      <c r="B5917" s="342" t="str">
        <f aca="false">A5917&amp;"U"</f>
        <v>101842U</v>
      </c>
      <c r="C5917" s="341" t="s">
        <v>11807</v>
      </c>
      <c r="D5917" s="341" t="s">
        <v>102</v>
      </c>
      <c r="E5917" s="341" t="s">
        <v>5911</v>
      </c>
      <c r="F5917" s="343" t="n">
        <v>95.91</v>
      </c>
    </row>
    <row r="5918" customFormat="false" ht="15" hidden="false" customHeight="false" outlineLevel="0" collapsed="false">
      <c r="A5918" s="341" t="n">
        <v>101843</v>
      </c>
      <c r="B5918" s="342" t="str">
        <f aca="false">A5918&amp;"U"</f>
        <v>101843U</v>
      </c>
      <c r="C5918" s="341" t="s">
        <v>11808</v>
      </c>
      <c r="D5918" s="341" t="s">
        <v>102</v>
      </c>
      <c r="E5918" s="341" t="s">
        <v>5911</v>
      </c>
      <c r="F5918" s="343" t="n">
        <v>171.91</v>
      </c>
    </row>
    <row r="5919" customFormat="false" ht="15" hidden="false" customHeight="false" outlineLevel="0" collapsed="false">
      <c r="A5919" s="341" t="n">
        <v>101844</v>
      </c>
      <c r="B5919" s="342" t="str">
        <f aca="false">A5919&amp;"U"</f>
        <v>101844U</v>
      </c>
      <c r="C5919" s="341" t="s">
        <v>11809</v>
      </c>
      <c r="D5919" s="341" t="s">
        <v>102</v>
      </c>
      <c r="E5919" s="341" t="s">
        <v>5911</v>
      </c>
      <c r="F5919" s="343" t="n">
        <v>200.74</v>
      </c>
    </row>
    <row r="5920" customFormat="false" ht="15" hidden="false" customHeight="false" outlineLevel="0" collapsed="false">
      <c r="A5920" s="341" t="n">
        <v>101845</v>
      </c>
      <c r="B5920" s="342" t="str">
        <f aca="false">A5920&amp;"U"</f>
        <v>101845U</v>
      </c>
      <c r="C5920" s="341" t="s">
        <v>11810</v>
      </c>
      <c r="D5920" s="341" t="s">
        <v>102</v>
      </c>
      <c r="E5920" s="341" t="s">
        <v>5911</v>
      </c>
      <c r="F5920" s="343" t="n">
        <v>229.17</v>
      </c>
    </row>
    <row r="5921" customFormat="false" ht="15" hidden="false" customHeight="false" outlineLevel="0" collapsed="false">
      <c r="A5921" s="341" t="n">
        <v>101846</v>
      </c>
      <c r="B5921" s="342" t="str">
        <f aca="false">A5921&amp;"U"</f>
        <v>101846U</v>
      </c>
      <c r="C5921" s="341" t="s">
        <v>11811</v>
      </c>
      <c r="D5921" s="341" t="s">
        <v>102</v>
      </c>
      <c r="E5921" s="341" t="s">
        <v>5911</v>
      </c>
      <c r="F5921" s="343" t="n">
        <v>158.16</v>
      </c>
    </row>
    <row r="5922" customFormat="false" ht="15" hidden="false" customHeight="false" outlineLevel="0" collapsed="false">
      <c r="A5922" s="341" t="n">
        <v>101847</v>
      </c>
      <c r="B5922" s="342" t="str">
        <f aca="false">A5922&amp;"U"</f>
        <v>101847U</v>
      </c>
      <c r="C5922" s="341" t="s">
        <v>11812</v>
      </c>
      <c r="D5922" s="341" t="s">
        <v>102</v>
      </c>
      <c r="E5922" s="341" t="s">
        <v>5911</v>
      </c>
      <c r="F5922" s="343" t="n">
        <v>187.27</v>
      </c>
    </row>
    <row r="5923" customFormat="false" ht="15" hidden="false" customHeight="false" outlineLevel="0" collapsed="false">
      <c r="A5923" s="341" t="n">
        <v>101848</v>
      </c>
      <c r="B5923" s="342" t="str">
        <f aca="false">A5923&amp;"U"</f>
        <v>101848U</v>
      </c>
      <c r="C5923" s="341" t="s">
        <v>11813</v>
      </c>
      <c r="D5923" s="341" t="s">
        <v>102</v>
      </c>
      <c r="E5923" s="341" t="s">
        <v>5911</v>
      </c>
      <c r="F5923" s="343" t="n">
        <v>215.99</v>
      </c>
    </row>
    <row r="5924" customFormat="false" ht="15" hidden="false" customHeight="false" outlineLevel="0" collapsed="false">
      <c r="A5924" s="341" t="n">
        <v>101849</v>
      </c>
      <c r="B5924" s="342" t="str">
        <f aca="false">A5924&amp;"U"</f>
        <v>101849U</v>
      </c>
      <c r="C5924" s="341" t="s">
        <v>11814</v>
      </c>
      <c r="D5924" s="341" t="s">
        <v>102</v>
      </c>
      <c r="E5924" s="341" t="s">
        <v>5911</v>
      </c>
      <c r="F5924" s="343" t="n">
        <v>188.74</v>
      </c>
    </row>
    <row r="5925" customFormat="false" ht="15" hidden="false" customHeight="false" outlineLevel="0" collapsed="false">
      <c r="A5925" s="341" t="n">
        <v>101850</v>
      </c>
      <c r="B5925" s="342" t="str">
        <f aca="false">A5925&amp;"U"</f>
        <v>101850U</v>
      </c>
      <c r="C5925" s="341" t="s">
        <v>11815</v>
      </c>
      <c r="D5925" s="341" t="s">
        <v>68</v>
      </c>
      <c r="E5925" s="341" t="s">
        <v>5911</v>
      </c>
      <c r="F5925" s="343" t="n">
        <v>61.78</v>
      </c>
    </row>
    <row r="5926" customFormat="false" ht="15" hidden="false" customHeight="false" outlineLevel="0" collapsed="false">
      <c r="A5926" s="341" t="n">
        <v>101852</v>
      </c>
      <c r="B5926" s="342" t="str">
        <f aca="false">A5926&amp;"U"</f>
        <v>101852U</v>
      </c>
      <c r="C5926" s="341" t="s">
        <v>11816</v>
      </c>
      <c r="D5926" s="341" t="s">
        <v>68</v>
      </c>
      <c r="E5926" s="341" t="s">
        <v>5911</v>
      </c>
      <c r="F5926" s="343" t="n">
        <v>75.62</v>
      </c>
    </row>
    <row r="5927" customFormat="false" ht="15" hidden="false" customHeight="false" outlineLevel="0" collapsed="false">
      <c r="A5927" s="341" t="n">
        <v>101853</v>
      </c>
      <c r="B5927" s="342" t="str">
        <f aca="false">A5927&amp;"U"</f>
        <v>101853U</v>
      </c>
      <c r="C5927" s="341" t="s">
        <v>11817</v>
      </c>
      <c r="D5927" s="341" t="s">
        <v>68</v>
      </c>
      <c r="E5927" s="341" t="s">
        <v>5911</v>
      </c>
      <c r="F5927" s="343" t="n">
        <v>56.33</v>
      </c>
    </row>
    <row r="5928" customFormat="false" ht="15" hidden="false" customHeight="false" outlineLevel="0" collapsed="false">
      <c r="A5928" s="341" t="n">
        <v>101855</v>
      </c>
      <c r="B5928" s="342" t="str">
        <f aca="false">A5928&amp;"U"</f>
        <v>101855U</v>
      </c>
      <c r="C5928" s="341" t="s">
        <v>11818</v>
      </c>
      <c r="D5928" s="341" t="s">
        <v>68</v>
      </c>
      <c r="E5928" s="341" t="s">
        <v>5911</v>
      </c>
      <c r="F5928" s="343" t="n">
        <v>80.96</v>
      </c>
    </row>
    <row r="5929" customFormat="false" ht="15" hidden="false" customHeight="false" outlineLevel="0" collapsed="false">
      <c r="A5929" s="341" t="n">
        <v>101856</v>
      </c>
      <c r="B5929" s="342" t="str">
        <f aca="false">A5929&amp;"U"</f>
        <v>101856U</v>
      </c>
      <c r="C5929" s="341" t="s">
        <v>11819</v>
      </c>
      <c r="D5929" s="341" t="s">
        <v>68</v>
      </c>
      <c r="E5929" s="341" t="s">
        <v>5911</v>
      </c>
      <c r="F5929" s="343" t="n">
        <v>28.61</v>
      </c>
    </row>
    <row r="5930" customFormat="false" ht="15" hidden="false" customHeight="false" outlineLevel="0" collapsed="false">
      <c r="A5930" s="341" t="n">
        <v>101857</v>
      </c>
      <c r="B5930" s="342" t="str">
        <f aca="false">A5930&amp;"U"</f>
        <v>101857U</v>
      </c>
      <c r="C5930" s="341" t="s">
        <v>11820</v>
      </c>
      <c r="D5930" s="341" t="s">
        <v>68</v>
      </c>
      <c r="E5930" s="341" t="s">
        <v>5911</v>
      </c>
      <c r="F5930" s="343" t="n">
        <v>34.59</v>
      </c>
    </row>
    <row r="5931" customFormat="false" ht="15" hidden="false" customHeight="false" outlineLevel="0" collapsed="false">
      <c r="A5931" s="341" t="n">
        <v>101858</v>
      </c>
      <c r="B5931" s="342" t="str">
        <f aca="false">A5931&amp;"U"</f>
        <v>101858U</v>
      </c>
      <c r="C5931" s="341" t="s">
        <v>11821</v>
      </c>
      <c r="D5931" s="341" t="s">
        <v>68</v>
      </c>
      <c r="E5931" s="341" t="s">
        <v>5911</v>
      </c>
      <c r="F5931" s="343" t="n">
        <v>29.11</v>
      </c>
    </row>
    <row r="5932" customFormat="false" ht="15" hidden="false" customHeight="false" outlineLevel="0" collapsed="false">
      <c r="A5932" s="341" t="n">
        <v>101859</v>
      </c>
      <c r="B5932" s="342" t="str">
        <f aca="false">A5932&amp;"U"</f>
        <v>101859U</v>
      </c>
      <c r="C5932" s="341" t="s">
        <v>11822</v>
      </c>
      <c r="D5932" s="341" t="s">
        <v>68</v>
      </c>
      <c r="E5932" s="341" t="s">
        <v>5911</v>
      </c>
      <c r="F5932" s="343" t="n">
        <v>31.69</v>
      </c>
    </row>
    <row r="5933" customFormat="false" ht="15" hidden="false" customHeight="false" outlineLevel="0" collapsed="false">
      <c r="A5933" s="341" t="n">
        <v>101860</v>
      </c>
      <c r="B5933" s="342" t="str">
        <f aca="false">A5933&amp;"U"</f>
        <v>101860U</v>
      </c>
      <c r="C5933" s="341" t="s">
        <v>11823</v>
      </c>
      <c r="D5933" s="341" t="s">
        <v>68</v>
      </c>
      <c r="E5933" s="341" t="s">
        <v>5911</v>
      </c>
      <c r="F5933" s="343" t="n">
        <v>35.73</v>
      </c>
    </row>
    <row r="5934" customFormat="false" ht="15" hidden="false" customHeight="false" outlineLevel="0" collapsed="false">
      <c r="A5934" s="341" t="n">
        <v>101861</v>
      </c>
      <c r="B5934" s="342" t="str">
        <f aca="false">A5934&amp;"U"</f>
        <v>101861U</v>
      </c>
      <c r="C5934" s="341" t="s">
        <v>11824</v>
      </c>
      <c r="D5934" s="341" t="s">
        <v>68</v>
      </c>
      <c r="E5934" s="341" t="s">
        <v>5911</v>
      </c>
      <c r="F5934" s="343" t="n">
        <v>33.72</v>
      </c>
    </row>
    <row r="5935" customFormat="false" ht="15" hidden="false" customHeight="false" outlineLevel="0" collapsed="false">
      <c r="A5935" s="341" t="n">
        <v>101862</v>
      </c>
      <c r="B5935" s="342" t="str">
        <f aca="false">A5935&amp;"U"</f>
        <v>101862U</v>
      </c>
      <c r="C5935" s="341" t="s">
        <v>11825</v>
      </c>
      <c r="D5935" s="341" t="s">
        <v>68</v>
      </c>
      <c r="E5935" s="341" t="s">
        <v>5911</v>
      </c>
      <c r="F5935" s="343" t="n">
        <v>36.33</v>
      </c>
    </row>
    <row r="5936" customFormat="false" ht="15" hidden="false" customHeight="false" outlineLevel="0" collapsed="false">
      <c r="A5936" s="341" t="n">
        <v>101863</v>
      </c>
      <c r="B5936" s="342" t="str">
        <f aca="false">A5936&amp;"U"</f>
        <v>101863U</v>
      </c>
      <c r="C5936" s="341" t="s">
        <v>11826</v>
      </c>
      <c r="D5936" s="341" t="s">
        <v>68</v>
      </c>
      <c r="E5936" s="341" t="s">
        <v>5911</v>
      </c>
      <c r="F5936" s="343" t="n">
        <v>29.48</v>
      </c>
    </row>
    <row r="5937" customFormat="false" ht="15" hidden="false" customHeight="false" outlineLevel="0" collapsed="false">
      <c r="A5937" s="341" t="n">
        <v>101864</v>
      </c>
      <c r="B5937" s="342" t="str">
        <f aca="false">A5937&amp;"U"</f>
        <v>101864U</v>
      </c>
      <c r="C5937" s="341" t="s">
        <v>11827</v>
      </c>
      <c r="D5937" s="341" t="s">
        <v>68</v>
      </c>
      <c r="E5937" s="341" t="s">
        <v>5911</v>
      </c>
      <c r="F5937" s="343" t="n">
        <v>33.51</v>
      </c>
    </row>
    <row r="5938" customFormat="false" ht="15" hidden="false" customHeight="false" outlineLevel="0" collapsed="false">
      <c r="A5938" s="341" t="n">
        <v>101865</v>
      </c>
      <c r="B5938" s="342" t="str">
        <f aca="false">A5938&amp;"U"</f>
        <v>101865U</v>
      </c>
      <c r="C5938" s="341" t="s">
        <v>11828</v>
      </c>
      <c r="D5938" s="341" t="s">
        <v>68</v>
      </c>
      <c r="E5938" s="341" t="s">
        <v>5911</v>
      </c>
      <c r="F5938" s="343" t="n">
        <v>37.55</v>
      </c>
    </row>
    <row r="5939" customFormat="false" ht="15" hidden="false" customHeight="false" outlineLevel="0" collapsed="false">
      <c r="A5939" s="341" t="n">
        <v>101866</v>
      </c>
      <c r="B5939" s="342" t="str">
        <f aca="false">A5939&amp;"U"</f>
        <v>101866U</v>
      </c>
      <c r="C5939" s="341" t="s">
        <v>11829</v>
      </c>
      <c r="D5939" s="341" t="s">
        <v>68</v>
      </c>
      <c r="E5939" s="341" t="s">
        <v>5911</v>
      </c>
      <c r="F5939" s="343" t="n">
        <v>33.92</v>
      </c>
    </row>
    <row r="5940" customFormat="false" ht="15" hidden="false" customHeight="false" outlineLevel="0" collapsed="false">
      <c r="A5940" s="341" t="n">
        <v>101867</v>
      </c>
      <c r="B5940" s="342" t="str">
        <f aca="false">A5940&amp;"U"</f>
        <v>101867U</v>
      </c>
      <c r="C5940" s="341" t="s">
        <v>11830</v>
      </c>
      <c r="D5940" s="341" t="s">
        <v>68</v>
      </c>
      <c r="E5940" s="341" t="s">
        <v>5911</v>
      </c>
      <c r="F5940" s="343" t="n">
        <v>37.96</v>
      </c>
    </row>
    <row r="5941" customFormat="false" ht="15" hidden="false" customHeight="false" outlineLevel="0" collapsed="false">
      <c r="A5941" s="341" t="n">
        <v>101868</v>
      </c>
      <c r="B5941" s="342" t="str">
        <f aca="false">A5941&amp;"U"</f>
        <v>101868U</v>
      </c>
      <c r="C5941" s="341" t="s">
        <v>11831</v>
      </c>
      <c r="D5941" s="341" t="s">
        <v>68</v>
      </c>
      <c r="E5941" s="341" t="s">
        <v>5911</v>
      </c>
      <c r="F5941" s="343" t="n">
        <v>31.1</v>
      </c>
    </row>
    <row r="5942" customFormat="false" ht="15" hidden="false" customHeight="false" outlineLevel="0" collapsed="false">
      <c r="A5942" s="341" t="n">
        <v>101869</v>
      </c>
      <c r="B5942" s="342" t="str">
        <f aca="false">A5942&amp;"U"</f>
        <v>101869U</v>
      </c>
      <c r="C5942" s="341" t="s">
        <v>11832</v>
      </c>
      <c r="D5942" s="341" t="s">
        <v>68</v>
      </c>
      <c r="E5942" s="341" t="s">
        <v>5911</v>
      </c>
      <c r="F5942" s="343" t="n">
        <v>35.15</v>
      </c>
    </row>
    <row r="5943" customFormat="false" ht="15" hidden="false" customHeight="false" outlineLevel="0" collapsed="false">
      <c r="A5943" s="341" t="n">
        <v>101870</v>
      </c>
      <c r="B5943" s="342" t="str">
        <f aca="false">A5943&amp;"U"</f>
        <v>101870U</v>
      </c>
      <c r="C5943" s="341" t="s">
        <v>11833</v>
      </c>
      <c r="D5943" s="341" t="s">
        <v>68</v>
      </c>
      <c r="E5943" s="341" t="s">
        <v>5911</v>
      </c>
      <c r="F5943" s="343" t="n">
        <v>39.17</v>
      </c>
    </row>
    <row r="5944" customFormat="false" ht="15" hidden="false" customHeight="false" outlineLevel="0" collapsed="false">
      <c r="A5944" s="341" t="n">
        <v>102098</v>
      </c>
      <c r="B5944" s="342" t="str">
        <f aca="false">A5944&amp;"U"</f>
        <v>102098U</v>
      </c>
      <c r="C5944" s="341" t="s">
        <v>11834</v>
      </c>
      <c r="D5944" s="341" t="s">
        <v>102</v>
      </c>
      <c r="E5944" s="341" t="s">
        <v>5911</v>
      </c>
      <c r="F5944" s="344" t="n">
        <v>1897.02</v>
      </c>
    </row>
    <row r="5945" customFormat="false" ht="15" hidden="false" customHeight="false" outlineLevel="0" collapsed="false">
      <c r="A5945" s="341" t="n">
        <v>102988</v>
      </c>
      <c r="B5945" s="342" t="str">
        <f aca="false">A5945&amp;"U"</f>
        <v>102988U</v>
      </c>
      <c r="C5945" s="341" t="s">
        <v>11835</v>
      </c>
      <c r="D5945" s="341" t="s">
        <v>68</v>
      </c>
      <c r="E5945" s="341" t="s">
        <v>5911</v>
      </c>
      <c r="F5945" s="343" t="n">
        <v>53.54</v>
      </c>
    </row>
    <row r="5946" customFormat="false" ht="15" hidden="false" customHeight="false" outlineLevel="0" collapsed="false">
      <c r="A5946" s="341" t="n">
        <v>100576</v>
      </c>
      <c r="B5946" s="342" t="str">
        <f aca="false">A5946&amp;"U"</f>
        <v>100576U</v>
      </c>
      <c r="C5946" s="341" t="s">
        <v>11836</v>
      </c>
      <c r="D5946" s="341" t="s">
        <v>68</v>
      </c>
      <c r="E5946" s="341" t="s">
        <v>5911</v>
      </c>
      <c r="F5946" s="343" t="n">
        <v>2.37</v>
      </c>
    </row>
    <row r="5947" customFormat="false" ht="15" hidden="false" customHeight="false" outlineLevel="0" collapsed="false">
      <c r="A5947" s="341" t="n">
        <v>100577</v>
      </c>
      <c r="B5947" s="342" t="str">
        <f aca="false">A5947&amp;"U"</f>
        <v>100577U</v>
      </c>
      <c r="C5947" s="341" t="s">
        <v>11837</v>
      </c>
      <c r="D5947" s="341" t="s">
        <v>68</v>
      </c>
      <c r="E5947" s="341" t="s">
        <v>5911</v>
      </c>
      <c r="F5947" s="343" t="n">
        <v>1.17</v>
      </c>
    </row>
    <row r="5948" customFormat="false" ht="15" hidden="false" customHeight="false" outlineLevel="0" collapsed="false">
      <c r="A5948" s="341" t="n">
        <v>96388</v>
      </c>
      <c r="B5948" s="342" t="str">
        <f aca="false">A5948&amp;"U"</f>
        <v>96388U</v>
      </c>
      <c r="C5948" s="341" t="s">
        <v>11838</v>
      </c>
      <c r="D5948" s="341" t="s">
        <v>102</v>
      </c>
      <c r="E5948" s="341" t="s">
        <v>5911</v>
      </c>
      <c r="F5948" s="343" t="n">
        <v>11.64</v>
      </c>
    </row>
    <row r="5949" customFormat="false" ht="15" hidden="false" customHeight="false" outlineLevel="0" collapsed="false">
      <c r="A5949" s="341" t="n">
        <v>96389</v>
      </c>
      <c r="B5949" s="342" t="str">
        <f aca="false">A5949&amp;"U"</f>
        <v>96389U</v>
      </c>
      <c r="C5949" s="341" t="s">
        <v>11839</v>
      </c>
      <c r="D5949" s="341" t="s">
        <v>102</v>
      </c>
      <c r="E5949" s="341" t="s">
        <v>5911</v>
      </c>
      <c r="F5949" s="343" t="n">
        <v>49.76</v>
      </c>
    </row>
    <row r="5950" customFormat="false" ht="15" hidden="false" customHeight="false" outlineLevel="0" collapsed="false">
      <c r="A5950" s="341" t="n">
        <v>96390</v>
      </c>
      <c r="B5950" s="342" t="str">
        <f aca="false">A5950&amp;"U"</f>
        <v>96390U</v>
      </c>
      <c r="C5950" s="341" t="s">
        <v>11840</v>
      </c>
      <c r="D5950" s="341" t="s">
        <v>102</v>
      </c>
      <c r="E5950" s="341" t="s">
        <v>5911</v>
      </c>
      <c r="F5950" s="343" t="n">
        <v>79.48</v>
      </c>
    </row>
    <row r="5951" customFormat="false" ht="15" hidden="false" customHeight="false" outlineLevel="0" collapsed="false">
      <c r="A5951" s="341" t="n">
        <v>96391</v>
      </c>
      <c r="B5951" s="342" t="str">
        <f aca="false">A5951&amp;"U"</f>
        <v>96391U</v>
      </c>
      <c r="C5951" s="341" t="s">
        <v>11841</v>
      </c>
      <c r="D5951" s="341" t="s">
        <v>102</v>
      </c>
      <c r="E5951" s="341" t="s">
        <v>5911</v>
      </c>
      <c r="F5951" s="343" t="n">
        <v>110.69</v>
      </c>
    </row>
    <row r="5952" customFormat="false" ht="15" hidden="false" customHeight="false" outlineLevel="0" collapsed="false">
      <c r="A5952" s="341" t="n">
        <v>96392</v>
      </c>
      <c r="B5952" s="342" t="str">
        <f aca="false">A5952&amp;"U"</f>
        <v>96392U</v>
      </c>
      <c r="C5952" s="341" t="s">
        <v>11842</v>
      </c>
      <c r="D5952" s="341" t="s">
        <v>102</v>
      </c>
      <c r="E5952" s="341" t="s">
        <v>5911</v>
      </c>
      <c r="F5952" s="343" t="n">
        <v>140.84</v>
      </c>
    </row>
    <row r="5953" customFormat="false" ht="15" hidden="false" customHeight="false" outlineLevel="0" collapsed="false">
      <c r="A5953" s="341" t="n">
        <v>96396</v>
      </c>
      <c r="B5953" s="342" t="str">
        <f aca="false">A5953&amp;"U"</f>
        <v>96396U</v>
      </c>
      <c r="C5953" s="341" t="s">
        <v>11843</v>
      </c>
      <c r="D5953" s="341" t="s">
        <v>102</v>
      </c>
      <c r="E5953" s="341" t="s">
        <v>5911</v>
      </c>
      <c r="F5953" s="343" t="n">
        <v>177.41</v>
      </c>
    </row>
    <row r="5954" customFormat="false" ht="15" hidden="false" customHeight="false" outlineLevel="0" collapsed="false">
      <c r="A5954" s="341" t="n">
        <v>96397</v>
      </c>
      <c r="B5954" s="342" t="str">
        <f aca="false">A5954&amp;"U"</f>
        <v>96397U</v>
      </c>
      <c r="C5954" s="341" t="s">
        <v>11844</v>
      </c>
      <c r="D5954" s="341" t="s">
        <v>102</v>
      </c>
      <c r="E5954" s="341" t="s">
        <v>5911</v>
      </c>
      <c r="F5954" s="343" t="n">
        <v>237.36</v>
      </c>
    </row>
    <row r="5955" customFormat="false" ht="15" hidden="false" customHeight="false" outlineLevel="0" collapsed="false">
      <c r="A5955" s="341" t="n">
        <v>96398</v>
      </c>
      <c r="B5955" s="342" t="str">
        <f aca="false">A5955&amp;"U"</f>
        <v>96398U</v>
      </c>
      <c r="C5955" s="341" t="s">
        <v>11845</v>
      </c>
      <c r="D5955" s="341" t="s">
        <v>102</v>
      </c>
      <c r="E5955" s="341" t="s">
        <v>5911</v>
      </c>
      <c r="F5955" s="343" t="n">
        <v>317.01</v>
      </c>
    </row>
    <row r="5956" customFormat="false" ht="15" hidden="false" customHeight="false" outlineLevel="0" collapsed="false">
      <c r="A5956" s="341" t="n">
        <v>96399</v>
      </c>
      <c r="B5956" s="342" t="str">
        <f aca="false">A5956&amp;"U"</f>
        <v>96399U</v>
      </c>
      <c r="C5956" s="341" t="s">
        <v>11846</v>
      </c>
      <c r="D5956" s="341" t="s">
        <v>102</v>
      </c>
      <c r="E5956" s="341" t="s">
        <v>5911</v>
      </c>
      <c r="F5956" s="343" t="n">
        <v>121.48</v>
      </c>
    </row>
    <row r="5957" customFormat="false" ht="15" hidden="false" customHeight="false" outlineLevel="0" collapsed="false">
      <c r="A5957" s="341" t="n">
        <v>96400</v>
      </c>
      <c r="B5957" s="342" t="str">
        <f aca="false">A5957&amp;"U"</f>
        <v>96400U</v>
      </c>
      <c r="C5957" s="341" t="s">
        <v>11847</v>
      </c>
      <c r="D5957" s="341" t="s">
        <v>102</v>
      </c>
      <c r="E5957" s="341" t="s">
        <v>5911</v>
      </c>
      <c r="F5957" s="343" t="n">
        <v>158.15</v>
      </c>
    </row>
    <row r="5958" customFormat="false" ht="15" hidden="false" customHeight="false" outlineLevel="0" collapsed="false">
      <c r="A5958" s="341" t="n">
        <v>100564</v>
      </c>
      <c r="B5958" s="342" t="str">
        <f aca="false">A5958&amp;"U"</f>
        <v>100564U</v>
      </c>
      <c r="C5958" s="341" t="s">
        <v>11848</v>
      </c>
      <c r="D5958" s="341" t="s">
        <v>102</v>
      </c>
      <c r="E5958" s="341" t="s">
        <v>5911</v>
      </c>
      <c r="F5958" s="343" t="n">
        <v>107.55</v>
      </c>
    </row>
    <row r="5959" customFormat="false" ht="15" hidden="false" customHeight="false" outlineLevel="0" collapsed="false">
      <c r="A5959" s="341" t="n">
        <v>100565</v>
      </c>
      <c r="B5959" s="342" t="str">
        <f aca="false">A5959&amp;"U"</f>
        <v>100565U</v>
      </c>
      <c r="C5959" s="341" t="s">
        <v>11849</v>
      </c>
      <c r="D5959" s="341" t="s">
        <v>102</v>
      </c>
      <c r="E5959" s="341" t="s">
        <v>5911</v>
      </c>
      <c r="F5959" s="343" t="n">
        <v>93.27</v>
      </c>
    </row>
    <row r="5960" customFormat="false" ht="15" hidden="false" customHeight="false" outlineLevel="0" collapsed="false">
      <c r="A5960" s="341" t="n">
        <v>100566</v>
      </c>
      <c r="B5960" s="342" t="str">
        <f aca="false">A5960&amp;"U"</f>
        <v>100566U</v>
      </c>
      <c r="C5960" s="341" t="s">
        <v>11850</v>
      </c>
      <c r="D5960" s="341" t="s">
        <v>102</v>
      </c>
      <c r="E5960" s="341" t="s">
        <v>5911</v>
      </c>
      <c r="F5960" s="343" t="n">
        <v>169.22</v>
      </c>
    </row>
    <row r="5961" customFormat="false" ht="15" hidden="false" customHeight="false" outlineLevel="0" collapsed="false">
      <c r="A5961" s="341" t="n">
        <v>100567</v>
      </c>
      <c r="B5961" s="342" t="str">
        <f aca="false">A5961&amp;"U"</f>
        <v>100567U</v>
      </c>
      <c r="C5961" s="341" t="s">
        <v>11851</v>
      </c>
      <c r="D5961" s="341" t="s">
        <v>102</v>
      </c>
      <c r="E5961" s="341" t="s">
        <v>5911</v>
      </c>
      <c r="F5961" s="343" t="n">
        <v>198.1</v>
      </c>
    </row>
    <row r="5962" customFormat="false" ht="15" hidden="false" customHeight="false" outlineLevel="0" collapsed="false">
      <c r="A5962" s="341" t="n">
        <v>100568</v>
      </c>
      <c r="B5962" s="342" t="str">
        <f aca="false">A5962&amp;"U"</f>
        <v>100568U</v>
      </c>
      <c r="C5962" s="341" t="s">
        <v>11852</v>
      </c>
      <c r="D5962" s="341" t="s">
        <v>102</v>
      </c>
      <c r="E5962" s="341" t="s">
        <v>5911</v>
      </c>
      <c r="F5962" s="343" t="n">
        <v>226.48</v>
      </c>
    </row>
    <row r="5963" customFormat="false" ht="15" hidden="false" customHeight="false" outlineLevel="0" collapsed="false">
      <c r="A5963" s="341" t="n">
        <v>100569</v>
      </c>
      <c r="B5963" s="342" t="str">
        <f aca="false">A5963&amp;"U"</f>
        <v>100569U</v>
      </c>
      <c r="C5963" s="341" t="s">
        <v>11853</v>
      </c>
      <c r="D5963" s="341" t="s">
        <v>102</v>
      </c>
      <c r="E5963" s="341" t="s">
        <v>5911</v>
      </c>
      <c r="F5963" s="343" t="n">
        <v>155.47</v>
      </c>
    </row>
    <row r="5964" customFormat="false" ht="15" hidden="false" customHeight="false" outlineLevel="0" collapsed="false">
      <c r="A5964" s="341" t="n">
        <v>100570</v>
      </c>
      <c r="B5964" s="342" t="str">
        <f aca="false">A5964&amp;"U"</f>
        <v>100570U</v>
      </c>
      <c r="C5964" s="341" t="s">
        <v>11854</v>
      </c>
      <c r="D5964" s="341" t="s">
        <v>102</v>
      </c>
      <c r="E5964" s="341" t="s">
        <v>5911</v>
      </c>
      <c r="F5964" s="343" t="n">
        <v>186.76</v>
      </c>
    </row>
    <row r="5965" customFormat="false" ht="15" hidden="false" customHeight="false" outlineLevel="0" collapsed="false">
      <c r="A5965" s="341" t="n">
        <v>100571</v>
      </c>
      <c r="B5965" s="342" t="str">
        <f aca="false">A5965&amp;"U"</f>
        <v>100571U</v>
      </c>
      <c r="C5965" s="341" t="s">
        <v>11855</v>
      </c>
      <c r="D5965" s="341" t="s">
        <v>102</v>
      </c>
      <c r="E5965" s="341" t="s">
        <v>5911</v>
      </c>
      <c r="F5965" s="343" t="n">
        <v>213.35</v>
      </c>
    </row>
    <row r="5966" customFormat="false" ht="15" hidden="false" customHeight="false" outlineLevel="0" collapsed="false">
      <c r="A5966" s="341" t="n">
        <v>100572</v>
      </c>
      <c r="B5966" s="342" t="str">
        <f aca="false">A5966&amp;"U"</f>
        <v>100572U</v>
      </c>
      <c r="C5966" s="341" t="s">
        <v>11856</v>
      </c>
      <c r="D5966" s="341" t="s">
        <v>102</v>
      </c>
      <c r="E5966" s="341" t="s">
        <v>5911</v>
      </c>
      <c r="F5966" s="343" t="n">
        <v>112.08</v>
      </c>
    </row>
    <row r="5967" customFormat="false" ht="15" hidden="false" customHeight="false" outlineLevel="0" collapsed="false">
      <c r="A5967" s="341" t="n">
        <v>100573</v>
      </c>
      <c r="B5967" s="342" t="str">
        <f aca="false">A5967&amp;"U"</f>
        <v>100573U</v>
      </c>
      <c r="C5967" s="341" t="s">
        <v>11857</v>
      </c>
      <c r="D5967" s="341" t="s">
        <v>102</v>
      </c>
      <c r="E5967" s="341" t="s">
        <v>5911</v>
      </c>
      <c r="F5967" s="343" t="n">
        <v>97.8</v>
      </c>
    </row>
    <row r="5968" customFormat="false" ht="15" hidden="false" customHeight="false" outlineLevel="0" collapsed="false">
      <c r="A5968" s="341" t="n">
        <v>100574</v>
      </c>
      <c r="B5968" s="342" t="str">
        <f aca="false">A5968&amp;"U"</f>
        <v>100574U</v>
      </c>
      <c r="C5968" s="341" t="s">
        <v>11858</v>
      </c>
      <c r="D5968" s="341" t="s">
        <v>102</v>
      </c>
      <c r="E5968" s="341" t="s">
        <v>5911</v>
      </c>
      <c r="F5968" s="343" t="n">
        <v>1.31</v>
      </c>
    </row>
    <row r="5969" customFormat="false" ht="15" hidden="false" customHeight="false" outlineLevel="0" collapsed="false">
      <c r="A5969" s="341" t="n">
        <v>100575</v>
      </c>
      <c r="B5969" s="342" t="str">
        <f aca="false">A5969&amp;"U"</f>
        <v>100575U</v>
      </c>
      <c r="C5969" s="341" t="s">
        <v>11859</v>
      </c>
      <c r="D5969" s="341" t="s">
        <v>68</v>
      </c>
      <c r="E5969" s="341" t="s">
        <v>5911</v>
      </c>
      <c r="F5969" s="343" t="n">
        <v>0.12</v>
      </c>
    </row>
    <row r="5970" customFormat="false" ht="15" hidden="false" customHeight="false" outlineLevel="0" collapsed="false">
      <c r="A5970" s="341" t="n">
        <v>101767</v>
      </c>
      <c r="B5970" s="342" t="str">
        <f aca="false">A5970&amp;"U"</f>
        <v>101767U</v>
      </c>
      <c r="C5970" s="341" t="s">
        <v>11860</v>
      </c>
      <c r="D5970" s="341" t="s">
        <v>102</v>
      </c>
      <c r="E5970" s="341" t="s">
        <v>5911</v>
      </c>
      <c r="F5970" s="343" t="n">
        <v>26.1</v>
      </c>
    </row>
    <row r="5971" customFormat="false" ht="15" hidden="false" customHeight="false" outlineLevel="0" collapsed="false">
      <c r="A5971" s="341" t="n">
        <v>101768</v>
      </c>
      <c r="B5971" s="342" t="str">
        <f aca="false">A5971&amp;"U"</f>
        <v>101768U</v>
      </c>
      <c r="C5971" s="341" t="s">
        <v>11861</v>
      </c>
      <c r="D5971" s="341" t="s">
        <v>102</v>
      </c>
      <c r="E5971" s="341" t="s">
        <v>5911</v>
      </c>
      <c r="F5971" s="343" t="n">
        <v>22.69</v>
      </c>
    </row>
    <row r="5972" customFormat="false" ht="15" hidden="false" customHeight="false" outlineLevel="0" collapsed="false">
      <c r="A5972" s="341" t="n">
        <v>92391</v>
      </c>
      <c r="B5972" s="342" t="str">
        <f aca="false">A5972&amp;"U"</f>
        <v>92391U</v>
      </c>
      <c r="C5972" s="341" t="s">
        <v>11862</v>
      </c>
      <c r="D5972" s="341" t="s">
        <v>68</v>
      </c>
      <c r="E5972" s="341" t="s">
        <v>5911</v>
      </c>
      <c r="F5972" s="343" t="n">
        <v>76</v>
      </c>
    </row>
    <row r="5973" customFormat="false" ht="15" hidden="false" customHeight="false" outlineLevel="0" collapsed="false">
      <c r="A5973" s="341" t="n">
        <v>92392</v>
      </c>
      <c r="B5973" s="342" t="str">
        <f aca="false">A5973&amp;"U"</f>
        <v>92392U</v>
      </c>
      <c r="C5973" s="341" t="s">
        <v>11863</v>
      </c>
      <c r="D5973" s="341" t="s">
        <v>68</v>
      </c>
      <c r="E5973" s="341" t="s">
        <v>5911</v>
      </c>
      <c r="F5973" s="343" t="n">
        <v>155.49</v>
      </c>
    </row>
    <row r="5974" customFormat="false" ht="15" hidden="false" customHeight="false" outlineLevel="0" collapsed="false">
      <c r="A5974" s="341" t="n">
        <v>92393</v>
      </c>
      <c r="B5974" s="342" t="str">
        <f aca="false">A5974&amp;"U"</f>
        <v>92393U</v>
      </c>
      <c r="C5974" s="341" t="s">
        <v>11864</v>
      </c>
      <c r="D5974" s="341" t="s">
        <v>68</v>
      </c>
      <c r="E5974" s="341" t="s">
        <v>5911</v>
      </c>
      <c r="F5974" s="343" t="n">
        <v>74.59</v>
      </c>
    </row>
    <row r="5975" customFormat="false" ht="15" hidden="false" customHeight="false" outlineLevel="0" collapsed="false">
      <c r="A5975" s="341" t="n">
        <v>92394</v>
      </c>
      <c r="B5975" s="342" t="str">
        <f aca="false">A5975&amp;"U"</f>
        <v>92394U</v>
      </c>
      <c r="C5975" s="341" t="s">
        <v>11865</v>
      </c>
      <c r="D5975" s="341" t="s">
        <v>68</v>
      </c>
      <c r="E5975" s="341" t="s">
        <v>5911</v>
      </c>
      <c r="F5975" s="343" t="n">
        <v>92.12</v>
      </c>
    </row>
    <row r="5976" customFormat="false" ht="15" hidden="false" customHeight="false" outlineLevel="0" collapsed="false">
      <c r="A5976" s="341" t="n">
        <v>92395</v>
      </c>
      <c r="B5976" s="342" t="str">
        <f aca="false">A5976&amp;"U"</f>
        <v>92395U</v>
      </c>
      <c r="C5976" s="341" t="s">
        <v>11866</v>
      </c>
      <c r="D5976" s="341" t="s">
        <v>68</v>
      </c>
      <c r="E5976" s="341" t="s">
        <v>5911</v>
      </c>
      <c r="F5976" s="343" t="n">
        <v>109.95</v>
      </c>
    </row>
    <row r="5977" customFormat="false" ht="15" hidden="false" customHeight="false" outlineLevel="0" collapsed="false">
      <c r="A5977" s="341" t="n">
        <v>92396</v>
      </c>
      <c r="B5977" s="342" t="str">
        <f aca="false">A5977&amp;"U"</f>
        <v>92396U</v>
      </c>
      <c r="C5977" s="341" t="s">
        <v>11867</v>
      </c>
      <c r="D5977" s="341" t="s">
        <v>68</v>
      </c>
      <c r="E5977" s="341" t="s">
        <v>5911</v>
      </c>
      <c r="F5977" s="343" t="n">
        <v>87.27</v>
      </c>
    </row>
    <row r="5978" customFormat="false" ht="15" hidden="false" customHeight="false" outlineLevel="0" collapsed="false">
      <c r="A5978" s="341" t="n">
        <v>92397</v>
      </c>
      <c r="B5978" s="342" t="str">
        <f aca="false">A5978&amp;"U"</f>
        <v>92397U</v>
      </c>
      <c r="C5978" s="341" t="s">
        <v>11868</v>
      </c>
      <c r="D5978" s="341" t="s">
        <v>68</v>
      </c>
      <c r="E5978" s="341" t="s">
        <v>5911</v>
      </c>
      <c r="F5978" s="343" t="n">
        <v>77.88</v>
      </c>
    </row>
    <row r="5979" customFormat="false" ht="15" hidden="false" customHeight="false" outlineLevel="0" collapsed="false">
      <c r="A5979" s="341" t="n">
        <v>92398</v>
      </c>
      <c r="B5979" s="342" t="str">
        <f aca="false">A5979&amp;"U"</f>
        <v>92398U</v>
      </c>
      <c r="C5979" s="341" t="s">
        <v>11869</v>
      </c>
      <c r="D5979" s="341" t="s">
        <v>68</v>
      </c>
      <c r="E5979" s="341" t="s">
        <v>5911</v>
      </c>
      <c r="F5979" s="343" t="n">
        <v>96.27</v>
      </c>
    </row>
    <row r="5980" customFormat="false" ht="15" hidden="false" customHeight="false" outlineLevel="0" collapsed="false">
      <c r="A5980" s="341" t="n">
        <v>92400</v>
      </c>
      <c r="B5980" s="342" t="str">
        <f aca="false">A5980&amp;"U"</f>
        <v>92400U</v>
      </c>
      <c r="C5980" s="341" t="s">
        <v>11870</v>
      </c>
      <c r="D5980" s="341" t="s">
        <v>68</v>
      </c>
      <c r="E5980" s="341" t="s">
        <v>5911</v>
      </c>
      <c r="F5980" s="343" t="n">
        <v>112.46</v>
      </c>
    </row>
    <row r="5981" customFormat="false" ht="15" hidden="false" customHeight="false" outlineLevel="0" collapsed="false">
      <c r="A5981" s="341" t="n">
        <v>92402</v>
      </c>
      <c r="B5981" s="342" t="str">
        <f aca="false">A5981&amp;"U"</f>
        <v>92402U</v>
      </c>
      <c r="C5981" s="341" t="s">
        <v>11871</v>
      </c>
      <c r="D5981" s="341" t="s">
        <v>68</v>
      </c>
      <c r="E5981" s="341" t="s">
        <v>5911</v>
      </c>
      <c r="F5981" s="343" t="n">
        <v>85.44</v>
      </c>
    </row>
    <row r="5982" customFormat="false" ht="15" hidden="false" customHeight="false" outlineLevel="0" collapsed="false">
      <c r="A5982" s="341" t="n">
        <v>92403</v>
      </c>
      <c r="B5982" s="342" t="str">
        <f aca="false">A5982&amp;"U"</f>
        <v>92403U</v>
      </c>
      <c r="C5982" s="341" t="s">
        <v>11872</v>
      </c>
      <c r="D5982" s="341" t="s">
        <v>68</v>
      </c>
      <c r="E5982" s="341" t="s">
        <v>5911</v>
      </c>
      <c r="F5982" s="343" t="n">
        <v>75.69</v>
      </c>
    </row>
    <row r="5983" customFormat="false" ht="15" hidden="false" customHeight="false" outlineLevel="0" collapsed="false">
      <c r="A5983" s="341" t="n">
        <v>92404</v>
      </c>
      <c r="B5983" s="342" t="str">
        <f aca="false">A5983&amp;"U"</f>
        <v>92404U</v>
      </c>
      <c r="C5983" s="341" t="s">
        <v>11873</v>
      </c>
      <c r="D5983" s="341" t="s">
        <v>68</v>
      </c>
      <c r="E5983" s="341" t="s">
        <v>5911</v>
      </c>
      <c r="F5983" s="343" t="n">
        <v>94.1</v>
      </c>
    </row>
    <row r="5984" customFormat="false" ht="15" hidden="false" customHeight="false" outlineLevel="0" collapsed="false">
      <c r="A5984" s="341" t="n">
        <v>92406</v>
      </c>
      <c r="B5984" s="342" t="str">
        <f aca="false">A5984&amp;"U"</f>
        <v>92406U</v>
      </c>
      <c r="C5984" s="341" t="s">
        <v>11874</v>
      </c>
      <c r="D5984" s="341" t="s">
        <v>68</v>
      </c>
      <c r="E5984" s="341" t="s">
        <v>5911</v>
      </c>
      <c r="F5984" s="343" t="n">
        <v>112.23</v>
      </c>
    </row>
    <row r="5985" customFormat="false" ht="15" hidden="false" customHeight="false" outlineLevel="0" collapsed="false">
      <c r="A5985" s="341" t="n">
        <v>93679</v>
      </c>
      <c r="B5985" s="342" t="str">
        <f aca="false">A5985&amp;"U"</f>
        <v>93679U</v>
      </c>
      <c r="C5985" s="341" t="s">
        <v>11875</v>
      </c>
      <c r="D5985" s="341" t="s">
        <v>68</v>
      </c>
      <c r="E5985" s="341" t="s">
        <v>5911</v>
      </c>
      <c r="F5985" s="343" t="n">
        <v>96.96</v>
      </c>
    </row>
    <row r="5986" customFormat="false" ht="15" hidden="false" customHeight="false" outlineLevel="0" collapsed="false">
      <c r="A5986" s="341" t="n">
        <v>93680</v>
      </c>
      <c r="B5986" s="342" t="str">
        <f aca="false">A5986&amp;"U"</f>
        <v>93680U</v>
      </c>
      <c r="C5986" s="341" t="s">
        <v>11876</v>
      </c>
      <c r="D5986" s="341" t="s">
        <v>68</v>
      </c>
      <c r="E5986" s="341" t="s">
        <v>5911</v>
      </c>
      <c r="F5986" s="343" t="n">
        <v>87.33</v>
      </c>
    </row>
    <row r="5987" customFormat="false" ht="15" hidden="false" customHeight="false" outlineLevel="0" collapsed="false">
      <c r="A5987" s="341" t="n">
        <v>93681</v>
      </c>
      <c r="B5987" s="342" t="str">
        <f aca="false">A5987&amp;"U"</f>
        <v>93681U</v>
      </c>
      <c r="C5987" s="341" t="s">
        <v>11877</v>
      </c>
      <c r="D5987" s="341" t="s">
        <v>68</v>
      </c>
      <c r="E5987" s="341" t="s">
        <v>5911</v>
      </c>
      <c r="F5987" s="343" t="n">
        <v>103.83</v>
      </c>
    </row>
    <row r="5988" customFormat="false" ht="15" hidden="false" customHeight="false" outlineLevel="0" collapsed="false">
      <c r="A5988" s="341" t="n">
        <v>97104</v>
      </c>
      <c r="B5988" s="342" t="str">
        <f aca="false">A5988&amp;"U"</f>
        <v>97104U</v>
      </c>
      <c r="C5988" s="341" t="s">
        <v>11878</v>
      </c>
      <c r="D5988" s="341" t="s">
        <v>68</v>
      </c>
      <c r="E5988" s="341" t="s">
        <v>5911</v>
      </c>
      <c r="F5988" s="343" t="n">
        <v>141.67</v>
      </c>
    </row>
    <row r="5989" customFormat="false" ht="15" hidden="false" customHeight="false" outlineLevel="0" collapsed="false">
      <c r="A5989" s="341" t="n">
        <v>97105</v>
      </c>
      <c r="B5989" s="342" t="str">
        <f aca="false">A5989&amp;"U"</f>
        <v>97105U</v>
      </c>
      <c r="C5989" s="341" t="s">
        <v>11879</v>
      </c>
      <c r="D5989" s="341" t="s">
        <v>68</v>
      </c>
      <c r="E5989" s="341" t="s">
        <v>5911</v>
      </c>
      <c r="F5989" s="343" t="n">
        <v>161.04</v>
      </c>
    </row>
    <row r="5990" customFormat="false" ht="15" hidden="false" customHeight="false" outlineLevel="0" collapsed="false">
      <c r="A5990" s="341" t="n">
        <v>97106</v>
      </c>
      <c r="B5990" s="342" t="str">
        <f aca="false">A5990&amp;"U"</f>
        <v>97106U</v>
      </c>
      <c r="C5990" s="341" t="s">
        <v>11880</v>
      </c>
      <c r="D5990" s="341" t="s">
        <v>68</v>
      </c>
      <c r="E5990" s="341" t="s">
        <v>5911</v>
      </c>
      <c r="F5990" s="343" t="n">
        <v>179.59</v>
      </c>
    </row>
    <row r="5991" customFormat="false" ht="15" hidden="false" customHeight="false" outlineLevel="0" collapsed="false">
      <c r="A5991" s="341" t="n">
        <v>97107</v>
      </c>
      <c r="B5991" s="342" t="str">
        <f aca="false">A5991&amp;"U"</f>
        <v>97107U</v>
      </c>
      <c r="C5991" s="341" t="s">
        <v>11881</v>
      </c>
      <c r="D5991" s="341" t="s">
        <v>68</v>
      </c>
      <c r="E5991" s="341" t="s">
        <v>5911</v>
      </c>
      <c r="F5991" s="343" t="n">
        <v>204.42</v>
      </c>
    </row>
    <row r="5992" customFormat="false" ht="15" hidden="false" customHeight="false" outlineLevel="0" collapsed="false">
      <c r="A5992" s="341" t="n">
        <v>97108</v>
      </c>
      <c r="B5992" s="342" t="str">
        <f aca="false">A5992&amp;"U"</f>
        <v>97108U</v>
      </c>
      <c r="C5992" s="341" t="s">
        <v>11882</v>
      </c>
      <c r="D5992" s="341" t="s">
        <v>68</v>
      </c>
      <c r="E5992" s="341" t="s">
        <v>5911</v>
      </c>
      <c r="F5992" s="343" t="n">
        <v>232.22</v>
      </c>
    </row>
    <row r="5993" customFormat="false" ht="15" hidden="false" customHeight="false" outlineLevel="0" collapsed="false">
      <c r="A5993" s="341" t="n">
        <v>97109</v>
      </c>
      <c r="B5993" s="342" t="str">
        <f aca="false">A5993&amp;"U"</f>
        <v>97109U</v>
      </c>
      <c r="C5993" s="341" t="s">
        <v>11883</v>
      </c>
      <c r="D5993" s="341" t="s">
        <v>68</v>
      </c>
      <c r="E5993" s="341" t="s">
        <v>5911</v>
      </c>
      <c r="F5993" s="343" t="n">
        <v>256.43</v>
      </c>
    </row>
    <row r="5994" customFormat="false" ht="15" hidden="false" customHeight="false" outlineLevel="0" collapsed="false">
      <c r="A5994" s="341" t="n">
        <v>97111</v>
      </c>
      <c r="B5994" s="342" t="str">
        <f aca="false">A5994&amp;"U"</f>
        <v>97111U</v>
      </c>
      <c r="C5994" s="341" t="s">
        <v>11884</v>
      </c>
      <c r="D5994" s="341" t="s">
        <v>68</v>
      </c>
      <c r="E5994" s="341" t="s">
        <v>5911</v>
      </c>
      <c r="F5994" s="343" t="n">
        <v>234.78</v>
      </c>
    </row>
    <row r="5995" customFormat="false" ht="15" hidden="false" customHeight="false" outlineLevel="0" collapsed="false">
      <c r="A5995" s="341" t="n">
        <v>97112</v>
      </c>
      <c r="B5995" s="342" t="str">
        <f aca="false">A5995&amp;"U"</f>
        <v>97112U</v>
      </c>
      <c r="C5995" s="341" t="s">
        <v>11885</v>
      </c>
      <c r="D5995" s="341" t="s">
        <v>68</v>
      </c>
      <c r="E5995" s="341" t="s">
        <v>5911</v>
      </c>
      <c r="F5995" s="343" t="n">
        <v>215.2</v>
      </c>
    </row>
    <row r="5996" customFormat="false" ht="15" hidden="false" customHeight="false" outlineLevel="0" collapsed="false">
      <c r="A5996" s="341" t="n">
        <v>97113</v>
      </c>
      <c r="B5996" s="342" t="str">
        <f aca="false">A5996&amp;"U"</f>
        <v>97113U</v>
      </c>
      <c r="C5996" s="341" t="s">
        <v>11886</v>
      </c>
      <c r="D5996" s="341" t="s">
        <v>68</v>
      </c>
      <c r="E5996" s="341" t="s">
        <v>5964</v>
      </c>
      <c r="F5996" s="343" t="n">
        <v>1.69</v>
      </c>
    </row>
    <row r="5997" customFormat="false" ht="15" hidden="false" customHeight="false" outlineLevel="0" collapsed="false">
      <c r="A5997" s="341" t="n">
        <v>97114</v>
      </c>
      <c r="B5997" s="342" t="str">
        <f aca="false">A5997&amp;"U"</f>
        <v>97114U</v>
      </c>
      <c r="C5997" s="341" t="s">
        <v>11887</v>
      </c>
      <c r="D5997" s="341" t="s">
        <v>152</v>
      </c>
      <c r="E5997" s="341" t="s">
        <v>5964</v>
      </c>
      <c r="F5997" s="343" t="n">
        <v>0.34</v>
      </c>
    </row>
    <row r="5998" customFormat="false" ht="15" hidden="false" customHeight="false" outlineLevel="0" collapsed="false">
      <c r="A5998" s="341" t="n">
        <v>97115</v>
      </c>
      <c r="B5998" s="342" t="str">
        <f aca="false">A5998&amp;"U"</f>
        <v>97115U</v>
      </c>
      <c r="C5998" s="341" t="s">
        <v>11888</v>
      </c>
      <c r="D5998" s="341" t="s">
        <v>506</v>
      </c>
      <c r="E5998" s="341" t="s">
        <v>5964</v>
      </c>
      <c r="F5998" s="343" t="n">
        <v>55.87</v>
      </c>
    </row>
    <row r="5999" customFormat="false" ht="15" hidden="false" customHeight="false" outlineLevel="0" collapsed="false">
      <c r="A5999" s="341" t="n">
        <v>97116</v>
      </c>
      <c r="B5999" s="342" t="str">
        <f aca="false">A5999&amp;"U"</f>
        <v>97116U</v>
      </c>
      <c r="C5999" s="341" t="s">
        <v>11889</v>
      </c>
      <c r="D5999" s="341" t="s">
        <v>506</v>
      </c>
      <c r="E5999" s="341" t="s">
        <v>5964</v>
      </c>
      <c r="F5999" s="343" t="n">
        <v>20.61</v>
      </c>
    </row>
    <row r="6000" customFormat="false" ht="15" hidden="false" customHeight="false" outlineLevel="0" collapsed="false">
      <c r="A6000" s="341" t="n">
        <v>97117</v>
      </c>
      <c r="B6000" s="342" t="str">
        <f aca="false">A6000&amp;"U"</f>
        <v>97117U</v>
      </c>
      <c r="C6000" s="341" t="s">
        <v>11890</v>
      </c>
      <c r="D6000" s="341" t="s">
        <v>506</v>
      </c>
      <c r="E6000" s="341" t="s">
        <v>5964</v>
      </c>
      <c r="F6000" s="343" t="n">
        <v>18.14</v>
      </c>
    </row>
    <row r="6001" customFormat="false" ht="15" hidden="false" customHeight="false" outlineLevel="0" collapsed="false">
      <c r="A6001" s="341" t="n">
        <v>97118</v>
      </c>
      <c r="B6001" s="342" t="str">
        <f aca="false">A6001&amp;"U"</f>
        <v>97118U</v>
      </c>
      <c r="C6001" s="341" t="s">
        <v>11891</v>
      </c>
      <c r="D6001" s="341" t="s">
        <v>506</v>
      </c>
      <c r="E6001" s="341" t="s">
        <v>5964</v>
      </c>
      <c r="F6001" s="343" t="n">
        <v>15.1</v>
      </c>
    </row>
    <row r="6002" customFormat="false" ht="15" hidden="false" customHeight="false" outlineLevel="0" collapsed="false">
      <c r="A6002" s="341" t="n">
        <v>97119</v>
      </c>
      <c r="B6002" s="342" t="str">
        <f aca="false">A6002&amp;"U"</f>
        <v>97119U</v>
      </c>
      <c r="C6002" s="341" t="s">
        <v>11892</v>
      </c>
      <c r="D6002" s="341" t="s">
        <v>506</v>
      </c>
      <c r="E6002" s="341" t="s">
        <v>5964</v>
      </c>
      <c r="F6002" s="343" t="n">
        <v>13.67</v>
      </c>
    </row>
    <row r="6003" customFormat="false" ht="15" hidden="false" customHeight="false" outlineLevel="0" collapsed="false">
      <c r="A6003" s="341" t="n">
        <v>97120</v>
      </c>
      <c r="B6003" s="342" t="str">
        <f aca="false">A6003&amp;"U"</f>
        <v>97120U</v>
      </c>
      <c r="C6003" s="341" t="s">
        <v>11893</v>
      </c>
      <c r="D6003" s="341" t="s">
        <v>506</v>
      </c>
      <c r="E6003" s="341" t="s">
        <v>5964</v>
      </c>
      <c r="F6003" s="343" t="n">
        <v>8.98</v>
      </c>
    </row>
    <row r="6004" customFormat="false" ht="15" hidden="false" customHeight="false" outlineLevel="0" collapsed="false">
      <c r="A6004" s="341" t="n">
        <v>101167</v>
      </c>
      <c r="B6004" s="342" t="str">
        <f aca="false">A6004&amp;"U"</f>
        <v>101167U</v>
      </c>
      <c r="C6004" s="341" t="s">
        <v>11894</v>
      </c>
      <c r="D6004" s="341" t="s">
        <v>68</v>
      </c>
      <c r="E6004" s="341" t="s">
        <v>5911</v>
      </c>
      <c r="F6004" s="343" t="n">
        <v>208.74</v>
      </c>
    </row>
    <row r="6005" customFormat="false" ht="15" hidden="false" customHeight="false" outlineLevel="0" collapsed="false">
      <c r="A6005" s="341" t="n">
        <v>101169</v>
      </c>
      <c r="B6005" s="342" t="str">
        <f aca="false">A6005&amp;"U"</f>
        <v>101169U</v>
      </c>
      <c r="C6005" s="341" t="s">
        <v>11895</v>
      </c>
      <c r="D6005" s="341" t="s">
        <v>68</v>
      </c>
      <c r="E6005" s="341" t="s">
        <v>5911</v>
      </c>
      <c r="F6005" s="343" t="n">
        <v>222.63</v>
      </c>
    </row>
    <row r="6006" customFormat="false" ht="15" hidden="false" customHeight="false" outlineLevel="0" collapsed="false">
      <c r="A6006" s="341" t="n">
        <v>101170</v>
      </c>
      <c r="B6006" s="342" t="str">
        <f aca="false">A6006&amp;"U"</f>
        <v>101170U</v>
      </c>
      <c r="C6006" s="341" t="s">
        <v>11896</v>
      </c>
      <c r="D6006" s="341" t="s">
        <v>68</v>
      </c>
      <c r="E6006" s="341" t="s">
        <v>5911</v>
      </c>
      <c r="F6006" s="343" t="n">
        <v>51.68</v>
      </c>
    </row>
    <row r="6007" customFormat="false" ht="15" hidden="false" customHeight="false" outlineLevel="0" collapsed="false">
      <c r="A6007" s="341" t="n">
        <v>101172</v>
      </c>
      <c r="B6007" s="342" t="str">
        <f aca="false">A6007&amp;"U"</f>
        <v>101172U</v>
      </c>
      <c r="C6007" s="341" t="s">
        <v>11897</v>
      </c>
      <c r="D6007" s="341" t="s">
        <v>68</v>
      </c>
      <c r="E6007" s="341" t="s">
        <v>5911</v>
      </c>
      <c r="F6007" s="343" t="n">
        <v>76.47</v>
      </c>
    </row>
    <row r="6008" customFormat="false" ht="15" hidden="false" customHeight="false" outlineLevel="0" collapsed="false">
      <c r="A6008" s="341" t="n">
        <v>103904</v>
      </c>
      <c r="B6008" s="342" t="str">
        <f aca="false">A6008&amp;"U"</f>
        <v>103904U</v>
      </c>
      <c r="C6008" s="341" t="s">
        <v>11898</v>
      </c>
      <c r="D6008" s="341" t="s">
        <v>68</v>
      </c>
      <c r="E6008" s="341" t="s">
        <v>5911</v>
      </c>
      <c r="F6008" s="343" t="n">
        <v>137.42</v>
      </c>
    </row>
    <row r="6009" customFormat="false" ht="15" hidden="false" customHeight="false" outlineLevel="0" collapsed="false">
      <c r="A6009" s="341" t="n">
        <v>103905</v>
      </c>
      <c r="B6009" s="342" t="str">
        <f aca="false">A6009&amp;"U"</f>
        <v>103905U</v>
      </c>
      <c r="C6009" s="341" t="s">
        <v>11899</v>
      </c>
      <c r="D6009" s="341" t="s">
        <v>68</v>
      </c>
      <c r="E6009" s="341" t="s">
        <v>5911</v>
      </c>
      <c r="F6009" s="343" t="n">
        <v>145.34</v>
      </c>
    </row>
    <row r="6010" customFormat="false" ht="15" hidden="false" customHeight="false" outlineLevel="0" collapsed="false">
      <c r="A6010" s="341" t="n">
        <v>103906</v>
      </c>
      <c r="B6010" s="342" t="str">
        <f aca="false">A6010&amp;"U"</f>
        <v>103906U</v>
      </c>
      <c r="C6010" s="341" t="s">
        <v>11900</v>
      </c>
      <c r="D6010" s="341" t="s">
        <v>68</v>
      </c>
      <c r="E6010" s="341" t="s">
        <v>5911</v>
      </c>
      <c r="F6010" s="343" t="n">
        <v>173.81</v>
      </c>
    </row>
    <row r="6011" customFormat="false" ht="15" hidden="false" customHeight="false" outlineLevel="0" collapsed="false">
      <c r="A6011" s="341" t="n">
        <v>103907</v>
      </c>
      <c r="B6011" s="342" t="str">
        <f aca="false">A6011&amp;"U"</f>
        <v>103907U</v>
      </c>
      <c r="C6011" s="341" t="s">
        <v>11901</v>
      </c>
      <c r="D6011" s="341" t="s">
        <v>68</v>
      </c>
      <c r="E6011" s="341" t="s">
        <v>5911</v>
      </c>
      <c r="F6011" s="343" t="n">
        <v>154.47</v>
      </c>
    </row>
    <row r="6012" customFormat="false" ht="15" hidden="false" customHeight="false" outlineLevel="0" collapsed="false">
      <c r="A6012" s="341" t="n">
        <v>103908</v>
      </c>
      <c r="B6012" s="342" t="str">
        <f aca="false">A6012&amp;"U"</f>
        <v>103908U</v>
      </c>
      <c r="C6012" s="341" t="s">
        <v>11902</v>
      </c>
      <c r="D6012" s="341" t="s">
        <v>68</v>
      </c>
      <c r="E6012" s="341" t="s">
        <v>5911</v>
      </c>
      <c r="F6012" s="343" t="n">
        <v>173.92</v>
      </c>
    </row>
    <row r="6013" customFormat="false" ht="15" hidden="false" customHeight="false" outlineLevel="0" collapsed="false">
      <c r="A6013" s="341" t="n">
        <v>103909</v>
      </c>
      <c r="B6013" s="342" t="str">
        <f aca="false">A6013&amp;"U"</f>
        <v>103909U</v>
      </c>
      <c r="C6013" s="341" t="s">
        <v>11903</v>
      </c>
      <c r="D6013" s="341" t="s">
        <v>68</v>
      </c>
      <c r="E6013" s="341" t="s">
        <v>5911</v>
      </c>
      <c r="F6013" s="343" t="n">
        <v>198.05</v>
      </c>
    </row>
    <row r="6014" customFormat="false" ht="15" hidden="false" customHeight="false" outlineLevel="0" collapsed="false">
      <c r="A6014" s="341" t="n">
        <v>103911</v>
      </c>
      <c r="B6014" s="342" t="str">
        <f aca="false">A6014&amp;"U"</f>
        <v>103911U</v>
      </c>
      <c r="C6014" s="341" t="s">
        <v>11904</v>
      </c>
      <c r="D6014" s="341" t="s">
        <v>68</v>
      </c>
      <c r="E6014" s="341" t="s">
        <v>5911</v>
      </c>
      <c r="F6014" s="343" t="n">
        <v>225.14</v>
      </c>
    </row>
    <row r="6015" customFormat="false" ht="15" hidden="false" customHeight="false" outlineLevel="0" collapsed="false">
      <c r="A6015" s="341" t="n">
        <v>103912</v>
      </c>
      <c r="B6015" s="342" t="str">
        <f aca="false">A6015&amp;"U"</f>
        <v>103912U</v>
      </c>
      <c r="C6015" s="341" t="s">
        <v>11905</v>
      </c>
      <c r="D6015" s="341" t="s">
        <v>68</v>
      </c>
      <c r="E6015" s="341" t="s">
        <v>5911</v>
      </c>
      <c r="F6015" s="343" t="n">
        <v>248.63</v>
      </c>
    </row>
    <row r="6016" customFormat="false" ht="15" hidden="false" customHeight="false" outlineLevel="0" collapsed="false">
      <c r="A6016" s="341" t="n">
        <v>103913</v>
      </c>
      <c r="B6016" s="342" t="str">
        <f aca="false">A6016&amp;"U"</f>
        <v>103913U</v>
      </c>
      <c r="C6016" s="341" t="s">
        <v>11906</v>
      </c>
      <c r="D6016" s="341" t="s">
        <v>68</v>
      </c>
      <c r="E6016" s="341" t="s">
        <v>5911</v>
      </c>
      <c r="F6016" s="343" t="n">
        <v>122.64</v>
      </c>
    </row>
    <row r="6017" customFormat="false" ht="15" hidden="false" customHeight="false" outlineLevel="0" collapsed="false">
      <c r="A6017" s="341" t="n">
        <v>103914</v>
      </c>
      <c r="B6017" s="342" t="str">
        <f aca="false">A6017&amp;"U"</f>
        <v>103914U</v>
      </c>
      <c r="C6017" s="341" t="s">
        <v>11907</v>
      </c>
      <c r="D6017" s="341" t="s">
        <v>68</v>
      </c>
      <c r="E6017" s="341" t="s">
        <v>5911</v>
      </c>
      <c r="F6017" s="343" t="n">
        <v>143.16</v>
      </c>
    </row>
    <row r="6018" customFormat="false" ht="15" hidden="false" customHeight="false" outlineLevel="0" collapsed="false">
      <c r="A6018" s="341" t="n">
        <v>103915</v>
      </c>
      <c r="B6018" s="342" t="str">
        <f aca="false">A6018&amp;"U"</f>
        <v>103915U</v>
      </c>
      <c r="C6018" s="341" t="s">
        <v>11908</v>
      </c>
      <c r="D6018" s="341" t="s">
        <v>68</v>
      </c>
      <c r="E6018" s="341" t="s">
        <v>5911</v>
      </c>
      <c r="F6018" s="343" t="n">
        <v>155.4</v>
      </c>
    </row>
    <row r="6019" customFormat="false" ht="15" hidden="false" customHeight="false" outlineLevel="0" collapsed="false">
      <c r="A6019" s="341" t="n">
        <v>103916</v>
      </c>
      <c r="B6019" s="342" t="str">
        <f aca="false">A6019&amp;"U"</f>
        <v>103916U</v>
      </c>
      <c r="C6019" s="341" t="s">
        <v>11909</v>
      </c>
      <c r="D6019" s="341" t="s">
        <v>68</v>
      </c>
      <c r="E6019" s="341" t="s">
        <v>5911</v>
      </c>
      <c r="F6019" s="343" t="n">
        <v>180.03</v>
      </c>
    </row>
    <row r="6020" customFormat="false" ht="15" hidden="false" customHeight="false" outlineLevel="0" collapsed="false">
      <c r="A6020" s="341" t="n">
        <v>103917</v>
      </c>
      <c r="B6020" s="342" t="str">
        <f aca="false">A6020&amp;"U"</f>
        <v>103917U</v>
      </c>
      <c r="C6020" s="341" t="s">
        <v>11910</v>
      </c>
      <c r="D6020" s="341" t="s">
        <v>68</v>
      </c>
      <c r="E6020" s="341" t="s">
        <v>5911</v>
      </c>
      <c r="F6020" s="343" t="n">
        <v>205.14</v>
      </c>
    </row>
    <row r="6021" customFormat="false" ht="15" hidden="false" customHeight="false" outlineLevel="0" collapsed="false">
      <c r="A6021" s="341" t="n">
        <v>103918</v>
      </c>
      <c r="B6021" s="342" t="str">
        <f aca="false">A6021&amp;"U"</f>
        <v>103918U</v>
      </c>
      <c r="C6021" s="341" t="s">
        <v>11911</v>
      </c>
      <c r="D6021" s="341" t="s">
        <v>68</v>
      </c>
      <c r="E6021" s="341" t="s">
        <v>5911</v>
      </c>
      <c r="F6021" s="343" t="n">
        <v>218.51</v>
      </c>
    </row>
    <row r="6022" customFormat="false" ht="15" hidden="false" customHeight="false" outlineLevel="0" collapsed="false">
      <c r="A6022" s="341" t="n">
        <v>104432</v>
      </c>
      <c r="B6022" s="342" t="str">
        <f aca="false">A6022&amp;"U"</f>
        <v>104432U</v>
      </c>
      <c r="C6022" s="341" t="s">
        <v>11912</v>
      </c>
      <c r="D6022" s="341" t="s">
        <v>68</v>
      </c>
      <c r="E6022" s="341" t="s">
        <v>5911</v>
      </c>
      <c r="F6022" s="343" t="n">
        <v>91.44</v>
      </c>
    </row>
    <row r="6023" customFormat="false" ht="15" hidden="false" customHeight="false" outlineLevel="0" collapsed="false">
      <c r="A6023" s="341" t="n">
        <v>104433</v>
      </c>
      <c r="B6023" s="342" t="str">
        <f aca="false">A6023&amp;"U"</f>
        <v>104433U</v>
      </c>
      <c r="C6023" s="341" t="s">
        <v>11913</v>
      </c>
      <c r="D6023" s="341" t="s">
        <v>68</v>
      </c>
      <c r="E6023" s="341" t="s">
        <v>5911</v>
      </c>
      <c r="F6023" s="343" t="n">
        <v>80.94</v>
      </c>
    </row>
    <row r="6024" customFormat="false" ht="15" hidden="false" customHeight="false" outlineLevel="0" collapsed="false">
      <c r="A6024" s="341" t="n">
        <v>103689</v>
      </c>
      <c r="B6024" s="342" t="str">
        <f aca="false">A6024&amp;"U"</f>
        <v>103689U</v>
      </c>
      <c r="C6024" s="341" t="s">
        <v>11914</v>
      </c>
      <c r="D6024" s="341" t="s">
        <v>68</v>
      </c>
      <c r="E6024" s="341" t="s">
        <v>5911</v>
      </c>
      <c r="F6024" s="343" t="n">
        <v>307.44</v>
      </c>
    </row>
    <row r="6025" customFormat="false" ht="15" hidden="false" customHeight="false" outlineLevel="0" collapsed="false">
      <c r="A6025" s="341" t="n">
        <v>103694</v>
      </c>
      <c r="B6025" s="342" t="str">
        <f aca="false">A6025&amp;"U"</f>
        <v>103694U</v>
      </c>
      <c r="C6025" s="341" t="s">
        <v>11915</v>
      </c>
      <c r="D6025" s="341" t="s">
        <v>32</v>
      </c>
      <c r="E6025" s="341" t="s">
        <v>5964</v>
      </c>
      <c r="F6025" s="343" t="n">
        <v>100.26</v>
      </c>
    </row>
    <row r="6026" customFormat="false" ht="15" hidden="false" customHeight="false" outlineLevel="0" collapsed="false">
      <c r="A6026" s="341" t="n">
        <v>103695</v>
      </c>
      <c r="B6026" s="342" t="str">
        <f aca="false">A6026&amp;"U"</f>
        <v>103695U</v>
      </c>
      <c r="C6026" s="341" t="s">
        <v>11916</v>
      </c>
      <c r="D6026" s="341" t="s">
        <v>32</v>
      </c>
      <c r="E6026" s="341" t="s">
        <v>5964</v>
      </c>
      <c r="F6026" s="343" t="n">
        <v>89.88</v>
      </c>
    </row>
    <row r="6027" customFormat="false" ht="15" hidden="false" customHeight="false" outlineLevel="0" collapsed="false">
      <c r="A6027" s="341" t="n">
        <v>103696</v>
      </c>
      <c r="B6027" s="342" t="str">
        <f aca="false">A6027&amp;"U"</f>
        <v>103696U</v>
      </c>
      <c r="C6027" s="341" t="s">
        <v>11917</v>
      </c>
      <c r="D6027" s="341" t="s">
        <v>32</v>
      </c>
      <c r="E6027" s="341" t="s">
        <v>5964</v>
      </c>
      <c r="F6027" s="343" t="n">
        <v>124.76</v>
      </c>
    </row>
    <row r="6028" customFormat="false" ht="15" hidden="false" customHeight="false" outlineLevel="0" collapsed="false">
      <c r="A6028" s="341" t="n">
        <v>103697</v>
      </c>
      <c r="B6028" s="342" t="str">
        <f aca="false">A6028&amp;"U"</f>
        <v>103697U</v>
      </c>
      <c r="C6028" s="341" t="s">
        <v>11918</v>
      </c>
      <c r="D6028" s="341" t="s">
        <v>32</v>
      </c>
      <c r="E6028" s="341" t="s">
        <v>5964</v>
      </c>
      <c r="F6028" s="343" t="n">
        <v>114.38</v>
      </c>
    </row>
    <row r="6029" customFormat="false" ht="15" hidden="false" customHeight="false" outlineLevel="0" collapsed="false">
      <c r="A6029" s="341" t="n">
        <v>95995</v>
      </c>
      <c r="B6029" s="342" t="str">
        <f aca="false">A6029&amp;"U"</f>
        <v>95995U</v>
      </c>
      <c r="C6029" s="341" t="s">
        <v>11919</v>
      </c>
      <c r="D6029" s="341" t="s">
        <v>102</v>
      </c>
      <c r="E6029" s="341" t="s">
        <v>5911</v>
      </c>
      <c r="F6029" s="344" t="n">
        <v>1468.79</v>
      </c>
    </row>
    <row r="6030" customFormat="false" ht="15" hidden="false" customHeight="false" outlineLevel="0" collapsed="false">
      <c r="A6030" s="341" t="n">
        <v>95996</v>
      </c>
      <c r="B6030" s="342" t="str">
        <f aca="false">A6030&amp;"U"</f>
        <v>95996U</v>
      </c>
      <c r="C6030" s="341" t="s">
        <v>11920</v>
      </c>
      <c r="D6030" s="341" t="s">
        <v>102</v>
      </c>
      <c r="E6030" s="341" t="s">
        <v>5911</v>
      </c>
      <c r="F6030" s="344" t="n">
        <v>1270.05</v>
      </c>
    </row>
    <row r="6031" customFormat="false" ht="15" hidden="false" customHeight="false" outlineLevel="0" collapsed="false">
      <c r="A6031" s="341" t="n">
        <v>96001</v>
      </c>
      <c r="B6031" s="342" t="str">
        <f aca="false">A6031&amp;"U"</f>
        <v>96001U</v>
      </c>
      <c r="C6031" s="341" t="s">
        <v>11921</v>
      </c>
      <c r="D6031" s="341" t="s">
        <v>68</v>
      </c>
      <c r="E6031" s="341" t="s">
        <v>5911</v>
      </c>
      <c r="F6031" s="343" t="n">
        <v>6.62</v>
      </c>
    </row>
    <row r="6032" customFormat="false" ht="15" hidden="false" customHeight="false" outlineLevel="0" collapsed="false">
      <c r="A6032" s="341" t="n">
        <v>96393</v>
      </c>
      <c r="B6032" s="342" t="str">
        <f aca="false">A6032&amp;"U"</f>
        <v>96393U</v>
      </c>
      <c r="C6032" s="341" t="s">
        <v>11922</v>
      </c>
      <c r="D6032" s="341" t="s">
        <v>102</v>
      </c>
      <c r="E6032" s="341" t="s">
        <v>5911</v>
      </c>
      <c r="F6032" s="343" t="n">
        <v>164.46</v>
      </c>
    </row>
    <row r="6033" customFormat="false" ht="15" hidden="false" customHeight="false" outlineLevel="0" collapsed="false">
      <c r="A6033" s="341" t="n">
        <v>96394</v>
      </c>
      <c r="B6033" s="342" t="str">
        <f aca="false">A6033&amp;"U"</f>
        <v>96394U</v>
      </c>
      <c r="C6033" s="341" t="s">
        <v>11923</v>
      </c>
      <c r="D6033" s="341" t="s">
        <v>102</v>
      </c>
      <c r="E6033" s="341" t="s">
        <v>5911</v>
      </c>
      <c r="F6033" s="343" t="n">
        <v>222.68</v>
      </c>
    </row>
    <row r="6034" customFormat="false" ht="15" hidden="false" customHeight="false" outlineLevel="0" collapsed="false">
      <c r="A6034" s="341" t="n">
        <v>96395</v>
      </c>
      <c r="B6034" s="342" t="str">
        <f aca="false">A6034&amp;"U"</f>
        <v>96395U</v>
      </c>
      <c r="C6034" s="341" t="s">
        <v>11924</v>
      </c>
      <c r="D6034" s="341" t="s">
        <v>102</v>
      </c>
      <c r="E6034" s="341" t="s">
        <v>5911</v>
      </c>
      <c r="F6034" s="343" t="n">
        <v>304.06</v>
      </c>
    </row>
    <row r="6035" customFormat="false" ht="15" hidden="false" customHeight="false" outlineLevel="0" collapsed="false">
      <c r="A6035" s="341" t="n">
        <v>88411</v>
      </c>
      <c r="B6035" s="342" t="str">
        <f aca="false">A6035&amp;"U"</f>
        <v>88411U</v>
      </c>
      <c r="C6035" s="341" t="s">
        <v>11925</v>
      </c>
      <c r="D6035" s="341" t="s">
        <v>68</v>
      </c>
      <c r="E6035" s="341" t="s">
        <v>6393</v>
      </c>
      <c r="F6035" s="343" t="n">
        <v>3.38</v>
      </c>
    </row>
    <row r="6036" customFormat="false" ht="15" hidden="false" customHeight="false" outlineLevel="0" collapsed="false">
      <c r="A6036" s="341" t="n">
        <v>88412</v>
      </c>
      <c r="B6036" s="342" t="str">
        <f aca="false">A6036&amp;"U"</f>
        <v>88412U</v>
      </c>
      <c r="C6036" s="341" t="s">
        <v>414</v>
      </c>
      <c r="D6036" s="341" t="s">
        <v>68</v>
      </c>
      <c r="E6036" s="341" t="s">
        <v>6393</v>
      </c>
      <c r="F6036" s="343" t="n">
        <v>2.66</v>
      </c>
    </row>
    <row r="6037" customFormat="false" ht="15" hidden="false" customHeight="false" outlineLevel="0" collapsed="false">
      <c r="A6037" s="341" t="n">
        <v>88413</v>
      </c>
      <c r="B6037" s="342" t="str">
        <f aca="false">A6037&amp;"U"</f>
        <v>88413U</v>
      </c>
      <c r="C6037" s="341" t="s">
        <v>11926</v>
      </c>
      <c r="D6037" s="341" t="s">
        <v>68</v>
      </c>
      <c r="E6037" s="341" t="s">
        <v>6393</v>
      </c>
      <c r="F6037" s="343" t="n">
        <v>4.83</v>
      </c>
    </row>
    <row r="6038" customFormat="false" ht="15" hidden="false" customHeight="false" outlineLevel="0" collapsed="false">
      <c r="A6038" s="341" t="n">
        <v>88414</v>
      </c>
      <c r="B6038" s="342" t="str">
        <f aca="false">A6038&amp;"U"</f>
        <v>88414U</v>
      </c>
      <c r="C6038" s="341" t="s">
        <v>11927</v>
      </c>
      <c r="D6038" s="341" t="s">
        <v>68</v>
      </c>
      <c r="E6038" s="341" t="s">
        <v>6393</v>
      </c>
      <c r="F6038" s="343" t="n">
        <v>5.29</v>
      </c>
    </row>
    <row r="6039" customFormat="false" ht="15" hidden="false" customHeight="false" outlineLevel="0" collapsed="false">
      <c r="A6039" s="341" t="n">
        <v>88415</v>
      </c>
      <c r="B6039" s="342" t="str">
        <f aca="false">A6039&amp;"U"</f>
        <v>88415U</v>
      </c>
      <c r="C6039" s="341" t="s">
        <v>11928</v>
      </c>
      <c r="D6039" s="341" t="s">
        <v>68</v>
      </c>
      <c r="E6039" s="341" t="s">
        <v>6393</v>
      </c>
      <c r="F6039" s="343" t="n">
        <v>3.6</v>
      </c>
    </row>
    <row r="6040" customFormat="false" ht="15" hidden="false" customHeight="false" outlineLevel="0" collapsed="false">
      <c r="A6040" s="341" t="n">
        <v>88416</v>
      </c>
      <c r="B6040" s="342" t="str">
        <f aca="false">A6040&amp;"U"</f>
        <v>88416U</v>
      </c>
      <c r="C6040" s="341" t="s">
        <v>11929</v>
      </c>
      <c r="D6040" s="341" t="s">
        <v>68</v>
      </c>
      <c r="E6040" s="341" t="s">
        <v>5964</v>
      </c>
      <c r="F6040" s="343" t="n">
        <v>18.13</v>
      </c>
    </row>
    <row r="6041" customFormat="false" ht="15" hidden="false" customHeight="false" outlineLevel="0" collapsed="false">
      <c r="A6041" s="341" t="n">
        <v>88417</v>
      </c>
      <c r="B6041" s="342" t="str">
        <f aca="false">A6041&amp;"U"</f>
        <v>88417U</v>
      </c>
      <c r="C6041" s="341" t="s">
        <v>417</v>
      </c>
      <c r="D6041" s="341" t="s">
        <v>68</v>
      </c>
      <c r="E6041" s="341" t="s">
        <v>5964</v>
      </c>
      <c r="F6041" s="343" t="n">
        <v>15.57</v>
      </c>
    </row>
    <row r="6042" customFormat="false" ht="15" hidden="false" customHeight="false" outlineLevel="0" collapsed="false">
      <c r="A6042" s="341" t="n">
        <v>88420</v>
      </c>
      <c r="B6042" s="342" t="str">
        <f aca="false">A6042&amp;"U"</f>
        <v>88420U</v>
      </c>
      <c r="C6042" s="341" t="s">
        <v>11930</v>
      </c>
      <c r="D6042" s="341" t="s">
        <v>68</v>
      </c>
      <c r="E6042" s="341" t="s">
        <v>5964</v>
      </c>
      <c r="F6042" s="343" t="n">
        <v>23.31</v>
      </c>
    </row>
    <row r="6043" customFormat="false" ht="15" hidden="false" customHeight="false" outlineLevel="0" collapsed="false">
      <c r="A6043" s="341" t="n">
        <v>88421</v>
      </c>
      <c r="B6043" s="342" t="str">
        <f aca="false">A6043&amp;"U"</f>
        <v>88421U</v>
      </c>
      <c r="C6043" s="341" t="s">
        <v>11931</v>
      </c>
      <c r="D6043" s="341" t="s">
        <v>68</v>
      </c>
      <c r="E6043" s="341" t="s">
        <v>5964</v>
      </c>
      <c r="F6043" s="343" t="n">
        <v>24.95</v>
      </c>
    </row>
    <row r="6044" customFormat="false" ht="15" hidden="false" customHeight="false" outlineLevel="0" collapsed="false">
      <c r="A6044" s="341" t="n">
        <v>88423</v>
      </c>
      <c r="B6044" s="342" t="str">
        <f aca="false">A6044&amp;"U"</f>
        <v>88423U</v>
      </c>
      <c r="C6044" s="341" t="s">
        <v>11932</v>
      </c>
      <c r="D6044" s="341" t="s">
        <v>68</v>
      </c>
      <c r="E6044" s="341" t="s">
        <v>5964</v>
      </c>
      <c r="F6044" s="343" t="n">
        <v>18.94</v>
      </c>
    </row>
    <row r="6045" customFormat="false" ht="15" hidden="false" customHeight="false" outlineLevel="0" collapsed="false">
      <c r="A6045" s="341" t="n">
        <v>88424</v>
      </c>
      <c r="B6045" s="342" t="str">
        <f aca="false">A6045&amp;"U"</f>
        <v>88424U</v>
      </c>
      <c r="C6045" s="341" t="s">
        <v>11933</v>
      </c>
      <c r="D6045" s="341" t="s">
        <v>68</v>
      </c>
      <c r="E6045" s="341" t="s">
        <v>5964</v>
      </c>
      <c r="F6045" s="343" t="n">
        <v>21.66</v>
      </c>
    </row>
    <row r="6046" customFormat="false" ht="15" hidden="false" customHeight="false" outlineLevel="0" collapsed="false">
      <c r="A6046" s="341" t="n">
        <v>88426</v>
      </c>
      <c r="B6046" s="342" t="str">
        <f aca="false">A6046&amp;"U"</f>
        <v>88426U</v>
      </c>
      <c r="C6046" s="341" t="s">
        <v>11934</v>
      </c>
      <c r="D6046" s="341" t="s">
        <v>68</v>
      </c>
      <c r="E6046" s="341" t="s">
        <v>5964</v>
      </c>
      <c r="F6046" s="343" t="n">
        <v>17.23</v>
      </c>
    </row>
    <row r="6047" customFormat="false" ht="15" hidden="false" customHeight="false" outlineLevel="0" collapsed="false">
      <c r="A6047" s="341" t="n">
        <v>88428</v>
      </c>
      <c r="B6047" s="342" t="str">
        <f aca="false">A6047&amp;"U"</f>
        <v>88428U</v>
      </c>
      <c r="C6047" s="341" t="s">
        <v>11935</v>
      </c>
      <c r="D6047" s="341" t="s">
        <v>68</v>
      </c>
      <c r="E6047" s="341" t="s">
        <v>5964</v>
      </c>
      <c r="F6047" s="343" t="n">
        <v>30.56</v>
      </c>
    </row>
    <row r="6048" customFormat="false" ht="15" hidden="false" customHeight="false" outlineLevel="0" collapsed="false">
      <c r="A6048" s="341" t="n">
        <v>88429</v>
      </c>
      <c r="B6048" s="342" t="str">
        <f aca="false">A6048&amp;"U"</f>
        <v>88429U</v>
      </c>
      <c r="C6048" s="341" t="s">
        <v>11936</v>
      </c>
      <c r="D6048" s="341" t="s">
        <v>68</v>
      </c>
      <c r="E6048" s="341" t="s">
        <v>5964</v>
      </c>
      <c r="F6048" s="343" t="n">
        <v>33.41</v>
      </c>
    </row>
    <row r="6049" customFormat="false" ht="15" hidden="false" customHeight="false" outlineLevel="0" collapsed="false">
      <c r="A6049" s="341" t="n">
        <v>88431</v>
      </c>
      <c r="B6049" s="342" t="str">
        <f aca="false">A6049&amp;"U"</f>
        <v>88431U</v>
      </c>
      <c r="C6049" s="341" t="s">
        <v>11937</v>
      </c>
      <c r="D6049" s="341" t="s">
        <v>68</v>
      </c>
      <c r="E6049" s="341" t="s">
        <v>5964</v>
      </c>
      <c r="F6049" s="343" t="n">
        <v>23.05</v>
      </c>
    </row>
    <row r="6050" customFormat="false" ht="15" hidden="false" customHeight="false" outlineLevel="0" collapsed="false">
      <c r="A6050" s="341" t="n">
        <v>88432</v>
      </c>
      <c r="B6050" s="342" t="str">
        <f aca="false">A6050&amp;"U"</f>
        <v>88432U</v>
      </c>
      <c r="C6050" s="341" t="s">
        <v>11938</v>
      </c>
      <c r="D6050" s="341" t="s">
        <v>68</v>
      </c>
      <c r="E6050" s="341" t="s">
        <v>5964</v>
      </c>
      <c r="F6050" s="343" t="n">
        <v>17.42</v>
      </c>
    </row>
    <row r="6051" customFormat="false" ht="15" hidden="false" customHeight="false" outlineLevel="0" collapsed="false">
      <c r="A6051" s="341" t="n">
        <v>88484</v>
      </c>
      <c r="B6051" s="342" t="str">
        <f aca="false">A6051&amp;"U"</f>
        <v>88484U</v>
      </c>
      <c r="C6051" s="341" t="s">
        <v>11939</v>
      </c>
      <c r="D6051" s="341" t="s">
        <v>68</v>
      </c>
      <c r="E6051" s="341" t="s">
        <v>6393</v>
      </c>
      <c r="F6051" s="343" t="n">
        <v>5.07</v>
      </c>
    </row>
    <row r="6052" customFormat="false" ht="15" hidden="false" customHeight="false" outlineLevel="0" collapsed="false">
      <c r="A6052" s="341" t="n">
        <v>88485</v>
      </c>
      <c r="B6052" s="342" t="str">
        <f aca="false">A6052&amp;"U"</f>
        <v>88485U</v>
      </c>
      <c r="C6052" s="341" t="s">
        <v>11940</v>
      </c>
      <c r="D6052" s="341" t="s">
        <v>68</v>
      </c>
      <c r="E6052" s="341" t="s">
        <v>6393</v>
      </c>
      <c r="F6052" s="343" t="n">
        <v>4.18</v>
      </c>
    </row>
    <row r="6053" customFormat="false" ht="15" hidden="false" customHeight="false" outlineLevel="0" collapsed="false">
      <c r="A6053" s="341" t="n">
        <v>88488</v>
      </c>
      <c r="B6053" s="342" t="str">
        <f aca="false">A6053&amp;"U"</f>
        <v>88488U</v>
      </c>
      <c r="C6053" s="341" t="s">
        <v>11941</v>
      </c>
      <c r="D6053" s="341" t="s">
        <v>68</v>
      </c>
      <c r="E6053" s="341" t="s">
        <v>6393</v>
      </c>
      <c r="F6053" s="343" t="n">
        <v>14.23</v>
      </c>
    </row>
    <row r="6054" customFormat="false" ht="15" hidden="false" customHeight="false" outlineLevel="0" collapsed="false">
      <c r="A6054" s="341" t="n">
        <v>88489</v>
      </c>
      <c r="B6054" s="342" t="str">
        <f aca="false">A6054&amp;"U"</f>
        <v>88489U</v>
      </c>
      <c r="C6054" s="341" t="s">
        <v>11942</v>
      </c>
      <c r="D6054" s="341" t="s">
        <v>68</v>
      </c>
      <c r="E6054" s="341" t="s">
        <v>6393</v>
      </c>
      <c r="F6054" s="343" t="n">
        <v>12.07</v>
      </c>
    </row>
    <row r="6055" customFormat="false" ht="15" hidden="false" customHeight="false" outlineLevel="0" collapsed="false">
      <c r="A6055" s="341" t="n">
        <v>88494</v>
      </c>
      <c r="B6055" s="342" t="str">
        <f aca="false">A6055&amp;"U"</f>
        <v>88494U</v>
      </c>
      <c r="C6055" s="341" t="s">
        <v>11943</v>
      </c>
      <c r="D6055" s="341" t="s">
        <v>68</v>
      </c>
      <c r="E6055" s="341" t="s">
        <v>5964</v>
      </c>
      <c r="F6055" s="343" t="n">
        <v>18.92</v>
      </c>
    </row>
    <row r="6056" customFormat="false" ht="15" hidden="false" customHeight="false" outlineLevel="0" collapsed="false">
      <c r="A6056" s="341" t="n">
        <v>88495</v>
      </c>
      <c r="B6056" s="342" t="str">
        <f aca="false">A6056&amp;"U"</f>
        <v>88495U</v>
      </c>
      <c r="C6056" s="341" t="s">
        <v>11944</v>
      </c>
      <c r="D6056" s="341" t="s">
        <v>68</v>
      </c>
      <c r="E6056" s="341" t="s">
        <v>5964</v>
      </c>
      <c r="F6056" s="343" t="n">
        <v>10.13</v>
      </c>
    </row>
    <row r="6057" customFormat="false" ht="15" hidden="false" customHeight="false" outlineLevel="0" collapsed="false">
      <c r="A6057" s="341" t="n">
        <v>88496</v>
      </c>
      <c r="B6057" s="342" t="str">
        <f aca="false">A6057&amp;"U"</f>
        <v>88496U</v>
      </c>
      <c r="C6057" s="341" t="s">
        <v>11945</v>
      </c>
      <c r="D6057" s="341" t="s">
        <v>68</v>
      </c>
      <c r="E6057" s="341" t="s">
        <v>5964</v>
      </c>
      <c r="F6057" s="343" t="n">
        <v>28.46</v>
      </c>
    </row>
    <row r="6058" customFormat="false" ht="15" hidden="false" customHeight="false" outlineLevel="0" collapsed="false">
      <c r="A6058" s="341" t="n">
        <v>88497</v>
      </c>
      <c r="B6058" s="342" t="str">
        <f aca="false">A6058&amp;"U"</f>
        <v>88497U</v>
      </c>
      <c r="C6058" s="341" t="s">
        <v>11946</v>
      </c>
      <c r="D6058" s="341" t="s">
        <v>68</v>
      </c>
      <c r="E6058" s="341" t="s">
        <v>5964</v>
      </c>
      <c r="F6058" s="343" t="n">
        <v>15.55</v>
      </c>
    </row>
    <row r="6059" customFormat="false" ht="15" hidden="false" customHeight="false" outlineLevel="0" collapsed="false">
      <c r="A6059" s="341" t="n">
        <v>95305</v>
      </c>
      <c r="B6059" s="342" t="str">
        <f aca="false">A6059&amp;"U"</f>
        <v>95305U</v>
      </c>
      <c r="C6059" s="341" t="s">
        <v>11947</v>
      </c>
      <c r="D6059" s="341" t="s">
        <v>68</v>
      </c>
      <c r="E6059" s="341" t="s">
        <v>5964</v>
      </c>
      <c r="F6059" s="343" t="n">
        <v>12.78</v>
      </c>
    </row>
    <row r="6060" customFormat="false" ht="15" hidden="false" customHeight="false" outlineLevel="0" collapsed="false">
      <c r="A6060" s="341" t="n">
        <v>95306</v>
      </c>
      <c r="B6060" s="342" t="str">
        <f aca="false">A6060&amp;"U"</f>
        <v>95306U</v>
      </c>
      <c r="C6060" s="341" t="s">
        <v>11948</v>
      </c>
      <c r="D6060" s="341" t="s">
        <v>68</v>
      </c>
      <c r="E6060" s="341" t="s">
        <v>5964</v>
      </c>
      <c r="F6060" s="343" t="n">
        <v>14.83</v>
      </c>
    </row>
    <row r="6061" customFormat="false" ht="15" hidden="false" customHeight="false" outlineLevel="0" collapsed="false">
      <c r="A6061" s="341" t="n">
        <v>95622</v>
      </c>
      <c r="B6061" s="342" t="str">
        <f aca="false">A6061&amp;"U"</f>
        <v>95622U</v>
      </c>
      <c r="C6061" s="341" t="s">
        <v>11949</v>
      </c>
      <c r="D6061" s="341" t="s">
        <v>68</v>
      </c>
      <c r="E6061" s="341" t="s">
        <v>6393</v>
      </c>
      <c r="F6061" s="343" t="n">
        <v>15.72</v>
      </c>
    </row>
    <row r="6062" customFormat="false" ht="15" hidden="false" customHeight="false" outlineLevel="0" collapsed="false">
      <c r="A6062" s="341" t="n">
        <v>95623</v>
      </c>
      <c r="B6062" s="342" t="str">
        <f aca="false">A6062&amp;"U"</f>
        <v>95623U</v>
      </c>
      <c r="C6062" s="341" t="s">
        <v>11950</v>
      </c>
      <c r="D6062" s="341" t="s">
        <v>68</v>
      </c>
      <c r="E6062" s="341" t="s">
        <v>6393</v>
      </c>
      <c r="F6062" s="343" t="n">
        <v>12.22</v>
      </c>
    </row>
    <row r="6063" customFormat="false" ht="15" hidden="false" customHeight="false" outlineLevel="0" collapsed="false">
      <c r="A6063" s="341" t="n">
        <v>95624</v>
      </c>
      <c r="B6063" s="342" t="str">
        <f aca="false">A6063&amp;"U"</f>
        <v>95624U</v>
      </c>
      <c r="C6063" s="341" t="s">
        <v>11951</v>
      </c>
      <c r="D6063" s="341" t="s">
        <v>68</v>
      </c>
      <c r="E6063" s="341" t="s">
        <v>6393</v>
      </c>
      <c r="F6063" s="343" t="n">
        <v>22.83</v>
      </c>
    </row>
    <row r="6064" customFormat="false" ht="15" hidden="false" customHeight="false" outlineLevel="0" collapsed="false">
      <c r="A6064" s="341" t="n">
        <v>95625</v>
      </c>
      <c r="B6064" s="342" t="str">
        <f aca="false">A6064&amp;"U"</f>
        <v>95625U</v>
      </c>
      <c r="C6064" s="341" t="s">
        <v>11952</v>
      </c>
      <c r="D6064" s="341" t="s">
        <v>68</v>
      </c>
      <c r="E6064" s="341" t="s">
        <v>6393</v>
      </c>
      <c r="F6064" s="343" t="n">
        <v>25.08</v>
      </c>
    </row>
    <row r="6065" customFormat="false" ht="15" hidden="false" customHeight="false" outlineLevel="0" collapsed="false">
      <c r="A6065" s="341" t="n">
        <v>95626</v>
      </c>
      <c r="B6065" s="342" t="str">
        <f aca="false">A6065&amp;"U"</f>
        <v>95626U</v>
      </c>
      <c r="C6065" s="341" t="s">
        <v>11953</v>
      </c>
      <c r="D6065" s="341" t="s">
        <v>68</v>
      </c>
      <c r="E6065" s="341" t="s">
        <v>6393</v>
      </c>
      <c r="F6065" s="343" t="n">
        <v>16.85</v>
      </c>
    </row>
    <row r="6066" customFormat="false" ht="15" hidden="false" customHeight="false" outlineLevel="0" collapsed="false">
      <c r="A6066" s="341" t="n">
        <v>96126</v>
      </c>
      <c r="B6066" s="342" t="str">
        <f aca="false">A6066&amp;"U"</f>
        <v>96126U</v>
      </c>
      <c r="C6066" s="341" t="s">
        <v>11954</v>
      </c>
      <c r="D6066" s="341" t="s">
        <v>68</v>
      </c>
      <c r="E6066" s="341" t="s">
        <v>5964</v>
      </c>
      <c r="F6066" s="343" t="n">
        <v>17.1</v>
      </c>
    </row>
    <row r="6067" customFormat="false" ht="15" hidden="false" customHeight="false" outlineLevel="0" collapsed="false">
      <c r="A6067" s="341" t="n">
        <v>96127</v>
      </c>
      <c r="B6067" s="342" t="str">
        <f aca="false">A6067&amp;"U"</f>
        <v>96127U</v>
      </c>
      <c r="C6067" s="341" t="s">
        <v>11955</v>
      </c>
      <c r="D6067" s="341" t="s">
        <v>68</v>
      </c>
      <c r="E6067" s="341" t="s">
        <v>5964</v>
      </c>
      <c r="F6067" s="343" t="n">
        <v>12.73</v>
      </c>
    </row>
    <row r="6068" customFormat="false" ht="15" hidden="false" customHeight="false" outlineLevel="0" collapsed="false">
      <c r="A6068" s="341" t="n">
        <v>96128</v>
      </c>
      <c r="B6068" s="342" t="str">
        <f aca="false">A6068&amp;"U"</f>
        <v>96128U</v>
      </c>
      <c r="C6068" s="341" t="s">
        <v>11956</v>
      </c>
      <c r="D6068" s="341" t="s">
        <v>68</v>
      </c>
      <c r="E6068" s="341" t="s">
        <v>5964</v>
      </c>
      <c r="F6068" s="343" t="n">
        <v>25.95</v>
      </c>
    </row>
    <row r="6069" customFormat="false" ht="15" hidden="false" customHeight="false" outlineLevel="0" collapsed="false">
      <c r="A6069" s="341" t="n">
        <v>96129</v>
      </c>
      <c r="B6069" s="342" t="str">
        <f aca="false">A6069&amp;"U"</f>
        <v>96129U</v>
      </c>
      <c r="C6069" s="341" t="s">
        <v>11957</v>
      </c>
      <c r="D6069" s="341" t="s">
        <v>68</v>
      </c>
      <c r="E6069" s="341" t="s">
        <v>5964</v>
      </c>
      <c r="F6069" s="343" t="n">
        <v>28.78</v>
      </c>
    </row>
    <row r="6070" customFormat="false" ht="15" hidden="false" customHeight="false" outlineLevel="0" collapsed="false">
      <c r="A6070" s="341" t="n">
        <v>96130</v>
      </c>
      <c r="B6070" s="342" t="str">
        <f aca="false">A6070&amp;"U"</f>
        <v>96130U</v>
      </c>
      <c r="C6070" s="341" t="s">
        <v>11958</v>
      </c>
      <c r="D6070" s="341" t="s">
        <v>68</v>
      </c>
      <c r="E6070" s="341" t="s">
        <v>5964</v>
      </c>
      <c r="F6070" s="343" t="n">
        <v>18.48</v>
      </c>
    </row>
    <row r="6071" customFormat="false" ht="15" hidden="false" customHeight="false" outlineLevel="0" collapsed="false">
      <c r="A6071" s="341" t="n">
        <v>96131</v>
      </c>
      <c r="B6071" s="342" t="str">
        <f aca="false">A6071&amp;"U"</f>
        <v>96131U</v>
      </c>
      <c r="C6071" s="341" t="s">
        <v>11959</v>
      </c>
      <c r="D6071" s="341" t="s">
        <v>68</v>
      </c>
      <c r="E6071" s="341" t="s">
        <v>5964</v>
      </c>
      <c r="F6071" s="343" t="n">
        <v>23.5</v>
      </c>
    </row>
    <row r="6072" customFormat="false" ht="15" hidden="false" customHeight="false" outlineLevel="0" collapsed="false">
      <c r="A6072" s="341" t="n">
        <v>96132</v>
      </c>
      <c r="B6072" s="342" t="str">
        <f aca="false">A6072&amp;"U"</f>
        <v>96132U</v>
      </c>
      <c r="C6072" s="341" t="s">
        <v>11960</v>
      </c>
      <c r="D6072" s="341" t="s">
        <v>68</v>
      </c>
      <c r="E6072" s="341" t="s">
        <v>5964</v>
      </c>
      <c r="F6072" s="343" t="n">
        <v>17.68</v>
      </c>
    </row>
    <row r="6073" customFormat="false" ht="15" hidden="false" customHeight="false" outlineLevel="0" collapsed="false">
      <c r="A6073" s="341" t="n">
        <v>96133</v>
      </c>
      <c r="B6073" s="342" t="str">
        <f aca="false">A6073&amp;"U"</f>
        <v>96133U</v>
      </c>
      <c r="C6073" s="341" t="s">
        <v>11961</v>
      </c>
      <c r="D6073" s="341" t="s">
        <v>68</v>
      </c>
      <c r="E6073" s="341" t="s">
        <v>5964</v>
      </c>
      <c r="F6073" s="343" t="n">
        <v>35.28</v>
      </c>
    </row>
    <row r="6074" customFormat="false" ht="15" hidden="false" customHeight="false" outlineLevel="0" collapsed="false">
      <c r="A6074" s="341" t="n">
        <v>96134</v>
      </c>
      <c r="B6074" s="342" t="str">
        <f aca="false">A6074&amp;"U"</f>
        <v>96134U</v>
      </c>
      <c r="C6074" s="341" t="s">
        <v>11962</v>
      </c>
      <c r="D6074" s="341" t="s">
        <v>68</v>
      </c>
      <c r="E6074" s="341" t="s">
        <v>5964</v>
      </c>
      <c r="F6074" s="343" t="n">
        <v>39.04</v>
      </c>
    </row>
    <row r="6075" customFormat="false" ht="15" hidden="false" customHeight="false" outlineLevel="0" collapsed="false">
      <c r="A6075" s="341" t="n">
        <v>96135</v>
      </c>
      <c r="B6075" s="342" t="str">
        <f aca="false">A6075&amp;"U"</f>
        <v>96135U</v>
      </c>
      <c r="C6075" s="341" t="s">
        <v>11963</v>
      </c>
      <c r="D6075" s="341" t="s">
        <v>68</v>
      </c>
      <c r="E6075" s="341" t="s">
        <v>5964</v>
      </c>
      <c r="F6075" s="343" t="n">
        <v>25.36</v>
      </c>
    </row>
    <row r="6076" customFormat="false" ht="15" hidden="false" customHeight="false" outlineLevel="0" collapsed="false">
      <c r="A6076" s="341" t="n">
        <v>104639</v>
      </c>
      <c r="B6076" s="342" t="str">
        <f aca="false">A6076&amp;"U"</f>
        <v>104639U</v>
      </c>
      <c r="C6076" s="341" t="s">
        <v>11964</v>
      </c>
      <c r="D6076" s="341" t="s">
        <v>68</v>
      </c>
      <c r="E6076" s="341" t="s">
        <v>5964</v>
      </c>
      <c r="F6076" s="343" t="n">
        <v>10.88</v>
      </c>
    </row>
    <row r="6077" customFormat="false" ht="15" hidden="false" customHeight="false" outlineLevel="0" collapsed="false">
      <c r="A6077" s="341" t="n">
        <v>104640</v>
      </c>
      <c r="B6077" s="342" t="str">
        <f aca="false">A6077&amp;"U"</f>
        <v>104640U</v>
      </c>
      <c r="C6077" s="341" t="s">
        <v>11965</v>
      </c>
      <c r="D6077" s="341" t="s">
        <v>68</v>
      </c>
      <c r="E6077" s="341" t="s">
        <v>5964</v>
      </c>
      <c r="F6077" s="343" t="n">
        <v>12.12</v>
      </c>
    </row>
    <row r="6078" customFormat="false" ht="15" hidden="false" customHeight="false" outlineLevel="0" collapsed="false">
      <c r="A6078" s="341" t="n">
        <v>104641</v>
      </c>
      <c r="B6078" s="342" t="str">
        <f aca="false">A6078&amp;"U"</f>
        <v>104641U</v>
      </c>
      <c r="C6078" s="341" t="s">
        <v>11966</v>
      </c>
      <c r="D6078" s="341" t="s">
        <v>68</v>
      </c>
      <c r="E6078" s="341" t="s">
        <v>5964</v>
      </c>
      <c r="F6078" s="343" t="n">
        <v>8.72</v>
      </c>
    </row>
    <row r="6079" customFormat="false" ht="15" hidden="false" customHeight="false" outlineLevel="0" collapsed="false">
      <c r="A6079" s="341" t="n">
        <v>104642</v>
      </c>
      <c r="B6079" s="342" t="str">
        <f aca="false">A6079&amp;"U"</f>
        <v>104642U</v>
      </c>
      <c r="C6079" s="341" t="s">
        <v>11967</v>
      </c>
      <c r="D6079" s="341" t="s">
        <v>68</v>
      </c>
      <c r="E6079" s="341" t="s">
        <v>5964</v>
      </c>
      <c r="F6079" s="343" t="n">
        <v>9.96</v>
      </c>
    </row>
    <row r="6080" customFormat="false" ht="15" hidden="false" customHeight="false" outlineLevel="0" collapsed="false">
      <c r="A6080" s="341" t="n">
        <v>102193</v>
      </c>
      <c r="B6080" s="342" t="str">
        <f aca="false">A6080&amp;"U"</f>
        <v>102193U</v>
      </c>
      <c r="C6080" s="341" t="s">
        <v>11968</v>
      </c>
      <c r="D6080" s="341" t="s">
        <v>68</v>
      </c>
      <c r="E6080" s="341" t="s">
        <v>5964</v>
      </c>
      <c r="F6080" s="343" t="n">
        <v>1.82</v>
      </c>
    </row>
    <row r="6081" customFormat="false" ht="15" hidden="false" customHeight="false" outlineLevel="0" collapsed="false">
      <c r="A6081" s="341" t="n">
        <v>102194</v>
      </c>
      <c r="B6081" s="342" t="str">
        <f aca="false">A6081&amp;"U"</f>
        <v>102194U</v>
      </c>
      <c r="C6081" s="341" t="s">
        <v>11969</v>
      </c>
      <c r="D6081" s="341" t="s">
        <v>68</v>
      </c>
      <c r="E6081" s="341" t="s">
        <v>5964</v>
      </c>
      <c r="F6081" s="343" t="n">
        <v>7.63</v>
      </c>
    </row>
    <row r="6082" customFormat="false" ht="15" hidden="false" customHeight="false" outlineLevel="0" collapsed="false">
      <c r="A6082" s="341" t="n">
        <v>102197</v>
      </c>
      <c r="B6082" s="342" t="str">
        <f aca="false">A6082&amp;"U"</f>
        <v>102197U</v>
      </c>
      <c r="C6082" s="341" t="s">
        <v>11970</v>
      </c>
      <c r="D6082" s="341" t="s">
        <v>68</v>
      </c>
      <c r="E6082" s="341" t="s">
        <v>5964</v>
      </c>
      <c r="F6082" s="343" t="n">
        <v>20.57</v>
      </c>
    </row>
    <row r="6083" customFormat="false" ht="15" hidden="false" customHeight="false" outlineLevel="0" collapsed="false">
      <c r="A6083" s="341" t="n">
        <v>102200</v>
      </c>
      <c r="B6083" s="342" t="str">
        <f aca="false">A6083&amp;"U"</f>
        <v>102200U</v>
      </c>
      <c r="C6083" s="341" t="s">
        <v>11971</v>
      </c>
      <c r="D6083" s="341" t="s">
        <v>68</v>
      </c>
      <c r="E6083" s="341" t="s">
        <v>5964</v>
      </c>
      <c r="F6083" s="343" t="n">
        <v>17.12</v>
      </c>
    </row>
    <row r="6084" customFormat="false" ht="15" hidden="false" customHeight="false" outlineLevel="0" collapsed="false">
      <c r="A6084" s="341" t="n">
        <v>102201</v>
      </c>
      <c r="B6084" s="342" t="str">
        <f aca="false">A6084&amp;"U"</f>
        <v>102201U</v>
      </c>
      <c r="C6084" s="341" t="s">
        <v>11972</v>
      </c>
      <c r="D6084" s="341" t="s">
        <v>68</v>
      </c>
      <c r="E6084" s="341" t="s">
        <v>5964</v>
      </c>
      <c r="F6084" s="343" t="n">
        <v>16.63</v>
      </c>
    </row>
    <row r="6085" customFormat="false" ht="15" hidden="false" customHeight="false" outlineLevel="0" collapsed="false">
      <c r="A6085" s="341" t="n">
        <v>102202</v>
      </c>
      <c r="B6085" s="342" t="str">
        <f aca="false">A6085&amp;"U"</f>
        <v>102202U</v>
      </c>
      <c r="C6085" s="341" t="s">
        <v>11973</v>
      </c>
      <c r="D6085" s="341" t="s">
        <v>68</v>
      </c>
      <c r="E6085" s="341" t="s">
        <v>5964</v>
      </c>
      <c r="F6085" s="343" t="n">
        <v>37.59</v>
      </c>
    </row>
    <row r="6086" customFormat="false" ht="15" hidden="false" customHeight="false" outlineLevel="0" collapsed="false">
      <c r="A6086" s="341" t="n">
        <v>102203</v>
      </c>
      <c r="B6086" s="342" t="str">
        <f aca="false">A6086&amp;"U"</f>
        <v>102203U</v>
      </c>
      <c r="C6086" s="341" t="s">
        <v>11974</v>
      </c>
      <c r="D6086" s="341" t="s">
        <v>68</v>
      </c>
      <c r="E6086" s="341" t="s">
        <v>5964</v>
      </c>
      <c r="F6086" s="343" t="n">
        <v>9.8</v>
      </c>
    </row>
    <row r="6087" customFormat="false" ht="15" hidden="false" customHeight="false" outlineLevel="0" collapsed="false">
      <c r="A6087" s="341" t="n">
        <v>102204</v>
      </c>
      <c r="B6087" s="342" t="str">
        <f aca="false">A6087&amp;"U"</f>
        <v>102204U</v>
      </c>
      <c r="C6087" s="341" t="s">
        <v>168</v>
      </c>
      <c r="D6087" s="341" t="s">
        <v>68</v>
      </c>
      <c r="E6087" s="341" t="s">
        <v>5964</v>
      </c>
      <c r="F6087" s="343" t="n">
        <v>10.1</v>
      </c>
    </row>
    <row r="6088" customFormat="false" ht="15" hidden="false" customHeight="false" outlineLevel="0" collapsed="false">
      <c r="A6088" s="341" t="n">
        <v>102205</v>
      </c>
      <c r="B6088" s="342" t="str">
        <f aca="false">A6088&amp;"U"</f>
        <v>102205U</v>
      </c>
      <c r="C6088" s="341" t="s">
        <v>11975</v>
      </c>
      <c r="D6088" s="341" t="s">
        <v>68</v>
      </c>
      <c r="E6088" s="341" t="s">
        <v>6393</v>
      </c>
      <c r="F6088" s="343" t="n">
        <v>9.14</v>
      </c>
    </row>
    <row r="6089" customFormat="false" ht="15" hidden="false" customHeight="false" outlineLevel="0" collapsed="false">
      <c r="A6089" s="341" t="n">
        <v>102207</v>
      </c>
      <c r="B6089" s="342" t="str">
        <f aca="false">A6089&amp;"U"</f>
        <v>102207U</v>
      </c>
      <c r="C6089" s="341" t="s">
        <v>11976</v>
      </c>
      <c r="D6089" s="341" t="s">
        <v>68</v>
      </c>
      <c r="E6089" s="341" t="s">
        <v>5964</v>
      </c>
      <c r="F6089" s="343" t="n">
        <v>8.12</v>
      </c>
    </row>
    <row r="6090" customFormat="false" ht="15" hidden="false" customHeight="false" outlineLevel="0" collapsed="false">
      <c r="A6090" s="341" t="n">
        <v>102208</v>
      </c>
      <c r="B6090" s="342" t="str">
        <f aca="false">A6090&amp;"U"</f>
        <v>102208U</v>
      </c>
      <c r="C6090" s="341" t="s">
        <v>11977</v>
      </c>
      <c r="D6090" s="341" t="s">
        <v>68</v>
      </c>
      <c r="E6090" s="341" t="s">
        <v>5964</v>
      </c>
      <c r="F6090" s="343" t="n">
        <v>7.74</v>
      </c>
    </row>
    <row r="6091" customFormat="false" ht="15" hidden="false" customHeight="false" outlineLevel="0" collapsed="false">
      <c r="A6091" s="341" t="n">
        <v>102209</v>
      </c>
      <c r="B6091" s="342" t="str">
        <f aca="false">A6091&amp;"U"</f>
        <v>102209U</v>
      </c>
      <c r="C6091" s="341" t="s">
        <v>11978</v>
      </c>
      <c r="D6091" s="341" t="s">
        <v>68</v>
      </c>
      <c r="E6091" s="341" t="s">
        <v>5964</v>
      </c>
      <c r="F6091" s="343" t="n">
        <v>7.98</v>
      </c>
    </row>
    <row r="6092" customFormat="false" ht="15" hidden="false" customHeight="false" outlineLevel="0" collapsed="false">
      <c r="A6092" s="341" t="n">
        <v>102210</v>
      </c>
      <c r="B6092" s="342" t="str">
        <f aca="false">A6092&amp;"U"</f>
        <v>102210U</v>
      </c>
      <c r="C6092" s="341" t="s">
        <v>11979</v>
      </c>
      <c r="D6092" s="341" t="s">
        <v>68</v>
      </c>
      <c r="E6092" s="341" t="s">
        <v>6393</v>
      </c>
      <c r="F6092" s="343" t="n">
        <v>7.62</v>
      </c>
    </row>
    <row r="6093" customFormat="false" ht="15" hidden="false" customHeight="false" outlineLevel="0" collapsed="false">
      <c r="A6093" s="341" t="n">
        <v>102213</v>
      </c>
      <c r="B6093" s="342" t="str">
        <f aca="false">A6093&amp;"U"</f>
        <v>102213U</v>
      </c>
      <c r="C6093" s="341" t="s">
        <v>11980</v>
      </c>
      <c r="D6093" s="341" t="s">
        <v>68</v>
      </c>
      <c r="E6093" s="341" t="s">
        <v>5964</v>
      </c>
      <c r="F6093" s="343" t="n">
        <v>19.6</v>
      </c>
    </row>
    <row r="6094" customFormat="false" ht="15" hidden="false" customHeight="false" outlineLevel="0" collapsed="false">
      <c r="A6094" s="341" t="n">
        <v>102214</v>
      </c>
      <c r="B6094" s="342" t="str">
        <f aca="false">A6094&amp;"U"</f>
        <v>102214U</v>
      </c>
      <c r="C6094" s="341" t="s">
        <v>11981</v>
      </c>
      <c r="D6094" s="341" t="s">
        <v>68</v>
      </c>
      <c r="E6094" s="341" t="s">
        <v>5964</v>
      </c>
      <c r="F6094" s="343" t="n">
        <v>20.21</v>
      </c>
    </row>
    <row r="6095" customFormat="false" ht="15" hidden="false" customHeight="false" outlineLevel="0" collapsed="false">
      <c r="A6095" s="341" t="n">
        <v>102215</v>
      </c>
      <c r="B6095" s="342" t="str">
        <f aca="false">A6095&amp;"U"</f>
        <v>102215U</v>
      </c>
      <c r="C6095" s="341" t="s">
        <v>11982</v>
      </c>
      <c r="D6095" s="341" t="s">
        <v>68</v>
      </c>
      <c r="E6095" s="341" t="s">
        <v>6393</v>
      </c>
      <c r="F6095" s="343" t="n">
        <v>18.29</v>
      </c>
    </row>
    <row r="6096" customFormat="false" ht="15" hidden="false" customHeight="false" outlineLevel="0" collapsed="false">
      <c r="A6096" s="341" t="n">
        <v>102217</v>
      </c>
      <c r="B6096" s="342" t="str">
        <f aca="false">A6096&amp;"U"</f>
        <v>102217U</v>
      </c>
      <c r="C6096" s="341" t="s">
        <v>11983</v>
      </c>
      <c r="D6096" s="341" t="s">
        <v>68</v>
      </c>
      <c r="E6096" s="341" t="s">
        <v>5964</v>
      </c>
      <c r="F6096" s="343" t="n">
        <v>16.26</v>
      </c>
    </row>
    <row r="6097" customFormat="false" ht="15" hidden="false" customHeight="false" outlineLevel="0" collapsed="false">
      <c r="A6097" s="341" t="n">
        <v>102218</v>
      </c>
      <c r="B6097" s="342" t="str">
        <f aca="false">A6097&amp;"U"</f>
        <v>102218U</v>
      </c>
      <c r="C6097" s="341" t="s">
        <v>11984</v>
      </c>
      <c r="D6097" s="341" t="s">
        <v>68</v>
      </c>
      <c r="E6097" s="341" t="s">
        <v>5964</v>
      </c>
      <c r="F6097" s="343" t="n">
        <v>15.5</v>
      </c>
    </row>
    <row r="6098" customFormat="false" ht="15" hidden="false" customHeight="false" outlineLevel="0" collapsed="false">
      <c r="A6098" s="341" t="n">
        <v>102219</v>
      </c>
      <c r="B6098" s="342" t="str">
        <f aca="false">A6098&amp;"U"</f>
        <v>102219U</v>
      </c>
      <c r="C6098" s="341" t="s">
        <v>11985</v>
      </c>
      <c r="D6098" s="341" t="s">
        <v>68</v>
      </c>
      <c r="E6098" s="341" t="s">
        <v>5964</v>
      </c>
      <c r="F6098" s="343" t="n">
        <v>15.99</v>
      </c>
    </row>
    <row r="6099" customFormat="false" ht="15" hidden="false" customHeight="false" outlineLevel="0" collapsed="false">
      <c r="A6099" s="341" t="n">
        <v>102220</v>
      </c>
      <c r="B6099" s="342" t="str">
        <f aca="false">A6099&amp;"U"</f>
        <v>102220U</v>
      </c>
      <c r="C6099" s="341" t="s">
        <v>11986</v>
      </c>
      <c r="D6099" s="341" t="s">
        <v>68</v>
      </c>
      <c r="E6099" s="341" t="s">
        <v>6393</v>
      </c>
      <c r="F6099" s="343" t="n">
        <v>15.26</v>
      </c>
    </row>
    <row r="6100" customFormat="false" ht="15" hidden="false" customHeight="false" outlineLevel="0" collapsed="false">
      <c r="A6100" s="341" t="n">
        <v>102223</v>
      </c>
      <c r="B6100" s="342" t="str">
        <f aca="false">A6100&amp;"U"</f>
        <v>102223U</v>
      </c>
      <c r="C6100" s="341" t="s">
        <v>11987</v>
      </c>
      <c r="D6100" s="341" t="s">
        <v>68</v>
      </c>
      <c r="E6100" s="341" t="s">
        <v>5964</v>
      </c>
      <c r="F6100" s="343" t="n">
        <v>29.42</v>
      </c>
    </row>
    <row r="6101" customFormat="false" ht="15" hidden="false" customHeight="false" outlineLevel="0" collapsed="false">
      <c r="A6101" s="341" t="n">
        <v>102224</v>
      </c>
      <c r="B6101" s="342" t="str">
        <f aca="false">A6101&amp;"U"</f>
        <v>102224U</v>
      </c>
      <c r="C6101" s="341" t="s">
        <v>11988</v>
      </c>
      <c r="D6101" s="341" t="s">
        <v>68</v>
      </c>
      <c r="E6101" s="341" t="s">
        <v>5964</v>
      </c>
      <c r="F6101" s="343" t="n">
        <v>30.31</v>
      </c>
    </row>
    <row r="6102" customFormat="false" ht="15" hidden="false" customHeight="false" outlineLevel="0" collapsed="false">
      <c r="A6102" s="341" t="n">
        <v>102225</v>
      </c>
      <c r="B6102" s="342" t="str">
        <f aca="false">A6102&amp;"U"</f>
        <v>102225U</v>
      </c>
      <c r="C6102" s="341" t="s">
        <v>11989</v>
      </c>
      <c r="D6102" s="341" t="s">
        <v>68</v>
      </c>
      <c r="E6102" s="341" t="s">
        <v>6393</v>
      </c>
      <c r="F6102" s="343" t="n">
        <v>27.44</v>
      </c>
    </row>
    <row r="6103" customFormat="false" ht="15" hidden="false" customHeight="false" outlineLevel="0" collapsed="false">
      <c r="A6103" s="341" t="n">
        <v>102227</v>
      </c>
      <c r="B6103" s="342" t="str">
        <f aca="false">A6103&amp;"U"</f>
        <v>102227U</v>
      </c>
      <c r="C6103" s="341" t="s">
        <v>11990</v>
      </c>
      <c r="D6103" s="341" t="s">
        <v>68</v>
      </c>
      <c r="E6103" s="341" t="s">
        <v>5964</v>
      </c>
      <c r="F6103" s="343" t="n">
        <v>24.39</v>
      </c>
    </row>
    <row r="6104" customFormat="false" ht="15" hidden="false" customHeight="false" outlineLevel="0" collapsed="false">
      <c r="A6104" s="341" t="n">
        <v>102228</v>
      </c>
      <c r="B6104" s="342" t="str">
        <f aca="false">A6104&amp;"U"</f>
        <v>102228U</v>
      </c>
      <c r="C6104" s="341" t="s">
        <v>11991</v>
      </c>
      <c r="D6104" s="341" t="s">
        <v>68</v>
      </c>
      <c r="E6104" s="341" t="s">
        <v>5964</v>
      </c>
      <c r="F6104" s="343" t="n">
        <v>23.27</v>
      </c>
    </row>
    <row r="6105" customFormat="false" ht="15" hidden="false" customHeight="false" outlineLevel="0" collapsed="false">
      <c r="A6105" s="341" t="n">
        <v>102229</v>
      </c>
      <c r="B6105" s="342" t="str">
        <f aca="false">A6105&amp;"U"</f>
        <v>102229U</v>
      </c>
      <c r="C6105" s="341" t="s">
        <v>11992</v>
      </c>
      <c r="D6105" s="341" t="s">
        <v>68</v>
      </c>
      <c r="E6105" s="341" t="s">
        <v>5964</v>
      </c>
      <c r="F6105" s="343" t="n">
        <v>24</v>
      </c>
    </row>
    <row r="6106" customFormat="false" ht="15" hidden="false" customHeight="false" outlineLevel="0" collapsed="false">
      <c r="A6106" s="341" t="n">
        <v>102230</v>
      </c>
      <c r="B6106" s="342" t="str">
        <f aca="false">A6106&amp;"U"</f>
        <v>102230U</v>
      </c>
      <c r="C6106" s="341" t="s">
        <v>11993</v>
      </c>
      <c r="D6106" s="341" t="s">
        <v>68</v>
      </c>
      <c r="E6106" s="341" t="s">
        <v>6393</v>
      </c>
      <c r="F6106" s="343" t="n">
        <v>22.9</v>
      </c>
    </row>
    <row r="6107" customFormat="false" ht="15" hidden="false" customHeight="false" outlineLevel="0" collapsed="false">
      <c r="A6107" s="341" t="n">
        <v>102233</v>
      </c>
      <c r="B6107" s="342" t="str">
        <f aca="false">A6107&amp;"U"</f>
        <v>102233U</v>
      </c>
      <c r="C6107" s="341" t="s">
        <v>11994</v>
      </c>
      <c r="D6107" s="341" t="s">
        <v>68</v>
      </c>
      <c r="E6107" s="341" t="s">
        <v>5964</v>
      </c>
      <c r="F6107" s="343" t="n">
        <v>11.68</v>
      </c>
    </row>
    <row r="6108" customFormat="false" ht="15" hidden="false" customHeight="false" outlineLevel="0" collapsed="false">
      <c r="A6108" s="341" t="n">
        <v>102234</v>
      </c>
      <c r="B6108" s="342" t="str">
        <f aca="false">A6108&amp;"U"</f>
        <v>102234U</v>
      </c>
      <c r="C6108" s="341" t="s">
        <v>11995</v>
      </c>
      <c r="D6108" s="341" t="s">
        <v>68</v>
      </c>
      <c r="E6108" s="341" t="s">
        <v>5964</v>
      </c>
      <c r="F6108" s="343" t="n">
        <v>23.36</v>
      </c>
    </row>
    <row r="6109" customFormat="false" ht="15" hidden="false" customHeight="false" outlineLevel="0" collapsed="false">
      <c r="A6109" s="341" t="n">
        <v>100716</v>
      </c>
      <c r="B6109" s="342" t="str">
        <f aca="false">A6109&amp;"U"</f>
        <v>100716U</v>
      </c>
      <c r="C6109" s="341" t="s">
        <v>11996</v>
      </c>
      <c r="D6109" s="341" t="s">
        <v>68</v>
      </c>
      <c r="E6109" s="341" t="s">
        <v>5911</v>
      </c>
      <c r="F6109" s="343" t="n">
        <v>26.82</v>
      </c>
    </row>
    <row r="6110" customFormat="false" ht="15" hidden="false" customHeight="false" outlineLevel="0" collapsed="false">
      <c r="A6110" s="341" t="n">
        <v>100717</v>
      </c>
      <c r="B6110" s="342" t="str">
        <f aca="false">A6110&amp;"U"</f>
        <v>100717U</v>
      </c>
      <c r="C6110" s="341" t="s">
        <v>11997</v>
      </c>
      <c r="D6110" s="341" t="s">
        <v>68</v>
      </c>
      <c r="E6110" s="341" t="s">
        <v>5964</v>
      </c>
      <c r="F6110" s="343" t="n">
        <v>9.01</v>
      </c>
    </row>
    <row r="6111" customFormat="false" ht="15" hidden="false" customHeight="false" outlineLevel="0" collapsed="false">
      <c r="A6111" s="341" t="n">
        <v>100718</v>
      </c>
      <c r="B6111" s="342" t="str">
        <f aca="false">A6111&amp;"U"</f>
        <v>100718U</v>
      </c>
      <c r="C6111" s="341" t="s">
        <v>11998</v>
      </c>
      <c r="D6111" s="341" t="s">
        <v>152</v>
      </c>
      <c r="E6111" s="341" t="s">
        <v>5964</v>
      </c>
      <c r="F6111" s="343" t="n">
        <v>1.3</v>
      </c>
    </row>
    <row r="6112" customFormat="false" ht="15" hidden="false" customHeight="false" outlineLevel="0" collapsed="false">
      <c r="A6112" s="341" t="n">
        <v>100719</v>
      </c>
      <c r="B6112" s="342" t="str">
        <f aca="false">A6112&amp;"U"</f>
        <v>100719U</v>
      </c>
      <c r="C6112" s="341" t="s">
        <v>11999</v>
      </c>
      <c r="D6112" s="341" t="s">
        <v>68</v>
      </c>
      <c r="E6112" s="341" t="s">
        <v>5964</v>
      </c>
      <c r="F6112" s="343" t="n">
        <v>10.27</v>
      </c>
    </row>
    <row r="6113" customFormat="false" ht="15" hidden="false" customHeight="false" outlineLevel="0" collapsed="false">
      <c r="A6113" s="341" t="n">
        <v>100720</v>
      </c>
      <c r="B6113" s="342" t="str">
        <f aca="false">A6113&amp;"U"</f>
        <v>100720U</v>
      </c>
      <c r="C6113" s="341" t="s">
        <v>12000</v>
      </c>
      <c r="D6113" s="341" t="s">
        <v>68</v>
      </c>
      <c r="E6113" s="341" t="s">
        <v>5964</v>
      </c>
      <c r="F6113" s="343" t="n">
        <v>10.25</v>
      </c>
    </row>
    <row r="6114" customFormat="false" ht="15" hidden="false" customHeight="false" outlineLevel="0" collapsed="false">
      <c r="A6114" s="341" t="n">
        <v>100721</v>
      </c>
      <c r="B6114" s="342" t="str">
        <f aca="false">A6114&amp;"U"</f>
        <v>100721U</v>
      </c>
      <c r="C6114" s="341" t="s">
        <v>12001</v>
      </c>
      <c r="D6114" s="341" t="s">
        <v>68</v>
      </c>
      <c r="E6114" s="341" t="s">
        <v>5964</v>
      </c>
      <c r="F6114" s="343" t="n">
        <v>23.82</v>
      </c>
    </row>
    <row r="6115" customFormat="false" ht="15" hidden="false" customHeight="false" outlineLevel="0" collapsed="false">
      <c r="A6115" s="341" t="n">
        <v>100722</v>
      </c>
      <c r="B6115" s="342" t="str">
        <f aca="false">A6115&amp;"U"</f>
        <v>100722U</v>
      </c>
      <c r="C6115" s="341" t="s">
        <v>12002</v>
      </c>
      <c r="D6115" s="341" t="s">
        <v>68</v>
      </c>
      <c r="E6115" s="341" t="s">
        <v>5964</v>
      </c>
      <c r="F6115" s="343" t="n">
        <v>23.24</v>
      </c>
    </row>
    <row r="6116" customFormat="false" ht="15" hidden="false" customHeight="false" outlineLevel="0" collapsed="false">
      <c r="A6116" s="341" t="n">
        <v>100723</v>
      </c>
      <c r="B6116" s="342" t="str">
        <f aca="false">A6116&amp;"U"</f>
        <v>100723U</v>
      </c>
      <c r="C6116" s="341" t="s">
        <v>12003</v>
      </c>
      <c r="D6116" s="341" t="s">
        <v>68</v>
      </c>
      <c r="E6116" s="341" t="s">
        <v>5964</v>
      </c>
      <c r="F6116" s="343" t="n">
        <v>11.03</v>
      </c>
    </row>
    <row r="6117" customFormat="false" ht="15" hidden="false" customHeight="false" outlineLevel="0" collapsed="false">
      <c r="A6117" s="341" t="n">
        <v>100724</v>
      </c>
      <c r="B6117" s="342" t="str">
        <f aca="false">A6117&amp;"U"</f>
        <v>100724U</v>
      </c>
      <c r="C6117" s="341" t="s">
        <v>12004</v>
      </c>
      <c r="D6117" s="341" t="s">
        <v>68</v>
      </c>
      <c r="E6117" s="341" t="s">
        <v>5964</v>
      </c>
      <c r="F6117" s="343" t="n">
        <v>13.25</v>
      </c>
    </row>
    <row r="6118" customFormat="false" ht="15" hidden="false" customHeight="false" outlineLevel="0" collapsed="false">
      <c r="A6118" s="341" t="n">
        <v>100725</v>
      </c>
      <c r="B6118" s="342" t="str">
        <f aca="false">A6118&amp;"U"</f>
        <v>100725U</v>
      </c>
      <c r="C6118" s="341" t="s">
        <v>12005</v>
      </c>
      <c r="D6118" s="341" t="s">
        <v>68</v>
      </c>
      <c r="E6118" s="341" t="s">
        <v>5964</v>
      </c>
      <c r="F6118" s="343" t="n">
        <v>24.08</v>
      </c>
    </row>
    <row r="6119" customFormat="false" ht="15" hidden="false" customHeight="false" outlineLevel="0" collapsed="false">
      <c r="A6119" s="341" t="n">
        <v>100726</v>
      </c>
      <c r="B6119" s="342" t="str">
        <f aca="false">A6119&amp;"U"</f>
        <v>100726U</v>
      </c>
      <c r="C6119" s="341" t="s">
        <v>12006</v>
      </c>
      <c r="D6119" s="341" t="s">
        <v>68</v>
      </c>
      <c r="E6119" s="341" t="s">
        <v>5964</v>
      </c>
      <c r="F6119" s="343" t="n">
        <v>26.15</v>
      </c>
    </row>
    <row r="6120" customFormat="false" ht="15" hidden="false" customHeight="false" outlineLevel="0" collapsed="false">
      <c r="A6120" s="341" t="n">
        <v>100727</v>
      </c>
      <c r="B6120" s="342" t="str">
        <f aca="false">A6120&amp;"U"</f>
        <v>100727U</v>
      </c>
      <c r="C6120" s="341" t="s">
        <v>12007</v>
      </c>
      <c r="D6120" s="341" t="s">
        <v>68</v>
      </c>
      <c r="E6120" s="341" t="s">
        <v>5964</v>
      </c>
      <c r="F6120" s="343" t="n">
        <v>24.96</v>
      </c>
    </row>
    <row r="6121" customFormat="false" ht="15" hidden="false" customHeight="false" outlineLevel="0" collapsed="false">
      <c r="A6121" s="341" t="n">
        <v>100728</v>
      </c>
      <c r="B6121" s="342" t="str">
        <f aca="false">A6121&amp;"U"</f>
        <v>100728U</v>
      </c>
      <c r="C6121" s="341" t="s">
        <v>12008</v>
      </c>
      <c r="D6121" s="341" t="s">
        <v>68</v>
      </c>
      <c r="E6121" s="341" t="s">
        <v>5964</v>
      </c>
      <c r="F6121" s="343" t="n">
        <v>22.55</v>
      </c>
    </row>
    <row r="6122" customFormat="false" ht="15" hidden="false" customHeight="false" outlineLevel="0" collapsed="false">
      <c r="A6122" s="341" t="n">
        <v>100729</v>
      </c>
      <c r="B6122" s="342" t="str">
        <f aca="false">A6122&amp;"U"</f>
        <v>100729U</v>
      </c>
      <c r="C6122" s="341" t="s">
        <v>12009</v>
      </c>
      <c r="D6122" s="341" t="s">
        <v>68</v>
      </c>
      <c r="E6122" s="341" t="s">
        <v>5964</v>
      </c>
      <c r="F6122" s="343" t="n">
        <v>18.96</v>
      </c>
    </row>
    <row r="6123" customFormat="false" ht="15" hidden="false" customHeight="false" outlineLevel="0" collapsed="false">
      <c r="A6123" s="341" t="n">
        <v>100730</v>
      </c>
      <c r="B6123" s="342" t="str">
        <f aca="false">A6123&amp;"U"</f>
        <v>100730U</v>
      </c>
      <c r="C6123" s="341" t="s">
        <v>12010</v>
      </c>
      <c r="D6123" s="341" t="s">
        <v>68</v>
      </c>
      <c r="E6123" s="341" t="s">
        <v>5964</v>
      </c>
      <c r="F6123" s="343" t="n">
        <v>22.22</v>
      </c>
    </row>
    <row r="6124" customFormat="false" ht="15" hidden="false" customHeight="false" outlineLevel="0" collapsed="false">
      <c r="A6124" s="341" t="n">
        <v>100733</v>
      </c>
      <c r="B6124" s="342" t="str">
        <f aca="false">A6124&amp;"U"</f>
        <v>100733U</v>
      </c>
      <c r="C6124" s="341" t="s">
        <v>12011</v>
      </c>
      <c r="D6124" s="341" t="s">
        <v>68</v>
      </c>
      <c r="E6124" s="341" t="s">
        <v>5964</v>
      </c>
      <c r="F6124" s="343" t="n">
        <v>12.73</v>
      </c>
    </row>
    <row r="6125" customFormat="false" ht="15" hidden="false" customHeight="false" outlineLevel="0" collapsed="false">
      <c r="A6125" s="341" t="n">
        <v>100734</v>
      </c>
      <c r="B6125" s="342" t="str">
        <f aca="false">A6125&amp;"U"</f>
        <v>100734U</v>
      </c>
      <c r="C6125" s="341" t="s">
        <v>12012</v>
      </c>
      <c r="D6125" s="341" t="s">
        <v>68</v>
      </c>
      <c r="E6125" s="341" t="s">
        <v>5964</v>
      </c>
      <c r="F6125" s="343" t="n">
        <v>15.83</v>
      </c>
    </row>
    <row r="6126" customFormat="false" ht="15" hidden="false" customHeight="false" outlineLevel="0" collapsed="false">
      <c r="A6126" s="341" t="n">
        <v>100735</v>
      </c>
      <c r="B6126" s="342" t="str">
        <f aca="false">A6126&amp;"U"</f>
        <v>100735U</v>
      </c>
      <c r="C6126" s="341" t="s">
        <v>12013</v>
      </c>
      <c r="D6126" s="341" t="s">
        <v>68</v>
      </c>
      <c r="E6126" s="341" t="s">
        <v>5964</v>
      </c>
      <c r="F6126" s="343" t="n">
        <v>10.59</v>
      </c>
    </row>
    <row r="6127" customFormat="false" ht="15" hidden="false" customHeight="false" outlineLevel="0" collapsed="false">
      <c r="A6127" s="341" t="n">
        <v>100736</v>
      </c>
      <c r="B6127" s="342" t="str">
        <f aca="false">A6127&amp;"U"</f>
        <v>100736U</v>
      </c>
      <c r="C6127" s="341" t="s">
        <v>12014</v>
      </c>
      <c r="D6127" s="341" t="s">
        <v>68</v>
      </c>
      <c r="E6127" s="341" t="s">
        <v>5964</v>
      </c>
      <c r="F6127" s="343" t="n">
        <v>14.11</v>
      </c>
    </row>
    <row r="6128" customFormat="false" ht="15" hidden="false" customHeight="false" outlineLevel="0" collapsed="false">
      <c r="A6128" s="341" t="n">
        <v>100739</v>
      </c>
      <c r="B6128" s="342" t="str">
        <f aca="false">A6128&amp;"U"</f>
        <v>100739U</v>
      </c>
      <c r="C6128" s="341" t="s">
        <v>12015</v>
      </c>
      <c r="D6128" s="341" t="s">
        <v>68</v>
      </c>
      <c r="E6128" s="341" t="s">
        <v>5964</v>
      </c>
      <c r="F6128" s="343" t="n">
        <v>10.12</v>
      </c>
    </row>
    <row r="6129" customFormat="false" ht="15" hidden="false" customHeight="false" outlineLevel="0" collapsed="false">
      <c r="A6129" s="341" t="n">
        <v>100740</v>
      </c>
      <c r="B6129" s="342" t="str">
        <f aca="false">A6129&amp;"U"</f>
        <v>100740U</v>
      </c>
      <c r="C6129" s="341" t="s">
        <v>12016</v>
      </c>
      <c r="D6129" s="341" t="s">
        <v>68</v>
      </c>
      <c r="E6129" s="341" t="s">
        <v>5964</v>
      </c>
      <c r="F6129" s="343" t="n">
        <v>10.78</v>
      </c>
    </row>
    <row r="6130" customFormat="false" ht="15" hidden="false" customHeight="false" outlineLevel="0" collapsed="false">
      <c r="A6130" s="341" t="n">
        <v>100741</v>
      </c>
      <c r="B6130" s="342" t="str">
        <f aca="false">A6130&amp;"U"</f>
        <v>100741U</v>
      </c>
      <c r="C6130" s="341" t="s">
        <v>12017</v>
      </c>
      <c r="D6130" s="341" t="s">
        <v>68</v>
      </c>
      <c r="E6130" s="341" t="s">
        <v>5964</v>
      </c>
      <c r="F6130" s="343" t="n">
        <v>23.49</v>
      </c>
    </row>
    <row r="6131" customFormat="false" ht="15" hidden="false" customHeight="false" outlineLevel="0" collapsed="false">
      <c r="A6131" s="341" t="n">
        <v>100742</v>
      </c>
      <c r="B6131" s="342" t="str">
        <f aca="false">A6131&amp;"U"</f>
        <v>100742U</v>
      </c>
      <c r="C6131" s="341" t="s">
        <v>12018</v>
      </c>
      <c r="D6131" s="341" t="s">
        <v>68</v>
      </c>
      <c r="E6131" s="341" t="s">
        <v>5964</v>
      </c>
      <c r="F6131" s="343" t="n">
        <v>23.73</v>
      </c>
    </row>
    <row r="6132" customFormat="false" ht="15" hidden="false" customHeight="false" outlineLevel="0" collapsed="false">
      <c r="A6132" s="341" t="n">
        <v>100743</v>
      </c>
      <c r="B6132" s="342" t="str">
        <f aca="false">A6132&amp;"U"</f>
        <v>100743U</v>
      </c>
      <c r="C6132" s="341" t="s">
        <v>12019</v>
      </c>
      <c r="D6132" s="341" t="s">
        <v>68</v>
      </c>
      <c r="E6132" s="341" t="s">
        <v>6393</v>
      </c>
      <c r="F6132" s="343" t="n">
        <v>9.89</v>
      </c>
    </row>
    <row r="6133" customFormat="false" ht="15" hidden="false" customHeight="false" outlineLevel="0" collapsed="false">
      <c r="A6133" s="341" t="n">
        <v>100744</v>
      </c>
      <c r="B6133" s="342" t="str">
        <f aca="false">A6133&amp;"U"</f>
        <v>100744U</v>
      </c>
      <c r="C6133" s="341" t="s">
        <v>12020</v>
      </c>
      <c r="D6133" s="341" t="s">
        <v>68</v>
      </c>
      <c r="E6133" s="341" t="s">
        <v>6393</v>
      </c>
      <c r="F6133" s="343" t="n">
        <v>10.63</v>
      </c>
    </row>
    <row r="6134" customFormat="false" ht="15" hidden="false" customHeight="false" outlineLevel="0" collapsed="false">
      <c r="A6134" s="341" t="n">
        <v>100745</v>
      </c>
      <c r="B6134" s="342" t="str">
        <f aca="false">A6134&amp;"U"</f>
        <v>100745U</v>
      </c>
      <c r="C6134" s="341" t="s">
        <v>12021</v>
      </c>
      <c r="D6134" s="341" t="s">
        <v>68</v>
      </c>
      <c r="E6134" s="341" t="s">
        <v>6393</v>
      </c>
      <c r="F6134" s="343" t="n">
        <v>23.25</v>
      </c>
    </row>
    <row r="6135" customFormat="false" ht="15" hidden="false" customHeight="false" outlineLevel="0" collapsed="false">
      <c r="A6135" s="341" t="n">
        <v>100746</v>
      </c>
      <c r="B6135" s="342" t="str">
        <f aca="false">A6135&amp;"U"</f>
        <v>100746U</v>
      </c>
      <c r="C6135" s="341" t="s">
        <v>12022</v>
      </c>
      <c r="D6135" s="341" t="s">
        <v>68</v>
      </c>
      <c r="E6135" s="341" t="s">
        <v>6393</v>
      </c>
      <c r="F6135" s="343" t="n">
        <v>23.59</v>
      </c>
    </row>
    <row r="6136" customFormat="false" ht="15" hidden="false" customHeight="false" outlineLevel="0" collapsed="false">
      <c r="A6136" s="341" t="n">
        <v>100747</v>
      </c>
      <c r="B6136" s="342" t="str">
        <f aca="false">A6136&amp;"U"</f>
        <v>100747U</v>
      </c>
      <c r="C6136" s="341" t="s">
        <v>12023</v>
      </c>
      <c r="D6136" s="341" t="s">
        <v>68</v>
      </c>
      <c r="E6136" s="341" t="s">
        <v>5964</v>
      </c>
      <c r="F6136" s="343" t="n">
        <v>9.99</v>
      </c>
    </row>
    <row r="6137" customFormat="false" ht="15" hidden="false" customHeight="false" outlineLevel="0" collapsed="false">
      <c r="A6137" s="341" t="n">
        <v>100748</v>
      </c>
      <c r="B6137" s="342" t="str">
        <f aca="false">A6137&amp;"U"</f>
        <v>100748U</v>
      </c>
      <c r="C6137" s="341" t="s">
        <v>12024</v>
      </c>
      <c r="D6137" s="341" t="s">
        <v>68</v>
      </c>
      <c r="E6137" s="341" t="s">
        <v>5964</v>
      </c>
      <c r="F6137" s="343" t="n">
        <v>10.69</v>
      </c>
    </row>
    <row r="6138" customFormat="false" ht="15" hidden="false" customHeight="false" outlineLevel="0" collapsed="false">
      <c r="A6138" s="341" t="n">
        <v>100749</v>
      </c>
      <c r="B6138" s="342" t="str">
        <f aca="false">A6138&amp;"U"</f>
        <v>100749U</v>
      </c>
      <c r="C6138" s="341" t="s">
        <v>12025</v>
      </c>
      <c r="D6138" s="341" t="s">
        <v>68</v>
      </c>
      <c r="E6138" s="341" t="s">
        <v>5964</v>
      </c>
      <c r="F6138" s="343" t="n">
        <v>23.35</v>
      </c>
    </row>
    <row r="6139" customFormat="false" ht="15" hidden="false" customHeight="false" outlineLevel="0" collapsed="false">
      <c r="A6139" s="341" t="n">
        <v>100750</v>
      </c>
      <c r="B6139" s="342" t="str">
        <f aca="false">A6139&amp;"U"</f>
        <v>100750U</v>
      </c>
      <c r="C6139" s="341" t="s">
        <v>12026</v>
      </c>
      <c r="D6139" s="341" t="s">
        <v>68</v>
      </c>
      <c r="E6139" s="341" t="s">
        <v>5964</v>
      </c>
      <c r="F6139" s="343" t="n">
        <v>23.65</v>
      </c>
    </row>
    <row r="6140" customFormat="false" ht="15" hidden="false" customHeight="false" outlineLevel="0" collapsed="false">
      <c r="A6140" s="341" t="n">
        <v>100751</v>
      </c>
      <c r="B6140" s="342" t="str">
        <f aca="false">A6140&amp;"U"</f>
        <v>100751U</v>
      </c>
      <c r="C6140" s="341" t="s">
        <v>12027</v>
      </c>
      <c r="D6140" s="341" t="s">
        <v>68</v>
      </c>
      <c r="E6140" s="341" t="s">
        <v>5964</v>
      </c>
      <c r="F6140" s="343" t="n">
        <v>37.92</v>
      </c>
    </row>
    <row r="6141" customFormat="false" ht="15" hidden="false" customHeight="false" outlineLevel="0" collapsed="false">
      <c r="A6141" s="341" t="n">
        <v>100752</v>
      </c>
      <c r="B6141" s="342" t="str">
        <f aca="false">A6141&amp;"U"</f>
        <v>100752U</v>
      </c>
      <c r="C6141" s="341" t="s">
        <v>12028</v>
      </c>
      <c r="D6141" s="341" t="s">
        <v>68</v>
      </c>
      <c r="E6141" s="341" t="s">
        <v>5964</v>
      </c>
      <c r="F6141" s="343" t="n">
        <v>44.45</v>
      </c>
    </row>
    <row r="6142" customFormat="false" ht="15" hidden="false" customHeight="false" outlineLevel="0" collapsed="false">
      <c r="A6142" s="341" t="n">
        <v>100753</v>
      </c>
      <c r="B6142" s="342" t="str">
        <f aca="false">A6142&amp;"U"</f>
        <v>100753U</v>
      </c>
      <c r="C6142" s="341" t="s">
        <v>12029</v>
      </c>
      <c r="D6142" s="341" t="s">
        <v>68</v>
      </c>
      <c r="E6142" s="341" t="s">
        <v>5964</v>
      </c>
      <c r="F6142" s="343" t="n">
        <v>21.19</v>
      </c>
    </row>
    <row r="6143" customFormat="false" ht="15" hidden="false" customHeight="false" outlineLevel="0" collapsed="false">
      <c r="A6143" s="341" t="n">
        <v>100754</v>
      </c>
      <c r="B6143" s="342" t="str">
        <f aca="false">A6143&amp;"U"</f>
        <v>100754U</v>
      </c>
      <c r="C6143" s="341" t="s">
        <v>12030</v>
      </c>
      <c r="D6143" s="341" t="s">
        <v>68</v>
      </c>
      <c r="E6143" s="341" t="s">
        <v>5964</v>
      </c>
      <c r="F6143" s="343" t="n">
        <v>28.23</v>
      </c>
    </row>
    <row r="6144" customFormat="false" ht="15" hidden="false" customHeight="false" outlineLevel="0" collapsed="false">
      <c r="A6144" s="341" t="n">
        <v>100757</v>
      </c>
      <c r="B6144" s="342" t="str">
        <f aca="false">A6144&amp;"U"</f>
        <v>100757U</v>
      </c>
      <c r="C6144" s="341" t="s">
        <v>12031</v>
      </c>
      <c r="D6144" s="341" t="s">
        <v>68</v>
      </c>
      <c r="E6144" s="341" t="s">
        <v>5964</v>
      </c>
      <c r="F6144" s="343" t="n">
        <v>46.99</v>
      </c>
    </row>
    <row r="6145" customFormat="false" ht="15" hidden="false" customHeight="false" outlineLevel="0" collapsed="false">
      <c r="A6145" s="341" t="n">
        <v>100758</v>
      </c>
      <c r="B6145" s="342" t="str">
        <f aca="false">A6145&amp;"U"</f>
        <v>100758U</v>
      </c>
      <c r="C6145" s="341" t="s">
        <v>12032</v>
      </c>
      <c r="D6145" s="341" t="s">
        <v>68</v>
      </c>
      <c r="E6145" s="341" t="s">
        <v>5964</v>
      </c>
      <c r="F6145" s="343" t="n">
        <v>47.5</v>
      </c>
    </row>
    <row r="6146" customFormat="false" ht="15" hidden="false" customHeight="false" outlineLevel="0" collapsed="false">
      <c r="A6146" s="341" t="n">
        <v>100759</v>
      </c>
      <c r="B6146" s="342" t="str">
        <f aca="false">A6146&amp;"U"</f>
        <v>100759U</v>
      </c>
      <c r="C6146" s="341" t="s">
        <v>12033</v>
      </c>
      <c r="D6146" s="341" t="s">
        <v>68</v>
      </c>
      <c r="E6146" s="341" t="s">
        <v>6393</v>
      </c>
      <c r="F6146" s="343" t="n">
        <v>46.51</v>
      </c>
    </row>
    <row r="6147" customFormat="false" ht="15" hidden="false" customHeight="false" outlineLevel="0" collapsed="false">
      <c r="A6147" s="341" t="n">
        <v>100760</v>
      </c>
      <c r="B6147" s="342" t="str">
        <f aca="false">A6147&amp;"U"</f>
        <v>100760U</v>
      </c>
      <c r="C6147" s="341" t="s">
        <v>12034</v>
      </c>
      <c r="D6147" s="341" t="s">
        <v>68</v>
      </c>
      <c r="E6147" s="341" t="s">
        <v>6393</v>
      </c>
      <c r="F6147" s="343" t="n">
        <v>47.2</v>
      </c>
    </row>
    <row r="6148" customFormat="false" ht="15" hidden="false" customHeight="false" outlineLevel="0" collapsed="false">
      <c r="A6148" s="341" t="n">
        <v>100761</v>
      </c>
      <c r="B6148" s="342" t="str">
        <f aca="false">A6148&amp;"U"</f>
        <v>100761U</v>
      </c>
      <c r="C6148" s="341" t="s">
        <v>12035</v>
      </c>
      <c r="D6148" s="341" t="s">
        <v>68</v>
      </c>
      <c r="E6148" s="341" t="s">
        <v>5964</v>
      </c>
      <c r="F6148" s="343" t="n">
        <v>46.71</v>
      </c>
    </row>
    <row r="6149" customFormat="false" ht="15" hidden="false" customHeight="false" outlineLevel="0" collapsed="false">
      <c r="A6149" s="341" t="n">
        <v>100762</v>
      </c>
      <c r="B6149" s="342" t="str">
        <f aca="false">A6149&amp;"U"</f>
        <v>100762U</v>
      </c>
      <c r="C6149" s="341" t="s">
        <v>12036</v>
      </c>
      <c r="D6149" s="341" t="s">
        <v>68</v>
      </c>
      <c r="E6149" s="341" t="s">
        <v>5964</v>
      </c>
      <c r="F6149" s="343" t="n">
        <v>47.32</v>
      </c>
    </row>
    <row r="6150" customFormat="false" ht="15" hidden="false" customHeight="false" outlineLevel="0" collapsed="false">
      <c r="A6150" s="341" t="n">
        <v>102488</v>
      </c>
      <c r="B6150" s="342" t="str">
        <f aca="false">A6150&amp;"U"</f>
        <v>102488U</v>
      </c>
      <c r="C6150" s="341" t="s">
        <v>12037</v>
      </c>
      <c r="D6150" s="341" t="s">
        <v>68</v>
      </c>
      <c r="E6150" s="341" t="s">
        <v>5911</v>
      </c>
      <c r="F6150" s="343" t="n">
        <v>3.31</v>
      </c>
    </row>
    <row r="6151" customFormat="false" ht="15" hidden="false" customHeight="false" outlineLevel="0" collapsed="false">
      <c r="A6151" s="341" t="n">
        <v>102489</v>
      </c>
      <c r="B6151" s="342" t="str">
        <f aca="false">A6151&amp;"U"</f>
        <v>102489U</v>
      </c>
      <c r="C6151" s="341" t="s">
        <v>12038</v>
      </c>
      <c r="D6151" s="341" t="s">
        <v>68</v>
      </c>
      <c r="E6151" s="341" t="s">
        <v>5964</v>
      </c>
      <c r="F6151" s="343" t="n">
        <v>26.98</v>
      </c>
    </row>
    <row r="6152" customFormat="false" ht="15" hidden="false" customHeight="false" outlineLevel="0" collapsed="false">
      <c r="A6152" s="341" t="n">
        <v>102491</v>
      </c>
      <c r="B6152" s="342" t="str">
        <f aca="false">A6152&amp;"U"</f>
        <v>102491U</v>
      </c>
      <c r="C6152" s="341" t="s">
        <v>12039</v>
      </c>
      <c r="D6152" s="341" t="s">
        <v>68</v>
      </c>
      <c r="E6152" s="341" t="s">
        <v>5964</v>
      </c>
      <c r="F6152" s="343" t="n">
        <v>19.89</v>
      </c>
    </row>
    <row r="6153" customFormat="false" ht="15" hidden="false" customHeight="false" outlineLevel="0" collapsed="false">
      <c r="A6153" s="341" t="n">
        <v>102492</v>
      </c>
      <c r="B6153" s="342" t="str">
        <f aca="false">A6153&amp;"U"</f>
        <v>102492U</v>
      </c>
      <c r="C6153" s="341" t="s">
        <v>12040</v>
      </c>
      <c r="D6153" s="341" t="s">
        <v>68</v>
      </c>
      <c r="E6153" s="341" t="s">
        <v>5964</v>
      </c>
      <c r="F6153" s="343" t="n">
        <v>25.12</v>
      </c>
    </row>
    <row r="6154" customFormat="false" ht="15" hidden="false" customHeight="false" outlineLevel="0" collapsed="false">
      <c r="A6154" s="341" t="n">
        <v>102494</v>
      </c>
      <c r="B6154" s="342" t="str">
        <f aca="false">A6154&amp;"U"</f>
        <v>102494U</v>
      </c>
      <c r="C6154" s="341" t="s">
        <v>12041</v>
      </c>
      <c r="D6154" s="341" t="s">
        <v>68</v>
      </c>
      <c r="E6154" s="341" t="s">
        <v>5964</v>
      </c>
      <c r="F6154" s="343" t="n">
        <v>58.76</v>
      </c>
    </row>
    <row r="6155" customFormat="false" ht="15" hidden="false" customHeight="false" outlineLevel="0" collapsed="false">
      <c r="A6155" s="341" t="n">
        <v>102496</v>
      </c>
      <c r="B6155" s="342" t="str">
        <f aca="false">A6155&amp;"U"</f>
        <v>102496U</v>
      </c>
      <c r="C6155" s="341" t="s">
        <v>12042</v>
      </c>
      <c r="D6155" s="341" t="s">
        <v>152</v>
      </c>
      <c r="E6155" s="341" t="s">
        <v>5964</v>
      </c>
      <c r="F6155" s="343" t="n">
        <v>12.33</v>
      </c>
    </row>
    <row r="6156" customFormat="false" ht="15" hidden="false" customHeight="false" outlineLevel="0" collapsed="false">
      <c r="A6156" s="341" t="n">
        <v>102497</v>
      </c>
      <c r="B6156" s="342" t="str">
        <f aca="false">A6156&amp;"U"</f>
        <v>102497U</v>
      </c>
      <c r="C6156" s="341" t="s">
        <v>12043</v>
      </c>
      <c r="D6156" s="341" t="s">
        <v>152</v>
      </c>
      <c r="E6156" s="341" t="s">
        <v>5964</v>
      </c>
      <c r="F6156" s="343" t="n">
        <v>4.61</v>
      </c>
    </row>
    <row r="6157" customFormat="false" ht="15" hidden="false" customHeight="false" outlineLevel="0" collapsed="false">
      <c r="A6157" s="341" t="n">
        <v>102498</v>
      </c>
      <c r="B6157" s="342" t="str">
        <f aca="false">A6157&amp;"U"</f>
        <v>102498U</v>
      </c>
      <c r="C6157" s="341" t="s">
        <v>12044</v>
      </c>
      <c r="D6157" s="341" t="s">
        <v>152</v>
      </c>
      <c r="E6157" s="341" t="s">
        <v>5964</v>
      </c>
      <c r="F6157" s="343" t="n">
        <v>1.54</v>
      </c>
    </row>
    <row r="6158" customFormat="false" ht="15" hidden="false" customHeight="false" outlineLevel="0" collapsed="false">
      <c r="A6158" s="341" t="n">
        <v>102499</v>
      </c>
      <c r="B6158" s="342" t="str">
        <f aca="false">A6158&amp;"U"</f>
        <v>102499U</v>
      </c>
      <c r="C6158" s="341" t="s">
        <v>12045</v>
      </c>
      <c r="D6158" s="341" t="s">
        <v>68</v>
      </c>
      <c r="E6158" s="341" t="s">
        <v>5964</v>
      </c>
      <c r="F6158" s="343" t="n">
        <v>3.04</v>
      </c>
    </row>
    <row r="6159" customFormat="false" ht="15" hidden="false" customHeight="false" outlineLevel="0" collapsed="false">
      <c r="A6159" s="341" t="n">
        <v>102500</v>
      </c>
      <c r="B6159" s="342" t="str">
        <f aca="false">A6159&amp;"U"</f>
        <v>102500U</v>
      </c>
      <c r="C6159" s="341" t="s">
        <v>12046</v>
      </c>
      <c r="D6159" s="341" t="s">
        <v>152</v>
      </c>
      <c r="E6159" s="341" t="s">
        <v>5964</v>
      </c>
      <c r="F6159" s="343" t="n">
        <v>4.09</v>
      </c>
    </row>
    <row r="6160" customFormat="false" ht="15" hidden="false" customHeight="false" outlineLevel="0" collapsed="false">
      <c r="A6160" s="341" t="n">
        <v>102501</v>
      </c>
      <c r="B6160" s="342" t="str">
        <f aca="false">A6160&amp;"U"</f>
        <v>102501U</v>
      </c>
      <c r="C6160" s="341" t="s">
        <v>12047</v>
      </c>
      <c r="D6160" s="341" t="s">
        <v>68</v>
      </c>
      <c r="E6160" s="341" t="s">
        <v>5964</v>
      </c>
      <c r="F6160" s="343" t="n">
        <v>23.61</v>
      </c>
    </row>
    <row r="6161" customFormat="false" ht="15" hidden="false" customHeight="false" outlineLevel="0" collapsed="false">
      <c r="A6161" s="341" t="n">
        <v>102504</v>
      </c>
      <c r="B6161" s="342" t="str">
        <f aca="false">A6161&amp;"U"</f>
        <v>102504U</v>
      </c>
      <c r="C6161" s="341" t="s">
        <v>12048</v>
      </c>
      <c r="D6161" s="341" t="s">
        <v>152</v>
      </c>
      <c r="E6161" s="341" t="s">
        <v>5964</v>
      </c>
      <c r="F6161" s="343" t="n">
        <v>9.19</v>
      </c>
    </row>
    <row r="6162" customFormat="false" ht="15" hidden="false" customHeight="false" outlineLevel="0" collapsed="false">
      <c r="A6162" s="341" t="n">
        <v>102505</v>
      </c>
      <c r="B6162" s="342" t="str">
        <f aca="false">A6162&amp;"U"</f>
        <v>102505U</v>
      </c>
      <c r="C6162" s="341" t="s">
        <v>12049</v>
      </c>
      <c r="D6162" s="341" t="s">
        <v>152</v>
      </c>
      <c r="E6162" s="341" t="s">
        <v>5964</v>
      </c>
      <c r="F6162" s="343" t="n">
        <v>9.81</v>
      </c>
    </row>
    <row r="6163" customFormat="false" ht="15" hidden="false" customHeight="false" outlineLevel="0" collapsed="false">
      <c r="A6163" s="341" t="n">
        <v>102506</v>
      </c>
      <c r="B6163" s="342" t="str">
        <f aca="false">A6163&amp;"U"</f>
        <v>102506U</v>
      </c>
      <c r="C6163" s="341" t="s">
        <v>12050</v>
      </c>
      <c r="D6163" s="341" t="s">
        <v>152</v>
      </c>
      <c r="E6163" s="341" t="s">
        <v>5964</v>
      </c>
      <c r="F6163" s="343" t="n">
        <v>10.1</v>
      </c>
    </row>
    <row r="6164" customFormat="false" ht="15" hidden="false" customHeight="false" outlineLevel="0" collapsed="false">
      <c r="A6164" s="341" t="n">
        <v>102507</v>
      </c>
      <c r="B6164" s="342" t="str">
        <f aca="false">A6164&amp;"U"</f>
        <v>102507U</v>
      </c>
      <c r="C6164" s="341" t="s">
        <v>12051</v>
      </c>
      <c r="D6164" s="341" t="s">
        <v>152</v>
      </c>
      <c r="E6164" s="341" t="s">
        <v>5964</v>
      </c>
      <c r="F6164" s="343" t="n">
        <v>5.89</v>
      </c>
    </row>
    <row r="6165" customFormat="false" ht="15" hidden="false" customHeight="false" outlineLevel="0" collapsed="false">
      <c r="A6165" s="341" t="n">
        <v>102508</v>
      </c>
      <c r="B6165" s="342" t="str">
        <f aca="false">A6165&amp;"U"</f>
        <v>102508U</v>
      </c>
      <c r="C6165" s="341" t="s">
        <v>12052</v>
      </c>
      <c r="D6165" s="341" t="s">
        <v>68</v>
      </c>
      <c r="E6165" s="341" t="s">
        <v>5964</v>
      </c>
      <c r="F6165" s="343" t="n">
        <v>42.08</v>
      </c>
    </row>
    <row r="6166" customFormat="false" ht="15" hidden="false" customHeight="false" outlineLevel="0" collapsed="false">
      <c r="A6166" s="341" t="n">
        <v>102509</v>
      </c>
      <c r="B6166" s="342" t="str">
        <f aca="false">A6166&amp;"U"</f>
        <v>102509U</v>
      </c>
      <c r="C6166" s="341" t="s">
        <v>12053</v>
      </c>
      <c r="D6166" s="341" t="s">
        <v>68</v>
      </c>
      <c r="E6166" s="341" t="s">
        <v>5964</v>
      </c>
      <c r="F6166" s="343" t="n">
        <v>25.23</v>
      </c>
    </row>
    <row r="6167" customFormat="false" ht="15" hidden="false" customHeight="false" outlineLevel="0" collapsed="false">
      <c r="A6167" s="341" t="n">
        <v>102512</v>
      </c>
      <c r="B6167" s="342" t="str">
        <f aca="false">A6167&amp;"U"</f>
        <v>102512U</v>
      </c>
      <c r="C6167" s="341" t="s">
        <v>12054</v>
      </c>
      <c r="D6167" s="341" t="s">
        <v>152</v>
      </c>
      <c r="E6167" s="341" t="s">
        <v>5911</v>
      </c>
      <c r="F6167" s="343" t="n">
        <v>5.23</v>
      </c>
    </row>
    <row r="6168" customFormat="false" ht="15" hidden="false" customHeight="false" outlineLevel="0" collapsed="false">
      <c r="A6168" s="341" t="n">
        <v>102513</v>
      </c>
      <c r="B6168" s="342" t="str">
        <f aca="false">A6168&amp;"U"</f>
        <v>102513U</v>
      </c>
      <c r="C6168" s="341" t="s">
        <v>12055</v>
      </c>
      <c r="D6168" s="341" t="s">
        <v>68</v>
      </c>
      <c r="E6168" s="341" t="s">
        <v>5964</v>
      </c>
      <c r="F6168" s="343" t="n">
        <v>44.16</v>
      </c>
    </row>
    <row r="6169" customFormat="false" ht="15" hidden="false" customHeight="false" outlineLevel="0" collapsed="false">
      <c r="A6169" s="341" t="n">
        <v>102520</v>
      </c>
      <c r="B6169" s="342" t="str">
        <f aca="false">A6169&amp;"U"</f>
        <v>102520U</v>
      </c>
      <c r="C6169" s="341" t="s">
        <v>12056</v>
      </c>
      <c r="D6169" s="341" t="s">
        <v>68</v>
      </c>
      <c r="E6169" s="341" t="s">
        <v>5964</v>
      </c>
      <c r="F6169" s="343" t="n">
        <v>76.82</v>
      </c>
    </row>
    <row r="6170" customFormat="false" ht="15" hidden="false" customHeight="false" outlineLevel="0" collapsed="false">
      <c r="A6170" s="341" t="n">
        <v>101749</v>
      </c>
      <c r="B6170" s="342" t="str">
        <f aca="false">A6170&amp;"U"</f>
        <v>101749U</v>
      </c>
      <c r="C6170" s="341" t="s">
        <v>12057</v>
      </c>
      <c r="D6170" s="341" t="s">
        <v>68</v>
      </c>
      <c r="E6170" s="341" t="s">
        <v>5911</v>
      </c>
      <c r="F6170" s="343" t="n">
        <v>52.85</v>
      </c>
    </row>
    <row r="6171" customFormat="false" ht="15" hidden="false" customHeight="false" outlineLevel="0" collapsed="false">
      <c r="A6171" s="341" t="n">
        <v>101750</v>
      </c>
      <c r="B6171" s="342" t="str">
        <f aca="false">A6171&amp;"U"</f>
        <v>101750U</v>
      </c>
      <c r="C6171" s="341" t="s">
        <v>12058</v>
      </c>
      <c r="D6171" s="341" t="s">
        <v>68</v>
      </c>
      <c r="E6171" s="341" t="s">
        <v>5911</v>
      </c>
      <c r="F6171" s="343" t="n">
        <v>50.51</v>
      </c>
    </row>
    <row r="6172" customFormat="false" ht="15" hidden="false" customHeight="false" outlineLevel="0" collapsed="false">
      <c r="A6172" s="341" t="n">
        <v>101729</v>
      </c>
      <c r="B6172" s="342" t="str">
        <f aca="false">A6172&amp;"U"</f>
        <v>101729U</v>
      </c>
      <c r="C6172" s="341" t="s">
        <v>12059</v>
      </c>
      <c r="D6172" s="341" t="s">
        <v>68</v>
      </c>
      <c r="E6172" s="341" t="s">
        <v>5964</v>
      </c>
      <c r="F6172" s="343" t="n">
        <v>194.78</v>
      </c>
    </row>
    <row r="6173" customFormat="false" ht="15" hidden="false" customHeight="false" outlineLevel="0" collapsed="false">
      <c r="A6173" s="341" t="n">
        <v>101746</v>
      </c>
      <c r="B6173" s="342" t="str">
        <f aca="false">A6173&amp;"U"</f>
        <v>101746U</v>
      </c>
      <c r="C6173" s="341" t="s">
        <v>12060</v>
      </c>
      <c r="D6173" s="341" t="s">
        <v>68</v>
      </c>
      <c r="E6173" s="341" t="s">
        <v>5964</v>
      </c>
      <c r="F6173" s="343" t="n">
        <v>295.9</v>
      </c>
    </row>
    <row r="6174" customFormat="false" ht="15" hidden="false" customHeight="false" outlineLevel="0" collapsed="false">
      <c r="A6174" s="341" t="n">
        <v>101751</v>
      </c>
      <c r="B6174" s="342" t="str">
        <f aca="false">A6174&amp;"U"</f>
        <v>101751U</v>
      </c>
      <c r="C6174" s="341" t="s">
        <v>12061</v>
      </c>
      <c r="D6174" s="341" t="s">
        <v>68</v>
      </c>
      <c r="E6174" s="341" t="s">
        <v>5964</v>
      </c>
      <c r="F6174" s="343" t="n">
        <v>200.8</v>
      </c>
    </row>
    <row r="6175" customFormat="false" ht="15" hidden="false" customHeight="false" outlineLevel="0" collapsed="false">
      <c r="A6175" s="341" t="n">
        <v>87246</v>
      </c>
      <c r="B6175" s="342" t="str">
        <f aca="false">A6175&amp;"U"</f>
        <v>87246U</v>
      </c>
      <c r="C6175" s="341" t="s">
        <v>12062</v>
      </c>
      <c r="D6175" s="341" t="s">
        <v>68</v>
      </c>
      <c r="E6175" s="341" t="s">
        <v>5964</v>
      </c>
      <c r="F6175" s="343" t="n">
        <v>58.67</v>
      </c>
    </row>
    <row r="6176" customFormat="false" ht="15" hidden="false" customHeight="false" outlineLevel="0" collapsed="false">
      <c r="A6176" s="341" t="n">
        <v>87247</v>
      </c>
      <c r="B6176" s="342" t="str">
        <f aca="false">A6176&amp;"U"</f>
        <v>87247U</v>
      </c>
      <c r="C6176" s="341" t="s">
        <v>12063</v>
      </c>
      <c r="D6176" s="341" t="s">
        <v>68</v>
      </c>
      <c r="E6176" s="341" t="s">
        <v>5964</v>
      </c>
      <c r="F6176" s="343" t="n">
        <v>52.14</v>
      </c>
    </row>
    <row r="6177" customFormat="false" ht="15" hidden="false" customHeight="false" outlineLevel="0" collapsed="false">
      <c r="A6177" s="341" t="n">
        <v>87248</v>
      </c>
      <c r="B6177" s="342" t="str">
        <f aca="false">A6177&amp;"U"</f>
        <v>87248U</v>
      </c>
      <c r="C6177" s="341" t="s">
        <v>12064</v>
      </c>
      <c r="D6177" s="341" t="s">
        <v>68</v>
      </c>
      <c r="E6177" s="341" t="s">
        <v>5964</v>
      </c>
      <c r="F6177" s="343" t="n">
        <v>45.24</v>
      </c>
    </row>
    <row r="6178" customFormat="false" ht="15" hidden="false" customHeight="false" outlineLevel="0" collapsed="false">
      <c r="A6178" s="341" t="n">
        <v>87249</v>
      </c>
      <c r="B6178" s="342" t="str">
        <f aca="false">A6178&amp;"U"</f>
        <v>87249U</v>
      </c>
      <c r="C6178" s="341" t="s">
        <v>12065</v>
      </c>
      <c r="D6178" s="341" t="s">
        <v>68</v>
      </c>
      <c r="E6178" s="341" t="s">
        <v>5964</v>
      </c>
      <c r="F6178" s="343" t="n">
        <v>63</v>
      </c>
    </row>
    <row r="6179" customFormat="false" ht="15" hidden="false" customHeight="false" outlineLevel="0" collapsed="false">
      <c r="A6179" s="341" t="n">
        <v>87250</v>
      </c>
      <c r="B6179" s="342" t="str">
        <f aca="false">A6179&amp;"U"</f>
        <v>87250U</v>
      </c>
      <c r="C6179" s="341" t="s">
        <v>12066</v>
      </c>
      <c r="D6179" s="341" t="s">
        <v>68</v>
      </c>
      <c r="E6179" s="341" t="s">
        <v>5964</v>
      </c>
      <c r="F6179" s="343" t="n">
        <v>53.33</v>
      </c>
    </row>
    <row r="6180" customFormat="false" ht="15" hidden="false" customHeight="false" outlineLevel="0" collapsed="false">
      <c r="A6180" s="341" t="n">
        <v>87251</v>
      </c>
      <c r="B6180" s="342" t="str">
        <f aca="false">A6180&amp;"U"</f>
        <v>87251U</v>
      </c>
      <c r="C6180" s="341" t="s">
        <v>12067</v>
      </c>
      <c r="D6180" s="341" t="s">
        <v>68</v>
      </c>
      <c r="E6180" s="341" t="s">
        <v>5964</v>
      </c>
      <c r="F6180" s="343" t="n">
        <v>45.44</v>
      </c>
    </row>
    <row r="6181" customFormat="false" ht="15" hidden="false" customHeight="false" outlineLevel="0" collapsed="false">
      <c r="A6181" s="341" t="n">
        <v>87255</v>
      </c>
      <c r="B6181" s="342" t="str">
        <f aca="false">A6181&amp;"U"</f>
        <v>87255U</v>
      </c>
      <c r="C6181" s="341" t="s">
        <v>12068</v>
      </c>
      <c r="D6181" s="341" t="s">
        <v>68</v>
      </c>
      <c r="E6181" s="341" t="s">
        <v>5964</v>
      </c>
      <c r="F6181" s="343" t="n">
        <v>97.16</v>
      </c>
    </row>
    <row r="6182" customFormat="false" ht="15" hidden="false" customHeight="false" outlineLevel="0" collapsed="false">
      <c r="A6182" s="341" t="n">
        <v>87256</v>
      </c>
      <c r="B6182" s="342" t="str">
        <f aca="false">A6182&amp;"U"</f>
        <v>87256U</v>
      </c>
      <c r="C6182" s="341" t="s">
        <v>12069</v>
      </c>
      <c r="D6182" s="341" t="s">
        <v>68</v>
      </c>
      <c r="E6182" s="341" t="s">
        <v>5964</v>
      </c>
      <c r="F6182" s="343" t="n">
        <v>85.57</v>
      </c>
    </row>
    <row r="6183" customFormat="false" ht="15" hidden="false" customHeight="false" outlineLevel="0" collapsed="false">
      <c r="A6183" s="341" t="n">
        <v>87257</v>
      </c>
      <c r="B6183" s="342" t="str">
        <f aca="false">A6183&amp;"U"</f>
        <v>87257U</v>
      </c>
      <c r="C6183" s="341" t="s">
        <v>12070</v>
      </c>
      <c r="D6183" s="341" t="s">
        <v>68</v>
      </c>
      <c r="E6183" s="341" t="s">
        <v>5964</v>
      </c>
      <c r="F6183" s="343" t="n">
        <v>76.36</v>
      </c>
    </row>
    <row r="6184" customFormat="false" ht="15" hidden="false" customHeight="false" outlineLevel="0" collapsed="false">
      <c r="A6184" s="341" t="n">
        <v>87258</v>
      </c>
      <c r="B6184" s="342" t="str">
        <f aca="false">A6184&amp;"U"</f>
        <v>87258U</v>
      </c>
      <c r="C6184" s="341" t="s">
        <v>12071</v>
      </c>
      <c r="D6184" s="341" t="s">
        <v>68</v>
      </c>
      <c r="E6184" s="341" t="s">
        <v>5964</v>
      </c>
      <c r="F6184" s="343" t="n">
        <v>135.51</v>
      </c>
    </row>
    <row r="6185" customFormat="false" ht="15" hidden="false" customHeight="false" outlineLevel="0" collapsed="false">
      <c r="A6185" s="341" t="n">
        <v>87259</v>
      </c>
      <c r="B6185" s="342" t="str">
        <f aca="false">A6185&amp;"U"</f>
        <v>87259U</v>
      </c>
      <c r="C6185" s="341" t="s">
        <v>12072</v>
      </c>
      <c r="D6185" s="341" t="s">
        <v>68</v>
      </c>
      <c r="E6185" s="341" t="s">
        <v>5964</v>
      </c>
      <c r="F6185" s="343" t="n">
        <v>123.92</v>
      </c>
    </row>
    <row r="6186" customFormat="false" ht="15" hidden="false" customHeight="false" outlineLevel="0" collapsed="false">
      <c r="A6186" s="341" t="n">
        <v>87260</v>
      </c>
      <c r="B6186" s="342" t="str">
        <f aca="false">A6186&amp;"U"</f>
        <v>87260U</v>
      </c>
      <c r="C6186" s="341" t="s">
        <v>12073</v>
      </c>
      <c r="D6186" s="341" t="s">
        <v>68</v>
      </c>
      <c r="E6186" s="341" t="s">
        <v>5964</v>
      </c>
      <c r="F6186" s="343" t="n">
        <v>115.48</v>
      </c>
    </row>
    <row r="6187" customFormat="false" ht="15" hidden="false" customHeight="false" outlineLevel="0" collapsed="false">
      <c r="A6187" s="341" t="n">
        <v>87261</v>
      </c>
      <c r="B6187" s="342" t="str">
        <f aca="false">A6187&amp;"U"</f>
        <v>87261U</v>
      </c>
      <c r="C6187" s="341" t="s">
        <v>12074</v>
      </c>
      <c r="D6187" s="341" t="s">
        <v>68</v>
      </c>
      <c r="E6187" s="341" t="s">
        <v>5964</v>
      </c>
      <c r="F6187" s="343" t="n">
        <v>153.89</v>
      </c>
    </row>
    <row r="6188" customFormat="false" ht="15" hidden="false" customHeight="false" outlineLevel="0" collapsed="false">
      <c r="A6188" s="341" t="n">
        <v>87262</v>
      </c>
      <c r="B6188" s="342" t="str">
        <f aca="false">A6188&amp;"U"</f>
        <v>87262U</v>
      </c>
      <c r="C6188" s="341" t="s">
        <v>12075</v>
      </c>
      <c r="D6188" s="341" t="s">
        <v>68</v>
      </c>
      <c r="E6188" s="341" t="s">
        <v>5964</v>
      </c>
      <c r="F6188" s="343" t="n">
        <v>140.87</v>
      </c>
    </row>
    <row r="6189" customFormat="false" ht="15" hidden="false" customHeight="false" outlineLevel="0" collapsed="false">
      <c r="A6189" s="341" t="n">
        <v>87263</v>
      </c>
      <c r="B6189" s="342" t="str">
        <f aca="false">A6189&amp;"U"</f>
        <v>87263U</v>
      </c>
      <c r="C6189" s="341" t="s">
        <v>12076</v>
      </c>
      <c r="D6189" s="341" t="s">
        <v>68</v>
      </c>
      <c r="E6189" s="341" t="s">
        <v>5964</v>
      </c>
      <c r="F6189" s="343" t="n">
        <v>131.1</v>
      </c>
    </row>
    <row r="6190" customFormat="false" ht="15" hidden="false" customHeight="false" outlineLevel="0" collapsed="false">
      <c r="A6190" s="341" t="n">
        <v>89046</v>
      </c>
      <c r="B6190" s="342" t="str">
        <f aca="false">A6190&amp;"U"</f>
        <v>89046U</v>
      </c>
      <c r="C6190" s="341" t="s">
        <v>12077</v>
      </c>
      <c r="D6190" s="341" t="s">
        <v>68</v>
      </c>
      <c r="E6190" s="341" t="s">
        <v>5964</v>
      </c>
      <c r="F6190" s="343" t="n">
        <v>51.37</v>
      </c>
    </row>
    <row r="6191" customFormat="false" ht="15" hidden="false" customHeight="false" outlineLevel="0" collapsed="false">
      <c r="A6191" s="341" t="n">
        <v>89171</v>
      </c>
      <c r="B6191" s="342" t="str">
        <f aca="false">A6191&amp;"U"</f>
        <v>89171U</v>
      </c>
      <c r="C6191" s="341" t="s">
        <v>12078</v>
      </c>
      <c r="D6191" s="341" t="s">
        <v>68</v>
      </c>
      <c r="E6191" s="341" t="s">
        <v>5964</v>
      </c>
      <c r="F6191" s="343" t="n">
        <v>48.28</v>
      </c>
    </row>
    <row r="6192" customFormat="false" ht="15" hidden="false" customHeight="false" outlineLevel="0" collapsed="false">
      <c r="A6192" s="341" t="n">
        <v>93389</v>
      </c>
      <c r="B6192" s="342" t="str">
        <f aca="false">A6192&amp;"U"</f>
        <v>93389U</v>
      </c>
      <c r="C6192" s="341" t="s">
        <v>12079</v>
      </c>
      <c r="D6192" s="341" t="s">
        <v>68</v>
      </c>
      <c r="E6192" s="341" t="s">
        <v>5964</v>
      </c>
      <c r="F6192" s="343" t="n">
        <v>53.73</v>
      </c>
    </row>
    <row r="6193" customFormat="false" ht="15" hidden="false" customHeight="false" outlineLevel="0" collapsed="false">
      <c r="A6193" s="341" t="n">
        <v>93390</v>
      </c>
      <c r="B6193" s="342" t="str">
        <f aca="false">A6193&amp;"U"</f>
        <v>93390U</v>
      </c>
      <c r="C6193" s="341" t="s">
        <v>12080</v>
      </c>
      <c r="D6193" s="341" t="s">
        <v>68</v>
      </c>
      <c r="E6193" s="341" t="s">
        <v>5964</v>
      </c>
      <c r="F6193" s="343" t="n">
        <v>47.27</v>
      </c>
    </row>
    <row r="6194" customFormat="false" ht="15" hidden="false" customHeight="false" outlineLevel="0" collapsed="false">
      <c r="A6194" s="341" t="n">
        <v>93391</v>
      </c>
      <c r="B6194" s="342" t="str">
        <f aca="false">A6194&amp;"U"</f>
        <v>93391U</v>
      </c>
      <c r="C6194" s="341" t="s">
        <v>12081</v>
      </c>
      <c r="D6194" s="341" t="s">
        <v>68</v>
      </c>
      <c r="E6194" s="341" t="s">
        <v>5964</v>
      </c>
      <c r="F6194" s="343" t="n">
        <v>40.39</v>
      </c>
    </row>
    <row r="6195" customFormat="false" ht="15" hidden="false" customHeight="false" outlineLevel="0" collapsed="false">
      <c r="A6195" s="341" t="n">
        <v>104593</v>
      </c>
      <c r="B6195" s="342" t="str">
        <f aca="false">A6195&amp;"U"</f>
        <v>104593U</v>
      </c>
      <c r="C6195" s="341" t="s">
        <v>12082</v>
      </c>
      <c r="D6195" s="341" t="s">
        <v>68</v>
      </c>
      <c r="E6195" s="341" t="s">
        <v>5964</v>
      </c>
      <c r="F6195" s="343" t="n">
        <v>100.73</v>
      </c>
    </row>
    <row r="6196" customFormat="false" ht="15" hidden="false" customHeight="false" outlineLevel="0" collapsed="false">
      <c r="A6196" s="341" t="n">
        <v>104594</v>
      </c>
      <c r="B6196" s="342" t="str">
        <f aca="false">A6196&amp;"U"</f>
        <v>104594U</v>
      </c>
      <c r="C6196" s="341" t="s">
        <v>12083</v>
      </c>
      <c r="D6196" s="341" t="s">
        <v>68</v>
      </c>
      <c r="E6196" s="341" t="s">
        <v>5964</v>
      </c>
      <c r="F6196" s="343" t="n">
        <v>87.76</v>
      </c>
    </row>
    <row r="6197" customFormat="false" ht="15" hidden="false" customHeight="false" outlineLevel="0" collapsed="false">
      <c r="A6197" s="341" t="n">
        <v>104595</v>
      </c>
      <c r="B6197" s="342" t="str">
        <f aca="false">A6197&amp;"U"</f>
        <v>104595U</v>
      </c>
      <c r="C6197" s="341" t="s">
        <v>12084</v>
      </c>
      <c r="D6197" s="341" t="s">
        <v>68</v>
      </c>
      <c r="E6197" s="341" t="s">
        <v>5964</v>
      </c>
      <c r="F6197" s="343" t="n">
        <v>76.84</v>
      </c>
    </row>
    <row r="6198" customFormat="false" ht="15" hidden="false" customHeight="false" outlineLevel="0" collapsed="false">
      <c r="A6198" s="341" t="n">
        <v>104596</v>
      </c>
      <c r="B6198" s="342" t="str">
        <f aca="false">A6198&amp;"U"</f>
        <v>104596U</v>
      </c>
      <c r="C6198" s="341" t="s">
        <v>12085</v>
      </c>
      <c r="D6198" s="341" t="s">
        <v>68</v>
      </c>
      <c r="E6198" s="341" t="s">
        <v>5964</v>
      </c>
      <c r="F6198" s="343" t="n">
        <v>158.16</v>
      </c>
    </row>
    <row r="6199" customFormat="false" ht="15" hidden="false" customHeight="false" outlineLevel="0" collapsed="false">
      <c r="A6199" s="341" t="n">
        <v>104597</v>
      </c>
      <c r="B6199" s="342" t="str">
        <f aca="false">A6199&amp;"U"</f>
        <v>104597U</v>
      </c>
      <c r="C6199" s="341" t="s">
        <v>12086</v>
      </c>
      <c r="D6199" s="341" t="s">
        <v>68</v>
      </c>
      <c r="E6199" s="341" t="s">
        <v>5964</v>
      </c>
      <c r="F6199" s="343" t="n">
        <v>143.49</v>
      </c>
    </row>
    <row r="6200" customFormat="false" ht="15" hidden="false" customHeight="false" outlineLevel="0" collapsed="false">
      <c r="A6200" s="341" t="n">
        <v>104598</v>
      </c>
      <c r="B6200" s="342" t="str">
        <f aca="false">A6200&amp;"U"</f>
        <v>104598U</v>
      </c>
      <c r="C6200" s="341" t="s">
        <v>12087</v>
      </c>
      <c r="D6200" s="341" t="s">
        <v>68</v>
      </c>
      <c r="E6200" s="341" t="s">
        <v>5964</v>
      </c>
      <c r="F6200" s="343" t="n">
        <v>131.7</v>
      </c>
    </row>
    <row r="6201" customFormat="false" ht="15" hidden="false" customHeight="false" outlineLevel="0" collapsed="false">
      <c r="A6201" s="341" t="n">
        <v>104599</v>
      </c>
      <c r="B6201" s="342" t="str">
        <f aca="false">A6201&amp;"U"</f>
        <v>104599U</v>
      </c>
      <c r="C6201" s="341" t="s">
        <v>12088</v>
      </c>
      <c r="D6201" s="341" t="s">
        <v>68</v>
      </c>
      <c r="E6201" s="341" t="s">
        <v>5964</v>
      </c>
      <c r="F6201" s="343" t="n">
        <v>70.66</v>
      </c>
    </row>
    <row r="6202" customFormat="false" ht="15" hidden="false" customHeight="false" outlineLevel="0" collapsed="false">
      <c r="A6202" s="341" t="n">
        <v>104600</v>
      </c>
      <c r="B6202" s="342" t="str">
        <f aca="false">A6202&amp;"U"</f>
        <v>104600U</v>
      </c>
      <c r="C6202" s="341" t="s">
        <v>12089</v>
      </c>
      <c r="D6202" s="341" t="s">
        <v>68</v>
      </c>
      <c r="E6202" s="341" t="s">
        <v>5964</v>
      </c>
      <c r="F6202" s="343" t="n">
        <v>65.31</v>
      </c>
    </row>
    <row r="6203" customFormat="false" ht="15" hidden="false" customHeight="false" outlineLevel="0" collapsed="false">
      <c r="A6203" s="341" t="n">
        <v>104601</v>
      </c>
      <c r="B6203" s="342" t="str">
        <f aca="false">A6203&amp;"U"</f>
        <v>104601U</v>
      </c>
      <c r="C6203" s="341" t="s">
        <v>12090</v>
      </c>
      <c r="D6203" s="341" t="s">
        <v>68</v>
      </c>
      <c r="E6203" s="341" t="s">
        <v>5964</v>
      </c>
      <c r="F6203" s="343" t="n">
        <v>56.67</v>
      </c>
    </row>
    <row r="6204" customFormat="false" ht="15" hidden="false" customHeight="false" outlineLevel="0" collapsed="false">
      <c r="A6204" s="341" t="n">
        <v>104602</v>
      </c>
      <c r="B6204" s="342" t="str">
        <f aca="false">A6204&amp;"U"</f>
        <v>104602U</v>
      </c>
      <c r="C6204" s="341" t="s">
        <v>12091</v>
      </c>
      <c r="D6204" s="341" t="s">
        <v>68</v>
      </c>
      <c r="E6204" s="341" t="s">
        <v>5964</v>
      </c>
      <c r="F6204" s="343" t="n">
        <v>51.65</v>
      </c>
    </row>
    <row r="6205" customFormat="false" ht="15" hidden="false" customHeight="false" outlineLevel="0" collapsed="false">
      <c r="A6205" s="341" t="n">
        <v>104603</v>
      </c>
      <c r="B6205" s="342" t="str">
        <f aca="false">A6205&amp;"U"</f>
        <v>104603U</v>
      </c>
      <c r="C6205" s="341" t="s">
        <v>12092</v>
      </c>
      <c r="D6205" s="341" t="s">
        <v>68</v>
      </c>
      <c r="E6205" s="341" t="s">
        <v>5964</v>
      </c>
      <c r="F6205" s="343" t="n">
        <v>47.48</v>
      </c>
    </row>
    <row r="6206" customFormat="false" ht="15" hidden="false" customHeight="false" outlineLevel="0" collapsed="false">
      <c r="A6206" s="341" t="n">
        <v>104604</v>
      </c>
      <c r="B6206" s="342" t="str">
        <f aca="false">A6206&amp;"U"</f>
        <v>104604U</v>
      </c>
      <c r="C6206" s="341" t="s">
        <v>12093</v>
      </c>
      <c r="D6206" s="341" t="s">
        <v>68</v>
      </c>
      <c r="E6206" s="341" t="s">
        <v>5964</v>
      </c>
      <c r="F6206" s="343" t="n">
        <v>42.56</v>
      </c>
    </row>
    <row r="6207" customFormat="false" ht="15" hidden="false" customHeight="false" outlineLevel="0" collapsed="false">
      <c r="A6207" s="341" t="n">
        <v>104605</v>
      </c>
      <c r="B6207" s="342" t="str">
        <f aca="false">A6207&amp;"U"</f>
        <v>104605U</v>
      </c>
      <c r="C6207" s="341" t="s">
        <v>12094</v>
      </c>
      <c r="D6207" s="341" t="s">
        <v>68</v>
      </c>
      <c r="E6207" s="341" t="s">
        <v>5964</v>
      </c>
      <c r="F6207" s="343" t="n">
        <v>88.37</v>
      </c>
    </row>
    <row r="6208" customFormat="false" ht="15" hidden="false" customHeight="false" outlineLevel="0" collapsed="false">
      <c r="A6208" s="341" t="n">
        <v>104606</v>
      </c>
      <c r="B6208" s="342" t="str">
        <f aca="false">A6208&amp;"U"</f>
        <v>104606U</v>
      </c>
      <c r="C6208" s="341" t="s">
        <v>12095</v>
      </c>
      <c r="D6208" s="341" t="s">
        <v>68</v>
      </c>
      <c r="E6208" s="341" t="s">
        <v>5964</v>
      </c>
      <c r="F6208" s="343" t="n">
        <v>60.52</v>
      </c>
    </row>
    <row r="6209" customFormat="false" ht="15" hidden="false" customHeight="false" outlineLevel="0" collapsed="false">
      <c r="A6209" s="341" t="n">
        <v>104607</v>
      </c>
      <c r="B6209" s="342" t="str">
        <f aca="false">A6209&amp;"U"</f>
        <v>104607U</v>
      </c>
      <c r="C6209" s="341" t="s">
        <v>12096</v>
      </c>
      <c r="D6209" s="341" t="s">
        <v>68</v>
      </c>
      <c r="E6209" s="341" t="s">
        <v>5964</v>
      </c>
      <c r="F6209" s="343" t="n">
        <v>48.64</v>
      </c>
    </row>
    <row r="6210" customFormat="false" ht="15" hidden="false" customHeight="false" outlineLevel="0" collapsed="false">
      <c r="A6210" s="341" t="n">
        <v>104608</v>
      </c>
      <c r="B6210" s="342" t="str">
        <f aca="false">A6210&amp;"U"</f>
        <v>104608U</v>
      </c>
      <c r="C6210" s="341" t="s">
        <v>12097</v>
      </c>
      <c r="D6210" s="341" t="s">
        <v>68</v>
      </c>
      <c r="E6210" s="341" t="s">
        <v>5964</v>
      </c>
      <c r="F6210" s="343" t="n">
        <v>169.02</v>
      </c>
    </row>
    <row r="6211" customFormat="false" ht="15" hidden="false" customHeight="false" outlineLevel="0" collapsed="false">
      <c r="A6211" s="341" t="n">
        <v>104609</v>
      </c>
      <c r="B6211" s="342" t="str">
        <f aca="false">A6211&amp;"U"</f>
        <v>104609U</v>
      </c>
      <c r="C6211" s="341" t="s">
        <v>12098</v>
      </c>
      <c r="D6211" s="341" t="s">
        <v>68</v>
      </c>
      <c r="E6211" s="341" t="s">
        <v>5964</v>
      </c>
      <c r="F6211" s="343" t="n">
        <v>133.4</v>
      </c>
    </row>
    <row r="6212" customFormat="false" ht="15" hidden="false" customHeight="false" outlineLevel="0" collapsed="false">
      <c r="A6212" s="341" t="n">
        <v>104610</v>
      </c>
      <c r="B6212" s="342" t="str">
        <f aca="false">A6212&amp;"U"</f>
        <v>104610U</v>
      </c>
      <c r="C6212" s="341" t="s">
        <v>12099</v>
      </c>
      <c r="D6212" s="341" t="s">
        <v>68</v>
      </c>
      <c r="E6212" s="341" t="s">
        <v>5964</v>
      </c>
      <c r="F6212" s="343" t="n">
        <v>119.7</v>
      </c>
    </row>
    <row r="6213" customFormat="false" ht="15" hidden="false" customHeight="false" outlineLevel="0" collapsed="false">
      <c r="A6213" s="341" t="n">
        <v>98671</v>
      </c>
      <c r="B6213" s="342" t="str">
        <f aca="false">A6213&amp;"U"</f>
        <v>98671U</v>
      </c>
      <c r="C6213" s="341" t="s">
        <v>12100</v>
      </c>
      <c r="D6213" s="341" t="s">
        <v>68</v>
      </c>
      <c r="E6213" s="341" t="s">
        <v>5964</v>
      </c>
      <c r="F6213" s="343" t="n">
        <v>386.58</v>
      </c>
    </row>
    <row r="6214" customFormat="false" ht="15" hidden="false" customHeight="false" outlineLevel="0" collapsed="false">
      <c r="A6214" s="341" t="n">
        <v>98672</v>
      </c>
      <c r="B6214" s="342" t="str">
        <f aca="false">A6214&amp;"U"</f>
        <v>98672U</v>
      </c>
      <c r="C6214" s="341" t="s">
        <v>12101</v>
      </c>
      <c r="D6214" s="341" t="s">
        <v>68</v>
      </c>
      <c r="E6214" s="341" t="s">
        <v>5964</v>
      </c>
      <c r="F6214" s="343" t="n">
        <v>555.76</v>
      </c>
    </row>
    <row r="6215" customFormat="false" ht="15" hidden="false" customHeight="false" outlineLevel="0" collapsed="false">
      <c r="A6215" s="341" t="n">
        <v>98678</v>
      </c>
      <c r="B6215" s="342" t="str">
        <f aca="false">A6215&amp;"U"</f>
        <v>98678U</v>
      </c>
      <c r="C6215" s="341" t="s">
        <v>12102</v>
      </c>
      <c r="D6215" s="341" t="s">
        <v>68</v>
      </c>
      <c r="E6215" s="341" t="s">
        <v>5964</v>
      </c>
      <c r="F6215" s="343" t="n">
        <v>319.98</v>
      </c>
    </row>
    <row r="6216" customFormat="false" ht="15" hidden="false" customHeight="false" outlineLevel="0" collapsed="false">
      <c r="A6216" s="341" t="n">
        <v>98679</v>
      </c>
      <c r="B6216" s="342" t="str">
        <f aca="false">A6216&amp;"U"</f>
        <v>98679U</v>
      </c>
      <c r="C6216" s="341" t="s">
        <v>12103</v>
      </c>
      <c r="D6216" s="341" t="s">
        <v>68</v>
      </c>
      <c r="E6216" s="341" t="s">
        <v>5911</v>
      </c>
      <c r="F6216" s="343" t="n">
        <v>35.82</v>
      </c>
    </row>
    <row r="6217" customFormat="false" ht="15" hidden="false" customHeight="false" outlineLevel="0" collapsed="false">
      <c r="A6217" s="341" t="n">
        <v>98680</v>
      </c>
      <c r="B6217" s="342" t="str">
        <f aca="false">A6217&amp;"U"</f>
        <v>98680U</v>
      </c>
      <c r="C6217" s="341" t="s">
        <v>12104</v>
      </c>
      <c r="D6217" s="341" t="s">
        <v>68</v>
      </c>
      <c r="E6217" s="341" t="s">
        <v>5911</v>
      </c>
      <c r="F6217" s="343" t="n">
        <v>45.19</v>
      </c>
    </row>
    <row r="6218" customFormat="false" ht="15" hidden="false" customHeight="false" outlineLevel="0" collapsed="false">
      <c r="A6218" s="341" t="n">
        <v>98681</v>
      </c>
      <c r="B6218" s="342" t="str">
        <f aca="false">A6218&amp;"U"</f>
        <v>98681U</v>
      </c>
      <c r="C6218" s="341" t="s">
        <v>12105</v>
      </c>
      <c r="D6218" s="341" t="s">
        <v>68</v>
      </c>
      <c r="E6218" s="341" t="s">
        <v>5911</v>
      </c>
      <c r="F6218" s="343" t="n">
        <v>33.49</v>
      </c>
    </row>
    <row r="6219" customFormat="false" ht="15" hidden="false" customHeight="false" outlineLevel="0" collapsed="false">
      <c r="A6219" s="341" t="n">
        <v>98682</v>
      </c>
      <c r="B6219" s="342" t="str">
        <f aca="false">A6219&amp;"U"</f>
        <v>98682U</v>
      </c>
      <c r="C6219" s="341" t="s">
        <v>12106</v>
      </c>
      <c r="D6219" s="341" t="s">
        <v>68</v>
      </c>
      <c r="E6219" s="341" t="s">
        <v>5911</v>
      </c>
      <c r="F6219" s="343" t="n">
        <v>42.85</v>
      </c>
    </row>
    <row r="6220" customFormat="false" ht="15" hidden="false" customHeight="false" outlineLevel="0" collapsed="false">
      <c r="A6220" s="341" t="n">
        <v>98685</v>
      </c>
      <c r="B6220" s="342" t="str">
        <f aca="false">A6220&amp;"U"</f>
        <v>98685U</v>
      </c>
      <c r="C6220" s="341" t="s">
        <v>12107</v>
      </c>
      <c r="D6220" s="341" t="s">
        <v>152</v>
      </c>
      <c r="E6220" s="341" t="s">
        <v>5964</v>
      </c>
      <c r="F6220" s="343" t="n">
        <v>70.37</v>
      </c>
    </row>
    <row r="6221" customFormat="false" ht="15" hidden="false" customHeight="false" outlineLevel="0" collapsed="false">
      <c r="A6221" s="341" t="n">
        <v>98686</v>
      </c>
      <c r="B6221" s="342" t="str">
        <f aca="false">A6221&amp;"U"</f>
        <v>98686U</v>
      </c>
      <c r="C6221" s="341" t="s">
        <v>12108</v>
      </c>
      <c r="D6221" s="341" t="s">
        <v>152</v>
      </c>
      <c r="E6221" s="341" t="s">
        <v>5911</v>
      </c>
      <c r="F6221" s="343" t="n">
        <v>40.07</v>
      </c>
    </row>
    <row r="6222" customFormat="false" ht="15" hidden="false" customHeight="false" outlineLevel="0" collapsed="false">
      <c r="A6222" s="341" t="n">
        <v>98688</v>
      </c>
      <c r="B6222" s="342" t="str">
        <f aca="false">A6222&amp;"U"</f>
        <v>98688U</v>
      </c>
      <c r="C6222" s="341" t="s">
        <v>12109</v>
      </c>
      <c r="D6222" s="341" t="s">
        <v>152</v>
      </c>
      <c r="E6222" s="341" t="s">
        <v>5911</v>
      </c>
      <c r="F6222" s="343" t="n">
        <v>65.22</v>
      </c>
    </row>
    <row r="6223" customFormat="false" ht="15" hidden="false" customHeight="false" outlineLevel="0" collapsed="false">
      <c r="A6223" s="341" t="n">
        <v>98689</v>
      </c>
      <c r="B6223" s="342" t="str">
        <f aca="false">A6223&amp;"U"</f>
        <v>98689U</v>
      </c>
      <c r="C6223" s="341" t="s">
        <v>12110</v>
      </c>
      <c r="D6223" s="341" t="s">
        <v>152</v>
      </c>
      <c r="E6223" s="341" t="s">
        <v>5964</v>
      </c>
      <c r="F6223" s="343" t="n">
        <v>100.26</v>
      </c>
    </row>
    <row r="6224" customFormat="false" ht="15" hidden="false" customHeight="false" outlineLevel="0" collapsed="false">
      <c r="A6224" s="341" t="n">
        <v>101090</v>
      </c>
      <c r="B6224" s="342" t="str">
        <f aca="false">A6224&amp;"U"</f>
        <v>101090U</v>
      </c>
      <c r="C6224" s="341" t="s">
        <v>12111</v>
      </c>
      <c r="D6224" s="341" t="s">
        <v>68</v>
      </c>
      <c r="E6224" s="341" t="s">
        <v>5911</v>
      </c>
      <c r="F6224" s="343" t="n">
        <v>193.78</v>
      </c>
    </row>
    <row r="6225" customFormat="false" ht="15" hidden="false" customHeight="false" outlineLevel="0" collapsed="false">
      <c r="A6225" s="341" t="n">
        <v>101091</v>
      </c>
      <c r="B6225" s="342" t="str">
        <f aca="false">A6225&amp;"U"</f>
        <v>101091U</v>
      </c>
      <c r="C6225" s="341" t="s">
        <v>12112</v>
      </c>
      <c r="D6225" s="341" t="s">
        <v>68</v>
      </c>
      <c r="E6225" s="341" t="s">
        <v>5911</v>
      </c>
      <c r="F6225" s="343" t="n">
        <v>136.68</v>
      </c>
    </row>
    <row r="6226" customFormat="false" ht="15" hidden="false" customHeight="false" outlineLevel="0" collapsed="false">
      <c r="A6226" s="341" t="n">
        <v>101725</v>
      </c>
      <c r="B6226" s="342" t="str">
        <f aca="false">A6226&amp;"U"</f>
        <v>101725U</v>
      </c>
      <c r="C6226" s="341" t="s">
        <v>12113</v>
      </c>
      <c r="D6226" s="341" t="s">
        <v>68</v>
      </c>
      <c r="E6226" s="341" t="s">
        <v>5911</v>
      </c>
      <c r="F6226" s="343" t="n">
        <v>261.83</v>
      </c>
    </row>
    <row r="6227" customFormat="false" ht="15" hidden="false" customHeight="false" outlineLevel="0" collapsed="false">
      <c r="A6227" s="341" t="n">
        <v>101726</v>
      </c>
      <c r="B6227" s="342" t="str">
        <f aca="false">A6227&amp;"U"</f>
        <v>101726U</v>
      </c>
      <c r="C6227" s="341" t="s">
        <v>12114</v>
      </c>
      <c r="D6227" s="341" t="s">
        <v>68</v>
      </c>
      <c r="E6227" s="341" t="s">
        <v>5911</v>
      </c>
      <c r="F6227" s="343" t="n">
        <v>175.94</v>
      </c>
    </row>
    <row r="6228" customFormat="false" ht="15" hidden="false" customHeight="false" outlineLevel="0" collapsed="false">
      <c r="A6228" s="341" t="n">
        <v>101731</v>
      </c>
      <c r="B6228" s="342" t="str">
        <f aca="false">A6228&amp;"U"</f>
        <v>101731U</v>
      </c>
      <c r="C6228" s="341" t="s">
        <v>12115</v>
      </c>
      <c r="D6228" s="341" t="s">
        <v>68</v>
      </c>
      <c r="E6228" s="341" t="s">
        <v>5911</v>
      </c>
      <c r="F6228" s="343" t="n">
        <v>277.65</v>
      </c>
    </row>
    <row r="6229" customFormat="false" ht="15" hidden="false" customHeight="false" outlineLevel="0" collapsed="false">
      <c r="A6229" s="341" t="n">
        <v>101732</v>
      </c>
      <c r="B6229" s="342" t="str">
        <f aca="false">A6229&amp;"U"</f>
        <v>101732U</v>
      </c>
      <c r="C6229" s="341" t="s">
        <v>12116</v>
      </c>
      <c r="D6229" s="341" t="s">
        <v>68</v>
      </c>
      <c r="E6229" s="341" t="s">
        <v>5911</v>
      </c>
      <c r="F6229" s="343" t="n">
        <v>87.95</v>
      </c>
    </row>
    <row r="6230" customFormat="false" ht="15" hidden="false" customHeight="false" outlineLevel="0" collapsed="false">
      <c r="A6230" s="341" t="n">
        <v>101094</v>
      </c>
      <c r="B6230" s="342" t="str">
        <f aca="false">A6230&amp;"U"</f>
        <v>101094U</v>
      </c>
      <c r="C6230" s="341" t="s">
        <v>12117</v>
      </c>
      <c r="D6230" s="341" t="s">
        <v>152</v>
      </c>
      <c r="E6230" s="341" t="s">
        <v>5964</v>
      </c>
      <c r="F6230" s="343" t="n">
        <v>155.29</v>
      </c>
    </row>
    <row r="6231" customFormat="false" ht="15" hidden="false" customHeight="false" outlineLevel="0" collapsed="false">
      <c r="A6231" s="341" t="n">
        <v>101727</v>
      </c>
      <c r="B6231" s="342" t="str">
        <f aca="false">A6231&amp;"U"</f>
        <v>101727U</v>
      </c>
      <c r="C6231" s="341" t="s">
        <v>12118</v>
      </c>
      <c r="D6231" s="341" t="s">
        <v>68</v>
      </c>
      <c r="E6231" s="341" t="s">
        <v>5964</v>
      </c>
      <c r="F6231" s="343" t="n">
        <v>183.32</v>
      </c>
    </row>
    <row r="6232" customFormat="false" ht="15" hidden="false" customHeight="false" outlineLevel="0" collapsed="false">
      <c r="A6232" s="341" t="n">
        <v>101733</v>
      </c>
      <c r="B6232" s="342" t="str">
        <f aca="false">A6232&amp;"U"</f>
        <v>101733U</v>
      </c>
      <c r="C6232" s="341" t="s">
        <v>12119</v>
      </c>
      <c r="D6232" s="341" t="s">
        <v>68</v>
      </c>
      <c r="E6232" s="341" t="s">
        <v>5964</v>
      </c>
      <c r="F6232" s="343" t="n">
        <v>251.04</v>
      </c>
    </row>
    <row r="6233" customFormat="false" ht="15" hidden="false" customHeight="false" outlineLevel="0" collapsed="false">
      <c r="A6233" s="341" t="n">
        <v>101734</v>
      </c>
      <c r="B6233" s="342" t="str">
        <f aca="false">A6233&amp;"U"</f>
        <v>101734U</v>
      </c>
      <c r="C6233" s="341" t="s">
        <v>12120</v>
      </c>
      <c r="D6233" s="341" t="s">
        <v>68</v>
      </c>
      <c r="E6233" s="341" t="s">
        <v>5964</v>
      </c>
      <c r="F6233" s="343" t="n">
        <v>379.51</v>
      </c>
    </row>
    <row r="6234" customFormat="false" ht="15" hidden="false" customHeight="false" outlineLevel="0" collapsed="false">
      <c r="A6234" s="341" t="n">
        <v>101735</v>
      </c>
      <c r="B6234" s="342" t="str">
        <f aca="false">A6234&amp;"U"</f>
        <v>101735U</v>
      </c>
      <c r="C6234" s="341" t="s">
        <v>12121</v>
      </c>
      <c r="D6234" s="341" t="s">
        <v>68</v>
      </c>
      <c r="E6234" s="341" t="s">
        <v>5964</v>
      </c>
      <c r="F6234" s="343" t="n">
        <v>388.83</v>
      </c>
    </row>
    <row r="6235" customFormat="false" ht="15" hidden="false" customHeight="false" outlineLevel="0" collapsed="false">
      <c r="A6235" s="341" t="n">
        <v>101736</v>
      </c>
      <c r="B6235" s="342" t="str">
        <f aca="false">A6235&amp;"U"</f>
        <v>101736U</v>
      </c>
      <c r="C6235" s="341" t="s">
        <v>12122</v>
      </c>
      <c r="D6235" s="341" t="s">
        <v>68</v>
      </c>
      <c r="E6235" s="341" t="s">
        <v>5964</v>
      </c>
      <c r="F6235" s="343" t="n">
        <v>103.27</v>
      </c>
    </row>
    <row r="6236" customFormat="false" ht="15" hidden="false" customHeight="false" outlineLevel="0" collapsed="false">
      <c r="A6236" s="341" t="n">
        <v>101737</v>
      </c>
      <c r="B6236" s="342" t="str">
        <f aca="false">A6236&amp;"U"</f>
        <v>101737U</v>
      </c>
      <c r="C6236" s="341" t="s">
        <v>12123</v>
      </c>
      <c r="D6236" s="341" t="s">
        <v>68</v>
      </c>
      <c r="E6236" s="341" t="s">
        <v>5964</v>
      </c>
      <c r="F6236" s="343" t="n">
        <v>121.72</v>
      </c>
    </row>
    <row r="6237" customFormat="false" ht="15" hidden="false" customHeight="false" outlineLevel="0" collapsed="false">
      <c r="A6237" s="341" t="n">
        <v>101748</v>
      </c>
      <c r="B6237" s="342" t="str">
        <f aca="false">A6237&amp;"U"</f>
        <v>101748U</v>
      </c>
      <c r="C6237" s="341" t="s">
        <v>12124</v>
      </c>
      <c r="D6237" s="341" t="s">
        <v>68</v>
      </c>
      <c r="E6237" s="341" t="s">
        <v>5911</v>
      </c>
      <c r="F6237" s="343" t="n">
        <v>3.33</v>
      </c>
    </row>
    <row r="6238" customFormat="false" ht="15" hidden="false" customHeight="false" outlineLevel="0" collapsed="false">
      <c r="A6238" s="341" t="n">
        <v>104162</v>
      </c>
      <c r="B6238" s="342" t="str">
        <f aca="false">A6238&amp;"U"</f>
        <v>104162U</v>
      </c>
      <c r="C6238" s="341" t="s">
        <v>12125</v>
      </c>
      <c r="D6238" s="341" t="s">
        <v>68</v>
      </c>
      <c r="E6238" s="341" t="s">
        <v>5911</v>
      </c>
      <c r="F6238" s="343" t="n">
        <v>90.58</v>
      </c>
    </row>
    <row r="6239" customFormat="false" ht="15" hidden="false" customHeight="false" outlineLevel="0" collapsed="false">
      <c r="A6239" s="341" t="n">
        <v>101092</v>
      </c>
      <c r="B6239" s="342" t="str">
        <f aca="false">A6239&amp;"U"</f>
        <v>101092U</v>
      </c>
      <c r="C6239" s="341" t="s">
        <v>12126</v>
      </c>
      <c r="D6239" s="341" t="s">
        <v>68</v>
      </c>
      <c r="E6239" s="341" t="s">
        <v>5964</v>
      </c>
      <c r="F6239" s="343" t="n">
        <v>396.73</v>
      </c>
    </row>
    <row r="6240" customFormat="false" ht="15" hidden="false" customHeight="false" outlineLevel="0" collapsed="false">
      <c r="A6240" s="341" t="n">
        <v>101093</v>
      </c>
      <c r="B6240" s="342" t="str">
        <f aca="false">A6240&amp;"U"</f>
        <v>101093U</v>
      </c>
      <c r="C6240" s="341" t="s">
        <v>12127</v>
      </c>
      <c r="D6240" s="341" t="s">
        <v>68</v>
      </c>
      <c r="E6240" s="341" t="s">
        <v>5964</v>
      </c>
      <c r="F6240" s="343" t="n">
        <v>565.91</v>
      </c>
    </row>
    <row r="6241" customFormat="false" ht="15" hidden="false" customHeight="false" outlineLevel="0" collapsed="false">
      <c r="A6241" s="341" t="n">
        <v>98695</v>
      </c>
      <c r="B6241" s="342" t="str">
        <f aca="false">A6241&amp;"U"</f>
        <v>98695U</v>
      </c>
      <c r="C6241" s="341" t="s">
        <v>12128</v>
      </c>
      <c r="D6241" s="341" t="s">
        <v>152</v>
      </c>
      <c r="E6241" s="341" t="s">
        <v>5964</v>
      </c>
      <c r="F6241" s="343" t="n">
        <v>97.84</v>
      </c>
    </row>
    <row r="6242" customFormat="false" ht="15" hidden="false" customHeight="false" outlineLevel="0" collapsed="false">
      <c r="A6242" s="341" t="n">
        <v>98697</v>
      </c>
      <c r="B6242" s="342" t="str">
        <f aca="false">A6242&amp;"U"</f>
        <v>98697U</v>
      </c>
      <c r="C6242" s="341" t="s">
        <v>12129</v>
      </c>
      <c r="D6242" s="341" t="s">
        <v>152</v>
      </c>
      <c r="E6242" s="341" t="s">
        <v>5964</v>
      </c>
      <c r="F6242" s="343" t="n">
        <v>64.96</v>
      </c>
    </row>
    <row r="6243" customFormat="false" ht="15" hidden="false" customHeight="false" outlineLevel="0" collapsed="false">
      <c r="A6243" s="341" t="n">
        <v>101738</v>
      </c>
      <c r="B6243" s="342" t="str">
        <f aca="false">A6243&amp;"U"</f>
        <v>101738U</v>
      </c>
      <c r="C6243" s="341" t="s">
        <v>12130</v>
      </c>
      <c r="D6243" s="341" t="s">
        <v>152</v>
      </c>
      <c r="E6243" s="341" t="s">
        <v>5964</v>
      </c>
      <c r="F6243" s="343" t="n">
        <v>28.67</v>
      </c>
    </row>
    <row r="6244" customFormat="false" ht="15" hidden="false" customHeight="false" outlineLevel="0" collapsed="false">
      <c r="A6244" s="341" t="n">
        <v>101739</v>
      </c>
      <c r="B6244" s="342" t="str">
        <f aca="false">A6244&amp;"U"</f>
        <v>101739U</v>
      </c>
      <c r="C6244" s="341" t="s">
        <v>12131</v>
      </c>
      <c r="D6244" s="341" t="s">
        <v>152</v>
      </c>
      <c r="E6244" s="341" t="s">
        <v>5964</v>
      </c>
      <c r="F6244" s="343" t="n">
        <v>31.45</v>
      </c>
    </row>
    <row r="6245" customFormat="false" ht="15" hidden="false" customHeight="false" outlineLevel="0" collapsed="false">
      <c r="A6245" s="341" t="n">
        <v>88648</v>
      </c>
      <c r="B6245" s="342" t="str">
        <f aca="false">A6245&amp;"U"</f>
        <v>88648U</v>
      </c>
      <c r="C6245" s="341" t="s">
        <v>12132</v>
      </c>
      <c r="D6245" s="341" t="s">
        <v>152</v>
      </c>
      <c r="E6245" s="341" t="s">
        <v>5964</v>
      </c>
      <c r="F6245" s="343" t="n">
        <v>6.63</v>
      </c>
    </row>
    <row r="6246" customFormat="false" ht="15" hidden="false" customHeight="false" outlineLevel="0" collapsed="false">
      <c r="A6246" s="341" t="n">
        <v>88649</v>
      </c>
      <c r="B6246" s="342" t="str">
        <f aca="false">A6246&amp;"U"</f>
        <v>88649U</v>
      </c>
      <c r="C6246" s="341" t="s">
        <v>12133</v>
      </c>
      <c r="D6246" s="341" t="s">
        <v>152</v>
      </c>
      <c r="E6246" s="341" t="s">
        <v>5964</v>
      </c>
      <c r="F6246" s="343" t="n">
        <v>7.48</v>
      </c>
    </row>
    <row r="6247" customFormat="false" ht="15" hidden="false" customHeight="false" outlineLevel="0" collapsed="false">
      <c r="A6247" s="341" t="n">
        <v>88650</v>
      </c>
      <c r="B6247" s="342" t="str">
        <f aca="false">A6247&amp;"U"</f>
        <v>88650U</v>
      </c>
      <c r="C6247" s="341" t="s">
        <v>12134</v>
      </c>
      <c r="D6247" s="341" t="s">
        <v>152</v>
      </c>
      <c r="E6247" s="341" t="s">
        <v>5964</v>
      </c>
      <c r="F6247" s="343" t="n">
        <v>14.06</v>
      </c>
    </row>
    <row r="6248" customFormat="false" ht="15" hidden="false" customHeight="false" outlineLevel="0" collapsed="false">
      <c r="A6248" s="341" t="n">
        <v>96467</v>
      </c>
      <c r="B6248" s="342" t="str">
        <f aca="false">A6248&amp;"U"</f>
        <v>96467U</v>
      </c>
      <c r="C6248" s="341" t="s">
        <v>12135</v>
      </c>
      <c r="D6248" s="341" t="s">
        <v>152</v>
      </c>
      <c r="E6248" s="341" t="s">
        <v>5964</v>
      </c>
      <c r="F6248" s="343" t="n">
        <v>6.07</v>
      </c>
    </row>
    <row r="6249" customFormat="false" ht="15" hidden="false" customHeight="false" outlineLevel="0" collapsed="false">
      <c r="A6249" s="341" t="n">
        <v>101740</v>
      </c>
      <c r="B6249" s="342" t="str">
        <f aca="false">A6249&amp;"U"</f>
        <v>101740U</v>
      </c>
      <c r="C6249" s="341" t="s">
        <v>12136</v>
      </c>
      <c r="D6249" s="341" t="s">
        <v>152</v>
      </c>
      <c r="E6249" s="341" t="s">
        <v>5911</v>
      </c>
      <c r="F6249" s="343" t="n">
        <v>44.41</v>
      </c>
    </row>
    <row r="6250" customFormat="false" ht="15" hidden="false" customHeight="false" outlineLevel="0" collapsed="false">
      <c r="A6250" s="341" t="n">
        <v>101741</v>
      </c>
      <c r="B6250" s="342" t="str">
        <f aca="false">A6250&amp;"U"</f>
        <v>101741U</v>
      </c>
      <c r="C6250" s="341" t="s">
        <v>12137</v>
      </c>
      <c r="D6250" s="341" t="s">
        <v>152</v>
      </c>
      <c r="E6250" s="341" t="s">
        <v>5964</v>
      </c>
      <c r="F6250" s="343" t="n">
        <v>22.3</v>
      </c>
    </row>
    <row r="6251" customFormat="false" ht="15" hidden="false" customHeight="false" outlineLevel="0" collapsed="false">
      <c r="A6251" s="341" t="n">
        <v>94990</v>
      </c>
      <c r="B6251" s="342" t="str">
        <f aca="false">A6251&amp;"U"</f>
        <v>94990U</v>
      </c>
      <c r="C6251" s="341" t="s">
        <v>12138</v>
      </c>
      <c r="D6251" s="341" t="s">
        <v>102</v>
      </c>
      <c r="E6251" s="341" t="s">
        <v>5964</v>
      </c>
      <c r="F6251" s="343" t="n">
        <v>751.06</v>
      </c>
    </row>
    <row r="6252" customFormat="false" ht="15" hidden="false" customHeight="false" outlineLevel="0" collapsed="false">
      <c r="A6252" s="341" t="n">
        <v>94991</v>
      </c>
      <c r="B6252" s="342" t="str">
        <f aca="false">A6252&amp;"U"</f>
        <v>94991U</v>
      </c>
      <c r="C6252" s="341" t="s">
        <v>12139</v>
      </c>
      <c r="D6252" s="341" t="s">
        <v>102</v>
      </c>
      <c r="E6252" s="341" t="s">
        <v>5964</v>
      </c>
      <c r="F6252" s="343" t="n">
        <v>803.68</v>
      </c>
    </row>
    <row r="6253" customFormat="false" ht="15" hidden="false" customHeight="false" outlineLevel="0" collapsed="false">
      <c r="A6253" s="341" t="n">
        <v>94992</v>
      </c>
      <c r="B6253" s="342" t="str">
        <f aca="false">A6253&amp;"U"</f>
        <v>94992U</v>
      </c>
      <c r="C6253" s="341" t="s">
        <v>12140</v>
      </c>
      <c r="D6253" s="341" t="s">
        <v>68</v>
      </c>
      <c r="E6253" s="341" t="s">
        <v>5964</v>
      </c>
      <c r="F6253" s="343" t="n">
        <v>72.07</v>
      </c>
    </row>
    <row r="6254" customFormat="false" ht="15" hidden="false" customHeight="false" outlineLevel="0" collapsed="false">
      <c r="A6254" s="341" t="n">
        <v>94993</v>
      </c>
      <c r="B6254" s="342" t="str">
        <f aca="false">A6254&amp;"U"</f>
        <v>94993U</v>
      </c>
      <c r="C6254" s="341" t="s">
        <v>12141</v>
      </c>
      <c r="D6254" s="341" t="s">
        <v>68</v>
      </c>
      <c r="E6254" s="341" t="s">
        <v>5964</v>
      </c>
      <c r="F6254" s="343" t="n">
        <v>75.22</v>
      </c>
    </row>
    <row r="6255" customFormat="false" ht="15" hidden="false" customHeight="false" outlineLevel="0" collapsed="false">
      <c r="A6255" s="341" t="n">
        <v>94994</v>
      </c>
      <c r="B6255" s="342" t="str">
        <f aca="false">A6255&amp;"U"</f>
        <v>94994U</v>
      </c>
      <c r="C6255" s="341" t="s">
        <v>12142</v>
      </c>
      <c r="D6255" s="341" t="s">
        <v>68</v>
      </c>
      <c r="E6255" s="341" t="s">
        <v>5964</v>
      </c>
      <c r="F6255" s="343" t="n">
        <v>87.37</v>
      </c>
    </row>
    <row r="6256" customFormat="false" ht="15" hidden="false" customHeight="false" outlineLevel="0" collapsed="false">
      <c r="A6256" s="341" t="n">
        <v>94995</v>
      </c>
      <c r="B6256" s="342" t="str">
        <f aca="false">A6256&amp;"U"</f>
        <v>94995U</v>
      </c>
      <c r="C6256" s="341" t="s">
        <v>12143</v>
      </c>
      <c r="D6256" s="341" t="s">
        <v>68</v>
      </c>
      <c r="E6256" s="341" t="s">
        <v>5964</v>
      </c>
      <c r="F6256" s="343" t="n">
        <v>91.58</v>
      </c>
    </row>
    <row r="6257" customFormat="false" ht="15" hidden="false" customHeight="false" outlineLevel="0" collapsed="false">
      <c r="A6257" s="341" t="n">
        <v>101747</v>
      </c>
      <c r="B6257" s="342" t="str">
        <f aca="false">A6257&amp;"U"</f>
        <v>101747U</v>
      </c>
      <c r="C6257" s="341" t="s">
        <v>12144</v>
      </c>
      <c r="D6257" s="341" t="s">
        <v>68</v>
      </c>
      <c r="E6257" s="341" t="s">
        <v>5911</v>
      </c>
      <c r="F6257" s="343" t="n">
        <v>85.68</v>
      </c>
    </row>
    <row r="6258" customFormat="false" ht="15" hidden="false" customHeight="false" outlineLevel="0" collapsed="false">
      <c r="A6258" s="341" t="n">
        <v>104626</v>
      </c>
      <c r="B6258" s="342" t="str">
        <f aca="false">A6258&amp;"U"</f>
        <v>104626U</v>
      </c>
      <c r="C6258" s="341" t="s">
        <v>12145</v>
      </c>
      <c r="D6258" s="341" t="s">
        <v>102</v>
      </c>
      <c r="E6258" s="341" t="s">
        <v>5964</v>
      </c>
      <c r="F6258" s="343" t="n">
        <v>823.29</v>
      </c>
    </row>
    <row r="6259" customFormat="false" ht="15" hidden="false" customHeight="false" outlineLevel="0" collapsed="false">
      <c r="A6259" s="341" t="n">
        <v>104658</v>
      </c>
      <c r="B6259" s="342" t="str">
        <f aca="false">A6259&amp;"U"</f>
        <v>104658U</v>
      </c>
      <c r="C6259" s="341" t="s">
        <v>12146</v>
      </c>
      <c r="D6259" s="341" t="s">
        <v>68</v>
      </c>
      <c r="E6259" s="341" t="s">
        <v>5964</v>
      </c>
      <c r="F6259" s="343" t="n">
        <v>152.73</v>
      </c>
    </row>
    <row r="6260" customFormat="false" ht="15" hidden="false" customHeight="false" outlineLevel="0" collapsed="false">
      <c r="A6260" s="341" t="n">
        <v>87620</v>
      </c>
      <c r="B6260" s="342" t="str">
        <f aca="false">A6260&amp;"U"</f>
        <v>87620U</v>
      </c>
      <c r="C6260" s="341" t="s">
        <v>12147</v>
      </c>
      <c r="D6260" s="341" t="s">
        <v>68</v>
      </c>
      <c r="E6260" s="341" t="s">
        <v>5964</v>
      </c>
      <c r="F6260" s="343" t="n">
        <v>30.63</v>
      </c>
    </row>
    <row r="6261" customFormat="false" ht="15" hidden="false" customHeight="false" outlineLevel="0" collapsed="false">
      <c r="A6261" s="341" t="n">
        <v>87622</v>
      </c>
      <c r="B6261" s="342" t="str">
        <f aca="false">A6261&amp;"U"</f>
        <v>87622U</v>
      </c>
      <c r="C6261" s="341" t="s">
        <v>12148</v>
      </c>
      <c r="D6261" s="341" t="s">
        <v>68</v>
      </c>
      <c r="E6261" s="341" t="s">
        <v>5964</v>
      </c>
      <c r="F6261" s="343" t="n">
        <v>34.11</v>
      </c>
    </row>
    <row r="6262" customFormat="false" ht="15" hidden="false" customHeight="false" outlineLevel="0" collapsed="false">
      <c r="A6262" s="341" t="n">
        <v>87623</v>
      </c>
      <c r="B6262" s="342" t="str">
        <f aca="false">A6262&amp;"U"</f>
        <v>87623U</v>
      </c>
      <c r="C6262" s="341" t="s">
        <v>12149</v>
      </c>
      <c r="D6262" s="341" t="s">
        <v>68</v>
      </c>
      <c r="E6262" s="341" t="s">
        <v>5964</v>
      </c>
      <c r="F6262" s="343" t="n">
        <v>69.05</v>
      </c>
    </row>
    <row r="6263" customFormat="false" ht="15" hidden="false" customHeight="false" outlineLevel="0" collapsed="false">
      <c r="A6263" s="341" t="n">
        <v>87624</v>
      </c>
      <c r="B6263" s="342" t="str">
        <f aca="false">A6263&amp;"U"</f>
        <v>87624U</v>
      </c>
      <c r="C6263" s="341" t="s">
        <v>12150</v>
      </c>
      <c r="D6263" s="341" t="s">
        <v>68</v>
      </c>
      <c r="E6263" s="341" t="s">
        <v>5964</v>
      </c>
      <c r="F6263" s="343" t="n">
        <v>75.26</v>
      </c>
    </row>
    <row r="6264" customFormat="false" ht="15" hidden="false" customHeight="false" outlineLevel="0" collapsed="false">
      <c r="A6264" s="341" t="n">
        <v>87630</v>
      </c>
      <c r="B6264" s="342" t="str">
        <f aca="false">A6264&amp;"U"</f>
        <v>87630U</v>
      </c>
      <c r="C6264" s="341" t="s">
        <v>12151</v>
      </c>
      <c r="D6264" s="341" t="s">
        <v>68</v>
      </c>
      <c r="E6264" s="341" t="s">
        <v>5964</v>
      </c>
      <c r="F6264" s="343" t="n">
        <v>39.14</v>
      </c>
    </row>
    <row r="6265" customFormat="false" ht="15" hidden="false" customHeight="false" outlineLevel="0" collapsed="false">
      <c r="A6265" s="341" t="n">
        <v>87632</v>
      </c>
      <c r="B6265" s="342" t="str">
        <f aca="false">A6265&amp;"U"</f>
        <v>87632U</v>
      </c>
      <c r="C6265" s="341" t="s">
        <v>12152</v>
      </c>
      <c r="D6265" s="341" t="s">
        <v>68</v>
      </c>
      <c r="E6265" s="341" t="s">
        <v>5964</v>
      </c>
      <c r="F6265" s="343" t="n">
        <v>43.98</v>
      </c>
    </row>
    <row r="6266" customFormat="false" ht="15" hidden="false" customHeight="false" outlineLevel="0" collapsed="false">
      <c r="A6266" s="341" t="n">
        <v>87633</v>
      </c>
      <c r="B6266" s="342" t="str">
        <f aca="false">A6266&amp;"U"</f>
        <v>87633U</v>
      </c>
      <c r="C6266" s="341" t="s">
        <v>12153</v>
      </c>
      <c r="D6266" s="341" t="s">
        <v>68</v>
      </c>
      <c r="E6266" s="341" t="s">
        <v>5964</v>
      </c>
      <c r="F6266" s="343" t="n">
        <v>92.57</v>
      </c>
    </row>
    <row r="6267" customFormat="false" ht="15" hidden="false" customHeight="false" outlineLevel="0" collapsed="false">
      <c r="A6267" s="341" t="n">
        <v>87634</v>
      </c>
      <c r="B6267" s="342" t="str">
        <f aca="false">A6267&amp;"U"</f>
        <v>87634U</v>
      </c>
      <c r="C6267" s="341" t="s">
        <v>12154</v>
      </c>
      <c r="D6267" s="341" t="s">
        <v>68</v>
      </c>
      <c r="E6267" s="341" t="s">
        <v>5964</v>
      </c>
      <c r="F6267" s="343" t="n">
        <v>101.19</v>
      </c>
    </row>
    <row r="6268" customFormat="false" ht="15" hidden="false" customHeight="false" outlineLevel="0" collapsed="false">
      <c r="A6268" s="341" t="n">
        <v>87640</v>
      </c>
      <c r="B6268" s="342" t="str">
        <f aca="false">A6268&amp;"U"</f>
        <v>87640U</v>
      </c>
      <c r="C6268" s="341" t="s">
        <v>12155</v>
      </c>
      <c r="D6268" s="341" t="s">
        <v>68</v>
      </c>
      <c r="E6268" s="341" t="s">
        <v>5964</v>
      </c>
      <c r="F6268" s="343" t="n">
        <v>46.13</v>
      </c>
    </row>
    <row r="6269" customFormat="false" ht="15" hidden="false" customHeight="false" outlineLevel="0" collapsed="false">
      <c r="A6269" s="341" t="n">
        <v>87642</v>
      </c>
      <c r="B6269" s="342" t="str">
        <f aca="false">A6269&amp;"U"</f>
        <v>87642U</v>
      </c>
      <c r="C6269" s="341" t="s">
        <v>12156</v>
      </c>
      <c r="D6269" s="341" t="s">
        <v>68</v>
      </c>
      <c r="E6269" s="341" t="s">
        <v>5964</v>
      </c>
      <c r="F6269" s="343" t="n">
        <v>52.08</v>
      </c>
    </row>
    <row r="6270" customFormat="false" ht="15" hidden="false" customHeight="false" outlineLevel="0" collapsed="false">
      <c r="A6270" s="341" t="n">
        <v>87643</v>
      </c>
      <c r="B6270" s="342" t="str">
        <f aca="false">A6270&amp;"U"</f>
        <v>87643U</v>
      </c>
      <c r="C6270" s="341" t="s">
        <v>12157</v>
      </c>
      <c r="D6270" s="341" t="s">
        <v>68</v>
      </c>
      <c r="E6270" s="341" t="s">
        <v>5964</v>
      </c>
      <c r="F6270" s="343" t="n">
        <v>111.83</v>
      </c>
    </row>
    <row r="6271" customFormat="false" ht="15" hidden="false" customHeight="false" outlineLevel="0" collapsed="false">
      <c r="A6271" s="341" t="n">
        <v>87644</v>
      </c>
      <c r="B6271" s="342" t="str">
        <f aca="false">A6271&amp;"U"</f>
        <v>87644U</v>
      </c>
      <c r="C6271" s="341" t="s">
        <v>12158</v>
      </c>
      <c r="D6271" s="341" t="s">
        <v>68</v>
      </c>
      <c r="E6271" s="341" t="s">
        <v>5964</v>
      </c>
      <c r="F6271" s="343" t="n">
        <v>122.43</v>
      </c>
    </row>
    <row r="6272" customFormat="false" ht="15" hidden="false" customHeight="false" outlineLevel="0" collapsed="false">
      <c r="A6272" s="341" t="n">
        <v>87680</v>
      </c>
      <c r="B6272" s="342" t="str">
        <f aca="false">A6272&amp;"U"</f>
        <v>87680U</v>
      </c>
      <c r="C6272" s="341" t="s">
        <v>12159</v>
      </c>
      <c r="D6272" s="341" t="s">
        <v>68</v>
      </c>
      <c r="E6272" s="341" t="s">
        <v>5964</v>
      </c>
      <c r="F6272" s="343" t="n">
        <v>41.22</v>
      </c>
    </row>
    <row r="6273" customFormat="false" ht="15" hidden="false" customHeight="false" outlineLevel="0" collapsed="false">
      <c r="A6273" s="341" t="n">
        <v>87682</v>
      </c>
      <c r="B6273" s="342" t="str">
        <f aca="false">A6273&amp;"U"</f>
        <v>87682U</v>
      </c>
      <c r="C6273" s="341" t="s">
        <v>12160</v>
      </c>
      <c r="D6273" s="341" t="s">
        <v>68</v>
      </c>
      <c r="E6273" s="341" t="s">
        <v>5964</v>
      </c>
      <c r="F6273" s="343" t="n">
        <v>47.17</v>
      </c>
    </row>
    <row r="6274" customFormat="false" ht="15" hidden="false" customHeight="false" outlineLevel="0" collapsed="false">
      <c r="A6274" s="341" t="n">
        <v>87683</v>
      </c>
      <c r="B6274" s="342" t="str">
        <f aca="false">A6274&amp;"U"</f>
        <v>87683U</v>
      </c>
      <c r="C6274" s="341" t="s">
        <v>12161</v>
      </c>
      <c r="D6274" s="341" t="s">
        <v>68</v>
      </c>
      <c r="E6274" s="341" t="s">
        <v>5964</v>
      </c>
      <c r="F6274" s="343" t="n">
        <v>106.92</v>
      </c>
    </row>
    <row r="6275" customFormat="false" ht="15" hidden="false" customHeight="false" outlineLevel="0" collapsed="false">
      <c r="A6275" s="341" t="n">
        <v>87684</v>
      </c>
      <c r="B6275" s="342" t="str">
        <f aca="false">A6275&amp;"U"</f>
        <v>87684U</v>
      </c>
      <c r="C6275" s="341" t="s">
        <v>12162</v>
      </c>
      <c r="D6275" s="341" t="s">
        <v>68</v>
      </c>
      <c r="E6275" s="341" t="s">
        <v>5964</v>
      </c>
      <c r="F6275" s="343" t="n">
        <v>117.52</v>
      </c>
    </row>
    <row r="6276" customFormat="false" ht="15" hidden="false" customHeight="false" outlineLevel="0" collapsed="false">
      <c r="A6276" s="341" t="n">
        <v>87690</v>
      </c>
      <c r="B6276" s="342" t="str">
        <f aca="false">A6276&amp;"U"</f>
        <v>87690U</v>
      </c>
      <c r="C6276" s="341" t="s">
        <v>12163</v>
      </c>
      <c r="D6276" s="341" t="s">
        <v>68</v>
      </c>
      <c r="E6276" s="341" t="s">
        <v>5964</v>
      </c>
      <c r="F6276" s="343" t="n">
        <v>47.23</v>
      </c>
    </row>
    <row r="6277" customFormat="false" ht="15" hidden="false" customHeight="false" outlineLevel="0" collapsed="false">
      <c r="A6277" s="341" t="n">
        <v>87692</v>
      </c>
      <c r="B6277" s="342" t="str">
        <f aca="false">A6277&amp;"U"</f>
        <v>87692U</v>
      </c>
      <c r="C6277" s="341" t="s">
        <v>12164</v>
      </c>
      <c r="D6277" s="341" t="s">
        <v>68</v>
      </c>
      <c r="E6277" s="341" t="s">
        <v>5964</v>
      </c>
      <c r="F6277" s="343" t="n">
        <v>54.05</v>
      </c>
    </row>
    <row r="6278" customFormat="false" ht="15" hidden="false" customHeight="false" outlineLevel="0" collapsed="false">
      <c r="A6278" s="341" t="n">
        <v>87693</v>
      </c>
      <c r="B6278" s="342" t="str">
        <f aca="false">A6278&amp;"U"</f>
        <v>87693U</v>
      </c>
      <c r="C6278" s="341" t="s">
        <v>12165</v>
      </c>
      <c r="D6278" s="341" t="s">
        <v>68</v>
      </c>
      <c r="E6278" s="341" t="s">
        <v>5964</v>
      </c>
      <c r="F6278" s="343" t="n">
        <v>122.47</v>
      </c>
    </row>
    <row r="6279" customFormat="false" ht="15" hidden="false" customHeight="false" outlineLevel="0" collapsed="false">
      <c r="A6279" s="341" t="n">
        <v>87694</v>
      </c>
      <c r="B6279" s="342" t="str">
        <f aca="false">A6279&amp;"U"</f>
        <v>87694U</v>
      </c>
      <c r="C6279" s="341" t="s">
        <v>12166</v>
      </c>
      <c r="D6279" s="341" t="s">
        <v>68</v>
      </c>
      <c r="E6279" s="341" t="s">
        <v>5964</v>
      </c>
      <c r="F6279" s="343" t="n">
        <v>134.62</v>
      </c>
    </row>
    <row r="6280" customFormat="false" ht="15" hidden="false" customHeight="false" outlineLevel="0" collapsed="false">
      <c r="A6280" s="341" t="n">
        <v>87700</v>
      </c>
      <c r="B6280" s="342" t="str">
        <f aca="false">A6280&amp;"U"</f>
        <v>87700U</v>
      </c>
      <c r="C6280" s="341" t="s">
        <v>12167</v>
      </c>
      <c r="D6280" s="341" t="s">
        <v>68</v>
      </c>
      <c r="E6280" s="341" t="s">
        <v>5964</v>
      </c>
      <c r="F6280" s="343" t="n">
        <v>51.04</v>
      </c>
    </row>
    <row r="6281" customFormat="false" ht="15" hidden="false" customHeight="false" outlineLevel="0" collapsed="false">
      <c r="A6281" s="341" t="n">
        <v>87702</v>
      </c>
      <c r="B6281" s="342" t="str">
        <f aca="false">A6281&amp;"U"</f>
        <v>87702U</v>
      </c>
      <c r="C6281" s="341" t="s">
        <v>12168</v>
      </c>
      <c r="D6281" s="341" t="s">
        <v>68</v>
      </c>
      <c r="E6281" s="341" t="s">
        <v>5964</v>
      </c>
      <c r="F6281" s="343" t="n">
        <v>58.46</v>
      </c>
    </row>
    <row r="6282" customFormat="false" ht="15" hidden="false" customHeight="false" outlineLevel="0" collapsed="false">
      <c r="A6282" s="341" t="n">
        <v>87703</v>
      </c>
      <c r="B6282" s="342" t="str">
        <f aca="false">A6282&amp;"U"</f>
        <v>87703U</v>
      </c>
      <c r="C6282" s="341" t="s">
        <v>12169</v>
      </c>
      <c r="D6282" s="341" t="s">
        <v>68</v>
      </c>
      <c r="E6282" s="341" t="s">
        <v>5964</v>
      </c>
      <c r="F6282" s="343" t="n">
        <v>132.97</v>
      </c>
    </row>
    <row r="6283" customFormat="false" ht="15" hidden="false" customHeight="false" outlineLevel="0" collapsed="false">
      <c r="A6283" s="341" t="n">
        <v>87704</v>
      </c>
      <c r="B6283" s="342" t="str">
        <f aca="false">A6283&amp;"U"</f>
        <v>87704U</v>
      </c>
      <c r="C6283" s="341" t="s">
        <v>12170</v>
      </c>
      <c r="D6283" s="341" t="s">
        <v>68</v>
      </c>
      <c r="E6283" s="341" t="s">
        <v>5964</v>
      </c>
      <c r="F6283" s="343" t="n">
        <v>146.2</v>
      </c>
    </row>
    <row r="6284" customFormat="false" ht="15" hidden="false" customHeight="false" outlineLevel="0" collapsed="false">
      <c r="A6284" s="341" t="n">
        <v>87735</v>
      </c>
      <c r="B6284" s="342" t="str">
        <f aca="false">A6284&amp;"U"</f>
        <v>87735U</v>
      </c>
      <c r="C6284" s="341" t="s">
        <v>12171</v>
      </c>
      <c r="D6284" s="341" t="s">
        <v>68</v>
      </c>
      <c r="E6284" s="341" t="s">
        <v>5964</v>
      </c>
      <c r="F6284" s="343" t="n">
        <v>41.82</v>
      </c>
    </row>
    <row r="6285" customFormat="false" ht="15" hidden="false" customHeight="false" outlineLevel="0" collapsed="false">
      <c r="A6285" s="341" t="n">
        <v>87737</v>
      </c>
      <c r="B6285" s="342" t="str">
        <f aca="false">A6285&amp;"U"</f>
        <v>87737U</v>
      </c>
      <c r="C6285" s="341" t="s">
        <v>12172</v>
      </c>
      <c r="D6285" s="341" t="s">
        <v>68</v>
      </c>
      <c r="E6285" s="341" t="s">
        <v>5964</v>
      </c>
      <c r="F6285" s="343" t="n">
        <v>45.3</v>
      </c>
    </row>
    <row r="6286" customFormat="false" ht="15" hidden="false" customHeight="false" outlineLevel="0" collapsed="false">
      <c r="A6286" s="341" t="n">
        <v>87738</v>
      </c>
      <c r="B6286" s="342" t="str">
        <f aca="false">A6286&amp;"U"</f>
        <v>87738U</v>
      </c>
      <c r="C6286" s="341" t="s">
        <v>12173</v>
      </c>
      <c r="D6286" s="341" t="s">
        <v>68</v>
      </c>
      <c r="E6286" s="341" t="s">
        <v>5964</v>
      </c>
      <c r="F6286" s="343" t="n">
        <v>80.24</v>
      </c>
    </row>
    <row r="6287" customFormat="false" ht="15" hidden="false" customHeight="false" outlineLevel="0" collapsed="false">
      <c r="A6287" s="341" t="n">
        <v>87739</v>
      </c>
      <c r="B6287" s="342" t="str">
        <f aca="false">A6287&amp;"U"</f>
        <v>87739U</v>
      </c>
      <c r="C6287" s="341" t="s">
        <v>12174</v>
      </c>
      <c r="D6287" s="341" t="s">
        <v>68</v>
      </c>
      <c r="E6287" s="341" t="s">
        <v>5964</v>
      </c>
      <c r="F6287" s="343" t="n">
        <v>86.45</v>
      </c>
    </row>
    <row r="6288" customFormat="false" ht="15" hidden="false" customHeight="false" outlineLevel="0" collapsed="false">
      <c r="A6288" s="341" t="n">
        <v>87745</v>
      </c>
      <c r="B6288" s="342" t="str">
        <f aca="false">A6288&amp;"U"</f>
        <v>87745U</v>
      </c>
      <c r="C6288" s="341" t="s">
        <v>12175</v>
      </c>
      <c r="D6288" s="341" t="s">
        <v>68</v>
      </c>
      <c r="E6288" s="341" t="s">
        <v>5964</v>
      </c>
      <c r="F6288" s="343" t="n">
        <v>50.34</v>
      </c>
    </row>
    <row r="6289" customFormat="false" ht="15" hidden="false" customHeight="false" outlineLevel="0" collapsed="false">
      <c r="A6289" s="341" t="n">
        <v>87747</v>
      </c>
      <c r="B6289" s="342" t="str">
        <f aca="false">A6289&amp;"U"</f>
        <v>87747U</v>
      </c>
      <c r="C6289" s="341" t="s">
        <v>12176</v>
      </c>
      <c r="D6289" s="341" t="s">
        <v>68</v>
      </c>
      <c r="E6289" s="341" t="s">
        <v>5964</v>
      </c>
      <c r="F6289" s="343" t="n">
        <v>55.18</v>
      </c>
    </row>
    <row r="6290" customFormat="false" ht="15" hidden="false" customHeight="false" outlineLevel="0" collapsed="false">
      <c r="A6290" s="341" t="n">
        <v>87748</v>
      </c>
      <c r="B6290" s="342" t="str">
        <f aca="false">A6290&amp;"U"</f>
        <v>87748U</v>
      </c>
      <c r="C6290" s="341" t="s">
        <v>12177</v>
      </c>
      <c r="D6290" s="341" t="s">
        <v>68</v>
      </c>
      <c r="E6290" s="341" t="s">
        <v>5964</v>
      </c>
      <c r="F6290" s="343" t="n">
        <v>103.77</v>
      </c>
    </row>
    <row r="6291" customFormat="false" ht="15" hidden="false" customHeight="false" outlineLevel="0" collapsed="false">
      <c r="A6291" s="341" t="n">
        <v>87749</v>
      </c>
      <c r="B6291" s="342" t="str">
        <f aca="false">A6291&amp;"U"</f>
        <v>87749U</v>
      </c>
      <c r="C6291" s="341" t="s">
        <v>12178</v>
      </c>
      <c r="D6291" s="341" t="s">
        <v>68</v>
      </c>
      <c r="E6291" s="341" t="s">
        <v>5964</v>
      </c>
      <c r="F6291" s="343" t="n">
        <v>112.39</v>
      </c>
    </row>
    <row r="6292" customFormat="false" ht="15" hidden="false" customHeight="false" outlineLevel="0" collapsed="false">
      <c r="A6292" s="341" t="n">
        <v>87755</v>
      </c>
      <c r="B6292" s="342" t="str">
        <f aca="false">A6292&amp;"U"</f>
        <v>87755U</v>
      </c>
      <c r="C6292" s="341" t="s">
        <v>12179</v>
      </c>
      <c r="D6292" s="341" t="s">
        <v>68</v>
      </c>
      <c r="E6292" s="341" t="s">
        <v>5964</v>
      </c>
      <c r="F6292" s="343" t="n">
        <v>47.6</v>
      </c>
    </row>
    <row r="6293" customFormat="false" ht="15" hidden="false" customHeight="false" outlineLevel="0" collapsed="false">
      <c r="A6293" s="341" t="n">
        <v>87757</v>
      </c>
      <c r="B6293" s="342" t="str">
        <f aca="false">A6293&amp;"U"</f>
        <v>87757U</v>
      </c>
      <c r="C6293" s="341" t="s">
        <v>12180</v>
      </c>
      <c r="D6293" s="341" t="s">
        <v>68</v>
      </c>
      <c r="E6293" s="341" t="s">
        <v>5964</v>
      </c>
      <c r="F6293" s="343" t="n">
        <v>52.44</v>
      </c>
    </row>
    <row r="6294" customFormat="false" ht="15" hidden="false" customHeight="false" outlineLevel="0" collapsed="false">
      <c r="A6294" s="341" t="n">
        <v>87758</v>
      </c>
      <c r="B6294" s="342" t="str">
        <f aca="false">A6294&amp;"U"</f>
        <v>87758U</v>
      </c>
      <c r="C6294" s="341" t="s">
        <v>12181</v>
      </c>
      <c r="D6294" s="341" t="s">
        <v>68</v>
      </c>
      <c r="E6294" s="341" t="s">
        <v>5964</v>
      </c>
      <c r="F6294" s="343" t="n">
        <v>101.03</v>
      </c>
    </row>
    <row r="6295" customFormat="false" ht="15" hidden="false" customHeight="false" outlineLevel="0" collapsed="false">
      <c r="A6295" s="341" t="n">
        <v>87759</v>
      </c>
      <c r="B6295" s="342" t="str">
        <f aca="false">A6295&amp;"U"</f>
        <v>87759U</v>
      </c>
      <c r="C6295" s="341" t="s">
        <v>12182</v>
      </c>
      <c r="D6295" s="341" t="s">
        <v>68</v>
      </c>
      <c r="E6295" s="341" t="s">
        <v>5964</v>
      </c>
      <c r="F6295" s="343" t="n">
        <v>109.65</v>
      </c>
    </row>
    <row r="6296" customFormat="false" ht="15" hidden="false" customHeight="false" outlineLevel="0" collapsed="false">
      <c r="A6296" s="341" t="n">
        <v>87765</v>
      </c>
      <c r="B6296" s="342" t="str">
        <f aca="false">A6296&amp;"U"</f>
        <v>87765U</v>
      </c>
      <c r="C6296" s="341" t="s">
        <v>12183</v>
      </c>
      <c r="D6296" s="341" t="s">
        <v>68</v>
      </c>
      <c r="E6296" s="341" t="s">
        <v>5964</v>
      </c>
      <c r="F6296" s="343" t="n">
        <v>54.62</v>
      </c>
    </row>
    <row r="6297" customFormat="false" ht="15" hidden="false" customHeight="false" outlineLevel="0" collapsed="false">
      <c r="A6297" s="341" t="n">
        <v>87767</v>
      </c>
      <c r="B6297" s="342" t="str">
        <f aca="false">A6297&amp;"U"</f>
        <v>87767U</v>
      </c>
      <c r="C6297" s="341" t="s">
        <v>12184</v>
      </c>
      <c r="D6297" s="341" t="s">
        <v>68</v>
      </c>
      <c r="E6297" s="341" t="s">
        <v>5964</v>
      </c>
      <c r="F6297" s="343" t="n">
        <v>60.57</v>
      </c>
    </row>
    <row r="6298" customFormat="false" ht="15" hidden="false" customHeight="false" outlineLevel="0" collapsed="false">
      <c r="A6298" s="341" t="n">
        <v>87768</v>
      </c>
      <c r="B6298" s="342" t="str">
        <f aca="false">A6298&amp;"U"</f>
        <v>87768U</v>
      </c>
      <c r="C6298" s="341" t="s">
        <v>12185</v>
      </c>
      <c r="D6298" s="341" t="s">
        <v>68</v>
      </c>
      <c r="E6298" s="341" t="s">
        <v>5964</v>
      </c>
      <c r="F6298" s="343" t="n">
        <v>120.32</v>
      </c>
    </row>
    <row r="6299" customFormat="false" ht="15" hidden="false" customHeight="false" outlineLevel="0" collapsed="false">
      <c r="A6299" s="341" t="n">
        <v>87769</v>
      </c>
      <c r="B6299" s="342" t="str">
        <f aca="false">A6299&amp;"U"</f>
        <v>87769U</v>
      </c>
      <c r="C6299" s="341" t="s">
        <v>12186</v>
      </c>
      <c r="D6299" s="341" t="s">
        <v>68</v>
      </c>
      <c r="E6299" s="341" t="s">
        <v>5964</v>
      </c>
      <c r="F6299" s="343" t="n">
        <v>130.92</v>
      </c>
    </row>
    <row r="6300" customFormat="false" ht="15" hidden="false" customHeight="false" outlineLevel="0" collapsed="false">
      <c r="A6300" s="341" t="n">
        <v>88470</v>
      </c>
      <c r="B6300" s="342" t="str">
        <f aca="false">A6300&amp;"U"</f>
        <v>88470U</v>
      </c>
      <c r="C6300" s="341" t="s">
        <v>12187</v>
      </c>
      <c r="D6300" s="341" t="s">
        <v>68</v>
      </c>
      <c r="E6300" s="341" t="s">
        <v>5964</v>
      </c>
      <c r="F6300" s="343" t="n">
        <v>29.44</v>
      </c>
    </row>
    <row r="6301" customFormat="false" ht="15" hidden="false" customHeight="false" outlineLevel="0" collapsed="false">
      <c r="A6301" s="341" t="n">
        <v>88471</v>
      </c>
      <c r="B6301" s="342" t="str">
        <f aca="false">A6301&amp;"U"</f>
        <v>88471U</v>
      </c>
      <c r="C6301" s="341" t="s">
        <v>12188</v>
      </c>
      <c r="D6301" s="341" t="s">
        <v>68</v>
      </c>
      <c r="E6301" s="341" t="s">
        <v>5964</v>
      </c>
      <c r="F6301" s="343" t="n">
        <v>36.75</v>
      </c>
    </row>
    <row r="6302" customFormat="false" ht="15" hidden="false" customHeight="false" outlineLevel="0" collapsed="false">
      <c r="A6302" s="341" t="n">
        <v>88472</v>
      </c>
      <c r="B6302" s="342" t="str">
        <f aca="false">A6302&amp;"U"</f>
        <v>88472U</v>
      </c>
      <c r="C6302" s="341" t="s">
        <v>12189</v>
      </c>
      <c r="D6302" s="341" t="s">
        <v>68</v>
      </c>
      <c r="E6302" s="341" t="s">
        <v>5964</v>
      </c>
      <c r="F6302" s="343" t="n">
        <v>42.56</v>
      </c>
    </row>
    <row r="6303" customFormat="false" ht="15" hidden="false" customHeight="false" outlineLevel="0" collapsed="false">
      <c r="A6303" s="341" t="n">
        <v>88476</v>
      </c>
      <c r="B6303" s="342" t="str">
        <f aca="false">A6303&amp;"U"</f>
        <v>88476U</v>
      </c>
      <c r="C6303" s="341" t="s">
        <v>12190</v>
      </c>
      <c r="D6303" s="341" t="s">
        <v>68</v>
      </c>
      <c r="E6303" s="341" t="s">
        <v>5964</v>
      </c>
      <c r="F6303" s="343" t="n">
        <v>24.71</v>
      </c>
    </row>
    <row r="6304" customFormat="false" ht="15" hidden="false" customHeight="false" outlineLevel="0" collapsed="false">
      <c r="A6304" s="341" t="n">
        <v>88477</v>
      </c>
      <c r="B6304" s="342" t="str">
        <f aca="false">A6304&amp;"U"</f>
        <v>88477U</v>
      </c>
      <c r="C6304" s="341" t="s">
        <v>12191</v>
      </c>
      <c r="D6304" s="341" t="s">
        <v>68</v>
      </c>
      <c r="E6304" s="341" t="s">
        <v>5964</v>
      </c>
      <c r="F6304" s="343" t="n">
        <v>33.77</v>
      </c>
    </row>
    <row r="6305" customFormat="false" ht="15" hidden="false" customHeight="false" outlineLevel="0" collapsed="false">
      <c r="A6305" s="341" t="n">
        <v>88478</v>
      </c>
      <c r="B6305" s="342" t="str">
        <f aca="false">A6305&amp;"U"</f>
        <v>88478U</v>
      </c>
      <c r="C6305" s="341" t="s">
        <v>12192</v>
      </c>
      <c r="D6305" s="341" t="s">
        <v>68</v>
      </c>
      <c r="E6305" s="341" t="s">
        <v>5964</v>
      </c>
      <c r="F6305" s="343" t="n">
        <v>41.29</v>
      </c>
    </row>
    <row r="6306" customFormat="false" ht="15" hidden="false" customHeight="false" outlineLevel="0" collapsed="false">
      <c r="A6306" s="341" t="n">
        <v>90930</v>
      </c>
      <c r="B6306" s="342" t="str">
        <f aca="false">A6306&amp;"U"</f>
        <v>90930U</v>
      </c>
      <c r="C6306" s="341" t="s">
        <v>12193</v>
      </c>
      <c r="D6306" s="341" t="s">
        <v>68</v>
      </c>
      <c r="E6306" s="341" t="s">
        <v>5964</v>
      </c>
      <c r="F6306" s="343" t="n">
        <v>76.84</v>
      </c>
    </row>
    <row r="6307" customFormat="false" ht="15" hidden="false" customHeight="false" outlineLevel="0" collapsed="false">
      <c r="A6307" s="341" t="n">
        <v>90932</v>
      </c>
      <c r="B6307" s="342" t="str">
        <f aca="false">A6307&amp;"U"</f>
        <v>90932U</v>
      </c>
      <c r="C6307" s="341" t="s">
        <v>12194</v>
      </c>
      <c r="D6307" s="341" t="s">
        <v>68</v>
      </c>
      <c r="E6307" s="341" t="s">
        <v>5964</v>
      </c>
      <c r="F6307" s="343" t="n">
        <v>83.66</v>
      </c>
    </row>
    <row r="6308" customFormat="false" ht="15" hidden="false" customHeight="false" outlineLevel="0" collapsed="false">
      <c r="A6308" s="341" t="n">
        <v>90933</v>
      </c>
      <c r="B6308" s="342" t="str">
        <f aca="false">A6308&amp;"U"</f>
        <v>90933U</v>
      </c>
      <c r="C6308" s="341" t="s">
        <v>12195</v>
      </c>
      <c r="D6308" s="341" t="s">
        <v>68</v>
      </c>
      <c r="E6308" s="341" t="s">
        <v>5964</v>
      </c>
      <c r="F6308" s="343" t="n">
        <v>152.08</v>
      </c>
    </row>
    <row r="6309" customFormat="false" ht="15" hidden="false" customHeight="false" outlineLevel="0" collapsed="false">
      <c r="A6309" s="341" t="n">
        <v>90934</v>
      </c>
      <c r="B6309" s="342" t="str">
        <f aca="false">A6309&amp;"U"</f>
        <v>90934U</v>
      </c>
      <c r="C6309" s="341" t="s">
        <v>12196</v>
      </c>
      <c r="D6309" s="341" t="s">
        <v>68</v>
      </c>
      <c r="E6309" s="341" t="s">
        <v>5964</v>
      </c>
      <c r="F6309" s="343" t="n">
        <v>164.23</v>
      </c>
    </row>
    <row r="6310" customFormat="false" ht="15" hidden="false" customHeight="false" outlineLevel="0" collapsed="false">
      <c r="A6310" s="341" t="n">
        <v>90940</v>
      </c>
      <c r="B6310" s="342" t="str">
        <f aca="false">A6310&amp;"U"</f>
        <v>90940U</v>
      </c>
      <c r="C6310" s="341" t="s">
        <v>12197</v>
      </c>
      <c r="D6310" s="341" t="s">
        <v>68</v>
      </c>
      <c r="E6310" s="341" t="s">
        <v>5964</v>
      </c>
      <c r="F6310" s="343" t="n">
        <v>81.85</v>
      </c>
    </row>
    <row r="6311" customFormat="false" ht="15" hidden="false" customHeight="false" outlineLevel="0" collapsed="false">
      <c r="A6311" s="341" t="n">
        <v>90942</v>
      </c>
      <c r="B6311" s="342" t="str">
        <f aca="false">A6311&amp;"U"</f>
        <v>90942U</v>
      </c>
      <c r="C6311" s="341" t="s">
        <v>12198</v>
      </c>
      <c r="D6311" s="341" t="s">
        <v>68</v>
      </c>
      <c r="E6311" s="341" t="s">
        <v>5964</v>
      </c>
      <c r="F6311" s="343" t="n">
        <v>89.27</v>
      </c>
    </row>
    <row r="6312" customFormat="false" ht="15" hidden="false" customHeight="false" outlineLevel="0" collapsed="false">
      <c r="A6312" s="341" t="n">
        <v>90943</v>
      </c>
      <c r="B6312" s="342" t="str">
        <f aca="false">A6312&amp;"U"</f>
        <v>90943U</v>
      </c>
      <c r="C6312" s="341" t="s">
        <v>12199</v>
      </c>
      <c r="D6312" s="341" t="s">
        <v>68</v>
      </c>
      <c r="E6312" s="341" t="s">
        <v>5964</v>
      </c>
      <c r="F6312" s="343" t="n">
        <v>163.78</v>
      </c>
    </row>
    <row r="6313" customFormat="false" ht="15" hidden="false" customHeight="false" outlineLevel="0" collapsed="false">
      <c r="A6313" s="341" t="n">
        <v>90944</v>
      </c>
      <c r="B6313" s="342" t="str">
        <f aca="false">A6313&amp;"U"</f>
        <v>90944U</v>
      </c>
      <c r="C6313" s="341" t="s">
        <v>12200</v>
      </c>
      <c r="D6313" s="341" t="s">
        <v>68</v>
      </c>
      <c r="E6313" s="341" t="s">
        <v>5964</v>
      </c>
      <c r="F6313" s="343" t="n">
        <v>177.01</v>
      </c>
    </row>
    <row r="6314" customFormat="false" ht="15" hidden="false" customHeight="false" outlineLevel="0" collapsed="false">
      <c r="A6314" s="341" t="n">
        <v>90950</v>
      </c>
      <c r="B6314" s="342" t="str">
        <f aca="false">A6314&amp;"U"</f>
        <v>90950U</v>
      </c>
      <c r="C6314" s="341" t="s">
        <v>12201</v>
      </c>
      <c r="D6314" s="341" t="s">
        <v>68</v>
      </c>
      <c r="E6314" s="341" t="s">
        <v>5964</v>
      </c>
      <c r="F6314" s="343" t="n">
        <v>91</v>
      </c>
    </row>
    <row r="6315" customFormat="false" ht="15" hidden="false" customHeight="false" outlineLevel="0" collapsed="false">
      <c r="A6315" s="341" t="n">
        <v>90952</v>
      </c>
      <c r="B6315" s="342" t="str">
        <f aca="false">A6315&amp;"U"</f>
        <v>90952U</v>
      </c>
      <c r="C6315" s="341" t="s">
        <v>12202</v>
      </c>
      <c r="D6315" s="341" t="s">
        <v>68</v>
      </c>
      <c r="E6315" s="341" t="s">
        <v>5964</v>
      </c>
      <c r="F6315" s="343" t="n">
        <v>99.53</v>
      </c>
    </row>
    <row r="6316" customFormat="false" ht="15" hidden="false" customHeight="false" outlineLevel="0" collapsed="false">
      <c r="A6316" s="341" t="n">
        <v>90953</v>
      </c>
      <c r="B6316" s="342" t="str">
        <f aca="false">A6316&amp;"U"</f>
        <v>90953U</v>
      </c>
      <c r="C6316" s="341" t="s">
        <v>12203</v>
      </c>
      <c r="D6316" s="341" t="s">
        <v>68</v>
      </c>
      <c r="E6316" s="341" t="s">
        <v>5964</v>
      </c>
      <c r="F6316" s="343" t="n">
        <v>185.2</v>
      </c>
    </row>
    <row r="6317" customFormat="false" ht="15" hidden="false" customHeight="false" outlineLevel="0" collapsed="false">
      <c r="A6317" s="341" t="n">
        <v>90954</v>
      </c>
      <c r="B6317" s="342" t="str">
        <f aca="false">A6317&amp;"U"</f>
        <v>90954U</v>
      </c>
      <c r="C6317" s="341" t="s">
        <v>12204</v>
      </c>
      <c r="D6317" s="341" t="s">
        <v>68</v>
      </c>
      <c r="E6317" s="341" t="s">
        <v>5964</v>
      </c>
      <c r="F6317" s="343" t="n">
        <v>200.41</v>
      </c>
    </row>
    <row r="6318" customFormat="false" ht="15" hidden="false" customHeight="false" outlineLevel="0" collapsed="false">
      <c r="A6318" s="341" t="n">
        <v>94438</v>
      </c>
      <c r="B6318" s="342" t="str">
        <f aca="false">A6318&amp;"U"</f>
        <v>94438U</v>
      </c>
      <c r="C6318" s="341" t="s">
        <v>12205</v>
      </c>
      <c r="D6318" s="341" t="s">
        <v>68</v>
      </c>
      <c r="E6318" s="341" t="s">
        <v>5964</v>
      </c>
      <c r="F6318" s="343" t="n">
        <v>42.73</v>
      </c>
    </row>
    <row r="6319" customFormat="false" ht="15" hidden="false" customHeight="false" outlineLevel="0" collapsed="false">
      <c r="A6319" s="341" t="n">
        <v>94439</v>
      </c>
      <c r="B6319" s="342" t="str">
        <f aca="false">A6319&amp;"U"</f>
        <v>94439U</v>
      </c>
      <c r="C6319" s="341" t="s">
        <v>12206</v>
      </c>
      <c r="D6319" s="341" t="s">
        <v>68</v>
      </c>
      <c r="E6319" s="341" t="s">
        <v>5964</v>
      </c>
      <c r="F6319" s="343" t="n">
        <v>48.33</v>
      </c>
    </row>
    <row r="6320" customFormat="false" ht="15" hidden="false" customHeight="false" outlineLevel="0" collapsed="false">
      <c r="A6320" s="341" t="n">
        <v>94779</v>
      </c>
      <c r="B6320" s="342" t="str">
        <f aca="false">A6320&amp;"U"</f>
        <v>94779U</v>
      </c>
      <c r="C6320" s="341" t="s">
        <v>12207</v>
      </c>
      <c r="D6320" s="341" t="s">
        <v>68</v>
      </c>
      <c r="E6320" s="341" t="s">
        <v>5964</v>
      </c>
      <c r="F6320" s="343" t="n">
        <v>41.35</v>
      </c>
    </row>
    <row r="6321" customFormat="false" ht="15" hidden="false" customHeight="false" outlineLevel="0" collapsed="false">
      <c r="A6321" s="341" t="n">
        <v>94782</v>
      </c>
      <c r="B6321" s="342" t="str">
        <f aca="false">A6321&amp;"U"</f>
        <v>94782U</v>
      </c>
      <c r="C6321" s="341" t="s">
        <v>12208</v>
      </c>
      <c r="D6321" s="341" t="s">
        <v>68</v>
      </c>
      <c r="E6321" s="341" t="s">
        <v>5964</v>
      </c>
      <c r="F6321" s="343" t="n">
        <v>47.56</v>
      </c>
    </row>
    <row r="6322" customFormat="false" ht="15" hidden="false" customHeight="false" outlineLevel="0" collapsed="false">
      <c r="A6322" s="341" t="n">
        <v>102803</v>
      </c>
      <c r="B6322" s="342" t="str">
        <f aca="false">A6322&amp;"U"</f>
        <v>102803U</v>
      </c>
      <c r="C6322" s="341" t="s">
        <v>12209</v>
      </c>
      <c r="D6322" s="341" t="s">
        <v>68</v>
      </c>
      <c r="E6322" s="341" t="s">
        <v>6393</v>
      </c>
      <c r="F6322" s="343" t="n">
        <v>2.19</v>
      </c>
    </row>
    <row r="6323" customFormat="false" ht="15" hidden="false" customHeight="false" outlineLevel="0" collapsed="false">
      <c r="A6323" s="341" t="n">
        <v>101742</v>
      </c>
      <c r="B6323" s="342" t="str">
        <f aca="false">A6323&amp;"U"</f>
        <v>101742U</v>
      </c>
      <c r="C6323" s="341" t="s">
        <v>12210</v>
      </c>
      <c r="D6323" s="341" t="s">
        <v>152</v>
      </c>
      <c r="E6323" s="341" t="s">
        <v>5964</v>
      </c>
      <c r="F6323" s="343" t="n">
        <v>55.4</v>
      </c>
    </row>
    <row r="6324" customFormat="false" ht="15" hidden="false" customHeight="false" outlineLevel="0" collapsed="false">
      <c r="A6324" s="341" t="n">
        <v>87878</v>
      </c>
      <c r="B6324" s="342" t="str">
        <f aca="false">A6324&amp;"U"</f>
        <v>87878U</v>
      </c>
      <c r="C6324" s="341" t="s">
        <v>12211</v>
      </c>
      <c r="D6324" s="341" t="s">
        <v>68</v>
      </c>
      <c r="E6324" s="341" t="s">
        <v>5964</v>
      </c>
      <c r="F6324" s="343" t="n">
        <v>4.62</v>
      </c>
    </row>
    <row r="6325" customFormat="false" ht="15" hidden="false" customHeight="false" outlineLevel="0" collapsed="false">
      <c r="A6325" s="341" t="n">
        <v>87879</v>
      </c>
      <c r="B6325" s="342" t="str">
        <f aca="false">A6325&amp;"U"</f>
        <v>87879U</v>
      </c>
      <c r="C6325" s="341" t="s">
        <v>12212</v>
      </c>
      <c r="D6325" s="341" t="s">
        <v>68</v>
      </c>
      <c r="E6325" s="341" t="s">
        <v>5964</v>
      </c>
      <c r="F6325" s="343" t="n">
        <v>4.17</v>
      </c>
    </row>
    <row r="6326" customFormat="false" ht="15" hidden="false" customHeight="false" outlineLevel="0" collapsed="false">
      <c r="A6326" s="341" t="n">
        <v>87881</v>
      </c>
      <c r="B6326" s="342" t="str">
        <f aca="false">A6326&amp;"U"</f>
        <v>87881U</v>
      </c>
      <c r="C6326" s="341" t="s">
        <v>12213</v>
      </c>
      <c r="D6326" s="341" t="s">
        <v>68</v>
      </c>
      <c r="E6326" s="341" t="s">
        <v>5964</v>
      </c>
      <c r="F6326" s="343" t="n">
        <v>7.06</v>
      </c>
    </row>
    <row r="6327" customFormat="false" ht="15" hidden="false" customHeight="false" outlineLevel="0" collapsed="false">
      <c r="A6327" s="341" t="n">
        <v>87882</v>
      </c>
      <c r="B6327" s="342" t="str">
        <f aca="false">A6327&amp;"U"</f>
        <v>87882U</v>
      </c>
      <c r="C6327" s="341" t="s">
        <v>12214</v>
      </c>
      <c r="D6327" s="341" t="s">
        <v>68</v>
      </c>
      <c r="E6327" s="341" t="s">
        <v>5964</v>
      </c>
      <c r="F6327" s="343" t="n">
        <v>6.9</v>
      </c>
    </row>
    <row r="6328" customFormat="false" ht="15" hidden="false" customHeight="false" outlineLevel="0" collapsed="false">
      <c r="A6328" s="341" t="n">
        <v>87884</v>
      </c>
      <c r="B6328" s="342" t="str">
        <f aca="false">A6328&amp;"U"</f>
        <v>87884U</v>
      </c>
      <c r="C6328" s="341" t="s">
        <v>12215</v>
      </c>
      <c r="D6328" s="341" t="s">
        <v>68</v>
      </c>
      <c r="E6328" s="341" t="s">
        <v>5964</v>
      </c>
      <c r="F6328" s="343" t="n">
        <v>9.16</v>
      </c>
    </row>
    <row r="6329" customFormat="false" ht="15" hidden="false" customHeight="false" outlineLevel="0" collapsed="false">
      <c r="A6329" s="341" t="n">
        <v>87885</v>
      </c>
      <c r="B6329" s="342" t="str">
        <f aca="false">A6329&amp;"U"</f>
        <v>87885U</v>
      </c>
      <c r="C6329" s="341" t="s">
        <v>12216</v>
      </c>
      <c r="D6329" s="341" t="s">
        <v>68</v>
      </c>
      <c r="E6329" s="341" t="s">
        <v>5964</v>
      </c>
      <c r="F6329" s="343" t="n">
        <v>8.81</v>
      </c>
    </row>
    <row r="6330" customFormat="false" ht="15" hidden="false" customHeight="false" outlineLevel="0" collapsed="false">
      <c r="A6330" s="341" t="n">
        <v>87886</v>
      </c>
      <c r="B6330" s="342" t="str">
        <f aca="false">A6330&amp;"U"</f>
        <v>87886U</v>
      </c>
      <c r="C6330" s="341" t="s">
        <v>12217</v>
      </c>
      <c r="D6330" s="341" t="s">
        <v>68</v>
      </c>
      <c r="E6330" s="341" t="s">
        <v>5964</v>
      </c>
      <c r="F6330" s="343" t="n">
        <v>15.78</v>
      </c>
    </row>
    <row r="6331" customFormat="false" ht="15" hidden="false" customHeight="false" outlineLevel="0" collapsed="false">
      <c r="A6331" s="341" t="n">
        <v>87887</v>
      </c>
      <c r="B6331" s="342" t="str">
        <f aca="false">A6331&amp;"U"</f>
        <v>87887U</v>
      </c>
      <c r="C6331" s="341" t="s">
        <v>12218</v>
      </c>
      <c r="D6331" s="341" t="s">
        <v>68</v>
      </c>
      <c r="E6331" s="341" t="s">
        <v>5964</v>
      </c>
      <c r="F6331" s="343" t="n">
        <v>15.02</v>
      </c>
    </row>
    <row r="6332" customFormat="false" ht="15" hidden="false" customHeight="false" outlineLevel="0" collapsed="false">
      <c r="A6332" s="341" t="n">
        <v>87888</v>
      </c>
      <c r="B6332" s="342" t="str">
        <f aca="false">A6332&amp;"U"</f>
        <v>87888U</v>
      </c>
      <c r="C6332" s="341" t="s">
        <v>12219</v>
      </c>
      <c r="D6332" s="341" t="s">
        <v>68</v>
      </c>
      <c r="E6332" s="341" t="s">
        <v>5964</v>
      </c>
      <c r="F6332" s="343" t="n">
        <v>8.58</v>
      </c>
    </row>
    <row r="6333" customFormat="false" ht="15" hidden="false" customHeight="false" outlineLevel="0" collapsed="false">
      <c r="A6333" s="341" t="n">
        <v>87889</v>
      </c>
      <c r="B6333" s="342" t="str">
        <f aca="false">A6333&amp;"U"</f>
        <v>87889U</v>
      </c>
      <c r="C6333" s="341" t="s">
        <v>12220</v>
      </c>
      <c r="D6333" s="341" t="s">
        <v>68</v>
      </c>
      <c r="E6333" s="341" t="s">
        <v>5964</v>
      </c>
      <c r="F6333" s="343" t="n">
        <v>8.42</v>
      </c>
    </row>
    <row r="6334" customFormat="false" ht="15" hidden="false" customHeight="false" outlineLevel="0" collapsed="false">
      <c r="A6334" s="341" t="n">
        <v>87891</v>
      </c>
      <c r="B6334" s="342" t="str">
        <f aca="false">A6334&amp;"U"</f>
        <v>87891U</v>
      </c>
      <c r="C6334" s="341" t="s">
        <v>12221</v>
      </c>
      <c r="D6334" s="341" t="s">
        <v>68</v>
      </c>
      <c r="E6334" s="341" t="s">
        <v>5964</v>
      </c>
      <c r="F6334" s="343" t="n">
        <v>10.68</v>
      </c>
    </row>
    <row r="6335" customFormat="false" ht="15" hidden="false" customHeight="false" outlineLevel="0" collapsed="false">
      <c r="A6335" s="341" t="n">
        <v>87892</v>
      </c>
      <c r="B6335" s="342" t="str">
        <f aca="false">A6335&amp;"U"</f>
        <v>87892U</v>
      </c>
      <c r="C6335" s="341" t="s">
        <v>12222</v>
      </c>
      <c r="D6335" s="341" t="s">
        <v>68</v>
      </c>
      <c r="E6335" s="341" t="s">
        <v>5964</v>
      </c>
      <c r="F6335" s="343" t="n">
        <v>10.33</v>
      </c>
    </row>
    <row r="6336" customFormat="false" ht="15" hidden="false" customHeight="false" outlineLevel="0" collapsed="false">
      <c r="A6336" s="341" t="n">
        <v>87893</v>
      </c>
      <c r="B6336" s="342" t="str">
        <f aca="false">A6336&amp;"U"</f>
        <v>87893U</v>
      </c>
      <c r="C6336" s="341" t="s">
        <v>12223</v>
      </c>
      <c r="D6336" s="341" t="s">
        <v>68</v>
      </c>
      <c r="E6336" s="341" t="s">
        <v>5964</v>
      </c>
      <c r="F6336" s="343" t="n">
        <v>6.87</v>
      </c>
    </row>
    <row r="6337" customFormat="false" ht="15" hidden="false" customHeight="false" outlineLevel="0" collapsed="false">
      <c r="A6337" s="341" t="n">
        <v>87894</v>
      </c>
      <c r="B6337" s="342" t="str">
        <f aca="false">A6337&amp;"U"</f>
        <v>87894U</v>
      </c>
      <c r="C6337" s="341" t="s">
        <v>12224</v>
      </c>
      <c r="D6337" s="341" t="s">
        <v>68</v>
      </c>
      <c r="E6337" s="341" t="s">
        <v>5964</v>
      </c>
      <c r="F6337" s="343" t="n">
        <v>6.42</v>
      </c>
    </row>
    <row r="6338" customFormat="false" ht="15" hidden="false" customHeight="false" outlineLevel="0" collapsed="false">
      <c r="A6338" s="341" t="n">
        <v>87896</v>
      </c>
      <c r="B6338" s="342" t="str">
        <f aca="false">A6338&amp;"U"</f>
        <v>87896U</v>
      </c>
      <c r="C6338" s="341" t="s">
        <v>12225</v>
      </c>
      <c r="D6338" s="341" t="s">
        <v>68</v>
      </c>
      <c r="E6338" s="341" t="s">
        <v>5911</v>
      </c>
      <c r="F6338" s="343" t="n">
        <v>5.29</v>
      </c>
    </row>
    <row r="6339" customFormat="false" ht="15" hidden="false" customHeight="false" outlineLevel="0" collapsed="false">
      <c r="A6339" s="341" t="n">
        <v>87897</v>
      </c>
      <c r="B6339" s="342" t="str">
        <f aca="false">A6339&amp;"U"</f>
        <v>87897U</v>
      </c>
      <c r="C6339" s="341" t="s">
        <v>12226</v>
      </c>
      <c r="D6339" s="341" t="s">
        <v>68</v>
      </c>
      <c r="E6339" s="341" t="s">
        <v>5911</v>
      </c>
      <c r="F6339" s="343" t="n">
        <v>4.84</v>
      </c>
    </row>
    <row r="6340" customFormat="false" ht="15" hidden="false" customHeight="false" outlineLevel="0" collapsed="false">
      <c r="A6340" s="341" t="n">
        <v>87899</v>
      </c>
      <c r="B6340" s="342" t="str">
        <f aca="false">A6340&amp;"U"</f>
        <v>87899U</v>
      </c>
      <c r="C6340" s="341" t="s">
        <v>12227</v>
      </c>
      <c r="D6340" s="341" t="s">
        <v>68</v>
      </c>
      <c r="E6340" s="341" t="s">
        <v>5964</v>
      </c>
      <c r="F6340" s="343" t="n">
        <v>9.25</v>
      </c>
    </row>
    <row r="6341" customFormat="false" ht="15" hidden="false" customHeight="false" outlineLevel="0" collapsed="false">
      <c r="A6341" s="341" t="n">
        <v>87900</v>
      </c>
      <c r="B6341" s="342" t="str">
        <f aca="false">A6341&amp;"U"</f>
        <v>87900U</v>
      </c>
      <c r="C6341" s="341" t="s">
        <v>12228</v>
      </c>
      <c r="D6341" s="341" t="s">
        <v>68</v>
      </c>
      <c r="E6341" s="341" t="s">
        <v>5964</v>
      </c>
      <c r="F6341" s="343" t="n">
        <v>9.09</v>
      </c>
    </row>
    <row r="6342" customFormat="false" ht="15" hidden="false" customHeight="false" outlineLevel="0" collapsed="false">
      <c r="A6342" s="341" t="n">
        <v>87902</v>
      </c>
      <c r="B6342" s="342" t="str">
        <f aca="false">A6342&amp;"U"</f>
        <v>87902U</v>
      </c>
      <c r="C6342" s="341" t="s">
        <v>12229</v>
      </c>
      <c r="D6342" s="341" t="s">
        <v>68</v>
      </c>
      <c r="E6342" s="341" t="s">
        <v>5964</v>
      </c>
      <c r="F6342" s="343" t="n">
        <v>11.35</v>
      </c>
    </row>
    <row r="6343" customFormat="false" ht="15" hidden="false" customHeight="false" outlineLevel="0" collapsed="false">
      <c r="A6343" s="341" t="n">
        <v>87903</v>
      </c>
      <c r="B6343" s="342" t="str">
        <f aca="false">A6343&amp;"U"</f>
        <v>87903U</v>
      </c>
      <c r="C6343" s="341" t="s">
        <v>12230</v>
      </c>
      <c r="D6343" s="341" t="s">
        <v>68</v>
      </c>
      <c r="E6343" s="341" t="s">
        <v>5964</v>
      </c>
      <c r="F6343" s="343" t="n">
        <v>11</v>
      </c>
    </row>
    <row r="6344" customFormat="false" ht="15" hidden="false" customHeight="false" outlineLevel="0" collapsed="false">
      <c r="A6344" s="341" t="n">
        <v>87904</v>
      </c>
      <c r="B6344" s="342" t="str">
        <f aca="false">A6344&amp;"U"</f>
        <v>87904U</v>
      </c>
      <c r="C6344" s="341" t="s">
        <v>12231</v>
      </c>
      <c r="D6344" s="341" t="s">
        <v>68</v>
      </c>
      <c r="E6344" s="341" t="s">
        <v>5964</v>
      </c>
      <c r="F6344" s="343" t="n">
        <v>7.95</v>
      </c>
    </row>
    <row r="6345" customFormat="false" ht="15" hidden="false" customHeight="false" outlineLevel="0" collapsed="false">
      <c r="A6345" s="341" t="n">
        <v>87905</v>
      </c>
      <c r="B6345" s="342" t="str">
        <f aca="false">A6345&amp;"U"</f>
        <v>87905U</v>
      </c>
      <c r="C6345" s="341" t="s">
        <v>12232</v>
      </c>
      <c r="D6345" s="341" t="s">
        <v>68</v>
      </c>
      <c r="E6345" s="341" t="s">
        <v>5964</v>
      </c>
      <c r="F6345" s="343" t="n">
        <v>7.5</v>
      </c>
    </row>
    <row r="6346" customFormat="false" ht="15" hidden="false" customHeight="false" outlineLevel="0" collapsed="false">
      <c r="A6346" s="341" t="n">
        <v>87907</v>
      </c>
      <c r="B6346" s="342" t="str">
        <f aca="false">A6346&amp;"U"</f>
        <v>87907U</v>
      </c>
      <c r="C6346" s="341" t="s">
        <v>12233</v>
      </c>
      <c r="D6346" s="341" t="s">
        <v>68</v>
      </c>
      <c r="E6346" s="341" t="s">
        <v>5911</v>
      </c>
      <c r="F6346" s="343" t="n">
        <v>6.32</v>
      </c>
    </row>
    <row r="6347" customFormat="false" ht="15" hidden="false" customHeight="false" outlineLevel="0" collapsed="false">
      <c r="A6347" s="341" t="n">
        <v>87908</v>
      </c>
      <c r="B6347" s="342" t="str">
        <f aca="false">A6347&amp;"U"</f>
        <v>87908U</v>
      </c>
      <c r="C6347" s="341" t="s">
        <v>12234</v>
      </c>
      <c r="D6347" s="341" t="s">
        <v>68</v>
      </c>
      <c r="E6347" s="341" t="s">
        <v>5911</v>
      </c>
      <c r="F6347" s="343" t="n">
        <v>5.87</v>
      </c>
    </row>
    <row r="6348" customFormat="false" ht="15" hidden="false" customHeight="false" outlineLevel="0" collapsed="false">
      <c r="A6348" s="341" t="n">
        <v>87910</v>
      </c>
      <c r="B6348" s="342" t="str">
        <f aca="false">A6348&amp;"U"</f>
        <v>87910U</v>
      </c>
      <c r="C6348" s="341" t="s">
        <v>12235</v>
      </c>
      <c r="D6348" s="341" t="s">
        <v>68</v>
      </c>
      <c r="E6348" s="341" t="s">
        <v>5964</v>
      </c>
      <c r="F6348" s="343" t="n">
        <v>20.86</v>
      </c>
    </row>
    <row r="6349" customFormat="false" ht="15" hidden="false" customHeight="false" outlineLevel="0" collapsed="false">
      <c r="A6349" s="341" t="n">
        <v>87911</v>
      </c>
      <c r="B6349" s="342" t="str">
        <f aca="false">A6349&amp;"U"</f>
        <v>87911U</v>
      </c>
      <c r="C6349" s="341" t="s">
        <v>12236</v>
      </c>
      <c r="D6349" s="341" t="s">
        <v>68</v>
      </c>
      <c r="E6349" s="341" t="s">
        <v>5964</v>
      </c>
      <c r="F6349" s="343" t="n">
        <v>20.1</v>
      </c>
    </row>
    <row r="6350" customFormat="false" ht="15" hidden="false" customHeight="false" outlineLevel="0" collapsed="false">
      <c r="A6350" s="341" t="n">
        <v>104410</v>
      </c>
      <c r="B6350" s="342" t="str">
        <f aca="false">A6350&amp;"U"</f>
        <v>104410U</v>
      </c>
      <c r="C6350" s="341" t="s">
        <v>12237</v>
      </c>
      <c r="D6350" s="341" t="s">
        <v>68</v>
      </c>
      <c r="E6350" s="341" t="s">
        <v>5911</v>
      </c>
      <c r="F6350" s="343" t="n">
        <v>4.85</v>
      </c>
    </row>
    <row r="6351" customFormat="false" ht="15" hidden="false" customHeight="false" outlineLevel="0" collapsed="false">
      <c r="A6351" s="341" t="n">
        <v>104411</v>
      </c>
      <c r="B6351" s="342" t="str">
        <f aca="false">A6351&amp;"U"</f>
        <v>104411U</v>
      </c>
      <c r="C6351" s="341" t="s">
        <v>12238</v>
      </c>
      <c r="D6351" s="341" t="s">
        <v>68</v>
      </c>
      <c r="E6351" s="341" t="s">
        <v>5911</v>
      </c>
      <c r="F6351" s="343" t="n">
        <v>4.85</v>
      </c>
    </row>
    <row r="6352" customFormat="false" ht="15" hidden="false" customHeight="false" outlineLevel="0" collapsed="false">
      <c r="A6352" s="341" t="n">
        <v>87411</v>
      </c>
      <c r="B6352" s="342" t="str">
        <f aca="false">A6352&amp;"U"</f>
        <v>87411U</v>
      </c>
      <c r="C6352" s="341" t="s">
        <v>12239</v>
      </c>
      <c r="D6352" s="341" t="s">
        <v>68</v>
      </c>
      <c r="E6352" s="341" t="s">
        <v>5964</v>
      </c>
      <c r="F6352" s="343" t="n">
        <v>14.97</v>
      </c>
    </row>
    <row r="6353" customFormat="false" ht="15" hidden="false" customHeight="false" outlineLevel="0" collapsed="false">
      <c r="A6353" s="341" t="n">
        <v>87412</v>
      </c>
      <c r="B6353" s="342" t="str">
        <f aca="false">A6353&amp;"U"</f>
        <v>87412U</v>
      </c>
      <c r="C6353" s="341" t="s">
        <v>12240</v>
      </c>
      <c r="D6353" s="341" t="s">
        <v>68</v>
      </c>
      <c r="E6353" s="341" t="s">
        <v>5964</v>
      </c>
      <c r="F6353" s="343" t="n">
        <v>22.18</v>
      </c>
    </row>
    <row r="6354" customFormat="false" ht="15" hidden="false" customHeight="false" outlineLevel="0" collapsed="false">
      <c r="A6354" s="341" t="n">
        <v>87413</v>
      </c>
      <c r="B6354" s="342" t="str">
        <f aca="false">A6354&amp;"U"</f>
        <v>87413U</v>
      </c>
      <c r="C6354" s="341" t="s">
        <v>12241</v>
      </c>
      <c r="D6354" s="341" t="s">
        <v>68</v>
      </c>
      <c r="E6354" s="341" t="s">
        <v>5964</v>
      </c>
      <c r="F6354" s="343" t="n">
        <v>26.32</v>
      </c>
    </row>
    <row r="6355" customFormat="false" ht="15" hidden="false" customHeight="false" outlineLevel="0" collapsed="false">
      <c r="A6355" s="341" t="n">
        <v>87414</v>
      </c>
      <c r="B6355" s="342" t="str">
        <f aca="false">A6355&amp;"U"</f>
        <v>87414U</v>
      </c>
      <c r="C6355" s="341" t="s">
        <v>12242</v>
      </c>
      <c r="D6355" s="341" t="s">
        <v>68</v>
      </c>
      <c r="E6355" s="341" t="s">
        <v>5964</v>
      </c>
      <c r="F6355" s="343" t="n">
        <v>23.91</v>
      </c>
    </row>
    <row r="6356" customFormat="false" ht="15" hidden="false" customHeight="false" outlineLevel="0" collapsed="false">
      <c r="A6356" s="341" t="n">
        <v>87415</v>
      </c>
      <c r="B6356" s="342" t="str">
        <f aca="false">A6356&amp;"U"</f>
        <v>87415U</v>
      </c>
      <c r="C6356" s="341" t="s">
        <v>12243</v>
      </c>
      <c r="D6356" s="341" t="s">
        <v>68</v>
      </c>
      <c r="E6356" s="341" t="s">
        <v>5964</v>
      </c>
      <c r="F6356" s="343" t="n">
        <v>31.13</v>
      </c>
    </row>
    <row r="6357" customFormat="false" ht="15" hidden="false" customHeight="false" outlineLevel="0" collapsed="false">
      <c r="A6357" s="341" t="n">
        <v>87416</v>
      </c>
      <c r="B6357" s="342" t="str">
        <f aca="false">A6357&amp;"U"</f>
        <v>87416U</v>
      </c>
      <c r="C6357" s="341" t="s">
        <v>12244</v>
      </c>
      <c r="D6357" s="341" t="s">
        <v>68</v>
      </c>
      <c r="E6357" s="341" t="s">
        <v>5964</v>
      </c>
      <c r="F6357" s="343" t="n">
        <v>35.27</v>
      </c>
    </row>
    <row r="6358" customFormat="false" ht="15" hidden="false" customHeight="false" outlineLevel="0" collapsed="false">
      <c r="A6358" s="341" t="n">
        <v>87418</v>
      </c>
      <c r="B6358" s="342" t="str">
        <f aca="false">A6358&amp;"U"</f>
        <v>87418U</v>
      </c>
      <c r="C6358" s="341" t="s">
        <v>12245</v>
      </c>
      <c r="D6358" s="341" t="s">
        <v>68</v>
      </c>
      <c r="E6358" s="341" t="s">
        <v>5964</v>
      </c>
      <c r="F6358" s="343" t="n">
        <v>17.25</v>
      </c>
    </row>
    <row r="6359" customFormat="false" ht="15" hidden="false" customHeight="false" outlineLevel="0" collapsed="false">
      <c r="A6359" s="341" t="n">
        <v>87421</v>
      </c>
      <c r="B6359" s="342" t="str">
        <f aca="false">A6359&amp;"U"</f>
        <v>87421U</v>
      </c>
      <c r="C6359" s="341" t="s">
        <v>12246</v>
      </c>
      <c r="D6359" s="341" t="s">
        <v>68</v>
      </c>
      <c r="E6359" s="341" t="s">
        <v>5964</v>
      </c>
      <c r="F6359" s="343" t="n">
        <v>26.53</v>
      </c>
    </row>
    <row r="6360" customFormat="false" ht="15" hidden="false" customHeight="false" outlineLevel="0" collapsed="false">
      <c r="A6360" s="341" t="n">
        <v>87424</v>
      </c>
      <c r="B6360" s="342" t="str">
        <f aca="false">A6360&amp;"U"</f>
        <v>87424U</v>
      </c>
      <c r="C6360" s="341" t="s">
        <v>12247</v>
      </c>
      <c r="D6360" s="341" t="s">
        <v>68</v>
      </c>
      <c r="E6360" s="341" t="s">
        <v>5964</v>
      </c>
      <c r="F6360" s="343" t="n">
        <v>34.59</v>
      </c>
    </row>
    <row r="6361" customFormat="false" ht="15" hidden="false" customHeight="false" outlineLevel="0" collapsed="false">
      <c r="A6361" s="341" t="n">
        <v>87427</v>
      </c>
      <c r="B6361" s="342" t="str">
        <f aca="false">A6361&amp;"U"</f>
        <v>87427U</v>
      </c>
      <c r="C6361" s="341" t="s">
        <v>12248</v>
      </c>
      <c r="D6361" s="341" t="s">
        <v>68</v>
      </c>
      <c r="E6361" s="341" t="s">
        <v>5964</v>
      </c>
      <c r="F6361" s="343" t="n">
        <v>41.04</v>
      </c>
    </row>
    <row r="6362" customFormat="false" ht="15" hidden="false" customHeight="false" outlineLevel="0" collapsed="false">
      <c r="A6362" s="341" t="n">
        <v>87430</v>
      </c>
      <c r="B6362" s="342" t="str">
        <f aca="false">A6362&amp;"U"</f>
        <v>87430U</v>
      </c>
      <c r="C6362" s="341" t="s">
        <v>12249</v>
      </c>
      <c r="D6362" s="341" t="s">
        <v>68</v>
      </c>
      <c r="E6362" s="341" t="s">
        <v>5964</v>
      </c>
      <c r="F6362" s="343" t="n">
        <v>16.86</v>
      </c>
    </row>
    <row r="6363" customFormat="false" ht="15" hidden="false" customHeight="false" outlineLevel="0" collapsed="false">
      <c r="A6363" s="341" t="n">
        <v>87433</v>
      </c>
      <c r="B6363" s="342" t="str">
        <f aca="false">A6363&amp;"U"</f>
        <v>87433U</v>
      </c>
      <c r="C6363" s="341" t="s">
        <v>12250</v>
      </c>
      <c r="D6363" s="341" t="s">
        <v>68</v>
      </c>
      <c r="E6363" s="341" t="s">
        <v>5964</v>
      </c>
      <c r="F6363" s="343" t="n">
        <v>24.51</v>
      </c>
    </row>
    <row r="6364" customFormat="false" ht="15" hidden="false" customHeight="false" outlineLevel="0" collapsed="false">
      <c r="A6364" s="341" t="n">
        <v>87436</v>
      </c>
      <c r="B6364" s="342" t="str">
        <f aca="false">A6364&amp;"U"</f>
        <v>87436U</v>
      </c>
      <c r="C6364" s="341" t="s">
        <v>12251</v>
      </c>
      <c r="D6364" s="341" t="s">
        <v>68</v>
      </c>
      <c r="E6364" s="341" t="s">
        <v>5964</v>
      </c>
      <c r="F6364" s="343" t="n">
        <v>27.79</v>
      </c>
    </row>
    <row r="6365" customFormat="false" ht="15" hidden="false" customHeight="false" outlineLevel="0" collapsed="false">
      <c r="A6365" s="341" t="n">
        <v>87439</v>
      </c>
      <c r="B6365" s="342" t="str">
        <f aca="false">A6365&amp;"U"</f>
        <v>87439U</v>
      </c>
      <c r="C6365" s="341" t="s">
        <v>12252</v>
      </c>
      <c r="D6365" s="341" t="s">
        <v>68</v>
      </c>
      <c r="E6365" s="341" t="s">
        <v>5964</v>
      </c>
      <c r="F6365" s="343" t="n">
        <v>34.1</v>
      </c>
    </row>
    <row r="6366" customFormat="false" ht="15" hidden="false" customHeight="false" outlineLevel="0" collapsed="false">
      <c r="A6366" s="341" t="n">
        <v>87527</v>
      </c>
      <c r="B6366" s="342" t="str">
        <f aca="false">A6366&amp;"U"</f>
        <v>87527U</v>
      </c>
      <c r="C6366" s="341" t="s">
        <v>12253</v>
      </c>
      <c r="D6366" s="341" t="s">
        <v>68</v>
      </c>
      <c r="E6366" s="341" t="s">
        <v>5964</v>
      </c>
      <c r="F6366" s="343" t="n">
        <v>42.31</v>
      </c>
    </row>
    <row r="6367" customFormat="false" ht="15" hidden="false" customHeight="false" outlineLevel="0" collapsed="false">
      <c r="A6367" s="341" t="n">
        <v>87528</v>
      </c>
      <c r="B6367" s="342" t="str">
        <f aca="false">A6367&amp;"U"</f>
        <v>87528U</v>
      </c>
      <c r="C6367" s="341" t="s">
        <v>12254</v>
      </c>
      <c r="D6367" s="341" t="s">
        <v>68</v>
      </c>
      <c r="E6367" s="341" t="s">
        <v>5964</v>
      </c>
      <c r="F6367" s="343" t="n">
        <v>46.66</v>
      </c>
    </row>
    <row r="6368" customFormat="false" ht="15" hidden="false" customHeight="false" outlineLevel="0" collapsed="false">
      <c r="A6368" s="341" t="n">
        <v>87529</v>
      </c>
      <c r="B6368" s="342" t="str">
        <f aca="false">A6368&amp;"U"</f>
        <v>87529U</v>
      </c>
      <c r="C6368" s="341" t="s">
        <v>408</v>
      </c>
      <c r="D6368" s="341" t="s">
        <v>68</v>
      </c>
      <c r="E6368" s="341" t="s">
        <v>5964</v>
      </c>
      <c r="F6368" s="343" t="n">
        <v>38.69</v>
      </c>
    </row>
    <row r="6369" customFormat="false" ht="15" hidden="false" customHeight="false" outlineLevel="0" collapsed="false">
      <c r="A6369" s="341" t="n">
        <v>87530</v>
      </c>
      <c r="B6369" s="342" t="str">
        <f aca="false">A6369&amp;"U"</f>
        <v>87530U</v>
      </c>
      <c r="C6369" s="341" t="s">
        <v>109</v>
      </c>
      <c r="D6369" s="341" t="s">
        <v>68</v>
      </c>
      <c r="E6369" s="341" t="s">
        <v>5964</v>
      </c>
      <c r="F6369" s="343" t="n">
        <v>43.04</v>
      </c>
    </row>
    <row r="6370" customFormat="false" ht="15" hidden="false" customHeight="false" outlineLevel="0" collapsed="false">
      <c r="A6370" s="341" t="n">
        <v>87531</v>
      </c>
      <c r="B6370" s="342" t="str">
        <f aca="false">A6370&amp;"U"</f>
        <v>87531U</v>
      </c>
      <c r="C6370" s="341" t="s">
        <v>12255</v>
      </c>
      <c r="D6370" s="341" t="s">
        <v>68</v>
      </c>
      <c r="E6370" s="341" t="s">
        <v>5964</v>
      </c>
      <c r="F6370" s="343" t="n">
        <v>37.4</v>
      </c>
    </row>
    <row r="6371" customFormat="false" ht="15" hidden="false" customHeight="false" outlineLevel="0" collapsed="false">
      <c r="A6371" s="341" t="n">
        <v>87532</v>
      </c>
      <c r="B6371" s="342" t="str">
        <f aca="false">A6371&amp;"U"</f>
        <v>87532U</v>
      </c>
      <c r="C6371" s="341" t="s">
        <v>12256</v>
      </c>
      <c r="D6371" s="341" t="s">
        <v>68</v>
      </c>
      <c r="E6371" s="341" t="s">
        <v>5964</v>
      </c>
      <c r="F6371" s="343" t="n">
        <v>41.75</v>
      </c>
    </row>
    <row r="6372" customFormat="false" ht="15" hidden="false" customHeight="false" outlineLevel="0" collapsed="false">
      <c r="A6372" s="341" t="n">
        <v>87535</v>
      </c>
      <c r="B6372" s="342" t="str">
        <f aca="false">A6372&amp;"U"</f>
        <v>87535U</v>
      </c>
      <c r="C6372" s="341" t="s">
        <v>12257</v>
      </c>
      <c r="D6372" s="341" t="s">
        <v>68</v>
      </c>
      <c r="E6372" s="341" t="s">
        <v>5964</v>
      </c>
      <c r="F6372" s="343" t="n">
        <v>33.77</v>
      </c>
    </row>
    <row r="6373" customFormat="false" ht="15" hidden="false" customHeight="false" outlineLevel="0" collapsed="false">
      <c r="A6373" s="341" t="n">
        <v>87536</v>
      </c>
      <c r="B6373" s="342" t="str">
        <f aca="false">A6373&amp;"U"</f>
        <v>87536U</v>
      </c>
      <c r="C6373" s="341" t="s">
        <v>12258</v>
      </c>
      <c r="D6373" s="341" t="s">
        <v>68</v>
      </c>
      <c r="E6373" s="341" t="s">
        <v>5964</v>
      </c>
      <c r="F6373" s="343" t="n">
        <v>38.12</v>
      </c>
    </row>
    <row r="6374" customFormat="false" ht="15" hidden="false" customHeight="false" outlineLevel="0" collapsed="false">
      <c r="A6374" s="341" t="n">
        <v>87537</v>
      </c>
      <c r="B6374" s="342" t="str">
        <f aca="false">A6374&amp;"U"</f>
        <v>87537U</v>
      </c>
      <c r="C6374" s="341" t="s">
        <v>12259</v>
      </c>
      <c r="D6374" s="341" t="s">
        <v>68</v>
      </c>
      <c r="E6374" s="341" t="s">
        <v>5964</v>
      </c>
      <c r="F6374" s="343" t="n">
        <v>77.37</v>
      </c>
    </row>
    <row r="6375" customFormat="false" ht="15" hidden="false" customHeight="false" outlineLevel="0" collapsed="false">
      <c r="A6375" s="341" t="n">
        <v>87538</v>
      </c>
      <c r="B6375" s="342" t="str">
        <f aca="false">A6375&amp;"U"</f>
        <v>87538U</v>
      </c>
      <c r="C6375" s="341" t="s">
        <v>12260</v>
      </c>
      <c r="D6375" s="341" t="s">
        <v>68</v>
      </c>
      <c r="E6375" s="341" t="s">
        <v>5964</v>
      </c>
      <c r="F6375" s="343" t="n">
        <v>74.23</v>
      </c>
    </row>
    <row r="6376" customFormat="false" ht="15" hidden="false" customHeight="false" outlineLevel="0" collapsed="false">
      <c r="A6376" s="341" t="n">
        <v>87539</v>
      </c>
      <c r="B6376" s="342" t="str">
        <f aca="false">A6376&amp;"U"</f>
        <v>87539U</v>
      </c>
      <c r="C6376" s="341" t="s">
        <v>12261</v>
      </c>
      <c r="D6376" s="341" t="s">
        <v>68</v>
      </c>
      <c r="E6376" s="341" t="s">
        <v>5964</v>
      </c>
      <c r="F6376" s="343" t="n">
        <v>73.11</v>
      </c>
    </row>
    <row r="6377" customFormat="false" ht="15" hidden="false" customHeight="false" outlineLevel="0" collapsed="false">
      <c r="A6377" s="341" t="n">
        <v>87541</v>
      </c>
      <c r="B6377" s="342" t="str">
        <f aca="false">A6377&amp;"U"</f>
        <v>87541U</v>
      </c>
      <c r="C6377" s="341" t="s">
        <v>12262</v>
      </c>
      <c r="D6377" s="341" t="s">
        <v>68</v>
      </c>
      <c r="E6377" s="341" t="s">
        <v>5964</v>
      </c>
      <c r="F6377" s="343" t="n">
        <v>69.96</v>
      </c>
    </row>
    <row r="6378" customFormat="false" ht="15" hidden="false" customHeight="false" outlineLevel="0" collapsed="false">
      <c r="A6378" s="341" t="n">
        <v>87543</v>
      </c>
      <c r="B6378" s="342" t="str">
        <f aca="false">A6378&amp;"U"</f>
        <v>87543U</v>
      </c>
      <c r="C6378" s="341" t="s">
        <v>12263</v>
      </c>
      <c r="D6378" s="341" t="s">
        <v>68</v>
      </c>
      <c r="E6378" s="341" t="s">
        <v>5964</v>
      </c>
      <c r="F6378" s="343" t="n">
        <v>24.32</v>
      </c>
    </row>
    <row r="6379" customFormat="false" ht="15" hidden="false" customHeight="false" outlineLevel="0" collapsed="false">
      <c r="A6379" s="341" t="n">
        <v>87545</v>
      </c>
      <c r="B6379" s="342" t="str">
        <f aca="false">A6379&amp;"U"</f>
        <v>87545U</v>
      </c>
      <c r="C6379" s="341" t="s">
        <v>12264</v>
      </c>
      <c r="D6379" s="341" t="s">
        <v>68</v>
      </c>
      <c r="E6379" s="341" t="s">
        <v>5964</v>
      </c>
      <c r="F6379" s="343" t="n">
        <v>28.29</v>
      </c>
    </row>
    <row r="6380" customFormat="false" ht="15" hidden="false" customHeight="false" outlineLevel="0" collapsed="false">
      <c r="A6380" s="341" t="n">
        <v>87546</v>
      </c>
      <c r="B6380" s="342" t="str">
        <f aca="false">A6380&amp;"U"</f>
        <v>87546U</v>
      </c>
      <c r="C6380" s="341" t="s">
        <v>12265</v>
      </c>
      <c r="D6380" s="341" t="s">
        <v>68</v>
      </c>
      <c r="E6380" s="341" t="s">
        <v>5964</v>
      </c>
      <c r="F6380" s="343" t="n">
        <v>30.76</v>
      </c>
    </row>
    <row r="6381" customFormat="false" ht="15" hidden="false" customHeight="false" outlineLevel="0" collapsed="false">
      <c r="A6381" s="341" t="n">
        <v>87547</v>
      </c>
      <c r="B6381" s="342" t="str">
        <f aca="false">A6381&amp;"U"</f>
        <v>87547U</v>
      </c>
      <c r="C6381" s="341" t="s">
        <v>12266</v>
      </c>
      <c r="D6381" s="341" t="s">
        <v>68</v>
      </c>
      <c r="E6381" s="341" t="s">
        <v>5964</v>
      </c>
      <c r="F6381" s="343" t="n">
        <v>24.68</v>
      </c>
    </row>
    <row r="6382" customFormat="false" ht="15" hidden="false" customHeight="false" outlineLevel="0" collapsed="false">
      <c r="A6382" s="341" t="n">
        <v>87548</v>
      </c>
      <c r="B6382" s="342" t="str">
        <f aca="false">A6382&amp;"U"</f>
        <v>87548U</v>
      </c>
      <c r="C6382" s="341" t="s">
        <v>12267</v>
      </c>
      <c r="D6382" s="341" t="s">
        <v>68</v>
      </c>
      <c r="E6382" s="341" t="s">
        <v>5964</v>
      </c>
      <c r="F6382" s="343" t="n">
        <v>27.15</v>
      </c>
    </row>
    <row r="6383" customFormat="false" ht="15" hidden="false" customHeight="false" outlineLevel="0" collapsed="false">
      <c r="A6383" s="341" t="n">
        <v>87549</v>
      </c>
      <c r="B6383" s="342" t="str">
        <f aca="false">A6383&amp;"U"</f>
        <v>87549U</v>
      </c>
      <c r="C6383" s="341" t="s">
        <v>12268</v>
      </c>
      <c r="D6383" s="341" t="s">
        <v>68</v>
      </c>
      <c r="E6383" s="341" t="s">
        <v>5964</v>
      </c>
      <c r="F6383" s="343" t="n">
        <v>23.37</v>
      </c>
    </row>
    <row r="6384" customFormat="false" ht="15" hidden="false" customHeight="false" outlineLevel="0" collapsed="false">
      <c r="A6384" s="341" t="n">
        <v>87550</v>
      </c>
      <c r="B6384" s="342" t="str">
        <f aca="false">A6384&amp;"U"</f>
        <v>87550U</v>
      </c>
      <c r="C6384" s="341" t="s">
        <v>12269</v>
      </c>
      <c r="D6384" s="341" t="s">
        <v>68</v>
      </c>
      <c r="E6384" s="341" t="s">
        <v>5964</v>
      </c>
      <c r="F6384" s="343" t="n">
        <v>25.84</v>
      </c>
    </row>
    <row r="6385" customFormat="false" ht="15" hidden="false" customHeight="false" outlineLevel="0" collapsed="false">
      <c r="A6385" s="341" t="n">
        <v>87553</v>
      </c>
      <c r="B6385" s="342" t="str">
        <f aca="false">A6385&amp;"U"</f>
        <v>87553U</v>
      </c>
      <c r="C6385" s="341" t="s">
        <v>12270</v>
      </c>
      <c r="D6385" s="341" t="s">
        <v>68</v>
      </c>
      <c r="E6385" s="341" t="s">
        <v>5964</v>
      </c>
      <c r="F6385" s="343" t="n">
        <v>19.74</v>
      </c>
    </row>
    <row r="6386" customFormat="false" ht="15" hidden="false" customHeight="false" outlineLevel="0" collapsed="false">
      <c r="A6386" s="341" t="n">
        <v>87554</v>
      </c>
      <c r="B6386" s="342" t="str">
        <f aca="false">A6386&amp;"U"</f>
        <v>87554U</v>
      </c>
      <c r="C6386" s="341" t="s">
        <v>12271</v>
      </c>
      <c r="D6386" s="341" t="s">
        <v>68</v>
      </c>
      <c r="E6386" s="341" t="s">
        <v>5964</v>
      </c>
      <c r="F6386" s="343" t="n">
        <v>22.21</v>
      </c>
    </row>
    <row r="6387" customFormat="false" ht="15" hidden="false" customHeight="false" outlineLevel="0" collapsed="false">
      <c r="A6387" s="341" t="n">
        <v>87555</v>
      </c>
      <c r="B6387" s="342" t="str">
        <f aca="false">A6387&amp;"U"</f>
        <v>87555U</v>
      </c>
      <c r="C6387" s="341" t="s">
        <v>12272</v>
      </c>
      <c r="D6387" s="341" t="s">
        <v>68</v>
      </c>
      <c r="E6387" s="341" t="s">
        <v>5964</v>
      </c>
      <c r="F6387" s="343" t="n">
        <v>47.09</v>
      </c>
    </row>
    <row r="6388" customFormat="false" ht="15" hidden="false" customHeight="false" outlineLevel="0" collapsed="false">
      <c r="A6388" s="341" t="n">
        <v>87556</v>
      </c>
      <c r="B6388" s="342" t="str">
        <f aca="false">A6388&amp;"U"</f>
        <v>87556U</v>
      </c>
      <c r="C6388" s="341" t="s">
        <v>12273</v>
      </c>
      <c r="D6388" s="341" t="s">
        <v>68</v>
      </c>
      <c r="E6388" s="341" t="s">
        <v>5964</v>
      </c>
      <c r="F6388" s="343" t="n">
        <v>43.96</v>
      </c>
    </row>
    <row r="6389" customFormat="false" ht="15" hidden="false" customHeight="false" outlineLevel="0" collapsed="false">
      <c r="A6389" s="341" t="n">
        <v>87557</v>
      </c>
      <c r="B6389" s="342" t="str">
        <f aca="false">A6389&amp;"U"</f>
        <v>87557U</v>
      </c>
      <c r="C6389" s="341" t="s">
        <v>12274</v>
      </c>
      <c r="D6389" s="341" t="s">
        <v>68</v>
      </c>
      <c r="E6389" s="341" t="s">
        <v>5964</v>
      </c>
      <c r="F6389" s="343" t="n">
        <v>42.81</v>
      </c>
    </row>
    <row r="6390" customFormat="false" ht="15" hidden="false" customHeight="false" outlineLevel="0" collapsed="false">
      <c r="A6390" s="341" t="n">
        <v>87559</v>
      </c>
      <c r="B6390" s="342" t="str">
        <f aca="false">A6390&amp;"U"</f>
        <v>87559U</v>
      </c>
      <c r="C6390" s="341" t="s">
        <v>12275</v>
      </c>
      <c r="D6390" s="341" t="s">
        <v>68</v>
      </c>
      <c r="E6390" s="341" t="s">
        <v>5964</v>
      </c>
      <c r="F6390" s="343" t="n">
        <v>39.66</v>
      </c>
    </row>
    <row r="6391" customFormat="false" ht="15" hidden="false" customHeight="false" outlineLevel="0" collapsed="false">
      <c r="A6391" s="341" t="n">
        <v>87561</v>
      </c>
      <c r="B6391" s="342" t="str">
        <f aca="false">A6391&amp;"U"</f>
        <v>87561U</v>
      </c>
      <c r="C6391" s="341" t="s">
        <v>12276</v>
      </c>
      <c r="D6391" s="341" t="s">
        <v>68</v>
      </c>
      <c r="E6391" s="341" t="s">
        <v>5964</v>
      </c>
      <c r="F6391" s="343" t="n">
        <v>43.09</v>
      </c>
    </row>
    <row r="6392" customFormat="false" ht="15" hidden="false" customHeight="false" outlineLevel="0" collapsed="false">
      <c r="A6392" s="341" t="n">
        <v>87775</v>
      </c>
      <c r="B6392" s="342" t="str">
        <f aca="false">A6392&amp;"U"</f>
        <v>87775U</v>
      </c>
      <c r="C6392" s="341" t="s">
        <v>12277</v>
      </c>
      <c r="D6392" s="341" t="s">
        <v>68</v>
      </c>
      <c r="E6392" s="341" t="s">
        <v>5964</v>
      </c>
      <c r="F6392" s="343" t="n">
        <v>51.72</v>
      </c>
    </row>
    <row r="6393" customFormat="false" ht="15" hidden="false" customHeight="false" outlineLevel="0" collapsed="false">
      <c r="A6393" s="341" t="n">
        <v>87777</v>
      </c>
      <c r="B6393" s="342" t="str">
        <f aca="false">A6393&amp;"U"</f>
        <v>87777U</v>
      </c>
      <c r="C6393" s="341" t="s">
        <v>12278</v>
      </c>
      <c r="D6393" s="341" t="s">
        <v>68</v>
      </c>
      <c r="E6393" s="341" t="s">
        <v>5964</v>
      </c>
      <c r="F6393" s="343" t="n">
        <v>55.36</v>
      </c>
    </row>
    <row r="6394" customFormat="false" ht="15" hidden="false" customHeight="false" outlineLevel="0" collapsed="false">
      <c r="A6394" s="341" t="n">
        <v>87778</v>
      </c>
      <c r="B6394" s="342" t="str">
        <f aca="false">A6394&amp;"U"</f>
        <v>87778U</v>
      </c>
      <c r="C6394" s="341" t="s">
        <v>12279</v>
      </c>
      <c r="D6394" s="341" t="s">
        <v>68</v>
      </c>
      <c r="E6394" s="341" t="s">
        <v>5964</v>
      </c>
      <c r="F6394" s="343" t="n">
        <v>81.33</v>
      </c>
    </row>
    <row r="6395" customFormat="false" ht="15" hidden="false" customHeight="false" outlineLevel="0" collapsed="false">
      <c r="A6395" s="341" t="n">
        <v>87779</v>
      </c>
      <c r="B6395" s="342" t="str">
        <f aca="false">A6395&amp;"U"</f>
        <v>87779U</v>
      </c>
      <c r="C6395" s="341" t="s">
        <v>12280</v>
      </c>
      <c r="D6395" s="341" t="s">
        <v>68</v>
      </c>
      <c r="E6395" s="341" t="s">
        <v>5964</v>
      </c>
      <c r="F6395" s="343" t="n">
        <v>66.83</v>
      </c>
    </row>
    <row r="6396" customFormat="false" ht="15" hidden="false" customHeight="false" outlineLevel="0" collapsed="false">
      <c r="A6396" s="341" t="n">
        <v>87781</v>
      </c>
      <c r="B6396" s="342" t="str">
        <f aca="false">A6396&amp;"U"</f>
        <v>87781U</v>
      </c>
      <c r="C6396" s="341" t="s">
        <v>12281</v>
      </c>
      <c r="D6396" s="341" t="s">
        <v>68</v>
      </c>
      <c r="E6396" s="341" t="s">
        <v>5964</v>
      </c>
      <c r="F6396" s="343" t="n">
        <v>71.7</v>
      </c>
    </row>
    <row r="6397" customFormat="false" ht="15" hidden="false" customHeight="false" outlineLevel="0" collapsed="false">
      <c r="A6397" s="341" t="n">
        <v>87783</v>
      </c>
      <c r="B6397" s="342" t="str">
        <f aca="false">A6397&amp;"U"</f>
        <v>87783U</v>
      </c>
      <c r="C6397" s="341" t="s">
        <v>12282</v>
      </c>
      <c r="D6397" s="341" t="s">
        <v>68</v>
      </c>
      <c r="E6397" s="341" t="s">
        <v>5964</v>
      </c>
      <c r="F6397" s="343" t="n">
        <v>106.74</v>
      </c>
    </row>
    <row r="6398" customFormat="false" ht="15" hidden="false" customHeight="false" outlineLevel="0" collapsed="false">
      <c r="A6398" s="341" t="n">
        <v>87784</v>
      </c>
      <c r="B6398" s="342" t="str">
        <f aca="false">A6398&amp;"U"</f>
        <v>87784U</v>
      </c>
      <c r="C6398" s="341" t="s">
        <v>12283</v>
      </c>
      <c r="D6398" s="341" t="s">
        <v>68</v>
      </c>
      <c r="E6398" s="341" t="s">
        <v>5964</v>
      </c>
      <c r="F6398" s="343" t="n">
        <v>73.43</v>
      </c>
    </row>
    <row r="6399" customFormat="false" ht="15" hidden="false" customHeight="false" outlineLevel="0" collapsed="false">
      <c r="A6399" s="341" t="n">
        <v>87786</v>
      </c>
      <c r="B6399" s="342" t="str">
        <f aca="false">A6399&amp;"U"</f>
        <v>87786U</v>
      </c>
      <c r="C6399" s="341" t="s">
        <v>12284</v>
      </c>
      <c r="D6399" s="341" t="s">
        <v>68</v>
      </c>
      <c r="E6399" s="341" t="s">
        <v>5964</v>
      </c>
      <c r="F6399" s="343" t="n">
        <v>79.55</v>
      </c>
    </row>
    <row r="6400" customFormat="false" ht="15" hidden="false" customHeight="false" outlineLevel="0" collapsed="false">
      <c r="A6400" s="341" t="n">
        <v>87787</v>
      </c>
      <c r="B6400" s="342" t="str">
        <f aca="false">A6400&amp;"U"</f>
        <v>87787U</v>
      </c>
      <c r="C6400" s="341" t="s">
        <v>12285</v>
      </c>
      <c r="D6400" s="341" t="s">
        <v>68</v>
      </c>
      <c r="E6400" s="341" t="s">
        <v>5964</v>
      </c>
      <c r="F6400" s="343" t="n">
        <v>124.38</v>
      </c>
    </row>
    <row r="6401" customFormat="false" ht="15" hidden="false" customHeight="false" outlineLevel="0" collapsed="false">
      <c r="A6401" s="341" t="n">
        <v>87788</v>
      </c>
      <c r="B6401" s="342" t="str">
        <f aca="false">A6401&amp;"U"</f>
        <v>87788U</v>
      </c>
      <c r="C6401" s="341" t="s">
        <v>12286</v>
      </c>
      <c r="D6401" s="341" t="s">
        <v>68</v>
      </c>
      <c r="E6401" s="341" t="s">
        <v>5964</v>
      </c>
      <c r="F6401" s="343" t="n">
        <v>86.35</v>
      </c>
    </row>
    <row r="6402" customFormat="false" ht="15" hidden="false" customHeight="false" outlineLevel="0" collapsed="false">
      <c r="A6402" s="341" t="n">
        <v>87790</v>
      </c>
      <c r="B6402" s="342" t="str">
        <f aca="false">A6402&amp;"U"</f>
        <v>87790U</v>
      </c>
      <c r="C6402" s="341" t="s">
        <v>12287</v>
      </c>
      <c r="D6402" s="341" t="s">
        <v>68</v>
      </c>
      <c r="E6402" s="341" t="s">
        <v>5964</v>
      </c>
      <c r="F6402" s="343" t="n">
        <v>93.09</v>
      </c>
    </row>
    <row r="6403" customFormat="false" ht="15" hidden="false" customHeight="false" outlineLevel="0" collapsed="false">
      <c r="A6403" s="341" t="n">
        <v>87791</v>
      </c>
      <c r="B6403" s="342" t="str">
        <f aca="false">A6403&amp;"U"</f>
        <v>87791U</v>
      </c>
      <c r="C6403" s="341" t="s">
        <v>12288</v>
      </c>
      <c r="D6403" s="341" t="s">
        <v>68</v>
      </c>
      <c r="E6403" s="341" t="s">
        <v>5964</v>
      </c>
      <c r="F6403" s="343" t="n">
        <v>137.1</v>
      </c>
    </row>
    <row r="6404" customFormat="false" ht="15" hidden="false" customHeight="false" outlineLevel="0" collapsed="false">
      <c r="A6404" s="341" t="n">
        <v>87792</v>
      </c>
      <c r="B6404" s="342" t="str">
        <f aca="false">A6404&amp;"U"</f>
        <v>87792U</v>
      </c>
      <c r="C6404" s="341" t="s">
        <v>12289</v>
      </c>
      <c r="D6404" s="341" t="s">
        <v>68</v>
      </c>
      <c r="E6404" s="341" t="s">
        <v>5964</v>
      </c>
      <c r="F6404" s="343" t="n">
        <v>38.63</v>
      </c>
    </row>
    <row r="6405" customFormat="false" ht="15" hidden="false" customHeight="false" outlineLevel="0" collapsed="false">
      <c r="A6405" s="341" t="n">
        <v>87794</v>
      </c>
      <c r="B6405" s="342" t="str">
        <f aca="false">A6405&amp;"U"</f>
        <v>87794U</v>
      </c>
      <c r="C6405" s="341" t="s">
        <v>12290</v>
      </c>
      <c r="D6405" s="341" t="s">
        <v>68</v>
      </c>
      <c r="E6405" s="341" t="s">
        <v>5964</v>
      </c>
      <c r="F6405" s="343" t="n">
        <v>42.03</v>
      </c>
    </row>
    <row r="6406" customFormat="false" ht="15" hidden="false" customHeight="false" outlineLevel="0" collapsed="false">
      <c r="A6406" s="341" t="n">
        <v>87795</v>
      </c>
      <c r="B6406" s="342" t="str">
        <f aca="false">A6406&amp;"U"</f>
        <v>87795U</v>
      </c>
      <c r="C6406" s="341" t="s">
        <v>12291</v>
      </c>
      <c r="D6406" s="341" t="s">
        <v>68</v>
      </c>
      <c r="E6406" s="341" t="s">
        <v>5964</v>
      </c>
      <c r="F6406" s="343" t="n">
        <v>67.2</v>
      </c>
    </row>
    <row r="6407" customFormat="false" ht="15" hidden="false" customHeight="false" outlineLevel="0" collapsed="false">
      <c r="A6407" s="341" t="n">
        <v>87797</v>
      </c>
      <c r="B6407" s="342" t="str">
        <f aca="false">A6407&amp;"U"</f>
        <v>87797U</v>
      </c>
      <c r="C6407" s="341" t="s">
        <v>12292</v>
      </c>
      <c r="D6407" s="341" t="s">
        <v>68</v>
      </c>
      <c r="E6407" s="341" t="s">
        <v>5964</v>
      </c>
      <c r="F6407" s="343" t="n">
        <v>53.35</v>
      </c>
    </row>
    <row r="6408" customFormat="false" ht="15" hidden="false" customHeight="false" outlineLevel="0" collapsed="false">
      <c r="A6408" s="341" t="n">
        <v>87799</v>
      </c>
      <c r="B6408" s="342" t="str">
        <f aca="false">A6408&amp;"U"</f>
        <v>87799U</v>
      </c>
      <c r="C6408" s="341" t="s">
        <v>12293</v>
      </c>
      <c r="D6408" s="341" t="s">
        <v>68</v>
      </c>
      <c r="E6408" s="341" t="s">
        <v>5964</v>
      </c>
      <c r="F6408" s="343" t="n">
        <v>57.9</v>
      </c>
    </row>
    <row r="6409" customFormat="false" ht="15" hidden="false" customHeight="false" outlineLevel="0" collapsed="false">
      <c r="A6409" s="341" t="n">
        <v>87800</v>
      </c>
      <c r="B6409" s="342" t="str">
        <f aca="false">A6409&amp;"U"</f>
        <v>87800U</v>
      </c>
      <c r="C6409" s="341" t="s">
        <v>12294</v>
      </c>
      <c r="D6409" s="341" t="s">
        <v>68</v>
      </c>
      <c r="E6409" s="341" t="s">
        <v>5964</v>
      </c>
      <c r="F6409" s="343" t="n">
        <v>91.41</v>
      </c>
    </row>
    <row r="6410" customFormat="false" ht="15" hidden="false" customHeight="false" outlineLevel="0" collapsed="false">
      <c r="A6410" s="341" t="n">
        <v>87801</v>
      </c>
      <c r="B6410" s="342" t="str">
        <f aca="false">A6410&amp;"U"</f>
        <v>87801U</v>
      </c>
      <c r="C6410" s="341" t="s">
        <v>12295</v>
      </c>
      <c r="D6410" s="341" t="s">
        <v>68</v>
      </c>
      <c r="E6410" s="341" t="s">
        <v>5964</v>
      </c>
      <c r="F6410" s="343" t="n">
        <v>59.52</v>
      </c>
    </row>
    <row r="6411" customFormat="false" ht="15" hidden="false" customHeight="false" outlineLevel="0" collapsed="false">
      <c r="A6411" s="341" t="n">
        <v>87803</v>
      </c>
      <c r="B6411" s="342" t="str">
        <f aca="false">A6411&amp;"U"</f>
        <v>87803U</v>
      </c>
      <c r="C6411" s="341" t="s">
        <v>12296</v>
      </c>
      <c r="D6411" s="341" t="s">
        <v>68</v>
      </c>
      <c r="E6411" s="341" t="s">
        <v>5964</v>
      </c>
      <c r="F6411" s="343" t="n">
        <v>65.23</v>
      </c>
    </row>
    <row r="6412" customFormat="false" ht="15" hidden="false" customHeight="false" outlineLevel="0" collapsed="false">
      <c r="A6412" s="341" t="n">
        <v>87804</v>
      </c>
      <c r="B6412" s="342" t="str">
        <f aca="false">A6412&amp;"U"</f>
        <v>87804U</v>
      </c>
      <c r="C6412" s="341" t="s">
        <v>12297</v>
      </c>
      <c r="D6412" s="341" t="s">
        <v>68</v>
      </c>
      <c r="E6412" s="341" t="s">
        <v>5964</v>
      </c>
      <c r="F6412" s="343" t="n">
        <v>107.9</v>
      </c>
    </row>
    <row r="6413" customFormat="false" ht="15" hidden="false" customHeight="false" outlineLevel="0" collapsed="false">
      <c r="A6413" s="341" t="n">
        <v>87805</v>
      </c>
      <c r="B6413" s="342" t="str">
        <f aca="false">A6413&amp;"U"</f>
        <v>87805U</v>
      </c>
      <c r="C6413" s="341" t="s">
        <v>12298</v>
      </c>
      <c r="D6413" s="341" t="s">
        <v>68</v>
      </c>
      <c r="E6413" s="341" t="s">
        <v>5964</v>
      </c>
      <c r="F6413" s="343" t="n">
        <v>65.06</v>
      </c>
    </row>
    <row r="6414" customFormat="false" ht="15" hidden="false" customHeight="false" outlineLevel="0" collapsed="false">
      <c r="A6414" s="341" t="n">
        <v>87807</v>
      </c>
      <c r="B6414" s="342" t="str">
        <f aca="false">A6414&amp;"U"</f>
        <v>87807U</v>
      </c>
      <c r="C6414" s="341" t="s">
        <v>12299</v>
      </c>
      <c r="D6414" s="341" t="s">
        <v>68</v>
      </c>
      <c r="E6414" s="341" t="s">
        <v>5964</v>
      </c>
      <c r="F6414" s="343" t="n">
        <v>71.35</v>
      </c>
    </row>
    <row r="6415" customFormat="false" ht="15" hidden="false" customHeight="false" outlineLevel="0" collapsed="false">
      <c r="A6415" s="341" t="n">
        <v>87808</v>
      </c>
      <c r="B6415" s="342" t="str">
        <f aca="false">A6415&amp;"U"</f>
        <v>87808U</v>
      </c>
      <c r="C6415" s="341" t="s">
        <v>12300</v>
      </c>
      <c r="D6415" s="341" t="s">
        <v>68</v>
      </c>
      <c r="E6415" s="341" t="s">
        <v>5964</v>
      </c>
      <c r="F6415" s="343" t="n">
        <v>115.51</v>
      </c>
    </row>
    <row r="6416" customFormat="false" ht="15" hidden="false" customHeight="false" outlineLevel="0" collapsed="false">
      <c r="A6416" s="341" t="n">
        <v>87809</v>
      </c>
      <c r="B6416" s="342" t="str">
        <f aca="false">A6416&amp;"U"</f>
        <v>87809U</v>
      </c>
      <c r="C6416" s="341" t="s">
        <v>12301</v>
      </c>
      <c r="D6416" s="341" t="s">
        <v>68</v>
      </c>
      <c r="E6416" s="341" t="s">
        <v>5964</v>
      </c>
      <c r="F6416" s="343" t="n">
        <v>72.43</v>
      </c>
    </row>
    <row r="6417" customFormat="false" ht="15" hidden="false" customHeight="false" outlineLevel="0" collapsed="false">
      <c r="A6417" s="341" t="n">
        <v>87811</v>
      </c>
      <c r="B6417" s="342" t="str">
        <f aca="false">A6417&amp;"U"</f>
        <v>87811U</v>
      </c>
      <c r="C6417" s="341" t="s">
        <v>12302</v>
      </c>
      <c r="D6417" s="341" t="s">
        <v>68</v>
      </c>
      <c r="E6417" s="341" t="s">
        <v>5964</v>
      </c>
      <c r="F6417" s="343" t="n">
        <v>75.83</v>
      </c>
    </row>
    <row r="6418" customFormat="false" ht="15" hidden="false" customHeight="false" outlineLevel="0" collapsed="false">
      <c r="A6418" s="341" t="n">
        <v>87812</v>
      </c>
      <c r="B6418" s="342" t="str">
        <f aca="false">A6418&amp;"U"</f>
        <v>87812U</v>
      </c>
      <c r="C6418" s="341" t="s">
        <v>12303</v>
      </c>
      <c r="D6418" s="341" t="s">
        <v>68</v>
      </c>
      <c r="E6418" s="341" t="s">
        <v>5964</v>
      </c>
      <c r="F6418" s="343" t="n">
        <v>97.69</v>
      </c>
    </row>
    <row r="6419" customFormat="false" ht="15" hidden="false" customHeight="false" outlineLevel="0" collapsed="false">
      <c r="A6419" s="341" t="n">
        <v>87813</v>
      </c>
      <c r="B6419" s="342" t="str">
        <f aca="false">A6419&amp;"U"</f>
        <v>87813U</v>
      </c>
      <c r="C6419" s="341" t="s">
        <v>12304</v>
      </c>
      <c r="D6419" s="341" t="s">
        <v>68</v>
      </c>
      <c r="E6419" s="341" t="s">
        <v>5964</v>
      </c>
      <c r="F6419" s="343" t="n">
        <v>87.15</v>
      </c>
    </row>
    <row r="6420" customFormat="false" ht="15" hidden="false" customHeight="false" outlineLevel="0" collapsed="false">
      <c r="A6420" s="341" t="n">
        <v>87815</v>
      </c>
      <c r="B6420" s="342" t="str">
        <f aca="false">A6420&amp;"U"</f>
        <v>87815U</v>
      </c>
      <c r="C6420" s="341" t="s">
        <v>12305</v>
      </c>
      <c r="D6420" s="341" t="s">
        <v>68</v>
      </c>
      <c r="E6420" s="341" t="s">
        <v>5964</v>
      </c>
      <c r="F6420" s="343" t="n">
        <v>91.7</v>
      </c>
    </row>
    <row r="6421" customFormat="false" ht="15" hidden="false" customHeight="false" outlineLevel="0" collapsed="false">
      <c r="A6421" s="341" t="n">
        <v>87816</v>
      </c>
      <c r="B6421" s="342" t="str">
        <f aca="false">A6421&amp;"U"</f>
        <v>87816U</v>
      </c>
      <c r="C6421" s="341" t="s">
        <v>12306</v>
      </c>
      <c r="D6421" s="341" t="s">
        <v>68</v>
      </c>
      <c r="E6421" s="341" t="s">
        <v>5964</v>
      </c>
      <c r="F6421" s="343" t="n">
        <v>121.96</v>
      </c>
    </row>
    <row r="6422" customFormat="false" ht="15" hidden="false" customHeight="false" outlineLevel="0" collapsed="false">
      <c r="A6422" s="341" t="n">
        <v>87817</v>
      </c>
      <c r="B6422" s="342" t="str">
        <f aca="false">A6422&amp;"U"</f>
        <v>87817U</v>
      </c>
      <c r="C6422" s="341" t="s">
        <v>12307</v>
      </c>
      <c r="D6422" s="341" t="s">
        <v>68</v>
      </c>
      <c r="E6422" s="341" t="s">
        <v>5964</v>
      </c>
      <c r="F6422" s="343" t="n">
        <v>93.32</v>
      </c>
    </row>
    <row r="6423" customFormat="false" ht="15" hidden="false" customHeight="false" outlineLevel="0" collapsed="false">
      <c r="A6423" s="341" t="n">
        <v>87819</v>
      </c>
      <c r="B6423" s="342" t="str">
        <f aca="false">A6423&amp;"U"</f>
        <v>87819U</v>
      </c>
      <c r="C6423" s="341" t="s">
        <v>12308</v>
      </c>
      <c r="D6423" s="341" t="s">
        <v>68</v>
      </c>
      <c r="E6423" s="341" t="s">
        <v>5964</v>
      </c>
      <c r="F6423" s="343" t="n">
        <v>99.03</v>
      </c>
    </row>
    <row r="6424" customFormat="false" ht="15" hidden="false" customHeight="false" outlineLevel="0" collapsed="false">
      <c r="A6424" s="341" t="n">
        <v>87820</v>
      </c>
      <c r="B6424" s="342" t="str">
        <f aca="false">A6424&amp;"U"</f>
        <v>87820U</v>
      </c>
      <c r="C6424" s="341" t="s">
        <v>12309</v>
      </c>
      <c r="D6424" s="341" t="s">
        <v>68</v>
      </c>
      <c r="E6424" s="341" t="s">
        <v>5964</v>
      </c>
      <c r="F6424" s="343" t="n">
        <v>138.45</v>
      </c>
    </row>
    <row r="6425" customFormat="false" ht="15" hidden="false" customHeight="false" outlineLevel="0" collapsed="false">
      <c r="A6425" s="341" t="n">
        <v>87821</v>
      </c>
      <c r="B6425" s="342" t="str">
        <f aca="false">A6425&amp;"U"</f>
        <v>87821U</v>
      </c>
      <c r="C6425" s="341" t="s">
        <v>12310</v>
      </c>
      <c r="D6425" s="341" t="s">
        <v>68</v>
      </c>
      <c r="E6425" s="341" t="s">
        <v>5964</v>
      </c>
      <c r="F6425" s="343" t="n">
        <v>120.43</v>
      </c>
    </row>
    <row r="6426" customFormat="false" ht="15" hidden="false" customHeight="false" outlineLevel="0" collapsed="false">
      <c r="A6426" s="341" t="n">
        <v>87823</v>
      </c>
      <c r="B6426" s="342" t="str">
        <f aca="false">A6426&amp;"U"</f>
        <v>87823U</v>
      </c>
      <c r="C6426" s="341" t="s">
        <v>12311</v>
      </c>
      <c r="D6426" s="341" t="s">
        <v>68</v>
      </c>
      <c r="E6426" s="341" t="s">
        <v>5964</v>
      </c>
      <c r="F6426" s="343" t="n">
        <v>126.72</v>
      </c>
    </row>
    <row r="6427" customFormat="false" ht="15" hidden="false" customHeight="false" outlineLevel="0" collapsed="false">
      <c r="A6427" s="341" t="n">
        <v>87824</v>
      </c>
      <c r="B6427" s="342" t="str">
        <f aca="false">A6427&amp;"U"</f>
        <v>87824U</v>
      </c>
      <c r="C6427" s="341" t="s">
        <v>12312</v>
      </c>
      <c r="D6427" s="341" t="s">
        <v>68</v>
      </c>
      <c r="E6427" s="341" t="s">
        <v>5964</v>
      </c>
      <c r="F6427" s="343" t="n">
        <v>160.01</v>
      </c>
    </row>
    <row r="6428" customFormat="false" ht="15" hidden="false" customHeight="false" outlineLevel="0" collapsed="false">
      <c r="A6428" s="341" t="n">
        <v>87825</v>
      </c>
      <c r="B6428" s="342" t="str">
        <f aca="false">A6428&amp;"U"</f>
        <v>87825U</v>
      </c>
      <c r="C6428" s="341" t="s">
        <v>12313</v>
      </c>
      <c r="D6428" s="341" t="s">
        <v>68</v>
      </c>
      <c r="E6428" s="341" t="s">
        <v>5964</v>
      </c>
      <c r="F6428" s="343" t="n">
        <v>68.52</v>
      </c>
    </row>
    <row r="6429" customFormat="false" ht="15" hidden="false" customHeight="false" outlineLevel="0" collapsed="false">
      <c r="A6429" s="341" t="n">
        <v>87827</v>
      </c>
      <c r="B6429" s="342" t="str">
        <f aca="false">A6429&amp;"U"</f>
        <v>87827U</v>
      </c>
      <c r="C6429" s="341" t="s">
        <v>12314</v>
      </c>
      <c r="D6429" s="341" t="s">
        <v>68</v>
      </c>
      <c r="E6429" s="341" t="s">
        <v>5964</v>
      </c>
      <c r="F6429" s="343" t="n">
        <v>72.68</v>
      </c>
    </row>
    <row r="6430" customFormat="false" ht="15" hidden="false" customHeight="false" outlineLevel="0" collapsed="false">
      <c r="A6430" s="341" t="n">
        <v>87828</v>
      </c>
      <c r="B6430" s="342" t="str">
        <f aca="false">A6430&amp;"U"</f>
        <v>87828U</v>
      </c>
      <c r="C6430" s="341" t="s">
        <v>12315</v>
      </c>
      <c r="D6430" s="341" t="s">
        <v>68</v>
      </c>
      <c r="E6430" s="341" t="s">
        <v>5964</v>
      </c>
      <c r="F6430" s="343" t="n">
        <v>101.38</v>
      </c>
    </row>
    <row r="6431" customFormat="false" ht="15" hidden="false" customHeight="false" outlineLevel="0" collapsed="false">
      <c r="A6431" s="341" t="n">
        <v>87829</v>
      </c>
      <c r="B6431" s="342" t="str">
        <f aca="false">A6431&amp;"U"</f>
        <v>87829U</v>
      </c>
      <c r="C6431" s="341" t="s">
        <v>12316</v>
      </c>
      <c r="D6431" s="341" t="s">
        <v>68</v>
      </c>
      <c r="E6431" s="341" t="s">
        <v>5964</v>
      </c>
      <c r="F6431" s="343" t="n">
        <v>83.33</v>
      </c>
    </row>
    <row r="6432" customFormat="false" ht="15" hidden="false" customHeight="false" outlineLevel="0" collapsed="false">
      <c r="A6432" s="341" t="n">
        <v>87831</v>
      </c>
      <c r="B6432" s="342" t="str">
        <f aca="false">A6432&amp;"U"</f>
        <v>87831U</v>
      </c>
      <c r="C6432" s="341" t="s">
        <v>12317</v>
      </c>
      <c r="D6432" s="341" t="s">
        <v>68</v>
      </c>
      <c r="E6432" s="341" t="s">
        <v>5964</v>
      </c>
      <c r="F6432" s="343" t="n">
        <v>88.9</v>
      </c>
    </row>
    <row r="6433" customFormat="false" ht="15" hidden="false" customHeight="false" outlineLevel="0" collapsed="false">
      <c r="A6433" s="341" t="n">
        <v>87832</v>
      </c>
      <c r="B6433" s="342" t="str">
        <f aca="false">A6433&amp;"U"</f>
        <v>87832U</v>
      </c>
      <c r="C6433" s="341" t="s">
        <v>12318</v>
      </c>
      <c r="D6433" s="341" t="s">
        <v>68</v>
      </c>
      <c r="E6433" s="341" t="s">
        <v>5964</v>
      </c>
      <c r="F6433" s="343" t="n">
        <v>128.1</v>
      </c>
    </row>
    <row r="6434" customFormat="false" ht="15" hidden="false" customHeight="false" outlineLevel="0" collapsed="false">
      <c r="A6434" s="341" t="n">
        <v>87834</v>
      </c>
      <c r="B6434" s="342" t="str">
        <f aca="false">A6434&amp;"U"</f>
        <v>87834U</v>
      </c>
      <c r="C6434" s="341" t="s">
        <v>12319</v>
      </c>
      <c r="D6434" s="341" t="s">
        <v>68</v>
      </c>
      <c r="E6434" s="341" t="s">
        <v>5964</v>
      </c>
      <c r="F6434" s="343" t="n">
        <v>181.01</v>
      </c>
    </row>
    <row r="6435" customFormat="false" ht="15" hidden="false" customHeight="false" outlineLevel="0" collapsed="false">
      <c r="A6435" s="341" t="n">
        <v>87835</v>
      </c>
      <c r="B6435" s="342" t="str">
        <f aca="false">A6435&amp;"U"</f>
        <v>87835U</v>
      </c>
      <c r="C6435" s="341" t="s">
        <v>12320</v>
      </c>
      <c r="D6435" s="341" t="s">
        <v>68</v>
      </c>
      <c r="E6435" s="341" t="s">
        <v>5964</v>
      </c>
      <c r="F6435" s="343" t="n">
        <v>126.34</v>
      </c>
    </row>
    <row r="6436" customFormat="false" ht="15" hidden="false" customHeight="false" outlineLevel="0" collapsed="false">
      <c r="A6436" s="341" t="n">
        <v>87836</v>
      </c>
      <c r="B6436" s="342" t="str">
        <f aca="false">A6436&amp;"U"</f>
        <v>87836U</v>
      </c>
      <c r="C6436" s="341" t="s">
        <v>12321</v>
      </c>
      <c r="D6436" s="341" t="s">
        <v>68</v>
      </c>
      <c r="E6436" s="341" t="s">
        <v>5964</v>
      </c>
      <c r="F6436" s="343" t="n">
        <v>173.64</v>
      </c>
    </row>
    <row r="6437" customFormat="false" ht="15" hidden="false" customHeight="false" outlineLevel="0" collapsed="false">
      <c r="A6437" s="341" t="n">
        <v>87837</v>
      </c>
      <c r="B6437" s="342" t="str">
        <f aca="false">A6437&amp;"U"</f>
        <v>87837U</v>
      </c>
      <c r="C6437" s="341" t="s">
        <v>12322</v>
      </c>
      <c r="D6437" s="341" t="s">
        <v>68</v>
      </c>
      <c r="E6437" s="341" t="s">
        <v>5964</v>
      </c>
      <c r="F6437" s="343" t="n">
        <v>119.8</v>
      </c>
    </row>
    <row r="6438" customFormat="false" ht="15" hidden="false" customHeight="false" outlineLevel="0" collapsed="false">
      <c r="A6438" s="341" t="n">
        <v>87838</v>
      </c>
      <c r="B6438" s="342" t="str">
        <f aca="false">A6438&amp;"U"</f>
        <v>87838U</v>
      </c>
      <c r="C6438" s="341" t="s">
        <v>12323</v>
      </c>
      <c r="D6438" s="341" t="s">
        <v>68</v>
      </c>
      <c r="E6438" s="341" t="s">
        <v>5964</v>
      </c>
      <c r="F6438" s="343" t="n">
        <v>187.65</v>
      </c>
    </row>
    <row r="6439" customFormat="false" ht="15" hidden="false" customHeight="false" outlineLevel="0" collapsed="false">
      <c r="A6439" s="341" t="n">
        <v>87839</v>
      </c>
      <c r="B6439" s="342" t="str">
        <f aca="false">A6439&amp;"U"</f>
        <v>87839U</v>
      </c>
      <c r="C6439" s="341" t="s">
        <v>12324</v>
      </c>
      <c r="D6439" s="341" t="s">
        <v>68</v>
      </c>
      <c r="E6439" s="341" t="s">
        <v>5964</v>
      </c>
      <c r="F6439" s="343" t="n">
        <v>131.68</v>
      </c>
    </row>
    <row r="6440" customFormat="false" ht="15" hidden="false" customHeight="false" outlineLevel="0" collapsed="false">
      <c r="A6440" s="341" t="n">
        <v>87840</v>
      </c>
      <c r="B6440" s="342" t="str">
        <f aca="false">A6440&amp;"U"</f>
        <v>87840U</v>
      </c>
      <c r="C6440" s="341" t="s">
        <v>12325</v>
      </c>
      <c r="D6440" s="341" t="s">
        <v>68</v>
      </c>
      <c r="E6440" s="341" t="s">
        <v>5964</v>
      </c>
      <c r="F6440" s="343" t="n">
        <v>178.59</v>
      </c>
    </row>
    <row r="6441" customFormat="false" ht="15" hidden="false" customHeight="false" outlineLevel="0" collapsed="false">
      <c r="A6441" s="341" t="n">
        <v>87841</v>
      </c>
      <c r="B6441" s="342" t="str">
        <f aca="false">A6441&amp;"U"</f>
        <v>87841U</v>
      </c>
      <c r="C6441" s="341" t="s">
        <v>12326</v>
      </c>
      <c r="D6441" s="341" t="s">
        <v>68</v>
      </c>
      <c r="E6441" s="341" t="s">
        <v>5964</v>
      </c>
      <c r="F6441" s="343" t="n">
        <v>123.43</v>
      </c>
    </row>
    <row r="6442" customFormat="false" ht="15" hidden="false" customHeight="false" outlineLevel="0" collapsed="false">
      <c r="A6442" s="341" t="n">
        <v>87842</v>
      </c>
      <c r="B6442" s="342" t="str">
        <f aca="false">A6442&amp;"U"</f>
        <v>87842U</v>
      </c>
      <c r="C6442" s="341" t="s">
        <v>12327</v>
      </c>
      <c r="D6442" s="341" t="s">
        <v>68</v>
      </c>
      <c r="E6442" s="341" t="s">
        <v>5964</v>
      </c>
      <c r="F6442" s="343" t="n">
        <v>193.02</v>
      </c>
    </row>
    <row r="6443" customFormat="false" ht="15" hidden="false" customHeight="false" outlineLevel="0" collapsed="false">
      <c r="A6443" s="341" t="n">
        <v>87843</v>
      </c>
      <c r="B6443" s="342" t="str">
        <f aca="false">A6443&amp;"U"</f>
        <v>87843U</v>
      </c>
      <c r="C6443" s="341" t="s">
        <v>12328</v>
      </c>
      <c r="D6443" s="341" t="s">
        <v>68</v>
      </c>
      <c r="E6443" s="341" t="s">
        <v>5964</v>
      </c>
      <c r="F6443" s="343" t="n">
        <v>142.57</v>
      </c>
    </row>
    <row r="6444" customFormat="false" ht="15" hidden="false" customHeight="false" outlineLevel="0" collapsed="false">
      <c r="A6444" s="341" t="n">
        <v>87844</v>
      </c>
      <c r="B6444" s="342" t="str">
        <f aca="false">A6444&amp;"U"</f>
        <v>87844U</v>
      </c>
      <c r="C6444" s="341" t="s">
        <v>12329</v>
      </c>
      <c r="D6444" s="341" t="s">
        <v>68</v>
      </c>
      <c r="E6444" s="341" t="s">
        <v>5964</v>
      </c>
      <c r="F6444" s="343" t="n">
        <v>179.46</v>
      </c>
    </row>
    <row r="6445" customFormat="false" ht="15" hidden="false" customHeight="false" outlineLevel="0" collapsed="false">
      <c r="A6445" s="341" t="n">
        <v>87845</v>
      </c>
      <c r="B6445" s="342" t="str">
        <f aca="false">A6445&amp;"U"</f>
        <v>87845U</v>
      </c>
      <c r="C6445" s="341" t="s">
        <v>12330</v>
      </c>
      <c r="D6445" s="341" t="s">
        <v>68</v>
      </c>
      <c r="E6445" s="341" t="s">
        <v>5964</v>
      </c>
      <c r="F6445" s="343" t="n">
        <v>129.87</v>
      </c>
    </row>
    <row r="6446" customFormat="false" ht="15" hidden="false" customHeight="false" outlineLevel="0" collapsed="false">
      <c r="A6446" s="341" t="n">
        <v>87846</v>
      </c>
      <c r="B6446" s="342" t="str">
        <f aca="false">A6446&amp;"U"</f>
        <v>87846U</v>
      </c>
      <c r="C6446" s="341" t="s">
        <v>12331</v>
      </c>
      <c r="D6446" s="341" t="s">
        <v>68</v>
      </c>
      <c r="E6446" s="341" t="s">
        <v>5964</v>
      </c>
      <c r="F6446" s="343" t="n">
        <v>196.51</v>
      </c>
    </row>
    <row r="6447" customFormat="false" ht="15" hidden="false" customHeight="false" outlineLevel="0" collapsed="false">
      <c r="A6447" s="341" t="n">
        <v>87847</v>
      </c>
      <c r="B6447" s="342" t="str">
        <f aca="false">A6447&amp;"U"</f>
        <v>87847U</v>
      </c>
      <c r="C6447" s="341" t="s">
        <v>12332</v>
      </c>
      <c r="D6447" s="341" t="s">
        <v>68</v>
      </c>
      <c r="E6447" s="341" t="s">
        <v>5964</v>
      </c>
      <c r="F6447" s="343" t="n">
        <v>141.84</v>
      </c>
    </row>
    <row r="6448" customFormat="false" ht="15" hidden="false" customHeight="false" outlineLevel="0" collapsed="false">
      <c r="A6448" s="341" t="n">
        <v>87848</v>
      </c>
      <c r="B6448" s="342" t="str">
        <f aca="false">A6448&amp;"U"</f>
        <v>87848U</v>
      </c>
      <c r="C6448" s="341" t="s">
        <v>12333</v>
      </c>
      <c r="D6448" s="341" t="s">
        <v>68</v>
      </c>
      <c r="E6448" s="341" t="s">
        <v>5964</v>
      </c>
      <c r="F6448" s="343" t="n">
        <v>187.92</v>
      </c>
    </row>
    <row r="6449" customFormat="false" ht="15" hidden="false" customHeight="false" outlineLevel="0" collapsed="false">
      <c r="A6449" s="341" t="n">
        <v>87849</v>
      </c>
      <c r="B6449" s="342" t="str">
        <f aca="false">A6449&amp;"U"</f>
        <v>87849U</v>
      </c>
      <c r="C6449" s="341" t="s">
        <v>12334</v>
      </c>
      <c r="D6449" s="341" t="s">
        <v>68</v>
      </c>
      <c r="E6449" s="341" t="s">
        <v>5964</v>
      </c>
      <c r="F6449" s="343" t="n">
        <v>134.08</v>
      </c>
    </row>
    <row r="6450" customFormat="false" ht="15" hidden="false" customHeight="false" outlineLevel="0" collapsed="false">
      <c r="A6450" s="341" t="n">
        <v>87850</v>
      </c>
      <c r="B6450" s="342" t="str">
        <f aca="false">A6450&amp;"U"</f>
        <v>87850U</v>
      </c>
      <c r="C6450" s="341" t="s">
        <v>12335</v>
      </c>
      <c r="D6450" s="341" t="s">
        <v>68</v>
      </c>
      <c r="E6450" s="341" t="s">
        <v>5964</v>
      </c>
      <c r="F6450" s="343" t="n">
        <v>203.17</v>
      </c>
    </row>
    <row r="6451" customFormat="false" ht="15" hidden="false" customHeight="false" outlineLevel="0" collapsed="false">
      <c r="A6451" s="341" t="n">
        <v>87851</v>
      </c>
      <c r="B6451" s="342" t="str">
        <f aca="false">A6451&amp;"U"</f>
        <v>87851U</v>
      </c>
      <c r="C6451" s="341" t="s">
        <v>12336</v>
      </c>
      <c r="D6451" s="341" t="s">
        <v>68</v>
      </c>
      <c r="E6451" s="341" t="s">
        <v>5964</v>
      </c>
      <c r="F6451" s="343" t="n">
        <v>147.2</v>
      </c>
    </row>
    <row r="6452" customFormat="false" ht="15" hidden="false" customHeight="false" outlineLevel="0" collapsed="false">
      <c r="A6452" s="341" t="n">
        <v>87852</v>
      </c>
      <c r="B6452" s="342" t="str">
        <f aca="false">A6452&amp;"U"</f>
        <v>87852U</v>
      </c>
      <c r="C6452" s="341" t="s">
        <v>12337</v>
      </c>
      <c r="D6452" s="341" t="s">
        <v>68</v>
      </c>
      <c r="E6452" s="341" t="s">
        <v>5964</v>
      </c>
      <c r="F6452" s="343" t="n">
        <v>192.84</v>
      </c>
    </row>
    <row r="6453" customFormat="false" ht="15" hidden="false" customHeight="false" outlineLevel="0" collapsed="false">
      <c r="A6453" s="341" t="n">
        <v>87853</v>
      </c>
      <c r="B6453" s="342" t="str">
        <f aca="false">A6453&amp;"U"</f>
        <v>87853U</v>
      </c>
      <c r="C6453" s="341" t="s">
        <v>12338</v>
      </c>
      <c r="D6453" s="341" t="s">
        <v>68</v>
      </c>
      <c r="E6453" s="341" t="s">
        <v>5964</v>
      </c>
      <c r="F6453" s="343" t="n">
        <v>137.68</v>
      </c>
    </row>
    <row r="6454" customFormat="false" ht="15" hidden="false" customHeight="false" outlineLevel="0" collapsed="false">
      <c r="A6454" s="341" t="n">
        <v>87854</v>
      </c>
      <c r="B6454" s="342" t="str">
        <f aca="false">A6454&amp;"U"</f>
        <v>87854U</v>
      </c>
      <c r="C6454" s="341" t="s">
        <v>12339</v>
      </c>
      <c r="D6454" s="341" t="s">
        <v>68</v>
      </c>
      <c r="E6454" s="341" t="s">
        <v>5964</v>
      </c>
      <c r="F6454" s="343" t="n">
        <v>208.51</v>
      </c>
    </row>
    <row r="6455" customFormat="false" ht="15" hidden="false" customHeight="false" outlineLevel="0" collapsed="false">
      <c r="A6455" s="341" t="n">
        <v>87855</v>
      </c>
      <c r="B6455" s="342" t="str">
        <f aca="false">A6455&amp;"U"</f>
        <v>87855U</v>
      </c>
      <c r="C6455" s="341" t="s">
        <v>12340</v>
      </c>
      <c r="D6455" s="341" t="s">
        <v>68</v>
      </c>
      <c r="E6455" s="341" t="s">
        <v>5964</v>
      </c>
      <c r="F6455" s="343" t="n">
        <v>158.09</v>
      </c>
    </row>
    <row r="6456" customFormat="false" ht="15" hidden="false" customHeight="false" outlineLevel="0" collapsed="false">
      <c r="A6456" s="341" t="n">
        <v>87856</v>
      </c>
      <c r="B6456" s="342" t="str">
        <f aca="false">A6456&amp;"U"</f>
        <v>87856U</v>
      </c>
      <c r="C6456" s="341" t="s">
        <v>12341</v>
      </c>
      <c r="D6456" s="341" t="s">
        <v>68</v>
      </c>
      <c r="E6456" s="341" t="s">
        <v>5964</v>
      </c>
      <c r="F6456" s="343" t="n">
        <v>193.74</v>
      </c>
    </row>
    <row r="6457" customFormat="false" ht="15" hidden="false" customHeight="false" outlineLevel="0" collapsed="false">
      <c r="A6457" s="341" t="n">
        <v>87857</v>
      </c>
      <c r="B6457" s="342" t="str">
        <f aca="false">A6457&amp;"U"</f>
        <v>87857U</v>
      </c>
      <c r="C6457" s="341" t="s">
        <v>12342</v>
      </c>
      <c r="D6457" s="341" t="s">
        <v>68</v>
      </c>
      <c r="E6457" s="341" t="s">
        <v>5964</v>
      </c>
      <c r="F6457" s="343" t="n">
        <v>144.12</v>
      </c>
    </row>
    <row r="6458" customFormat="false" ht="15" hidden="false" customHeight="false" outlineLevel="0" collapsed="false">
      <c r="A6458" s="341" t="n">
        <v>87858</v>
      </c>
      <c r="B6458" s="342" t="str">
        <f aca="false">A6458&amp;"U"</f>
        <v>87858U</v>
      </c>
      <c r="C6458" s="341" t="s">
        <v>12343</v>
      </c>
      <c r="D6458" s="341" t="s">
        <v>68</v>
      </c>
      <c r="E6458" s="341" t="s">
        <v>5964</v>
      </c>
      <c r="F6458" s="343" t="n">
        <v>136.84</v>
      </c>
    </row>
    <row r="6459" customFormat="false" ht="15" hidden="false" customHeight="false" outlineLevel="0" collapsed="false">
      <c r="A6459" s="341" t="n">
        <v>87859</v>
      </c>
      <c r="B6459" s="342" t="str">
        <f aca="false">A6459&amp;"U"</f>
        <v>87859U</v>
      </c>
      <c r="C6459" s="341" t="s">
        <v>12344</v>
      </c>
      <c r="D6459" s="341" t="s">
        <v>68</v>
      </c>
      <c r="E6459" s="341" t="s">
        <v>5964</v>
      </c>
      <c r="F6459" s="343" t="n">
        <v>158.21</v>
      </c>
    </row>
    <row r="6460" customFormat="false" ht="15" hidden="false" customHeight="false" outlineLevel="0" collapsed="false">
      <c r="A6460" s="341" t="n">
        <v>89048</v>
      </c>
      <c r="B6460" s="342" t="str">
        <f aca="false">A6460&amp;"U"</f>
        <v>89048U</v>
      </c>
      <c r="C6460" s="341" t="s">
        <v>12345</v>
      </c>
      <c r="D6460" s="341" t="s">
        <v>68</v>
      </c>
      <c r="E6460" s="341" t="s">
        <v>5964</v>
      </c>
      <c r="F6460" s="343" t="n">
        <v>39.47</v>
      </c>
    </row>
    <row r="6461" customFormat="false" ht="15" hidden="false" customHeight="false" outlineLevel="0" collapsed="false">
      <c r="A6461" s="341" t="n">
        <v>89049</v>
      </c>
      <c r="B6461" s="342" t="str">
        <f aca="false">A6461&amp;"U"</f>
        <v>89049U</v>
      </c>
      <c r="C6461" s="341" t="s">
        <v>12346</v>
      </c>
      <c r="D6461" s="341" t="s">
        <v>68</v>
      </c>
      <c r="E6461" s="341" t="s">
        <v>5964</v>
      </c>
      <c r="F6461" s="343" t="n">
        <v>21.58</v>
      </c>
    </row>
    <row r="6462" customFormat="false" ht="15" hidden="false" customHeight="false" outlineLevel="0" collapsed="false">
      <c r="A6462" s="341" t="n">
        <v>89173</v>
      </c>
      <c r="B6462" s="342" t="str">
        <f aca="false">A6462&amp;"U"</f>
        <v>89173U</v>
      </c>
      <c r="C6462" s="341" t="s">
        <v>12347</v>
      </c>
      <c r="D6462" s="341" t="s">
        <v>68</v>
      </c>
      <c r="E6462" s="341" t="s">
        <v>5964</v>
      </c>
      <c r="F6462" s="343" t="n">
        <v>38.88</v>
      </c>
    </row>
    <row r="6463" customFormat="false" ht="15" hidden="false" customHeight="false" outlineLevel="0" collapsed="false">
      <c r="A6463" s="341" t="n">
        <v>90406</v>
      </c>
      <c r="B6463" s="342" t="str">
        <f aca="false">A6463&amp;"U"</f>
        <v>90406U</v>
      </c>
      <c r="C6463" s="341" t="s">
        <v>12348</v>
      </c>
      <c r="D6463" s="341" t="s">
        <v>68</v>
      </c>
      <c r="E6463" s="341" t="s">
        <v>5964</v>
      </c>
      <c r="F6463" s="343" t="n">
        <v>49.26</v>
      </c>
    </row>
    <row r="6464" customFormat="false" ht="15" hidden="false" customHeight="false" outlineLevel="0" collapsed="false">
      <c r="A6464" s="341" t="n">
        <v>90407</v>
      </c>
      <c r="B6464" s="342" t="str">
        <f aca="false">A6464&amp;"U"</f>
        <v>90407U</v>
      </c>
      <c r="C6464" s="341" t="s">
        <v>12349</v>
      </c>
      <c r="D6464" s="341" t="s">
        <v>68</v>
      </c>
      <c r="E6464" s="341" t="s">
        <v>5964</v>
      </c>
      <c r="F6464" s="343" t="n">
        <v>53.61</v>
      </c>
    </row>
    <row r="6465" customFormat="false" ht="15" hidden="false" customHeight="false" outlineLevel="0" collapsed="false">
      <c r="A6465" s="341" t="n">
        <v>90408</v>
      </c>
      <c r="B6465" s="342" t="str">
        <f aca="false">A6465&amp;"U"</f>
        <v>90408U</v>
      </c>
      <c r="C6465" s="341" t="s">
        <v>12350</v>
      </c>
      <c r="D6465" s="341" t="s">
        <v>68</v>
      </c>
      <c r="E6465" s="341" t="s">
        <v>5964</v>
      </c>
      <c r="F6465" s="343" t="n">
        <v>34.93</v>
      </c>
    </row>
    <row r="6466" customFormat="false" ht="15" hidden="false" customHeight="false" outlineLevel="0" collapsed="false">
      <c r="A6466" s="341" t="n">
        <v>90409</v>
      </c>
      <c r="B6466" s="342" t="str">
        <f aca="false">A6466&amp;"U"</f>
        <v>90409U</v>
      </c>
      <c r="C6466" s="341" t="s">
        <v>12351</v>
      </c>
      <c r="D6466" s="341" t="s">
        <v>68</v>
      </c>
      <c r="E6466" s="341" t="s">
        <v>5964</v>
      </c>
      <c r="F6466" s="343" t="n">
        <v>37.4</v>
      </c>
    </row>
    <row r="6467" customFormat="false" ht="15" hidden="false" customHeight="false" outlineLevel="0" collapsed="false">
      <c r="A6467" s="341" t="n">
        <v>104203</v>
      </c>
      <c r="B6467" s="342" t="str">
        <f aca="false">A6467&amp;"U"</f>
        <v>104203U</v>
      </c>
      <c r="C6467" s="341" t="s">
        <v>12352</v>
      </c>
      <c r="D6467" s="341" t="s">
        <v>68</v>
      </c>
      <c r="E6467" s="341" t="s">
        <v>5911</v>
      </c>
      <c r="F6467" s="343" t="n">
        <v>55.98</v>
      </c>
    </row>
    <row r="6468" customFormat="false" ht="15" hidden="false" customHeight="false" outlineLevel="0" collapsed="false">
      <c r="A6468" s="341" t="n">
        <v>104204</v>
      </c>
      <c r="B6468" s="342" t="str">
        <f aca="false">A6468&amp;"U"</f>
        <v>104204U</v>
      </c>
      <c r="C6468" s="341" t="s">
        <v>12353</v>
      </c>
      <c r="D6468" s="341" t="s">
        <v>68</v>
      </c>
      <c r="E6468" s="341" t="s">
        <v>5911</v>
      </c>
      <c r="F6468" s="343" t="n">
        <v>72.55</v>
      </c>
    </row>
    <row r="6469" customFormat="false" ht="15" hidden="false" customHeight="false" outlineLevel="0" collapsed="false">
      <c r="A6469" s="341" t="n">
        <v>104205</v>
      </c>
      <c r="B6469" s="342" t="str">
        <f aca="false">A6469&amp;"U"</f>
        <v>104205U</v>
      </c>
      <c r="C6469" s="341" t="s">
        <v>12354</v>
      </c>
      <c r="D6469" s="341" t="s">
        <v>68</v>
      </c>
      <c r="E6469" s="341" t="s">
        <v>5911</v>
      </c>
      <c r="F6469" s="343" t="n">
        <v>79.83</v>
      </c>
    </row>
    <row r="6470" customFormat="false" ht="15" hidden="false" customHeight="false" outlineLevel="0" collapsed="false">
      <c r="A6470" s="341" t="n">
        <v>104206</v>
      </c>
      <c r="B6470" s="342" t="str">
        <f aca="false">A6470&amp;"U"</f>
        <v>104206U</v>
      </c>
      <c r="C6470" s="341" t="s">
        <v>12355</v>
      </c>
      <c r="D6470" s="341" t="s">
        <v>68</v>
      </c>
      <c r="E6470" s="341" t="s">
        <v>5911</v>
      </c>
      <c r="F6470" s="343" t="n">
        <v>88.2</v>
      </c>
    </row>
    <row r="6471" customFormat="false" ht="15" hidden="false" customHeight="false" outlineLevel="0" collapsed="false">
      <c r="A6471" s="341" t="n">
        <v>104207</v>
      </c>
      <c r="B6471" s="342" t="str">
        <f aca="false">A6471&amp;"U"</f>
        <v>104207U</v>
      </c>
      <c r="C6471" s="341" t="s">
        <v>12356</v>
      </c>
      <c r="D6471" s="341" t="s">
        <v>68</v>
      </c>
      <c r="E6471" s="341" t="s">
        <v>5911</v>
      </c>
      <c r="F6471" s="343" t="n">
        <v>41.9</v>
      </c>
    </row>
    <row r="6472" customFormat="false" ht="15" hidden="false" customHeight="false" outlineLevel="0" collapsed="false">
      <c r="A6472" s="341" t="n">
        <v>104208</v>
      </c>
      <c r="B6472" s="342" t="str">
        <f aca="false">A6472&amp;"U"</f>
        <v>104208U</v>
      </c>
      <c r="C6472" s="341" t="s">
        <v>12357</v>
      </c>
      <c r="D6472" s="341" t="s">
        <v>68</v>
      </c>
      <c r="E6472" s="341" t="s">
        <v>5911</v>
      </c>
      <c r="F6472" s="343" t="n">
        <v>57.98</v>
      </c>
    </row>
    <row r="6473" customFormat="false" ht="15" hidden="false" customHeight="false" outlineLevel="0" collapsed="false">
      <c r="A6473" s="341" t="n">
        <v>104209</v>
      </c>
      <c r="B6473" s="342" t="str">
        <f aca="false">A6473&amp;"U"</f>
        <v>104209U</v>
      </c>
      <c r="C6473" s="341" t="s">
        <v>12358</v>
      </c>
      <c r="D6473" s="341" t="s">
        <v>68</v>
      </c>
      <c r="E6473" s="341" t="s">
        <v>5911</v>
      </c>
      <c r="F6473" s="343" t="n">
        <v>64.83</v>
      </c>
    </row>
    <row r="6474" customFormat="false" ht="15" hidden="false" customHeight="false" outlineLevel="0" collapsed="false">
      <c r="A6474" s="341" t="n">
        <v>104210</v>
      </c>
      <c r="B6474" s="342" t="str">
        <f aca="false">A6474&amp;"U"</f>
        <v>104210U</v>
      </c>
      <c r="C6474" s="341" t="s">
        <v>12359</v>
      </c>
      <c r="D6474" s="341" t="s">
        <v>68</v>
      </c>
      <c r="E6474" s="341" t="s">
        <v>5911</v>
      </c>
      <c r="F6474" s="343" t="n">
        <v>67.52</v>
      </c>
    </row>
    <row r="6475" customFormat="false" ht="15" hidden="false" customHeight="false" outlineLevel="0" collapsed="false">
      <c r="A6475" s="341" t="n">
        <v>104211</v>
      </c>
      <c r="B6475" s="342" t="str">
        <f aca="false">A6475&amp;"U"</f>
        <v>104211U</v>
      </c>
      <c r="C6475" s="341" t="s">
        <v>12360</v>
      </c>
      <c r="D6475" s="341" t="s">
        <v>68</v>
      </c>
      <c r="E6475" s="341" t="s">
        <v>5911</v>
      </c>
      <c r="F6475" s="343" t="n">
        <v>78.72</v>
      </c>
    </row>
    <row r="6476" customFormat="false" ht="15" hidden="false" customHeight="false" outlineLevel="0" collapsed="false">
      <c r="A6476" s="341" t="n">
        <v>104212</v>
      </c>
      <c r="B6476" s="342" t="str">
        <f aca="false">A6476&amp;"U"</f>
        <v>104212U</v>
      </c>
      <c r="C6476" s="341" t="s">
        <v>12361</v>
      </c>
      <c r="D6476" s="341" t="s">
        <v>68</v>
      </c>
      <c r="E6476" s="341" t="s">
        <v>5911</v>
      </c>
      <c r="F6476" s="343" t="n">
        <v>94.87</v>
      </c>
    </row>
    <row r="6477" customFormat="false" ht="15" hidden="false" customHeight="false" outlineLevel="0" collapsed="false">
      <c r="A6477" s="341" t="n">
        <v>104213</v>
      </c>
      <c r="B6477" s="342" t="str">
        <f aca="false">A6477&amp;"U"</f>
        <v>104213U</v>
      </c>
      <c r="C6477" s="341" t="s">
        <v>12362</v>
      </c>
      <c r="D6477" s="341" t="s">
        <v>68</v>
      </c>
      <c r="E6477" s="341" t="s">
        <v>5911</v>
      </c>
      <c r="F6477" s="343" t="n">
        <v>101.72</v>
      </c>
    </row>
    <row r="6478" customFormat="false" ht="15" hidden="false" customHeight="false" outlineLevel="0" collapsed="false">
      <c r="A6478" s="341" t="n">
        <v>104214</v>
      </c>
      <c r="B6478" s="342" t="str">
        <f aca="false">A6478&amp;"U"</f>
        <v>104214U</v>
      </c>
      <c r="C6478" s="341" t="s">
        <v>12363</v>
      </c>
      <c r="D6478" s="341" t="s">
        <v>68</v>
      </c>
      <c r="E6478" s="341" t="s">
        <v>5911</v>
      </c>
      <c r="F6478" s="343" t="n">
        <v>121.06</v>
      </c>
    </row>
    <row r="6479" customFormat="false" ht="15" hidden="false" customHeight="false" outlineLevel="0" collapsed="false">
      <c r="A6479" s="341" t="n">
        <v>104215</v>
      </c>
      <c r="B6479" s="342" t="str">
        <f aca="false">A6479&amp;"U"</f>
        <v>104215U</v>
      </c>
      <c r="C6479" s="341" t="s">
        <v>12364</v>
      </c>
      <c r="D6479" s="341" t="s">
        <v>68</v>
      </c>
      <c r="E6479" s="341" t="s">
        <v>5911</v>
      </c>
      <c r="F6479" s="343" t="n">
        <v>74.22</v>
      </c>
    </row>
    <row r="6480" customFormat="false" ht="15" hidden="false" customHeight="false" outlineLevel="0" collapsed="false">
      <c r="A6480" s="341" t="n">
        <v>104216</v>
      </c>
      <c r="B6480" s="342" t="str">
        <f aca="false">A6480&amp;"U"</f>
        <v>104216U</v>
      </c>
      <c r="C6480" s="341" t="s">
        <v>12365</v>
      </c>
      <c r="D6480" s="341" t="s">
        <v>68</v>
      </c>
      <c r="E6480" s="341" t="s">
        <v>5911</v>
      </c>
      <c r="F6480" s="343" t="n">
        <v>90.32</v>
      </c>
    </row>
    <row r="6481" customFormat="false" ht="15" hidden="false" customHeight="false" outlineLevel="0" collapsed="false">
      <c r="A6481" s="341" t="n">
        <v>104217</v>
      </c>
      <c r="B6481" s="342" t="str">
        <f aca="false">A6481&amp;"U"</f>
        <v>104217U</v>
      </c>
      <c r="C6481" s="341" t="s">
        <v>12366</v>
      </c>
      <c r="D6481" s="341" t="s">
        <v>68</v>
      </c>
      <c r="E6481" s="341" t="s">
        <v>5964</v>
      </c>
      <c r="F6481" s="343" t="n">
        <v>48.24</v>
      </c>
    </row>
    <row r="6482" customFormat="false" ht="15" hidden="false" customHeight="false" outlineLevel="0" collapsed="false">
      <c r="A6482" s="341" t="n">
        <v>104218</v>
      </c>
      <c r="B6482" s="342" t="str">
        <f aca="false">A6482&amp;"U"</f>
        <v>104218U</v>
      </c>
      <c r="C6482" s="341" t="s">
        <v>12367</v>
      </c>
      <c r="D6482" s="341" t="s">
        <v>68</v>
      </c>
      <c r="E6482" s="341" t="s">
        <v>5964</v>
      </c>
      <c r="F6482" s="343" t="n">
        <v>51.88</v>
      </c>
    </row>
    <row r="6483" customFormat="false" ht="15" hidden="false" customHeight="false" outlineLevel="0" collapsed="false">
      <c r="A6483" s="341" t="n">
        <v>104219</v>
      </c>
      <c r="B6483" s="342" t="str">
        <f aca="false">A6483&amp;"U"</f>
        <v>104219U</v>
      </c>
      <c r="C6483" s="341" t="s">
        <v>12368</v>
      </c>
      <c r="D6483" s="341" t="s">
        <v>68</v>
      </c>
      <c r="E6483" s="341" t="s">
        <v>5964</v>
      </c>
      <c r="F6483" s="343" t="n">
        <v>78.2</v>
      </c>
    </row>
    <row r="6484" customFormat="false" ht="15" hidden="false" customHeight="false" outlineLevel="0" collapsed="false">
      <c r="A6484" s="341" t="n">
        <v>104220</v>
      </c>
      <c r="B6484" s="342" t="str">
        <f aca="false">A6484&amp;"U"</f>
        <v>104220U</v>
      </c>
      <c r="C6484" s="341" t="s">
        <v>12369</v>
      </c>
      <c r="D6484" s="341" t="s">
        <v>68</v>
      </c>
      <c r="E6484" s="341" t="s">
        <v>5911</v>
      </c>
      <c r="F6484" s="343" t="n">
        <v>52.25</v>
      </c>
    </row>
    <row r="6485" customFormat="false" ht="15" hidden="false" customHeight="false" outlineLevel="0" collapsed="false">
      <c r="A6485" s="341" t="n">
        <v>104221</v>
      </c>
      <c r="B6485" s="342" t="str">
        <f aca="false">A6485&amp;"U"</f>
        <v>104221U</v>
      </c>
      <c r="C6485" s="341" t="s">
        <v>12370</v>
      </c>
      <c r="D6485" s="341" t="s">
        <v>68</v>
      </c>
      <c r="E6485" s="341" t="s">
        <v>5964</v>
      </c>
      <c r="F6485" s="343" t="n">
        <v>62.35</v>
      </c>
    </row>
    <row r="6486" customFormat="false" ht="15" hidden="false" customHeight="false" outlineLevel="0" collapsed="false">
      <c r="A6486" s="341" t="n">
        <v>104222</v>
      </c>
      <c r="B6486" s="342" t="str">
        <f aca="false">A6486&amp;"U"</f>
        <v>104222U</v>
      </c>
      <c r="C6486" s="341" t="s">
        <v>12371</v>
      </c>
      <c r="D6486" s="341" t="s">
        <v>68</v>
      </c>
      <c r="E6486" s="341" t="s">
        <v>5964</v>
      </c>
      <c r="F6486" s="343" t="n">
        <v>67.22</v>
      </c>
    </row>
    <row r="6487" customFormat="false" ht="15" hidden="false" customHeight="false" outlineLevel="0" collapsed="false">
      <c r="A6487" s="341" t="n">
        <v>104223</v>
      </c>
      <c r="B6487" s="342" t="str">
        <f aca="false">A6487&amp;"U"</f>
        <v>104223U</v>
      </c>
      <c r="C6487" s="341" t="s">
        <v>12372</v>
      </c>
      <c r="D6487" s="341" t="s">
        <v>68</v>
      </c>
      <c r="E6487" s="341" t="s">
        <v>5964</v>
      </c>
      <c r="F6487" s="343" t="n">
        <v>102.67</v>
      </c>
    </row>
    <row r="6488" customFormat="false" ht="15" hidden="false" customHeight="false" outlineLevel="0" collapsed="false">
      <c r="A6488" s="341" t="n">
        <v>104224</v>
      </c>
      <c r="B6488" s="342" t="str">
        <f aca="false">A6488&amp;"U"</f>
        <v>104224U</v>
      </c>
      <c r="C6488" s="341" t="s">
        <v>12373</v>
      </c>
      <c r="D6488" s="341" t="s">
        <v>68</v>
      </c>
      <c r="E6488" s="341" t="s">
        <v>5911</v>
      </c>
      <c r="F6488" s="343" t="n">
        <v>67.69</v>
      </c>
    </row>
    <row r="6489" customFormat="false" ht="15" hidden="false" customHeight="false" outlineLevel="0" collapsed="false">
      <c r="A6489" s="341" t="n">
        <v>104225</v>
      </c>
      <c r="B6489" s="342" t="str">
        <f aca="false">A6489&amp;"U"</f>
        <v>104225U</v>
      </c>
      <c r="C6489" s="341" t="s">
        <v>12374</v>
      </c>
      <c r="D6489" s="341" t="s">
        <v>68</v>
      </c>
      <c r="E6489" s="341" t="s">
        <v>5964</v>
      </c>
      <c r="F6489" s="343" t="n">
        <v>68.95</v>
      </c>
    </row>
    <row r="6490" customFormat="false" ht="15" hidden="false" customHeight="false" outlineLevel="0" collapsed="false">
      <c r="A6490" s="341" t="n">
        <v>104226</v>
      </c>
      <c r="B6490" s="342" t="str">
        <f aca="false">A6490&amp;"U"</f>
        <v>104226U</v>
      </c>
      <c r="C6490" s="341" t="s">
        <v>12375</v>
      </c>
      <c r="D6490" s="341" t="s">
        <v>68</v>
      </c>
      <c r="E6490" s="341" t="s">
        <v>5964</v>
      </c>
      <c r="F6490" s="343" t="n">
        <v>75.07</v>
      </c>
    </row>
    <row r="6491" customFormat="false" ht="15" hidden="false" customHeight="false" outlineLevel="0" collapsed="false">
      <c r="A6491" s="341" t="n">
        <v>104227</v>
      </c>
      <c r="B6491" s="342" t="str">
        <f aca="false">A6491&amp;"U"</f>
        <v>104227U</v>
      </c>
      <c r="C6491" s="341" t="s">
        <v>12376</v>
      </c>
      <c r="D6491" s="341" t="s">
        <v>68</v>
      </c>
      <c r="E6491" s="341" t="s">
        <v>5964</v>
      </c>
      <c r="F6491" s="343" t="n">
        <v>120.31</v>
      </c>
    </row>
    <row r="6492" customFormat="false" ht="15" hidden="false" customHeight="false" outlineLevel="0" collapsed="false">
      <c r="A6492" s="341" t="n">
        <v>104228</v>
      </c>
      <c r="B6492" s="342" t="str">
        <f aca="false">A6492&amp;"U"</f>
        <v>104228U</v>
      </c>
      <c r="C6492" s="341" t="s">
        <v>12377</v>
      </c>
      <c r="D6492" s="341" t="s">
        <v>68</v>
      </c>
      <c r="E6492" s="341" t="s">
        <v>5911</v>
      </c>
      <c r="F6492" s="343" t="n">
        <v>74.97</v>
      </c>
    </row>
    <row r="6493" customFormat="false" ht="15" hidden="false" customHeight="false" outlineLevel="0" collapsed="false">
      <c r="A6493" s="341" t="n">
        <v>104229</v>
      </c>
      <c r="B6493" s="342" t="str">
        <f aca="false">A6493&amp;"U"</f>
        <v>104229U</v>
      </c>
      <c r="C6493" s="341" t="s">
        <v>12378</v>
      </c>
      <c r="D6493" s="341" t="s">
        <v>68</v>
      </c>
      <c r="E6493" s="341" t="s">
        <v>5964</v>
      </c>
      <c r="F6493" s="343" t="n">
        <v>80.8</v>
      </c>
    </row>
    <row r="6494" customFormat="false" ht="15" hidden="false" customHeight="false" outlineLevel="0" collapsed="false">
      <c r="A6494" s="341" t="n">
        <v>104230</v>
      </c>
      <c r="B6494" s="342" t="str">
        <f aca="false">A6494&amp;"U"</f>
        <v>104230U</v>
      </c>
      <c r="C6494" s="341" t="s">
        <v>12379</v>
      </c>
      <c r="D6494" s="341" t="s">
        <v>68</v>
      </c>
      <c r="E6494" s="341" t="s">
        <v>5964</v>
      </c>
      <c r="F6494" s="343" t="n">
        <v>87.54</v>
      </c>
    </row>
    <row r="6495" customFormat="false" ht="15" hidden="false" customHeight="false" outlineLevel="0" collapsed="false">
      <c r="A6495" s="341" t="n">
        <v>104231</v>
      </c>
      <c r="B6495" s="342" t="str">
        <f aca="false">A6495&amp;"U"</f>
        <v>104231U</v>
      </c>
      <c r="C6495" s="341" t="s">
        <v>12380</v>
      </c>
      <c r="D6495" s="341" t="s">
        <v>68</v>
      </c>
      <c r="E6495" s="341" t="s">
        <v>5964</v>
      </c>
      <c r="F6495" s="343" t="n">
        <v>132.62</v>
      </c>
    </row>
    <row r="6496" customFormat="false" ht="15" hidden="false" customHeight="false" outlineLevel="0" collapsed="false">
      <c r="A6496" s="341" t="n">
        <v>104232</v>
      </c>
      <c r="B6496" s="342" t="str">
        <f aca="false">A6496&amp;"U"</f>
        <v>104232U</v>
      </c>
      <c r="C6496" s="341" t="s">
        <v>12381</v>
      </c>
      <c r="D6496" s="341" t="s">
        <v>68</v>
      </c>
      <c r="E6496" s="341" t="s">
        <v>5911</v>
      </c>
      <c r="F6496" s="343" t="n">
        <v>82.86</v>
      </c>
    </row>
    <row r="6497" customFormat="false" ht="15" hidden="false" customHeight="false" outlineLevel="0" collapsed="false">
      <c r="A6497" s="341" t="n">
        <v>104233</v>
      </c>
      <c r="B6497" s="342" t="str">
        <f aca="false">A6497&amp;"U"</f>
        <v>104233U</v>
      </c>
      <c r="C6497" s="341" t="s">
        <v>12382</v>
      </c>
      <c r="D6497" s="341" t="s">
        <v>68</v>
      </c>
      <c r="E6497" s="341" t="s">
        <v>5964</v>
      </c>
      <c r="F6497" s="343" t="n">
        <v>36.57</v>
      </c>
    </row>
    <row r="6498" customFormat="false" ht="15" hidden="false" customHeight="false" outlineLevel="0" collapsed="false">
      <c r="A6498" s="341" t="n">
        <v>104234</v>
      </c>
      <c r="B6498" s="342" t="str">
        <f aca="false">A6498&amp;"U"</f>
        <v>104234U</v>
      </c>
      <c r="C6498" s="341" t="s">
        <v>12383</v>
      </c>
      <c r="D6498" s="341" t="s">
        <v>68</v>
      </c>
      <c r="E6498" s="341" t="s">
        <v>5964</v>
      </c>
      <c r="F6498" s="343" t="n">
        <v>39.97</v>
      </c>
    </row>
    <row r="6499" customFormat="false" ht="15" hidden="false" customHeight="false" outlineLevel="0" collapsed="false">
      <c r="A6499" s="341" t="n">
        <v>104235</v>
      </c>
      <c r="B6499" s="342" t="str">
        <f aca="false">A6499&amp;"U"</f>
        <v>104235U</v>
      </c>
      <c r="C6499" s="341" t="s">
        <v>12384</v>
      </c>
      <c r="D6499" s="341" t="s">
        <v>68</v>
      </c>
      <c r="E6499" s="341" t="s">
        <v>5964</v>
      </c>
      <c r="F6499" s="343" t="n">
        <v>65.27</v>
      </c>
    </row>
    <row r="6500" customFormat="false" ht="15" hidden="false" customHeight="false" outlineLevel="0" collapsed="false">
      <c r="A6500" s="341" t="n">
        <v>104236</v>
      </c>
      <c r="B6500" s="342" t="str">
        <f aca="false">A6500&amp;"U"</f>
        <v>104236U</v>
      </c>
      <c r="C6500" s="341" t="s">
        <v>12385</v>
      </c>
      <c r="D6500" s="341" t="s">
        <v>68</v>
      </c>
      <c r="E6500" s="341" t="s">
        <v>5911</v>
      </c>
      <c r="F6500" s="343" t="n">
        <v>39.59</v>
      </c>
    </row>
    <row r="6501" customFormat="false" ht="15" hidden="false" customHeight="false" outlineLevel="0" collapsed="false">
      <c r="A6501" s="341" t="n">
        <v>104237</v>
      </c>
      <c r="B6501" s="342" t="str">
        <f aca="false">A6501&amp;"U"</f>
        <v>104237U</v>
      </c>
      <c r="C6501" s="341" t="s">
        <v>12386</v>
      </c>
      <c r="D6501" s="341" t="s">
        <v>68</v>
      </c>
      <c r="E6501" s="341" t="s">
        <v>5964</v>
      </c>
      <c r="F6501" s="343" t="n">
        <v>50.3</v>
      </c>
    </row>
    <row r="6502" customFormat="false" ht="15" hidden="false" customHeight="false" outlineLevel="0" collapsed="false">
      <c r="A6502" s="341" t="n">
        <v>104238</v>
      </c>
      <c r="B6502" s="342" t="str">
        <f aca="false">A6502&amp;"U"</f>
        <v>104238U</v>
      </c>
      <c r="C6502" s="341" t="s">
        <v>12387</v>
      </c>
      <c r="D6502" s="341" t="s">
        <v>68</v>
      </c>
      <c r="E6502" s="341" t="s">
        <v>5964</v>
      </c>
      <c r="F6502" s="343" t="n">
        <v>54.85</v>
      </c>
    </row>
    <row r="6503" customFormat="false" ht="15" hidden="false" customHeight="false" outlineLevel="0" collapsed="false">
      <c r="A6503" s="341" t="n">
        <v>104239</v>
      </c>
      <c r="B6503" s="342" t="str">
        <f aca="false">A6503&amp;"U"</f>
        <v>104239U</v>
      </c>
      <c r="C6503" s="341" t="s">
        <v>12388</v>
      </c>
      <c r="D6503" s="341" t="s">
        <v>68</v>
      </c>
      <c r="E6503" s="341" t="s">
        <v>5964</v>
      </c>
      <c r="F6503" s="343" t="n">
        <v>88.64</v>
      </c>
    </row>
    <row r="6504" customFormat="false" ht="15" hidden="false" customHeight="false" outlineLevel="0" collapsed="false">
      <c r="A6504" s="341" t="n">
        <v>104240</v>
      </c>
      <c r="B6504" s="342" t="str">
        <f aca="false">A6504&amp;"U"</f>
        <v>104240U</v>
      </c>
      <c r="C6504" s="341" t="s">
        <v>12389</v>
      </c>
      <c r="D6504" s="341" t="s">
        <v>68</v>
      </c>
      <c r="E6504" s="341" t="s">
        <v>5911</v>
      </c>
      <c r="F6504" s="343" t="n">
        <v>54.68</v>
      </c>
    </row>
    <row r="6505" customFormat="false" ht="15" hidden="false" customHeight="false" outlineLevel="0" collapsed="false">
      <c r="A6505" s="341" t="n">
        <v>104241</v>
      </c>
      <c r="B6505" s="342" t="str">
        <f aca="false">A6505&amp;"U"</f>
        <v>104241U</v>
      </c>
      <c r="C6505" s="341" t="s">
        <v>12390</v>
      </c>
      <c r="D6505" s="341" t="s">
        <v>68</v>
      </c>
      <c r="E6505" s="341" t="s">
        <v>5964</v>
      </c>
      <c r="F6505" s="343" t="n">
        <v>56.47</v>
      </c>
    </row>
    <row r="6506" customFormat="false" ht="15" hidden="false" customHeight="false" outlineLevel="0" collapsed="false">
      <c r="A6506" s="341" t="n">
        <v>104242</v>
      </c>
      <c r="B6506" s="342" t="str">
        <f aca="false">A6506&amp;"U"</f>
        <v>104242U</v>
      </c>
      <c r="C6506" s="341" t="s">
        <v>12391</v>
      </c>
      <c r="D6506" s="341" t="s">
        <v>68</v>
      </c>
      <c r="E6506" s="341" t="s">
        <v>5964</v>
      </c>
      <c r="F6506" s="343" t="n">
        <v>62.18</v>
      </c>
    </row>
    <row r="6507" customFormat="false" ht="15" hidden="false" customHeight="false" outlineLevel="0" collapsed="false">
      <c r="A6507" s="341" t="n">
        <v>104243</v>
      </c>
      <c r="B6507" s="342" t="str">
        <f aca="false">A6507&amp;"U"</f>
        <v>104243U</v>
      </c>
      <c r="C6507" s="341" t="s">
        <v>12392</v>
      </c>
      <c r="D6507" s="341" t="s">
        <v>68</v>
      </c>
      <c r="E6507" s="341" t="s">
        <v>5964</v>
      </c>
      <c r="F6507" s="343" t="n">
        <v>105.13</v>
      </c>
    </row>
    <row r="6508" customFormat="false" ht="15" hidden="false" customHeight="false" outlineLevel="0" collapsed="false">
      <c r="A6508" s="341" t="n">
        <v>104244</v>
      </c>
      <c r="B6508" s="342" t="str">
        <f aca="false">A6508&amp;"U"</f>
        <v>104244U</v>
      </c>
      <c r="C6508" s="341" t="s">
        <v>12393</v>
      </c>
      <c r="D6508" s="341" t="s">
        <v>68</v>
      </c>
      <c r="E6508" s="341" t="s">
        <v>5911</v>
      </c>
      <c r="F6508" s="343" t="n">
        <v>61.53</v>
      </c>
    </row>
    <row r="6509" customFormat="false" ht="15" hidden="false" customHeight="false" outlineLevel="0" collapsed="false">
      <c r="A6509" s="341" t="n">
        <v>104245</v>
      </c>
      <c r="B6509" s="342" t="str">
        <f aca="false">A6509&amp;"U"</f>
        <v>104245U</v>
      </c>
      <c r="C6509" s="341" t="s">
        <v>12394</v>
      </c>
      <c r="D6509" s="341" t="s">
        <v>68</v>
      </c>
      <c r="E6509" s="341" t="s">
        <v>5964</v>
      </c>
      <c r="F6509" s="343" t="n">
        <v>61.71</v>
      </c>
    </row>
    <row r="6510" customFormat="false" ht="15" hidden="false" customHeight="false" outlineLevel="0" collapsed="false">
      <c r="A6510" s="341" t="n">
        <v>104246</v>
      </c>
      <c r="B6510" s="342" t="str">
        <f aca="false">A6510&amp;"U"</f>
        <v>104246U</v>
      </c>
      <c r="C6510" s="341" t="s">
        <v>12395</v>
      </c>
      <c r="D6510" s="341" t="s">
        <v>68</v>
      </c>
      <c r="E6510" s="341" t="s">
        <v>5964</v>
      </c>
      <c r="F6510" s="343" t="n">
        <v>68</v>
      </c>
    </row>
    <row r="6511" customFormat="false" ht="15" hidden="false" customHeight="false" outlineLevel="0" collapsed="false">
      <c r="A6511" s="341" t="n">
        <v>104247</v>
      </c>
      <c r="B6511" s="342" t="str">
        <f aca="false">A6511&amp;"U"</f>
        <v>104247U</v>
      </c>
      <c r="C6511" s="341" t="s">
        <v>12396</v>
      </c>
      <c r="D6511" s="341" t="s">
        <v>68</v>
      </c>
      <c r="E6511" s="341" t="s">
        <v>5964</v>
      </c>
      <c r="F6511" s="343" t="n">
        <v>112.82</v>
      </c>
    </row>
    <row r="6512" customFormat="false" ht="15" hidden="false" customHeight="false" outlineLevel="0" collapsed="false">
      <c r="A6512" s="341" t="n">
        <v>104248</v>
      </c>
      <c r="B6512" s="342" t="str">
        <f aca="false">A6512&amp;"U"</f>
        <v>104248U</v>
      </c>
      <c r="C6512" s="341" t="s">
        <v>12397</v>
      </c>
      <c r="D6512" s="341" t="s">
        <v>68</v>
      </c>
      <c r="E6512" s="341" t="s">
        <v>5911</v>
      </c>
      <c r="F6512" s="343" t="n">
        <v>64.31</v>
      </c>
    </row>
    <row r="6513" customFormat="false" ht="15" hidden="false" customHeight="false" outlineLevel="0" collapsed="false">
      <c r="A6513" s="341" t="n">
        <v>104249</v>
      </c>
      <c r="B6513" s="342" t="str">
        <f aca="false">A6513&amp;"U"</f>
        <v>104249U</v>
      </c>
      <c r="C6513" s="341" t="s">
        <v>12398</v>
      </c>
      <c r="D6513" s="341" t="s">
        <v>68</v>
      </c>
      <c r="E6513" s="341" t="s">
        <v>5964</v>
      </c>
      <c r="F6513" s="343" t="n">
        <v>66.18</v>
      </c>
    </row>
    <row r="6514" customFormat="false" ht="15" hidden="false" customHeight="false" outlineLevel="0" collapsed="false">
      <c r="A6514" s="341" t="n">
        <v>104250</v>
      </c>
      <c r="B6514" s="342" t="str">
        <f aca="false">A6514&amp;"U"</f>
        <v>104250U</v>
      </c>
      <c r="C6514" s="341" t="s">
        <v>12399</v>
      </c>
      <c r="D6514" s="341" t="s">
        <v>68</v>
      </c>
      <c r="E6514" s="341" t="s">
        <v>5964</v>
      </c>
      <c r="F6514" s="343" t="n">
        <v>69.58</v>
      </c>
    </row>
    <row r="6515" customFormat="false" ht="15" hidden="false" customHeight="false" outlineLevel="0" collapsed="false">
      <c r="A6515" s="341" t="n">
        <v>104251</v>
      </c>
      <c r="B6515" s="342" t="str">
        <f aca="false">A6515&amp;"U"</f>
        <v>104251U</v>
      </c>
      <c r="C6515" s="341" t="s">
        <v>12400</v>
      </c>
      <c r="D6515" s="341" t="s">
        <v>68</v>
      </c>
      <c r="E6515" s="341" t="s">
        <v>5964</v>
      </c>
      <c r="F6515" s="343" t="n">
        <v>92.06</v>
      </c>
    </row>
    <row r="6516" customFormat="false" ht="15" hidden="false" customHeight="false" outlineLevel="0" collapsed="false">
      <c r="A6516" s="341" t="n">
        <v>104252</v>
      </c>
      <c r="B6516" s="342" t="str">
        <f aca="false">A6516&amp;"U"</f>
        <v>104252U</v>
      </c>
      <c r="C6516" s="341" t="s">
        <v>12401</v>
      </c>
      <c r="D6516" s="341" t="s">
        <v>68</v>
      </c>
      <c r="E6516" s="341" t="s">
        <v>5911</v>
      </c>
      <c r="F6516" s="343" t="n">
        <v>72</v>
      </c>
    </row>
    <row r="6517" customFormat="false" ht="15" hidden="false" customHeight="false" outlineLevel="0" collapsed="false">
      <c r="A6517" s="341" t="n">
        <v>104253</v>
      </c>
      <c r="B6517" s="342" t="str">
        <f aca="false">A6517&amp;"U"</f>
        <v>104253U</v>
      </c>
      <c r="C6517" s="341" t="s">
        <v>12402</v>
      </c>
      <c r="D6517" s="341" t="s">
        <v>68</v>
      </c>
      <c r="E6517" s="341" t="s">
        <v>5964</v>
      </c>
      <c r="F6517" s="343" t="n">
        <v>79.91</v>
      </c>
    </row>
    <row r="6518" customFormat="false" ht="15" hidden="false" customHeight="false" outlineLevel="0" collapsed="false">
      <c r="A6518" s="341" t="n">
        <v>104254</v>
      </c>
      <c r="B6518" s="342" t="str">
        <f aca="false">A6518&amp;"U"</f>
        <v>104254U</v>
      </c>
      <c r="C6518" s="341" t="s">
        <v>12403</v>
      </c>
      <c r="D6518" s="341" t="s">
        <v>68</v>
      </c>
      <c r="E6518" s="341" t="s">
        <v>5964</v>
      </c>
      <c r="F6518" s="343" t="n">
        <v>84.46</v>
      </c>
    </row>
    <row r="6519" customFormat="false" ht="15" hidden="false" customHeight="false" outlineLevel="0" collapsed="false">
      <c r="A6519" s="341" t="n">
        <v>104255</v>
      </c>
      <c r="B6519" s="342" t="str">
        <f aca="false">A6519&amp;"U"</f>
        <v>104255U</v>
      </c>
      <c r="C6519" s="341" t="s">
        <v>12404</v>
      </c>
      <c r="D6519" s="341" t="s">
        <v>68</v>
      </c>
      <c r="E6519" s="341" t="s">
        <v>5964</v>
      </c>
      <c r="F6519" s="343" t="n">
        <v>115.42</v>
      </c>
    </row>
    <row r="6520" customFormat="false" ht="15" hidden="false" customHeight="false" outlineLevel="0" collapsed="false">
      <c r="A6520" s="341" t="n">
        <v>104256</v>
      </c>
      <c r="B6520" s="342" t="str">
        <f aca="false">A6520&amp;"U"</f>
        <v>104256U</v>
      </c>
      <c r="C6520" s="341" t="s">
        <v>12405</v>
      </c>
      <c r="D6520" s="341" t="s">
        <v>68</v>
      </c>
      <c r="E6520" s="341" t="s">
        <v>5911</v>
      </c>
      <c r="F6520" s="343" t="n">
        <v>87.07</v>
      </c>
    </row>
    <row r="6521" customFormat="false" ht="15" hidden="false" customHeight="false" outlineLevel="0" collapsed="false">
      <c r="A6521" s="341" t="n">
        <v>104257</v>
      </c>
      <c r="B6521" s="342" t="str">
        <f aca="false">A6521&amp;"U"</f>
        <v>104257U</v>
      </c>
      <c r="C6521" s="341" t="s">
        <v>12406</v>
      </c>
      <c r="D6521" s="341" t="s">
        <v>68</v>
      </c>
      <c r="E6521" s="341" t="s">
        <v>5964</v>
      </c>
      <c r="F6521" s="343" t="n">
        <v>86.08</v>
      </c>
    </row>
    <row r="6522" customFormat="false" ht="15" hidden="false" customHeight="false" outlineLevel="0" collapsed="false">
      <c r="A6522" s="341" t="n">
        <v>104258</v>
      </c>
      <c r="B6522" s="342" t="str">
        <f aca="false">A6522&amp;"U"</f>
        <v>104258U</v>
      </c>
      <c r="C6522" s="341" t="s">
        <v>12407</v>
      </c>
      <c r="D6522" s="341" t="s">
        <v>68</v>
      </c>
      <c r="E6522" s="341" t="s">
        <v>5964</v>
      </c>
      <c r="F6522" s="343" t="n">
        <v>91.79</v>
      </c>
    </row>
    <row r="6523" customFormat="false" ht="15" hidden="false" customHeight="false" outlineLevel="0" collapsed="false">
      <c r="A6523" s="341" t="n">
        <v>104259</v>
      </c>
      <c r="B6523" s="342" t="str">
        <f aca="false">A6523&amp;"U"</f>
        <v>104259U</v>
      </c>
      <c r="C6523" s="341" t="s">
        <v>12408</v>
      </c>
      <c r="D6523" s="341" t="s">
        <v>68</v>
      </c>
      <c r="E6523" s="341" t="s">
        <v>5964</v>
      </c>
      <c r="F6523" s="343" t="n">
        <v>131.91</v>
      </c>
    </row>
    <row r="6524" customFormat="false" ht="15" hidden="false" customHeight="false" outlineLevel="0" collapsed="false">
      <c r="A6524" s="341" t="n">
        <v>104260</v>
      </c>
      <c r="B6524" s="342" t="str">
        <f aca="false">A6524&amp;"U"</f>
        <v>104260U</v>
      </c>
      <c r="C6524" s="341" t="s">
        <v>12409</v>
      </c>
      <c r="D6524" s="341" t="s">
        <v>68</v>
      </c>
      <c r="E6524" s="341" t="s">
        <v>5911</v>
      </c>
      <c r="F6524" s="343" t="n">
        <v>93.92</v>
      </c>
    </row>
    <row r="6525" customFormat="false" ht="15" hidden="false" customHeight="false" outlineLevel="0" collapsed="false">
      <c r="A6525" s="341" t="n">
        <v>104261</v>
      </c>
      <c r="B6525" s="342" t="str">
        <f aca="false">A6525&amp;"U"</f>
        <v>104261U</v>
      </c>
      <c r="C6525" s="341" t="s">
        <v>12410</v>
      </c>
      <c r="D6525" s="341" t="s">
        <v>68</v>
      </c>
      <c r="E6525" s="341" t="s">
        <v>5964</v>
      </c>
      <c r="F6525" s="343" t="n">
        <v>110.55</v>
      </c>
    </row>
    <row r="6526" customFormat="false" ht="15" hidden="false" customHeight="false" outlineLevel="0" collapsed="false">
      <c r="A6526" s="341" t="n">
        <v>104262</v>
      </c>
      <c r="B6526" s="342" t="str">
        <f aca="false">A6526&amp;"U"</f>
        <v>104262U</v>
      </c>
      <c r="C6526" s="341" t="s">
        <v>12411</v>
      </c>
      <c r="D6526" s="341" t="s">
        <v>68</v>
      </c>
      <c r="E6526" s="341" t="s">
        <v>5964</v>
      </c>
      <c r="F6526" s="343" t="n">
        <v>116.84</v>
      </c>
    </row>
    <row r="6527" customFormat="false" ht="15" hidden="false" customHeight="false" outlineLevel="0" collapsed="false">
      <c r="A6527" s="341" t="n">
        <v>104263</v>
      </c>
      <c r="B6527" s="342" t="str">
        <f aca="false">A6527&amp;"U"</f>
        <v>104263U</v>
      </c>
      <c r="C6527" s="341" t="s">
        <v>12412</v>
      </c>
      <c r="D6527" s="341" t="s">
        <v>68</v>
      </c>
      <c r="E6527" s="341" t="s">
        <v>5964</v>
      </c>
      <c r="F6527" s="343" t="n">
        <v>151.96</v>
      </c>
    </row>
    <row r="6528" customFormat="false" ht="15" hidden="false" customHeight="false" outlineLevel="0" collapsed="false">
      <c r="A6528" s="341" t="n">
        <v>104264</v>
      </c>
      <c r="B6528" s="342" t="str">
        <f aca="false">A6528&amp;"U"</f>
        <v>104264U</v>
      </c>
      <c r="C6528" s="341" t="s">
        <v>12413</v>
      </c>
      <c r="D6528" s="341" t="s">
        <v>68</v>
      </c>
      <c r="E6528" s="341" t="s">
        <v>5911</v>
      </c>
      <c r="F6528" s="343" t="n">
        <v>111.45</v>
      </c>
    </row>
    <row r="6529" customFormat="false" ht="15" hidden="false" customHeight="false" outlineLevel="0" collapsed="false">
      <c r="A6529" s="341" t="n">
        <v>104627</v>
      </c>
      <c r="B6529" s="342" t="str">
        <f aca="false">A6529&amp;"U"</f>
        <v>104627U</v>
      </c>
      <c r="C6529" s="341" t="s">
        <v>12414</v>
      </c>
      <c r="D6529" s="341" t="s">
        <v>68</v>
      </c>
      <c r="E6529" s="341" t="s">
        <v>5964</v>
      </c>
      <c r="F6529" s="343" t="n">
        <v>17.24</v>
      </c>
    </row>
    <row r="6530" customFormat="false" ht="15" hidden="false" customHeight="false" outlineLevel="0" collapsed="false">
      <c r="A6530" s="341" t="n">
        <v>104628</v>
      </c>
      <c r="B6530" s="342" t="str">
        <f aca="false">A6530&amp;"U"</f>
        <v>104628U</v>
      </c>
      <c r="C6530" s="341" t="s">
        <v>12415</v>
      </c>
      <c r="D6530" s="341" t="s">
        <v>68</v>
      </c>
      <c r="E6530" s="341" t="s">
        <v>5964</v>
      </c>
      <c r="F6530" s="343" t="n">
        <v>26.6</v>
      </c>
    </row>
    <row r="6531" customFormat="false" ht="15" hidden="false" customHeight="false" outlineLevel="0" collapsed="false">
      <c r="A6531" s="341" t="n">
        <v>104629</v>
      </c>
      <c r="B6531" s="342" t="str">
        <f aca="false">A6531&amp;"U"</f>
        <v>104629U</v>
      </c>
      <c r="C6531" s="341" t="s">
        <v>12416</v>
      </c>
      <c r="D6531" s="341" t="s">
        <v>68</v>
      </c>
      <c r="E6531" s="341" t="s">
        <v>5964</v>
      </c>
      <c r="F6531" s="343" t="n">
        <v>31.98</v>
      </c>
    </row>
    <row r="6532" customFormat="false" ht="15" hidden="false" customHeight="false" outlineLevel="0" collapsed="false">
      <c r="A6532" s="341" t="n">
        <v>104630</v>
      </c>
      <c r="B6532" s="342" t="str">
        <f aca="false">A6532&amp;"U"</f>
        <v>104630U</v>
      </c>
      <c r="C6532" s="341" t="s">
        <v>12417</v>
      </c>
      <c r="D6532" s="341" t="s">
        <v>68</v>
      </c>
      <c r="E6532" s="341" t="s">
        <v>5964</v>
      </c>
      <c r="F6532" s="343" t="n">
        <v>27.18</v>
      </c>
    </row>
    <row r="6533" customFormat="false" ht="15" hidden="false" customHeight="false" outlineLevel="0" collapsed="false">
      <c r="A6533" s="341" t="n">
        <v>104631</v>
      </c>
      <c r="B6533" s="342" t="str">
        <f aca="false">A6533&amp;"U"</f>
        <v>104631U</v>
      </c>
      <c r="C6533" s="341" t="s">
        <v>12418</v>
      </c>
      <c r="D6533" s="341" t="s">
        <v>68</v>
      </c>
      <c r="E6533" s="341" t="s">
        <v>5964</v>
      </c>
      <c r="F6533" s="343" t="n">
        <v>36.53</v>
      </c>
    </row>
    <row r="6534" customFormat="false" ht="15" hidden="false" customHeight="false" outlineLevel="0" collapsed="false">
      <c r="A6534" s="341" t="n">
        <v>104632</v>
      </c>
      <c r="B6534" s="342" t="str">
        <f aca="false">A6534&amp;"U"</f>
        <v>104632U</v>
      </c>
      <c r="C6534" s="341" t="s">
        <v>12419</v>
      </c>
      <c r="D6534" s="341" t="s">
        <v>68</v>
      </c>
      <c r="E6534" s="341" t="s">
        <v>5964</v>
      </c>
      <c r="F6534" s="343" t="n">
        <v>41.9</v>
      </c>
    </row>
    <row r="6535" customFormat="false" ht="15" hidden="false" customHeight="false" outlineLevel="0" collapsed="false">
      <c r="A6535" s="341" t="n">
        <v>104633</v>
      </c>
      <c r="B6535" s="342" t="str">
        <f aca="false">A6535&amp;"U"</f>
        <v>104633U</v>
      </c>
      <c r="C6535" s="341" t="s">
        <v>12420</v>
      </c>
      <c r="D6535" s="341" t="s">
        <v>68</v>
      </c>
      <c r="E6535" s="341" t="s">
        <v>5964</v>
      </c>
      <c r="F6535" s="343" t="n">
        <v>23.52</v>
      </c>
    </row>
    <row r="6536" customFormat="false" ht="15" hidden="false" customHeight="false" outlineLevel="0" collapsed="false">
      <c r="A6536" s="341" t="n">
        <v>104634</v>
      </c>
      <c r="B6536" s="342" t="str">
        <f aca="false">A6536&amp;"U"</f>
        <v>104634U</v>
      </c>
      <c r="C6536" s="341" t="s">
        <v>12421</v>
      </c>
      <c r="D6536" s="341" t="s">
        <v>68</v>
      </c>
      <c r="E6536" s="341" t="s">
        <v>5964</v>
      </c>
      <c r="F6536" s="343" t="n">
        <v>34.88</v>
      </c>
    </row>
    <row r="6537" customFormat="false" ht="15" hidden="false" customHeight="false" outlineLevel="0" collapsed="false">
      <c r="A6537" s="341" t="n">
        <v>104635</v>
      </c>
      <c r="B6537" s="342" t="str">
        <f aca="false">A6537&amp;"U"</f>
        <v>104635U</v>
      </c>
      <c r="C6537" s="341" t="s">
        <v>12422</v>
      </c>
      <c r="D6537" s="341" t="s">
        <v>68</v>
      </c>
      <c r="E6537" s="341" t="s">
        <v>5964</v>
      </c>
      <c r="F6537" s="343" t="n">
        <v>47.91</v>
      </c>
    </row>
    <row r="6538" customFormat="false" ht="15" hidden="false" customHeight="false" outlineLevel="0" collapsed="false">
      <c r="A6538" s="341" t="n">
        <v>104636</v>
      </c>
      <c r="B6538" s="342" t="str">
        <f aca="false">A6538&amp;"U"</f>
        <v>104636U</v>
      </c>
      <c r="C6538" s="341" t="s">
        <v>12423</v>
      </c>
      <c r="D6538" s="341" t="s">
        <v>68</v>
      </c>
      <c r="E6538" s="341" t="s">
        <v>5964</v>
      </c>
      <c r="F6538" s="343" t="n">
        <v>55.81</v>
      </c>
    </row>
    <row r="6539" customFormat="false" ht="15" hidden="false" customHeight="false" outlineLevel="0" collapsed="false">
      <c r="A6539" s="341" t="n">
        <v>87244</v>
      </c>
      <c r="B6539" s="342" t="str">
        <f aca="false">A6539&amp;"U"</f>
        <v>87244U</v>
      </c>
      <c r="C6539" s="341" t="s">
        <v>12424</v>
      </c>
      <c r="D6539" s="341" t="s">
        <v>68</v>
      </c>
      <c r="E6539" s="341" t="s">
        <v>5964</v>
      </c>
      <c r="F6539" s="343" t="n">
        <v>157.51</v>
      </c>
    </row>
    <row r="6540" customFormat="false" ht="15" hidden="false" customHeight="false" outlineLevel="0" collapsed="false">
      <c r="A6540" s="341" t="n">
        <v>87245</v>
      </c>
      <c r="B6540" s="342" t="str">
        <f aca="false">A6540&amp;"U"</f>
        <v>87245U</v>
      </c>
      <c r="C6540" s="341" t="s">
        <v>12425</v>
      </c>
      <c r="D6540" s="341" t="s">
        <v>68</v>
      </c>
      <c r="E6540" s="341" t="s">
        <v>5964</v>
      </c>
      <c r="F6540" s="343" t="n">
        <v>186.02</v>
      </c>
    </row>
    <row r="6541" customFormat="false" ht="15" hidden="false" customHeight="false" outlineLevel="0" collapsed="false">
      <c r="A6541" s="341" t="n">
        <v>87265</v>
      </c>
      <c r="B6541" s="342" t="str">
        <f aca="false">A6541&amp;"U"</f>
        <v>87265U</v>
      </c>
      <c r="C6541" s="341" t="s">
        <v>12426</v>
      </c>
      <c r="D6541" s="341" t="s">
        <v>68</v>
      </c>
      <c r="E6541" s="341" t="s">
        <v>5964</v>
      </c>
      <c r="F6541" s="343" t="n">
        <v>49</v>
      </c>
    </row>
    <row r="6542" customFormat="false" ht="15" hidden="false" customHeight="false" outlineLevel="0" collapsed="false">
      <c r="A6542" s="341" t="n">
        <v>87267</v>
      </c>
      <c r="B6542" s="342" t="str">
        <f aca="false">A6542&amp;"U"</f>
        <v>87267U</v>
      </c>
      <c r="C6542" s="341" t="s">
        <v>12427</v>
      </c>
      <c r="D6542" s="341" t="s">
        <v>68</v>
      </c>
      <c r="E6542" s="341" t="s">
        <v>5964</v>
      </c>
      <c r="F6542" s="343" t="n">
        <v>53.76</v>
      </c>
    </row>
    <row r="6543" customFormat="false" ht="15" hidden="false" customHeight="false" outlineLevel="0" collapsed="false">
      <c r="A6543" s="341" t="n">
        <v>87269</v>
      </c>
      <c r="B6543" s="342" t="str">
        <f aca="false">A6543&amp;"U"</f>
        <v>87269U</v>
      </c>
      <c r="C6543" s="341" t="s">
        <v>12428</v>
      </c>
      <c r="D6543" s="341" t="s">
        <v>68</v>
      </c>
      <c r="E6543" s="341" t="s">
        <v>5964</v>
      </c>
      <c r="F6543" s="343" t="n">
        <v>52.44</v>
      </c>
    </row>
    <row r="6544" customFormat="false" ht="15" hidden="false" customHeight="false" outlineLevel="0" collapsed="false">
      <c r="A6544" s="341" t="n">
        <v>87271</v>
      </c>
      <c r="B6544" s="342" t="str">
        <f aca="false">A6544&amp;"U"</f>
        <v>87271U</v>
      </c>
      <c r="C6544" s="341" t="s">
        <v>12429</v>
      </c>
      <c r="D6544" s="341" t="s">
        <v>68</v>
      </c>
      <c r="E6544" s="341" t="s">
        <v>5964</v>
      </c>
      <c r="F6544" s="343" t="n">
        <v>57.27</v>
      </c>
    </row>
    <row r="6545" customFormat="false" ht="15" hidden="false" customHeight="false" outlineLevel="0" collapsed="false">
      <c r="A6545" s="341" t="n">
        <v>87273</v>
      </c>
      <c r="B6545" s="342" t="str">
        <f aca="false">A6545&amp;"U"</f>
        <v>87273U</v>
      </c>
      <c r="C6545" s="341" t="s">
        <v>12430</v>
      </c>
      <c r="D6545" s="341" t="s">
        <v>68</v>
      </c>
      <c r="E6545" s="341" t="s">
        <v>5964</v>
      </c>
      <c r="F6545" s="343" t="n">
        <v>55.32</v>
      </c>
    </row>
    <row r="6546" customFormat="false" ht="15" hidden="false" customHeight="false" outlineLevel="0" collapsed="false">
      <c r="A6546" s="341" t="n">
        <v>87275</v>
      </c>
      <c r="B6546" s="342" t="str">
        <f aca="false">A6546&amp;"U"</f>
        <v>87275U</v>
      </c>
      <c r="C6546" s="341" t="s">
        <v>12431</v>
      </c>
      <c r="D6546" s="341" t="s">
        <v>68</v>
      </c>
      <c r="E6546" s="341" t="s">
        <v>5964</v>
      </c>
      <c r="F6546" s="343" t="n">
        <v>61.69</v>
      </c>
    </row>
    <row r="6547" customFormat="false" ht="15" hidden="false" customHeight="false" outlineLevel="0" collapsed="false">
      <c r="A6547" s="341" t="n">
        <v>88788</v>
      </c>
      <c r="B6547" s="342" t="str">
        <f aca="false">A6547&amp;"U"</f>
        <v>88788U</v>
      </c>
      <c r="C6547" s="341" t="s">
        <v>12432</v>
      </c>
      <c r="D6547" s="341" t="s">
        <v>68</v>
      </c>
      <c r="E6547" s="341" t="s">
        <v>5964</v>
      </c>
      <c r="F6547" s="343" t="n">
        <v>217.2</v>
      </c>
    </row>
    <row r="6548" customFormat="false" ht="15" hidden="false" customHeight="false" outlineLevel="0" collapsed="false">
      <c r="A6548" s="341" t="n">
        <v>88789</v>
      </c>
      <c r="B6548" s="342" t="str">
        <f aca="false">A6548&amp;"U"</f>
        <v>88789U</v>
      </c>
      <c r="C6548" s="341" t="s">
        <v>12433</v>
      </c>
      <c r="D6548" s="341" t="s">
        <v>68</v>
      </c>
      <c r="E6548" s="341" t="s">
        <v>5964</v>
      </c>
      <c r="F6548" s="343" t="n">
        <v>257.72</v>
      </c>
    </row>
    <row r="6549" customFormat="false" ht="15" hidden="false" customHeight="false" outlineLevel="0" collapsed="false">
      <c r="A6549" s="341" t="n">
        <v>89045</v>
      </c>
      <c r="B6549" s="342" t="str">
        <f aca="false">A6549&amp;"U"</f>
        <v>89045U</v>
      </c>
      <c r="C6549" s="341" t="s">
        <v>12434</v>
      </c>
      <c r="D6549" s="341" t="s">
        <v>68</v>
      </c>
      <c r="E6549" s="341" t="s">
        <v>5964</v>
      </c>
      <c r="F6549" s="343" t="n">
        <v>50.19</v>
      </c>
    </row>
    <row r="6550" customFormat="false" ht="15" hidden="false" customHeight="false" outlineLevel="0" collapsed="false">
      <c r="A6550" s="341" t="n">
        <v>89170</v>
      </c>
      <c r="B6550" s="342" t="str">
        <f aca="false">A6550&amp;"U"</f>
        <v>89170U</v>
      </c>
      <c r="C6550" s="341" t="s">
        <v>12435</v>
      </c>
      <c r="D6550" s="341" t="s">
        <v>68</v>
      </c>
      <c r="E6550" s="341" t="s">
        <v>5964</v>
      </c>
      <c r="F6550" s="343" t="n">
        <v>50.19</v>
      </c>
    </row>
    <row r="6551" customFormat="false" ht="15" hidden="false" customHeight="false" outlineLevel="0" collapsed="false">
      <c r="A6551" s="341" t="n">
        <v>93393</v>
      </c>
      <c r="B6551" s="342" t="str">
        <f aca="false">A6551&amp;"U"</f>
        <v>93393U</v>
      </c>
      <c r="C6551" s="341" t="s">
        <v>12436</v>
      </c>
      <c r="D6551" s="341" t="s">
        <v>68</v>
      </c>
      <c r="E6551" s="341" t="s">
        <v>5964</v>
      </c>
      <c r="F6551" s="343" t="n">
        <v>42.52</v>
      </c>
    </row>
    <row r="6552" customFormat="false" ht="15" hidden="false" customHeight="false" outlineLevel="0" collapsed="false">
      <c r="A6552" s="341" t="n">
        <v>93395</v>
      </c>
      <c r="B6552" s="342" t="str">
        <f aca="false">A6552&amp;"U"</f>
        <v>93395U</v>
      </c>
      <c r="C6552" s="341" t="s">
        <v>12437</v>
      </c>
      <c r="D6552" s="341" t="s">
        <v>68</v>
      </c>
      <c r="E6552" s="341" t="s">
        <v>5964</v>
      </c>
      <c r="F6552" s="343" t="n">
        <v>47.24</v>
      </c>
    </row>
    <row r="6553" customFormat="false" ht="15" hidden="false" customHeight="false" outlineLevel="0" collapsed="false">
      <c r="A6553" s="341" t="n">
        <v>99195</v>
      </c>
      <c r="B6553" s="342" t="str">
        <f aca="false">A6553&amp;"U"</f>
        <v>99195U</v>
      </c>
      <c r="C6553" s="341" t="s">
        <v>12438</v>
      </c>
      <c r="D6553" s="341" t="s">
        <v>68</v>
      </c>
      <c r="E6553" s="341" t="s">
        <v>5964</v>
      </c>
      <c r="F6553" s="343" t="n">
        <v>50.23</v>
      </c>
    </row>
    <row r="6554" customFormat="false" ht="15" hidden="false" customHeight="false" outlineLevel="0" collapsed="false">
      <c r="A6554" s="341" t="n">
        <v>99198</v>
      </c>
      <c r="B6554" s="342" t="str">
        <f aca="false">A6554&amp;"U"</f>
        <v>99198U</v>
      </c>
      <c r="C6554" s="341" t="s">
        <v>12439</v>
      </c>
      <c r="D6554" s="341" t="s">
        <v>68</v>
      </c>
      <c r="E6554" s="341" t="s">
        <v>5964</v>
      </c>
      <c r="F6554" s="343" t="n">
        <v>54.95</v>
      </c>
    </row>
    <row r="6555" customFormat="false" ht="15" hidden="false" customHeight="false" outlineLevel="0" collapsed="false">
      <c r="A6555" s="341" t="n">
        <v>104611</v>
      </c>
      <c r="B6555" s="342" t="str">
        <f aca="false">A6555&amp;"U"</f>
        <v>104611U</v>
      </c>
      <c r="C6555" s="341" t="s">
        <v>12440</v>
      </c>
      <c r="D6555" s="341" t="s">
        <v>68</v>
      </c>
      <c r="E6555" s="341" t="s">
        <v>5964</v>
      </c>
      <c r="F6555" s="343" t="n">
        <v>66.01</v>
      </c>
    </row>
    <row r="6556" customFormat="false" ht="15" hidden="false" customHeight="false" outlineLevel="0" collapsed="false">
      <c r="A6556" s="341" t="n">
        <v>104612</v>
      </c>
      <c r="B6556" s="342" t="str">
        <f aca="false">A6556&amp;"U"</f>
        <v>104612U</v>
      </c>
      <c r="C6556" s="341" t="s">
        <v>12441</v>
      </c>
      <c r="D6556" s="341" t="s">
        <v>68</v>
      </c>
      <c r="E6556" s="341" t="s">
        <v>5964</v>
      </c>
      <c r="F6556" s="343" t="n">
        <v>66.83</v>
      </c>
    </row>
    <row r="6557" customFormat="false" ht="15" hidden="false" customHeight="false" outlineLevel="0" collapsed="false">
      <c r="A6557" s="341" t="n">
        <v>104613</v>
      </c>
      <c r="B6557" s="342" t="str">
        <f aca="false">A6557&amp;"U"</f>
        <v>104613U</v>
      </c>
      <c r="C6557" s="341" t="s">
        <v>12442</v>
      </c>
      <c r="D6557" s="341" t="s">
        <v>68</v>
      </c>
      <c r="E6557" s="341" t="s">
        <v>5964</v>
      </c>
      <c r="F6557" s="343" t="n">
        <v>52.13</v>
      </c>
    </row>
    <row r="6558" customFormat="false" ht="15" hidden="false" customHeight="false" outlineLevel="0" collapsed="false">
      <c r="A6558" s="341" t="n">
        <v>104614</v>
      </c>
      <c r="B6558" s="342" t="str">
        <f aca="false">A6558&amp;"U"</f>
        <v>104614U</v>
      </c>
      <c r="C6558" s="341" t="s">
        <v>12443</v>
      </c>
      <c r="D6558" s="341" t="s">
        <v>68</v>
      </c>
      <c r="E6558" s="341" t="s">
        <v>5964</v>
      </c>
      <c r="F6558" s="343" t="n">
        <v>58.33</v>
      </c>
    </row>
    <row r="6559" customFormat="false" ht="15" hidden="false" customHeight="false" outlineLevel="0" collapsed="false">
      <c r="A6559" s="341" t="n">
        <v>104615</v>
      </c>
      <c r="B6559" s="342" t="str">
        <f aca="false">A6559&amp;"U"</f>
        <v>104615U</v>
      </c>
      <c r="C6559" s="341" t="s">
        <v>12444</v>
      </c>
      <c r="D6559" s="341" t="s">
        <v>68</v>
      </c>
      <c r="E6559" s="341" t="s">
        <v>5964</v>
      </c>
      <c r="F6559" s="343" t="n">
        <v>153.51</v>
      </c>
    </row>
    <row r="6560" customFormat="false" ht="15" hidden="false" customHeight="false" outlineLevel="0" collapsed="false">
      <c r="A6560" s="341" t="n">
        <v>104616</v>
      </c>
      <c r="B6560" s="342" t="str">
        <f aca="false">A6560&amp;"U"</f>
        <v>104616U</v>
      </c>
      <c r="C6560" s="341" t="s">
        <v>12445</v>
      </c>
      <c r="D6560" s="341" t="s">
        <v>68</v>
      </c>
      <c r="E6560" s="341" t="s">
        <v>5964</v>
      </c>
      <c r="F6560" s="343" t="n">
        <v>215.77</v>
      </c>
    </row>
    <row r="6561" customFormat="false" ht="15" hidden="false" customHeight="false" outlineLevel="0" collapsed="false">
      <c r="A6561" s="341" t="n">
        <v>104617</v>
      </c>
      <c r="B6561" s="342" t="str">
        <f aca="false">A6561&amp;"U"</f>
        <v>104617U</v>
      </c>
      <c r="C6561" s="341" t="s">
        <v>12446</v>
      </c>
      <c r="D6561" s="341" t="s">
        <v>68</v>
      </c>
      <c r="E6561" s="341" t="s">
        <v>5964</v>
      </c>
      <c r="F6561" s="343" t="n">
        <v>163.18</v>
      </c>
    </row>
    <row r="6562" customFormat="false" ht="15" hidden="false" customHeight="false" outlineLevel="0" collapsed="false">
      <c r="A6562" s="341" t="n">
        <v>104618</v>
      </c>
      <c r="B6562" s="342" t="str">
        <f aca="false">A6562&amp;"U"</f>
        <v>104618U</v>
      </c>
      <c r="C6562" s="341" t="s">
        <v>12447</v>
      </c>
      <c r="D6562" s="341" t="s">
        <v>68</v>
      </c>
      <c r="E6562" s="341" t="s">
        <v>5964</v>
      </c>
      <c r="F6562" s="343" t="n">
        <v>225.44</v>
      </c>
    </row>
    <row r="6563" customFormat="false" ht="15" hidden="false" customHeight="false" outlineLevel="0" collapsed="false">
      <c r="A6563" s="341" t="n">
        <v>104619</v>
      </c>
      <c r="B6563" s="342" t="str">
        <f aca="false">A6563&amp;"U"</f>
        <v>104619U</v>
      </c>
      <c r="C6563" s="341" t="s">
        <v>12448</v>
      </c>
      <c r="D6563" s="341" t="s">
        <v>152</v>
      </c>
      <c r="E6563" s="341" t="s">
        <v>5964</v>
      </c>
      <c r="F6563" s="343" t="n">
        <v>16.93</v>
      </c>
    </row>
    <row r="6564" customFormat="false" ht="15" hidden="false" customHeight="false" outlineLevel="0" collapsed="false">
      <c r="A6564" s="341" t="n">
        <v>101965</v>
      </c>
      <c r="B6564" s="342" t="str">
        <f aca="false">A6564&amp;"U"</f>
        <v>101965U</v>
      </c>
      <c r="C6564" s="341" t="s">
        <v>151</v>
      </c>
      <c r="D6564" s="341" t="s">
        <v>152</v>
      </c>
      <c r="E6564" s="341" t="s">
        <v>5964</v>
      </c>
      <c r="F6564" s="343" t="n">
        <v>130.22</v>
      </c>
    </row>
    <row r="6565" customFormat="false" ht="15" hidden="false" customHeight="false" outlineLevel="0" collapsed="false">
      <c r="A6565" s="341" t="n">
        <v>101966</v>
      </c>
      <c r="B6565" s="342" t="str">
        <f aca="false">A6565&amp;"U"</f>
        <v>101966U</v>
      </c>
      <c r="C6565" s="341" t="s">
        <v>12449</v>
      </c>
      <c r="D6565" s="341" t="s">
        <v>152</v>
      </c>
      <c r="E6565" s="341" t="s">
        <v>5964</v>
      </c>
      <c r="F6565" s="343" t="n">
        <v>168.54</v>
      </c>
    </row>
    <row r="6566" customFormat="false" ht="15" hidden="false" customHeight="false" outlineLevel="0" collapsed="false">
      <c r="A6566" s="341" t="n">
        <v>101979</v>
      </c>
      <c r="B6566" s="342" t="str">
        <f aca="false">A6566&amp;"U"</f>
        <v>101979U</v>
      </c>
      <c r="C6566" s="341" t="s">
        <v>12450</v>
      </c>
      <c r="D6566" s="341" t="s">
        <v>152</v>
      </c>
      <c r="E6566" s="341" t="s">
        <v>5911</v>
      </c>
      <c r="F6566" s="343" t="n">
        <v>41.36</v>
      </c>
    </row>
    <row r="6567" customFormat="false" ht="15" hidden="false" customHeight="false" outlineLevel="0" collapsed="false">
      <c r="A6567" s="341" t="n">
        <v>96112</v>
      </c>
      <c r="B6567" s="342" t="str">
        <f aca="false">A6567&amp;"U"</f>
        <v>96112U</v>
      </c>
      <c r="C6567" s="341" t="s">
        <v>12451</v>
      </c>
      <c r="D6567" s="341" t="s">
        <v>68</v>
      </c>
      <c r="E6567" s="341" t="s">
        <v>5964</v>
      </c>
      <c r="F6567" s="343" t="n">
        <v>157.18</v>
      </c>
    </row>
    <row r="6568" customFormat="false" ht="15" hidden="false" customHeight="false" outlineLevel="0" collapsed="false">
      <c r="A6568" s="341" t="n">
        <v>96122</v>
      </c>
      <c r="B6568" s="342" t="str">
        <f aca="false">A6568&amp;"U"</f>
        <v>96122U</v>
      </c>
      <c r="C6568" s="341" t="s">
        <v>12452</v>
      </c>
      <c r="D6568" s="341" t="s">
        <v>152</v>
      </c>
      <c r="E6568" s="341" t="s">
        <v>5964</v>
      </c>
      <c r="F6568" s="343" t="n">
        <v>47.26</v>
      </c>
    </row>
    <row r="6569" customFormat="false" ht="15" hidden="false" customHeight="false" outlineLevel="0" collapsed="false">
      <c r="A6569" s="341" t="n">
        <v>104756</v>
      </c>
      <c r="B6569" s="342" t="str">
        <f aca="false">A6569&amp;"U"</f>
        <v>104756U</v>
      </c>
      <c r="C6569" s="341" t="s">
        <v>12453</v>
      </c>
      <c r="D6569" s="341" t="s">
        <v>68</v>
      </c>
      <c r="E6569" s="341" t="s">
        <v>5964</v>
      </c>
      <c r="F6569" s="343" t="n">
        <v>207.51</v>
      </c>
    </row>
    <row r="6570" customFormat="false" ht="15" hidden="false" customHeight="false" outlineLevel="0" collapsed="false">
      <c r="A6570" s="341" t="n">
        <v>96109</v>
      </c>
      <c r="B6570" s="342" t="str">
        <f aca="false">A6570&amp;"U"</f>
        <v>96109U</v>
      </c>
      <c r="C6570" s="341" t="s">
        <v>12454</v>
      </c>
      <c r="D6570" s="341" t="s">
        <v>68</v>
      </c>
      <c r="E6570" s="341" t="s">
        <v>5911</v>
      </c>
      <c r="F6570" s="343" t="n">
        <v>45.86</v>
      </c>
    </row>
    <row r="6571" customFormat="false" ht="15" hidden="false" customHeight="false" outlineLevel="0" collapsed="false">
      <c r="A6571" s="341" t="n">
        <v>96110</v>
      </c>
      <c r="B6571" s="342" t="str">
        <f aca="false">A6571&amp;"U"</f>
        <v>96110U</v>
      </c>
      <c r="C6571" s="341" t="s">
        <v>12455</v>
      </c>
      <c r="D6571" s="341" t="s">
        <v>68</v>
      </c>
      <c r="E6571" s="341" t="s">
        <v>5911</v>
      </c>
      <c r="F6571" s="343" t="n">
        <v>65.82</v>
      </c>
    </row>
    <row r="6572" customFormat="false" ht="15" hidden="false" customHeight="false" outlineLevel="0" collapsed="false">
      <c r="A6572" s="341" t="n">
        <v>96113</v>
      </c>
      <c r="B6572" s="342" t="str">
        <f aca="false">A6572&amp;"U"</f>
        <v>96113U</v>
      </c>
      <c r="C6572" s="341" t="s">
        <v>12456</v>
      </c>
      <c r="D6572" s="341" t="s">
        <v>68</v>
      </c>
      <c r="E6572" s="341" t="s">
        <v>5911</v>
      </c>
      <c r="F6572" s="343" t="n">
        <v>41.48</v>
      </c>
    </row>
    <row r="6573" customFormat="false" ht="15" hidden="false" customHeight="false" outlineLevel="0" collapsed="false">
      <c r="A6573" s="341" t="n">
        <v>96114</v>
      </c>
      <c r="B6573" s="342" t="str">
        <f aca="false">A6573&amp;"U"</f>
        <v>96114U</v>
      </c>
      <c r="C6573" s="341" t="s">
        <v>12457</v>
      </c>
      <c r="D6573" s="341" t="s">
        <v>68</v>
      </c>
      <c r="E6573" s="341" t="s">
        <v>5911</v>
      </c>
      <c r="F6573" s="343" t="n">
        <v>67.17</v>
      </c>
    </row>
    <row r="6574" customFormat="false" ht="15" hidden="false" customHeight="false" outlineLevel="0" collapsed="false">
      <c r="A6574" s="341" t="n">
        <v>96120</v>
      </c>
      <c r="B6574" s="342" t="str">
        <f aca="false">A6574&amp;"U"</f>
        <v>96120U</v>
      </c>
      <c r="C6574" s="341" t="s">
        <v>12458</v>
      </c>
      <c r="D6574" s="341" t="s">
        <v>152</v>
      </c>
      <c r="E6574" s="341" t="s">
        <v>5964</v>
      </c>
      <c r="F6574" s="343" t="n">
        <v>2.71</v>
      </c>
    </row>
    <row r="6575" customFormat="false" ht="15" hidden="false" customHeight="false" outlineLevel="0" collapsed="false">
      <c r="A6575" s="341" t="n">
        <v>96123</v>
      </c>
      <c r="B6575" s="342" t="str">
        <f aca="false">A6575&amp;"U"</f>
        <v>96123U</v>
      </c>
      <c r="C6575" s="341" t="s">
        <v>12459</v>
      </c>
      <c r="D6575" s="341" t="s">
        <v>152</v>
      </c>
      <c r="E6575" s="341" t="s">
        <v>5911</v>
      </c>
      <c r="F6575" s="343" t="n">
        <v>25.7</v>
      </c>
    </row>
    <row r="6576" customFormat="false" ht="15" hidden="false" customHeight="false" outlineLevel="0" collapsed="false">
      <c r="A6576" s="341" t="n">
        <v>99054</v>
      </c>
      <c r="B6576" s="342" t="str">
        <f aca="false">A6576&amp;"U"</f>
        <v>99054U</v>
      </c>
      <c r="C6576" s="341" t="s">
        <v>12460</v>
      </c>
      <c r="D6576" s="341" t="s">
        <v>68</v>
      </c>
      <c r="E6576" s="341" t="s">
        <v>5911</v>
      </c>
      <c r="F6576" s="343" t="n">
        <v>52.34</v>
      </c>
    </row>
    <row r="6577" customFormat="false" ht="15" hidden="false" customHeight="false" outlineLevel="0" collapsed="false">
      <c r="A6577" s="341" t="n">
        <v>96111</v>
      </c>
      <c r="B6577" s="342" t="str">
        <f aca="false">A6577&amp;"U"</f>
        <v>96111U</v>
      </c>
      <c r="C6577" s="341" t="s">
        <v>12461</v>
      </c>
      <c r="D6577" s="341" t="s">
        <v>68</v>
      </c>
      <c r="E6577" s="341" t="s">
        <v>5911</v>
      </c>
      <c r="F6577" s="343" t="n">
        <v>51.77</v>
      </c>
    </row>
    <row r="6578" customFormat="false" ht="15" hidden="false" customHeight="false" outlineLevel="0" collapsed="false">
      <c r="A6578" s="341" t="n">
        <v>96116</v>
      </c>
      <c r="B6578" s="342" t="str">
        <f aca="false">A6578&amp;"U"</f>
        <v>96116U</v>
      </c>
      <c r="C6578" s="341" t="s">
        <v>12462</v>
      </c>
      <c r="D6578" s="341" t="s">
        <v>68</v>
      </c>
      <c r="E6578" s="341" t="s">
        <v>5911</v>
      </c>
      <c r="F6578" s="343" t="n">
        <v>54.51</v>
      </c>
    </row>
    <row r="6579" customFormat="false" ht="15" hidden="false" customHeight="false" outlineLevel="0" collapsed="false">
      <c r="A6579" s="341" t="n">
        <v>96121</v>
      </c>
      <c r="B6579" s="342" t="str">
        <f aca="false">A6579&amp;"U"</f>
        <v>96121U</v>
      </c>
      <c r="C6579" s="341" t="s">
        <v>12463</v>
      </c>
      <c r="D6579" s="341" t="s">
        <v>152</v>
      </c>
      <c r="E6579" s="341" t="s">
        <v>5911</v>
      </c>
      <c r="F6579" s="343" t="n">
        <v>9.42</v>
      </c>
    </row>
    <row r="6580" customFormat="false" ht="15" hidden="false" customHeight="false" outlineLevel="0" collapsed="false">
      <c r="A6580" s="341" t="n">
        <v>96485</v>
      </c>
      <c r="B6580" s="342" t="str">
        <f aca="false">A6580&amp;"U"</f>
        <v>96485U</v>
      </c>
      <c r="C6580" s="341" t="s">
        <v>12464</v>
      </c>
      <c r="D6580" s="341" t="s">
        <v>68</v>
      </c>
      <c r="E6580" s="341" t="s">
        <v>5911</v>
      </c>
      <c r="F6580" s="343" t="n">
        <v>59.52</v>
      </c>
    </row>
    <row r="6581" customFormat="false" ht="15" hidden="false" customHeight="false" outlineLevel="0" collapsed="false">
      <c r="A6581" s="341" t="n">
        <v>96486</v>
      </c>
      <c r="B6581" s="342" t="str">
        <f aca="false">A6581&amp;"U"</f>
        <v>96486U</v>
      </c>
      <c r="C6581" s="341" t="s">
        <v>12465</v>
      </c>
      <c r="D6581" s="341" t="s">
        <v>68</v>
      </c>
      <c r="E6581" s="341" t="s">
        <v>5911</v>
      </c>
      <c r="F6581" s="343" t="n">
        <v>62.26</v>
      </c>
    </row>
    <row r="6582" customFormat="false" ht="15" hidden="false" customHeight="false" outlineLevel="0" collapsed="false">
      <c r="A6582" s="341" t="n">
        <v>91515</v>
      </c>
      <c r="B6582" s="342" t="str">
        <f aca="false">A6582&amp;"U"</f>
        <v>91515U</v>
      </c>
      <c r="C6582" s="341" t="s">
        <v>12466</v>
      </c>
      <c r="D6582" s="341" t="s">
        <v>68</v>
      </c>
      <c r="E6582" s="341" t="s">
        <v>5964</v>
      </c>
      <c r="F6582" s="343" t="n">
        <v>5.87</v>
      </c>
    </row>
    <row r="6583" customFormat="false" ht="15" hidden="false" customHeight="false" outlineLevel="0" collapsed="false">
      <c r="A6583" s="341" t="n">
        <v>91519</v>
      </c>
      <c r="B6583" s="342" t="str">
        <f aca="false">A6583&amp;"U"</f>
        <v>91519U</v>
      </c>
      <c r="C6583" s="341" t="s">
        <v>12467</v>
      </c>
      <c r="D6583" s="341" t="s">
        <v>68</v>
      </c>
      <c r="E6583" s="341" t="s">
        <v>5964</v>
      </c>
      <c r="F6583" s="343" t="n">
        <v>7.89</v>
      </c>
    </row>
    <row r="6584" customFormat="false" ht="15" hidden="false" customHeight="false" outlineLevel="0" collapsed="false">
      <c r="A6584" s="341" t="n">
        <v>91520</v>
      </c>
      <c r="B6584" s="342" t="str">
        <f aca="false">A6584&amp;"U"</f>
        <v>91520U</v>
      </c>
      <c r="C6584" s="341" t="s">
        <v>12468</v>
      </c>
      <c r="D6584" s="341" t="s">
        <v>68</v>
      </c>
      <c r="E6584" s="341" t="s">
        <v>5964</v>
      </c>
      <c r="F6584" s="343" t="n">
        <v>2.2</v>
      </c>
    </row>
    <row r="6585" customFormat="false" ht="15" hidden="false" customHeight="false" outlineLevel="0" collapsed="false">
      <c r="A6585" s="341" t="n">
        <v>91522</v>
      </c>
      <c r="B6585" s="342" t="str">
        <f aca="false">A6585&amp;"U"</f>
        <v>91522U</v>
      </c>
      <c r="C6585" s="341" t="s">
        <v>12469</v>
      </c>
      <c r="D6585" s="341" t="s">
        <v>68</v>
      </c>
      <c r="E6585" s="341" t="s">
        <v>5964</v>
      </c>
      <c r="F6585" s="343" t="n">
        <v>3.04</v>
      </c>
    </row>
    <row r="6586" customFormat="false" ht="15" hidden="false" customHeight="false" outlineLevel="0" collapsed="false">
      <c r="A6586" s="341" t="n">
        <v>91525</v>
      </c>
      <c r="B6586" s="342" t="str">
        <f aca="false">A6586&amp;"U"</f>
        <v>91525U</v>
      </c>
      <c r="C6586" s="341" t="s">
        <v>12470</v>
      </c>
      <c r="D6586" s="341" t="s">
        <v>68</v>
      </c>
      <c r="E6586" s="341" t="s">
        <v>5964</v>
      </c>
      <c r="F6586" s="343" t="n">
        <v>7.13</v>
      </c>
    </row>
    <row r="6587" customFormat="false" ht="15" hidden="false" customHeight="false" outlineLevel="0" collapsed="false">
      <c r="A6587" s="341" t="n">
        <v>104412</v>
      </c>
      <c r="B6587" s="342" t="str">
        <f aca="false">A6587&amp;"U"</f>
        <v>104412U</v>
      </c>
      <c r="C6587" s="341" t="s">
        <v>12471</v>
      </c>
      <c r="D6587" s="341" t="s">
        <v>68</v>
      </c>
      <c r="E6587" s="341" t="s">
        <v>5964</v>
      </c>
      <c r="F6587" s="343" t="n">
        <v>2.72</v>
      </c>
    </row>
    <row r="6588" customFormat="false" ht="15" hidden="false" customHeight="false" outlineLevel="0" collapsed="false">
      <c r="A6588" s="341" t="n">
        <v>104413</v>
      </c>
      <c r="B6588" s="342" t="str">
        <f aca="false">A6588&amp;"U"</f>
        <v>104413U</v>
      </c>
      <c r="C6588" s="341" t="s">
        <v>12472</v>
      </c>
      <c r="D6588" s="341" t="s">
        <v>68</v>
      </c>
      <c r="E6588" s="341" t="s">
        <v>5964</v>
      </c>
      <c r="F6588" s="343" t="n">
        <v>4.78</v>
      </c>
    </row>
    <row r="6589" customFormat="false" ht="15" hidden="false" customHeight="false" outlineLevel="0" collapsed="false">
      <c r="A6589" s="341" t="n">
        <v>104414</v>
      </c>
      <c r="B6589" s="342" t="str">
        <f aca="false">A6589&amp;"U"</f>
        <v>104414U</v>
      </c>
      <c r="C6589" s="341" t="s">
        <v>12473</v>
      </c>
      <c r="D6589" s="341" t="s">
        <v>68</v>
      </c>
      <c r="E6589" s="341" t="s">
        <v>5964</v>
      </c>
      <c r="F6589" s="343" t="n">
        <v>6.41</v>
      </c>
    </row>
    <row r="6590" customFormat="false" ht="15" hidden="false" customHeight="false" outlineLevel="0" collapsed="false">
      <c r="A6590" s="341" t="n">
        <v>104415</v>
      </c>
      <c r="B6590" s="342" t="str">
        <f aca="false">A6590&amp;"U"</f>
        <v>104415U</v>
      </c>
      <c r="C6590" s="341" t="s">
        <v>12474</v>
      </c>
      <c r="D6590" s="341" t="s">
        <v>68</v>
      </c>
      <c r="E6590" s="341" t="s">
        <v>5964</v>
      </c>
      <c r="F6590" s="343" t="n">
        <v>11.04</v>
      </c>
    </row>
    <row r="6591" customFormat="false" ht="15" hidden="false" customHeight="false" outlineLevel="0" collapsed="false">
      <c r="A6591" s="341" t="n">
        <v>104416</v>
      </c>
      <c r="B6591" s="342" t="str">
        <f aca="false">A6591&amp;"U"</f>
        <v>104416U</v>
      </c>
      <c r="C6591" s="341" t="s">
        <v>12475</v>
      </c>
      <c r="D6591" s="341" t="s">
        <v>68</v>
      </c>
      <c r="E6591" s="341" t="s">
        <v>5964</v>
      </c>
      <c r="F6591" s="343" t="n">
        <v>1.88</v>
      </c>
    </row>
    <row r="6592" customFormat="false" ht="15" hidden="false" customHeight="false" outlineLevel="0" collapsed="false">
      <c r="A6592" s="341" t="n">
        <v>104417</v>
      </c>
      <c r="B6592" s="342" t="str">
        <f aca="false">A6592&amp;"U"</f>
        <v>104417U</v>
      </c>
      <c r="C6592" s="341" t="s">
        <v>12476</v>
      </c>
      <c r="D6592" s="341" t="s">
        <v>68</v>
      </c>
      <c r="E6592" s="341" t="s">
        <v>5964</v>
      </c>
      <c r="F6592" s="343" t="n">
        <v>3.94</v>
      </c>
    </row>
    <row r="6593" customFormat="false" ht="15" hidden="false" customHeight="false" outlineLevel="0" collapsed="false">
      <c r="A6593" s="341" t="n">
        <v>104418</v>
      </c>
      <c r="B6593" s="342" t="str">
        <f aca="false">A6593&amp;"U"</f>
        <v>104418U</v>
      </c>
      <c r="C6593" s="341" t="s">
        <v>12477</v>
      </c>
      <c r="D6593" s="341" t="s">
        <v>68</v>
      </c>
      <c r="E6593" s="341" t="s">
        <v>5964</v>
      </c>
      <c r="F6593" s="343" t="n">
        <v>2.55</v>
      </c>
    </row>
    <row r="6594" customFormat="false" ht="15" hidden="false" customHeight="false" outlineLevel="0" collapsed="false">
      <c r="A6594" s="341" t="n">
        <v>104419</v>
      </c>
      <c r="B6594" s="342" t="str">
        <f aca="false">A6594&amp;"U"</f>
        <v>104419U</v>
      </c>
      <c r="C6594" s="341" t="s">
        <v>12478</v>
      </c>
      <c r="D6594" s="341" t="s">
        <v>68</v>
      </c>
      <c r="E6594" s="341" t="s">
        <v>5964</v>
      </c>
      <c r="F6594" s="343" t="n">
        <v>10.55</v>
      </c>
    </row>
    <row r="6595" customFormat="false" ht="15" hidden="false" customHeight="false" outlineLevel="0" collapsed="false">
      <c r="A6595" s="341" t="n">
        <v>104420</v>
      </c>
      <c r="B6595" s="342" t="str">
        <f aca="false">A6595&amp;"U"</f>
        <v>104420U</v>
      </c>
      <c r="C6595" s="341" t="s">
        <v>12479</v>
      </c>
      <c r="D6595" s="341" t="s">
        <v>68</v>
      </c>
      <c r="E6595" s="341" t="s">
        <v>5964</v>
      </c>
      <c r="F6595" s="343" t="n">
        <v>9.51</v>
      </c>
    </row>
    <row r="6596" customFormat="false" ht="15" hidden="false" customHeight="false" outlineLevel="0" collapsed="false">
      <c r="A6596" s="341" t="n">
        <v>104421</v>
      </c>
      <c r="B6596" s="342" t="str">
        <f aca="false">A6596&amp;"U"</f>
        <v>104421U</v>
      </c>
      <c r="C6596" s="341" t="s">
        <v>12480</v>
      </c>
      <c r="D6596" s="341" t="s">
        <v>68</v>
      </c>
      <c r="E6596" s="341" t="s">
        <v>5964</v>
      </c>
      <c r="F6596" s="343" t="n">
        <v>13.6</v>
      </c>
    </row>
    <row r="6597" customFormat="false" ht="15" hidden="false" customHeight="false" outlineLevel="0" collapsed="false">
      <c r="A6597" s="341" t="n">
        <v>104422</v>
      </c>
      <c r="B6597" s="342" t="str">
        <f aca="false">A6597&amp;"U"</f>
        <v>104422U</v>
      </c>
      <c r="C6597" s="341" t="s">
        <v>12481</v>
      </c>
      <c r="D6597" s="341" t="s">
        <v>68</v>
      </c>
      <c r="E6597" s="341" t="s">
        <v>5964</v>
      </c>
      <c r="F6597" s="343" t="n">
        <v>8.04</v>
      </c>
    </row>
    <row r="6598" customFormat="false" ht="15" hidden="false" customHeight="false" outlineLevel="0" collapsed="false">
      <c r="A6598" s="341" t="n">
        <v>104423</v>
      </c>
      <c r="B6598" s="342" t="str">
        <f aca="false">A6598&amp;"U"</f>
        <v>104423U</v>
      </c>
      <c r="C6598" s="341" t="s">
        <v>12482</v>
      </c>
      <c r="D6598" s="341" t="s">
        <v>68</v>
      </c>
      <c r="E6598" s="341" t="s">
        <v>5964</v>
      </c>
      <c r="F6598" s="343" t="n">
        <v>21.48</v>
      </c>
    </row>
    <row r="6599" customFormat="false" ht="15" hidden="false" customHeight="false" outlineLevel="0" collapsed="false">
      <c r="A6599" s="341" t="n">
        <v>104424</v>
      </c>
      <c r="B6599" s="342" t="str">
        <f aca="false">A6599&amp;"U"</f>
        <v>104424U</v>
      </c>
      <c r="C6599" s="341" t="s">
        <v>12483</v>
      </c>
      <c r="D6599" s="341" t="s">
        <v>68</v>
      </c>
      <c r="E6599" s="341" t="s">
        <v>5964</v>
      </c>
      <c r="F6599" s="343" t="n">
        <v>19.8</v>
      </c>
    </row>
    <row r="6600" customFormat="false" ht="15" hidden="false" customHeight="false" outlineLevel="0" collapsed="false">
      <c r="A6600" s="341" t="n">
        <v>104425</v>
      </c>
      <c r="B6600" s="342" t="str">
        <f aca="false">A6600&amp;"U"</f>
        <v>104425U</v>
      </c>
      <c r="C6600" s="341" t="s">
        <v>12484</v>
      </c>
      <c r="D6600" s="341" t="s">
        <v>68</v>
      </c>
      <c r="E6600" s="341" t="s">
        <v>5964</v>
      </c>
      <c r="F6600" s="343" t="n">
        <v>17.03</v>
      </c>
    </row>
    <row r="6601" customFormat="false" ht="15" hidden="false" customHeight="false" outlineLevel="0" collapsed="false">
      <c r="A6601" s="341" t="n">
        <v>87280</v>
      </c>
      <c r="B6601" s="342" t="str">
        <f aca="false">A6601&amp;"U"</f>
        <v>87280U</v>
      </c>
      <c r="C6601" s="341" t="s">
        <v>12485</v>
      </c>
      <c r="D6601" s="341" t="s">
        <v>102</v>
      </c>
      <c r="E6601" s="341" t="s">
        <v>5964</v>
      </c>
      <c r="F6601" s="343" t="n">
        <v>453.22</v>
      </c>
    </row>
    <row r="6602" customFormat="false" ht="15" hidden="false" customHeight="false" outlineLevel="0" collapsed="false">
      <c r="A6602" s="341" t="n">
        <v>87281</v>
      </c>
      <c r="B6602" s="342" t="str">
        <f aca="false">A6602&amp;"U"</f>
        <v>87281U</v>
      </c>
      <c r="C6602" s="341" t="s">
        <v>12486</v>
      </c>
      <c r="D6602" s="341" t="s">
        <v>102</v>
      </c>
      <c r="E6602" s="341" t="s">
        <v>5964</v>
      </c>
      <c r="F6602" s="343" t="n">
        <v>450.81</v>
      </c>
    </row>
    <row r="6603" customFormat="false" ht="15" hidden="false" customHeight="false" outlineLevel="0" collapsed="false">
      <c r="A6603" s="341" t="n">
        <v>87283</v>
      </c>
      <c r="B6603" s="342" t="str">
        <f aca="false">A6603&amp;"U"</f>
        <v>87283U</v>
      </c>
      <c r="C6603" s="341" t="s">
        <v>12487</v>
      </c>
      <c r="D6603" s="341" t="s">
        <v>102</v>
      </c>
      <c r="E6603" s="341" t="s">
        <v>5964</v>
      </c>
      <c r="F6603" s="343" t="n">
        <v>468.45</v>
      </c>
    </row>
    <row r="6604" customFormat="false" ht="15" hidden="false" customHeight="false" outlineLevel="0" collapsed="false">
      <c r="A6604" s="341" t="n">
        <v>87284</v>
      </c>
      <c r="B6604" s="342" t="str">
        <f aca="false">A6604&amp;"U"</f>
        <v>87284U</v>
      </c>
      <c r="C6604" s="341" t="s">
        <v>12488</v>
      </c>
      <c r="D6604" s="341" t="s">
        <v>102</v>
      </c>
      <c r="E6604" s="341" t="s">
        <v>5964</v>
      </c>
      <c r="F6604" s="343" t="n">
        <v>464.24</v>
      </c>
    </row>
    <row r="6605" customFormat="false" ht="15" hidden="false" customHeight="false" outlineLevel="0" collapsed="false">
      <c r="A6605" s="341" t="n">
        <v>87286</v>
      </c>
      <c r="B6605" s="342" t="str">
        <f aca="false">A6605&amp;"U"</f>
        <v>87286U</v>
      </c>
      <c r="C6605" s="341" t="s">
        <v>12489</v>
      </c>
      <c r="D6605" s="341" t="s">
        <v>102</v>
      </c>
      <c r="E6605" s="341" t="s">
        <v>5964</v>
      </c>
      <c r="F6605" s="343" t="n">
        <v>604.12</v>
      </c>
    </row>
    <row r="6606" customFormat="false" ht="15" hidden="false" customHeight="false" outlineLevel="0" collapsed="false">
      <c r="A6606" s="341" t="n">
        <v>87287</v>
      </c>
      <c r="B6606" s="342" t="str">
        <f aca="false">A6606&amp;"U"</f>
        <v>87287U</v>
      </c>
      <c r="C6606" s="341" t="s">
        <v>12490</v>
      </c>
      <c r="D6606" s="341" t="s">
        <v>102</v>
      </c>
      <c r="E6606" s="341" t="s">
        <v>5964</v>
      </c>
      <c r="F6606" s="343" t="n">
        <v>594.83</v>
      </c>
    </row>
    <row r="6607" customFormat="false" ht="15" hidden="false" customHeight="false" outlineLevel="0" collapsed="false">
      <c r="A6607" s="341" t="n">
        <v>87289</v>
      </c>
      <c r="B6607" s="342" t="str">
        <f aca="false">A6607&amp;"U"</f>
        <v>87289U</v>
      </c>
      <c r="C6607" s="341" t="s">
        <v>12491</v>
      </c>
      <c r="D6607" s="341" t="s">
        <v>102</v>
      </c>
      <c r="E6607" s="341" t="s">
        <v>5964</v>
      </c>
      <c r="F6607" s="343" t="n">
        <v>594.97</v>
      </c>
    </row>
    <row r="6608" customFormat="false" ht="15" hidden="false" customHeight="false" outlineLevel="0" collapsed="false">
      <c r="A6608" s="341" t="n">
        <v>87290</v>
      </c>
      <c r="B6608" s="342" t="str">
        <f aca="false">A6608&amp;"U"</f>
        <v>87290U</v>
      </c>
      <c r="C6608" s="341" t="s">
        <v>12492</v>
      </c>
      <c r="D6608" s="341" t="s">
        <v>102</v>
      </c>
      <c r="E6608" s="341" t="s">
        <v>5964</v>
      </c>
      <c r="F6608" s="343" t="n">
        <v>590.36</v>
      </c>
    </row>
    <row r="6609" customFormat="false" ht="15" hidden="false" customHeight="false" outlineLevel="0" collapsed="false">
      <c r="A6609" s="341" t="n">
        <v>87292</v>
      </c>
      <c r="B6609" s="342" t="str">
        <f aca="false">A6609&amp;"U"</f>
        <v>87292U</v>
      </c>
      <c r="C6609" s="341" t="s">
        <v>12493</v>
      </c>
      <c r="D6609" s="341" t="s">
        <v>102</v>
      </c>
      <c r="E6609" s="341" t="s">
        <v>5964</v>
      </c>
      <c r="F6609" s="343" t="n">
        <v>617.34</v>
      </c>
    </row>
    <row r="6610" customFormat="false" ht="15" hidden="false" customHeight="false" outlineLevel="0" collapsed="false">
      <c r="A6610" s="341" t="n">
        <v>87294</v>
      </c>
      <c r="B6610" s="342" t="str">
        <f aca="false">A6610&amp;"U"</f>
        <v>87294U</v>
      </c>
      <c r="C6610" s="341" t="s">
        <v>12494</v>
      </c>
      <c r="D6610" s="341" t="s">
        <v>102</v>
      </c>
      <c r="E6610" s="341" t="s">
        <v>5964</v>
      </c>
      <c r="F6610" s="343" t="n">
        <v>591.53</v>
      </c>
    </row>
    <row r="6611" customFormat="false" ht="15" hidden="false" customHeight="false" outlineLevel="0" collapsed="false">
      <c r="A6611" s="341" t="n">
        <v>87295</v>
      </c>
      <c r="B6611" s="342" t="str">
        <f aca="false">A6611&amp;"U"</f>
        <v>87295U</v>
      </c>
      <c r="C6611" s="341" t="s">
        <v>12495</v>
      </c>
      <c r="D6611" s="341" t="s">
        <v>102</v>
      </c>
      <c r="E6611" s="341" t="s">
        <v>5964</v>
      </c>
      <c r="F6611" s="343" t="n">
        <v>606.12</v>
      </c>
    </row>
    <row r="6612" customFormat="false" ht="15" hidden="false" customHeight="false" outlineLevel="0" collapsed="false">
      <c r="A6612" s="341" t="n">
        <v>87296</v>
      </c>
      <c r="B6612" s="342" t="str">
        <f aca="false">A6612&amp;"U"</f>
        <v>87296U</v>
      </c>
      <c r="C6612" s="341" t="s">
        <v>12496</v>
      </c>
      <c r="D6612" s="341" t="s">
        <v>102</v>
      </c>
      <c r="E6612" s="341" t="s">
        <v>5964</v>
      </c>
      <c r="F6612" s="343" t="n">
        <v>588.11</v>
      </c>
    </row>
    <row r="6613" customFormat="false" ht="15" hidden="false" customHeight="false" outlineLevel="0" collapsed="false">
      <c r="A6613" s="341" t="n">
        <v>87298</v>
      </c>
      <c r="B6613" s="342" t="str">
        <f aca="false">A6613&amp;"U"</f>
        <v>87298U</v>
      </c>
      <c r="C6613" s="341" t="s">
        <v>12497</v>
      </c>
      <c r="D6613" s="341" t="s">
        <v>102</v>
      </c>
      <c r="E6613" s="341" t="s">
        <v>5964</v>
      </c>
      <c r="F6613" s="343" t="n">
        <v>670.5</v>
      </c>
    </row>
    <row r="6614" customFormat="false" ht="15" hidden="false" customHeight="false" outlineLevel="0" collapsed="false">
      <c r="A6614" s="341" t="n">
        <v>87299</v>
      </c>
      <c r="B6614" s="342" t="str">
        <f aca="false">A6614&amp;"U"</f>
        <v>87299U</v>
      </c>
      <c r="C6614" s="341" t="s">
        <v>12498</v>
      </c>
      <c r="D6614" s="341" t="s">
        <v>102</v>
      </c>
      <c r="E6614" s="341" t="s">
        <v>5964</v>
      </c>
      <c r="F6614" s="343" t="n">
        <v>460.94</v>
      </c>
    </row>
    <row r="6615" customFormat="false" ht="15" hidden="false" customHeight="false" outlineLevel="0" collapsed="false">
      <c r="A6615" s="341" t="n">
        <v>87301</v>
      </c>
      <c r="B6615" s="342" t="str">
        <f aca="false">A6615&amp;"U"</f>
        <v>87301U</v>
      </c>
      <c r="C6615" s="341" t="s">
        <v>12499</v>
      </c>
      <c r="D6615" s="341" t="s">
        <v>102</v>
      </c>
      <c r="E6615" s="341" t="s">
        <v>5964</v>
      </c>
      <c r="F6615" s="343" t="n">
        <v>612</v>
      </c>
    </row>
    <row r="6616" customFormat="false" ht="15" hidden="false" customHeight="false" outlineLevel="0" collapsed="false">
      <c r="A6616" s="341" t="n">
        <v>87302</v>
      </c>
      <c r="B6616" s="342" t="str">
        <f aca="false">A6616&amp;"U"</f>
        <v>87302U</v>
      </c>
      <c r="C6616" s="341" t="s">
        <v>12500</v>
      </c>
      <c r="D6616" s="341" t="s">
        <v>102</v>
      </c>
      <c r="E6616" s="341" t="s">
        <v>5964</v>
      </c>
      <c r="F6616" s="343" t="n">
        <v>607.98</v>
      </c>
    </row>
    <row r="6617" customFormat="false" ht="15" hidden="false" customHeight="false" outlineLevel="0" collapsed="false">
      <c r="A6617" s="341" t="n">
        <v>87304</v>
      </c>
      <c r="B6617" s="342" t="str">
        <f aca="false">A6617&amp;"U"</f>
        <v>87304U</v>
      </c>
      <c r="C6617" s="341" t="s">
        <v>12501</v>
      </c>
      <c r="D6617" s="341" t="s">
        <v>102</v>
      </c>
      <c r="E6617" s="341" t="s">
        <v>5964</v>
      </c>
      <c r="F6617" s="343" t="n">
        <v>563.67</v>
      </c>
    </row>
    <row r="6618" customFormat="false" ht="15" hidden="false" customHeight="false" outlineLevel="0" collapsed="false">
      <c r="A6618" s="341" t="n">
        <v>87305</v>
      </c>
      <c r="B6618" s="342" t="str">
        <f aca="false">A6618&amp;"U"</f>
        <v>87305U</v>
      </c>
      <c r="C6618" s="341" t="s">
        <v>12502</v>
      </c>
      <c r="D6618" s="341" t="s">
        <v>102</v>
      </c>
      <c r="E6618" s="341" t="s">
        <v>5964</v>
      </c>
      <c r="F6618" s="343" t="n">
        <v>568.06</v>
      </c>
    </row>
    <row r="6619" customFormat="false" ht="15" hidden="false" customHeight="false" outlineLevel="0" collapsed="false">
      <c r="A6619" s="341" t="n">
        <v>87307</v>
      </c>
      <c r="B6619" s="342" t="str">
        <f aca="false">A6619&amp;"U"</f>
        <v>87307U</v>
      </c>
      <c r="C6619" s="341" t="s">
        <v>12503</v>
      </c>
      <c r="D6619" s="341" t="s">
        <v>102</v>
      </c>
      <c r="E6619" s="341" t="s">
        <v>5964</v>
      </c>
      <c r="F6619" s="343" t="n">
        <v>540.78</v>
      </c>
    </row>
    <row r="6620" customFormat="false" ht="15" hidden="false" customHeight="false" outlineLevel="0" collapsed="false">
      <c r="A6620" s="341" t="n">
        <v>87308</v>
      </c>
      <c r="B6620" s="342" t="str">
        <f aca="false">A6620&amp;"U"</f>
        <v>87308U</v>
      </c>
      <c r="C6620" s="341" t="s">
        <v>12504</v>
      </c>
      <c r="D6620" s="341" t="s">
        <v>102</v>
      </c>
      <c r="E6620" s="341" t="s">
        <v>5964</v>
      </c>
      <c r="F6620" s="343" t="n">
        <v>534.72</v>
      </c>
    </row>
    <row r="6621" customFormat="false" ht="15" hidden="false" customHeight="false" outlineLevel="0" collapsed="false">
      <c r="A6621" s="341" t="n">
        <v>87310</v>
      </c>
      <c r="B6621" s="342" t="str">
        <f aca="false">A6621&amp;"U"</f>
        <v>87310U</v>
      </c>
      <c r="C6621" s="341" t="s">
        <v>12505</v>
      </c>
      <c r="D6621" s="341" t="s">
        <v>102</v>
      </c>
      <c r="E6621" s="341" t="s">
        <v>5964</v>
      </c>
      <c r="F6621" s="343" t="n">
        <v>441.48</v>
      </c>
    </row>
    <row r="6622" customFormat="false" ht="15" hidden="false" customHeight="false" outlineLevel="0" collapsed="false">
      <c r="A6622" s="341" t="n">
        <v>87311</v>
      </c>
      <c r="B6622" s="342" t="str">
        <f aca="false">A6622&amp;"U"</f>
        <v>87311U</v>
      </c>
      <c r="C6622" s="341" t="s">
        <v>12506</v>
      </c>
      <c r="D6622" s="341" t="s">
        <v>102</v>
      </c>
      <c r="E6622" s="341" t="s">
        <v>5964</v>
      </c>
      <c r="F6622" s="343" t="n">
        <v>435.7</v>
      </c>
    </row>
    <row r="6623" customFormat="false" ht="15" hidden="false" customHeight="false" outlineLevel="0" collapsed="false">
      <c r="A6623" s="341" t="n">
        <v>87313</v>
      </c>
      <c r="B6623" s="342" t="str">
        <f aca="false">A6623&amp;"U"</f>
        <v>87313U</v>
      </c>
      <c r="C6623" s="341" t="s">
        <v>12507</v>
      </c>
      <c r="D6623" s="341" t="s">
        <v>102</v>
      </c>
      <c r="E6623" s="341" t="s">
        <v>5964</v>
      </c>
      <c r="F6623" s="343" t="n">
        <v>519.61</v>
      </c>
    </row>
    <row r="6624" customFormat="false" ht="15" hidden="false" customHeight="false" outlineLevel="0" collapsed="false">
      <c r="A6624" s="341" t="n">
        <v>87314</v>
      </c>
      <c r="B6624" s="342" t="str">
        <f aca="false">A6624&amp;"U"</f>
        <v>87314U</v>
      </c>
      <c r="C6624" s="341" t="s">
        <v>12508</v>
      </c>
      <c r="D6624" s="341" t="s">
        <v>102</v>
      </c>
      <c r="E6624" s="341" t="s">
        <v>5964</v>
      </c>
      <c r="F6624" s="343" t="n">
        <v>515.55</v>
      </c>
    </row>
    <row r="6625" customFormat="false" ht="15" hidden="false" customHeight="false" outlineLevel="0" collapsed="false">
      <c r="A6625" s="341" t="n">
        <v>87316</v>
      </c>
      <c r="B6625" s="342" t="str">
        <f aca="false">A6625&amp;"U"</f>
        <v>87316U</v>
      </c>
      <c r="C6625" s="341" t="s">
        <v>12509</v>
      </c>
      <c r="D6625" s="341" t="s">
        <v>102</v>
      </c>
      <c r="E6625" s="341" t="s">
        <v>5964</v>
      </c>
      <c r="F6625" s="343" t="n">
        <v>477.84</v>
      </c>
    </row>
    <row r="6626" customFormat="false" ht="15" hidden="false" customHeight="false" outlineLevel="0" collapsed="false">
      <c r="A6626" s="341" t="n">
        <v>87317</v>
      </c>
      <c r="B6626" s="342" t="str">
        <f aca="false">A6626&amp;"U"</f>
        <v>87317U</v>
      </c>
      <c r="C6626" s="341" t="s">
        <v>12510</v>
      </c>
      <c r="D6626" s="341" t="s">
        <v>102</v>
      </c>
      <c r="E6626" s="341" t="s">
        <v>5964</v>
      </c>
      <c r="F6626" s="343" t="n">
        <v>468.31</v>
      </c>
    </row>
    <row r="6627" customFormat="false" ht="15" hidden="false" customHeight="false" outlineLevel="0" collapsed="false">
      <c r="A6627" s="341" t="n">
        <v>87319</v>
      </c>
      <c r="B6627" s="342" t="str">
        <f aca="false">A6627&amp;"U"</f>
        <v>87319U</v>
      </c>
      <c r="C6627" s="341" t="s">
        <v>12511</v>
      </c>
      <c r="D6627" s="341" t="s">
        <v>102</v>
      </c>
      <c r="E6627" s="341" t="s">
        <v>5964</v>
      </c>
      <c r="F6627" s="344" t="n">
        <v>3731.54</v>
      </c>
    </row>
    <row r="6628" customFormat="false" ht="15" hidden="false" customHeight="false" outlineLevel="0" collapsed="false">
      <c r="A6628" s="341" t="n">
        <v>87320</v>
      </c>
      <c r="B6628" s="342" t="str">
        <f aca="false">A6628&amp;"U"</f>
        <v>87320U</v>
      </c>
      <c r="C6628" s="341" t="s">
        <v>12512</v>
      </c>
      <c r="D6628" s="341" t="s">
        <v>102</v>
      </c>
      <c r="E6628" s="341" t="s">
        <v>5964</v>
      </c>
      <c r="F6628" s="344" t="n">
        <v>3742.11</v>
      </c>
    </row>
    <row r="6629" customFormat="false" ht="15" hidden="false" customHeight="false" outlineLevel="0" collapsed="false">
      <c r="A6629" s="341" t="n">
        <v>87322</v>
      </c>
      <c r="B6629" s="342" t="str">
        <f aca="false">A6629&amp;"U"</f>
        <v>87322U</v>
      </c>
      <c r="C6629" s="341" t="s">
        <v>12513</v>
      </c>
      <c r="D6629" s="341" t="s">
        <v>102</v>
      </c>
      <c r="E6629" s="341" t="s">
        <v>5964</v>
      </c>
      <c r="F6629" s="344" t="n">
        <v>3831.35</v>
      </c>
    </row>
    <row r="6630" customFormat="false" ht="15" hidden="false" customHeight="false" outlineLevel="0" collapsed="false">
      <c r="A6630" s="341" t="n">
        <v>87323</v>
      </c>
      <c r="B6630" s="342" t="str">
        <f aca="false">A6630&amp;"U"</f>
        <v>87323U</v>
      </c>
      <c r="C6630" s="341" t="s">
        <v>12514</v>
      </c>
      <c r="D6630" s="341" t="s">
        <v>102</v>
      </c>
      <c r="E6630" s="341" t="s">
        <v>5964</v>
      </c>
      <c r="F6630" s="344" t="n">
        <v>3836.68</v>
      </c>
    </row>
    <row r="6631" customFormat="false" ht="15" hidden="false" customHeight="false" outlineLevel="0" collapsed="false">
      <c r="A6631" s="341" t="n">
        <v>87325</v>
      </c>
      <c r="B6631" s="342" t="str">
        <f aca="false">A6631&amp;"U"</f>
        <v>87325U</v>
      </c>
      <c r="C6631" s="341" t="s">
        <v>12515</v>
      </c>
      <c r="D6631" s="341" t="s">
        <v>102</v>
      </c>
      <c r="E6631" s="341" t="s">
        <v>5964</v>
      </c>
      <c r="F6631" s="344" t="n">
        <v>3752.52</v>
      </c>
    </row>
    <row r="6632" customFormat="false" ht="15" hidden="false" customHeight="false" outlineLevel="0" collapsed="false">
      <c r="A6632" s="341" t="n">
        <v>87326</v>
      </c>
      <c r="B6632" s="342" t="str">
        <f aca="false">A6632&amp;"U"</f>
        <v>87326U</v>
      </c>
      <c r="C6632" s="341" t="s">
        <v>12516</v>
      </c>
      <c r="D6632" s="341" t="s">
        <v>102</v>
      </c>
      <c r="E6632" s="341" t="s">
        <v>5964</v>
      </c>
      <c r="F6632" s="344" t="n">
        <v>3770.82</v>
      </c>
    </row>
    <row r="6633" customFormat="false" ht="15" hidden="false" customHeight="false" outlineLevel="0" collapsed="false">
      <c r="A6633" s="341" t="n">
        <v>87327</v>
      </c>
      <c r="B6633" s="342" t="str">
        <f aca="false">A6633&amp;"U"</f>
        <v>87327U</v>
      </c>
      <c r="C6633" s="341" t="s">
        <v>12517</v>
      </c>
      <c r="D6633" s="341" t="s">
        <v>102</v>
      </c>
      <c r="E6633" s="341" t="s">
        <v>5964</v>
      </c>
      <c r="F6633" s="343" t="n">
        <v>470.21</v>
      </c>
    </row>
    <row r="6634" customFormat="false" ht="15" hidden="false" customHeight="false" outlineLevel="0" collapsed="false">
      <c r="A6634" s="341" t="n">
        <v>87328</v>
      </c>
      <c r="B6634" s="342" t="str">
        <f aca="false">A6634&amp;"U"</f>
        <v>87328U</v>
      </c>
      <c r="C6634" s="341" t="s">
        <v>12518</v>
      </c>
      <c r="D6634" s="341" t="s">
        <v>102</v>
      </c>
      <c r="E6634" s="341" t="s">
        <v>5964</v>
      </c>
      <c r="F6634" s="343" t="n">
        <v>425.69</v>
      </c>
    </row>
    <row r="6635" customFormat="false" ht="15" hidden="false" customHeight="false" outlineLevel="0" collapsed="false">
      <c r="A6635" s="341" t="n">
        <v>87329</v>
      </c>
      <c r="B6635" s="342" t="str">
        <f aca="false">A6635&amp;"U"</f>
        <v>87329U</v>
      </c>
      <c r="C6635" s="341" t="s">
        <v>12519</v>
      </c>
      <c r="D6635" s="341" t="s">
        <v>102</v>
      </c>
      <c r="E6635" s="341" t="s">
        <v>5964</v>
      </c>
      <c r="F6635" s="343" t="n">
        <v>498.25</v>
      </c>
    </row>
    <row r="6636" customFormat="false" ht="15" hidden="false" customHeight="false" outlineLevel="0" collapsed="false">
      <c r="A6636" s="341" t="n">
        <v>87330</v>
      </c>
      <c r="B6636" s="342" t="str">
        <f aca="false">A6636&amp;"U"</f>
        <v>87330U</v>
      </c>
      <c r="C6636" s="341" t="s">
        <v>12520</v>
      </c>
      <c r="D6636" s="341" t="s">
        <v>102</v>
      </c>
      <c r="E6636" s="341" t="s">
        <v>5964</v>
      </c>
      <c r="F6636" s="343" t="n">
        <v>447.51</v>
      </c>
    </row>
    <row r="6637" customFormat="false" ht="15" hidden="false" customHeight="false" outlineLevel="0" collapsed="false">
      <c r="A6637" s="341" t="n">
        <v>87331</v>
      </c>
      <c r="B6637" s="342" t="str">
        <f aca="false">A6637&amp;"U"</f>
        <v>87331U</v>
      </c>
      <c r="C6637" s="341" t="s">
        <v>12521</v>
      </c>
      <c r="D6637" s="341" t="s">
        <v>102</v>
      </c>
      <c r="E6637" s="341" t="s">
        <v>5964</v>
      </c>
      <c r="F6637" s="343" t="n">
        <v>619.83</v>
      </c>
    </row>
    <row r="6638" customFormat="false" ht="15" hidden="false" customHeight="false" outlineLevel="0" collapsed="false">
      <c r="A6638" s="341" t="n">
        <v>87332</v>
      </c>
      <c r="B6638" s="342" t="str">
        <f aca="false">A6638&amp;"U"</f>
        <v>87332U</v>
      </c>
      <c r="C6638" s="341" t="s">
        <v>12522</v>
      </c>
      <c r="D6638" s="341" t="s">
        <v>102</v>
      </c>
      <c r="E6638" s="341" t="s">
        <v>5964</v>
      </c>
      <c r="F6638" s="343" t="n">
        <v>574.25</v>
      </c>
    </row>
    <row r="6639" customFormat="false" ht="15" hidden="false" customHeight="false" outlineLevel="0" collapsed="false">
      <c r="A6639" s="341" t="n">
        <v>87333</v>
      </c>
      <c r="B6639" s="342" t="str">
        <f aca="false">A6639&amp;"U"</f>
        <v>87333U</v>
      </c>
      <c r="C6639" s="341" t="s">
        <v>12523</v>
      </c>
      <c r="D6639" s="341" t="s">
        <v>102</v>
      </c>
      <c r="E6639" s="341" t="s">
        <v>5964</v>
      </c>
      <c r="F6639" s="343" t="n">
        <v>594.67</v>
      </c>
    </row>
    <row r="6640" customFormat="false" ht="15" hidden="false" customHeight="false" outlineLevel="0" collapsed="false">
      <c r="A6640" s="341" t="n">
        <v>87334</v>
      </c>
      <c r="B6640" s="342" t="str">
        <f aca="false">A6640&amp;"U"</f>
        <v>87334U</v>
      </c>
      <c r="C6640" s="341" t="s">
        <v>12524</v>
      </c>
      <c r="D6640" s="341" t="s">
        <v>102</v>
      </c>
      <c r="E6640" s="341" t="s">
        <v>5964</v>
      </c>
      <c r="F6640" s="343" t="n">
        <v>567.59</v>
      </c>
    </row>
    <row r="6641" customFormat="false" ht="15" hidden="false" customHeight="false" outlineLevel="0" collapsed="false">
      <c r="A6641" s="341" t="n">
        <v>87335</v>
      </c>
      <c r="B6641" s="342" t="str">
        <f aca="false">A6641&amp;"U"</f>
        <v>87335U</v>
      </c>
      <c r="C6641" s="341" t="s">
        <v>12525</v>
      </c>
      <c r="D6641" s="341" t="s">
        <v>102</v>
      </c>
      <c r="E6641" s="341" t="s">
        <v>5964</v>
      </c>
      <c r="F6641" s="343" t="n">
        <v>589.97</v>
      </c>
    </row>
    <row r="6642" customFormat="false" ht="15" hidden="false" customHeight="false" outlineLevel="0" collapsed="false">
      <c r="A6642" s="341" t="n">
        <v>87336</v>
      </c>
      <c r="B6642" s="342" t="str">
        <f aca="false">A6642&amp;"U"</f>
        <v>87336U</v>
      </c>
      <c r="C6642" s="341" t="s">
        <v>12526</v>
      </c>
      <c r="D6642" s="341" t="s">
        <v>102</v>
      </c>
      <c r="E6642" s="341" t="s">
        <v>5964</v>
      </c>
      <c r="F6642" s="343" t="n">
        <v>593.26</v>
      </c>
    </row>
    <row r="6643" customFormat="false" ht="15" hidden="false" customHeight="false" outlineLevel="0" collapsed="false">
      <c r="A6643" s="341" t="n">
        <v>87337</v>
      </c>
      <c r="B6643" s="342" t="str">
        <f aca="false">A6643&amp;"U"</f>
        <v>87337U</v>
      </c>
      <c r="C6643" s="341" t="s">
        <v>12527</v>
      </c>
      <c r="D6643" s="341" t="s">
        <v>102</v>
      </c>
      <c r="E6643" s="341" t="s">
        <v>5964</v>
      </c>
      <c r="F6643" s="343" t="n">
        <v>588.99</v>
      </c>
    </row>
    <row r="6644" customFormat="false" ht="15" hidden="false" customHeight="false" outlineLevel="0" collapsed="false">
      <c r="A6644" s="341" t="n">
        <v>87338</v>
      </c>
      <c r="B6644" s="342" t="str">
        <f aca="false">A6644&amp;"U"</f>
        <v>87338U</v>
      </c>
      <c r="C6644" s="341" t="s">
        <v>12528</v>
      </c>
      <c r="D6644" s="341" t="s">
        <v>102</v>
      </c>
      <c r="E6644" s="341" t="s">
        <v>5964</v>
      </c>
      <c r="F6644" s="343" t="n">
        <v>581.33</v>
      </c>
    </row>
    <row r="6645" customFormat="false" ht="15" hidden="false" customHeight="false" outlineLevel="0" collapsed="false">
      <c r="A6645" s="341" t="n">
        <v>87339</v>
      </c>
      <c r="B6645" s="342" t="str">
        <f aca="false">A6645&amp;"U"</f>
        <v>87339U</v>
      </c>
      <c r="C6645" s="341" t="s">
        <v>12529</v>
      </c>
      <c r="D6645" s="341" t="s">
        <v>102</v>
      </c>
      <c r="E6645" s="341" t="s">
        <v>5964</v>
      </c>
      <c r="F6645" s="343" t="n">
        <v>761.61</v>
      </c>
    </row>
    <row r="6646" customFormat="false" ht="15" hidden="false" customHeight="false" outlineLevel="0" collapsed="false">
      <c r="A6646" s="341" t="n">
        <v>87340</v>
      </c>
      <c r="B6646" s="342" t="str">
        <f aca="false">A6646&amp;"U"</f>
        <v>87340U</v>
      </c>
      <c r="C6646" s="341" t="s">
        <v>12530</v>
      </c>
      <c r="D6646" s="341" t="s">
        <v>102</v>
      </c>
      <c r="E6646" s="341" t="s">
        <v>5964</v>
      </c>
      <c r="F6646" s="343" t="n">
        <v>666.36</v>
      </c>
    </row>
    <row r="6647" customFormat="false" ht="15" hidden="false" customHeight="false" outlineLevel="0" collapsed="false">
      <c r="A6647" s="341" t="n">
        <v>87341</v>
      </c>
      <c r="B6647" s="342" t="str">
        <f aca="false">A6647&amp;"U"</f>
        <v>87341U</v>
      </c>
      <c r="C6647" s="341" t="s">
        <v>12531</v>
      </c>
      <c r="D6647" s="341" t="s">
        <v>102</v>
      </c>
      <c r="E6647" s="341" t="s">
        <v>5964</v>
      </c>
      <c r="F6647" s="343" t="n">
        <v>643.21</v>
      </c>
    </row>
    <row r="6648" customFormat="false" ht="15" hidden="false" customHeight="false" outlineLevel="0" collapsed="false">
      <c r="A6648" s="341" t="n">
        <v>87342</v>
      </c>
      <c r="B6648" s="342" t="str">
        <f aca="false">A6648&amp;"U"</f>
        <v>87342U</v>
      </c>
      <c r="C6648" s="341" t="s">
        <v>12532</v>
      </c>
      <c r="D6648" s="341" t="s">
        <v>102</v>
      </c>
      <c r="E6648" s="341" t="s">
        <v>5964</v>
      </c>
      <c r="F6648" s="343" t="n">
        <v>664.74</v>
      </c>
    </row>
    <row r="6649" customFormat="false" ht="15" hidden="false" customHeight="false" outlineLevel="0" collapsed="false">
      <c r="A6649" s="341" t="n">
        <v>87343</v>
      </c>
      <c r="B6649" s="342" t="str">
        <f aca="false">A6649&amp;"U"</f>
        <v>87343U</v>
      </c>
      <c r="C6649" s="341" t="s">
        <v>12533</v>
      </c>
      <c r="D6649" s="341" t="s">
        <v>102</v>
      </c>
      <c r="E6649" s="341" t="s">
        <v>5964</v>
      </c>
      <c r="F6649" s="343" t="n">
        <v>610.89</v>
      </c>
    </row>
    <row r="6650" customFormat="false" ht="15" hidden="false" customHeight="false" outlineLevel="0" collapsed="false">
      <c r="A6650" s="341" t="n">
        <v>87344</v>
      </c>
      <c r="B6650" s="342" t="str">
        <f aca="false">A6650&amp;"U"</f>
        <v>87344U</v>
      </c>
      <c r="C6650" s="341" t="s">
        <v>12534</v>
      </c>
      <c r="D6650" s="341" t="s">
        <v>102</v>
      </c>
      <c r="E6650" s="341" t="s">
        <v>5964</v>
      </c>
      <c r="F6650" s="343" t="n">
        <v>582.59</v>
      </c>
    </row>
    <row r="6651" customFormat="false" ht="15" hidden="false" customHeight="false" outlineLevel="0" collapsed="false">
      <c r="A6651" s="341" t="n">
        <v>87345</v>
      </c>
      <c r="B6651" s="342" t="str">
        <f aca="false">A6651&amp;"U"</f>
        <v>87345U</v>
      </c>
      <c r="C6651" s="341" t="s">
        <v>12535</v>
      </c>
      <c r="D6651" s="341" t="s">
        <v>102</v>
      </c>
      <c r="E6651" s="341" t="s">
        <v>5964</v>
      </c>
      <c r="F6651" s="343" t="n">
        <v>606.8</v>
      </c>
    </row>
    <row r="6652" customFormat="false" ht="15" hidden="false" customHeight="false" outlineLevel="0" collapsed="false">
      <c r="A6652" s="341" t="n">
        <v>87346</v>
      </c>
      <c r="B6652" s="342" t="str">
        <f aca="false">A6652&amp;"U"</f>
        <v>87346U</v>
      </c>
      <c r="C6652" s="341" t="s">
        <v>12536</v>
      </c>
      <c r="D6652" s="341" t="s">
        <v>102</v>
      </c>
      <c r="E6652" s="341" t="s">
        <v>5964</v>
      </c>
      <c r="F6652" s="343" t="n">
        <v>562.61</v>
      </c>
    </row>
    <row r="6653" customFormat="false" ht="15" hidden="false" customHeight="false" outlineLevel="0" collapsed="false">
      <c r="A6653" s="341" t="n">
        <v>87347</v>
      </c>
      <c r="B6653" s="342" t="str">
        <f aca="false">A6653&amp;"U"</f>
        <v>87347U</v>
      </c>
      <c r="C6653" s="341" t="s">
        <v>12537</v>
      </c>
      <c r="D6653" s="341" t="s">
        <v>102</v>
      </c>
      <c r="E6653" s="341" t="s">
        <v>5964</v>
      </c>
      <c r="F6653" s="343" t="n">
        <v>540.26</v>
      </c>
    </row>
    <row r="6654" customFormat="false" ht="15" hidden="false" customHeight="false" outlineLevel="0" collapsed="false">
      <c r="A6654" s="341" t="n">
        <v>87348</v>
      </c>
      <c r="B6654" s="342" t="str">
        <f aca="false">A6654&amp;"U"</f>
        <v>87348U</v>
      </c>
      <c r="C6654" s="341" t="s">
        <v>12538</v>
      </c>
      <c r="D6654" s="341" t="s">
        <v>102</v>
      </c>
      <c r="E6654" s="341" t="s">
        <v>5964</v>
      </c>
      <c r="F6654" s="343" t="n">
        <v>564.06</v>
      </c>
    </row>
    <row r="6655" customFormat="false" ht="15" hidden="false" customHeight="false" outlineLevel="0" collapsed="false">
      <c r="A6655" s="341" t="n">
        <v>87349</v>
      </c>
      <c r="B6655" s="342" t="str">
        <f aca="false">A6655&amp;"U"</f>
        <v>87349U</v>
      </c>
      <c r="C6655" s="341" t="s">
        <v>12539</v>
      </c>
      <c r="D6655" s="341" t="s">
        <v>102</v>
      </c>
      <c r="E6655" s="341" t="s">
        <v>5964</v>
      </c>
      <c r="F6655" s="343" t="n">
        <v>507.69</v>
      </c>
    </row>
    <row r="6656" customFormat="false" ht="15" hidden="false" customHeight="false" outlineLevel="0" collapsed="false">
      <c r="A6656" s="341" t="n">
        <v>87350</v>
      </c>
      <c r="B6656" s="342" t="str">
        <f aca="false">A6656&amp;"U"</f>
        <v>87350U</v>
      </c>
      <c r="C6656" s="341" t="s">
        <v>12540</v>
      </c>
      <c r="D6656" s="341" t="s">
        <v>102</v>
      </c>
      <c r="E6656" s="341" t="s">
        <v>5964</v>
      </c>
      <c r="F6656" s="343" t="n">
        <v>475.85</v>
      </c>
    </row>
    <row r="6657" customFormat="false" ht="15" hidden="false" customHeight="false" outlineLevel="0" collapsed="false">
      <c r="A6657" s="341" t="n">
        <v>87351</v>
      </c>
      <c r="B6657" s="342" t="str">
        <f aca="false">A6657&amp;"U"</f>
        <v>87351U</v>
      </c>
      <c r="C6657" s="341" t="s">
        <v>12541</v>
      </c>
      <c r="D6657" s="341" t="s">
        <v>102</v>
      </c>
      <c r="E6657" s="341" t="s">
        <v>5964</v>
      </c>
      <c r="F6657" s="343" t="n">
        <v>421.02</v>
      </c>
    </row>
    <row r="6658" customFormat="false" ht="15" hidden="false" customHeight="false" outlineLevel="0" collapsed="false">
      <c r="A6658" s="341" t="n">
        <v>87352</v>
      </c>
      <c r="B6658" s="342" t="str">
        <f aca="false">A6658&amp;"U"</f>
        <v>87352U</v>
      </c>
      <c r="C6658" s="341" t="s">
        <v>12542</v>
      </c>
      <c r="D6658" s="341" t="s">
        <v>102</v>
      </c>
      <c r="E6658" s="341" t="s">
        <v>5964</v>
      </c>
      <c r="F6658" s="343" t="n">
        <v>580.95</v>
      </c>
    </row>
    <row r="6659" customFormat="false" ht="15" hidden="false" customHeight="false" outlineLevel="0" collapsed="false">
      <c r="A6659" s="341" t="n">
        <v>87353</v>
      </c>
      <c r="B6659" s="342" t="str">
        <f aca="false">A6659&amp;"U"</f>
        <v>87353U</v>
      </c>
      <c r="C6659" s="341" t="s">
        <v>12543</v>
      </c>
      <c r="D6659" s="341" t="s">
        <v>102</v>
      </c>
      <c r="E6659" s="341" t="s">
        <v>5964</v>
      </c>
      <c r="F6659" s="343" t="n">
        <v>521.07</v>
      </c>
    </row>
    <row r="6660" customFormat="false" ht="15" hidden="false" customHeight="false" outlineLevel="0" collapsed="false">
      <c r="A6660" s="341" t="n">
        <v>87354</v>
      </c>
      <c r="B6660" s="342" t="str">
        <f aca="false">A6660&amp;"U"</f>
        <v>87354U</v>
      </c>
      <c r="C6660" s="341" t="s">
        <v>12544</v>
      </c>
      <c r="D6660" s="341" t="s">
        <v>102</v>
      </c>
      <c r="E6660" s="341" t="s">
        <v>5964</v>
      </c>
      <c r="F6660" s="343" t="n">
        <v>496.18</v>
      </c>
    </row>
    <row r="6661" customFormat="false" ht="15" hidden="false" customHeight="false" outlineLevel="0" collapsed="false">
      <c r="A6661" s="341" t="n">
        <v>87355</v>
      </c>
      <c r="B6661" s="342" t="str">
        <f aca="false">A6661&amp;"U"</f>
        <v>87355U</v>
      </c>
      <c r="C6661" s="341" t="s">
        <v>12545</v>
      </c>
      <c r="D6661" s="341" t="s">
        <v>102</v>
      </c>
      <c r="E6661" s="341" t="s">
        <v>5964</v>
      </c>
      <c r="F6661" s="343" t="n">
        <v>505.79</v>
      </c>
    </row>
    <row r="6662" customFormat="false" ht="15" hidden="false" customHeight="false" outlineLevel="0" collapsed="false">
      <c r="A6662" s="341" t="n">
        <v>87356</v>
      </c>
      <c r="B6662" s="342" t="str">
        <f aca="false">A6662&amp;"U"</f>
        <v>87356U</v>
      </c>
      <c r="C6662" s="341" t="s">
        <v>12546</v>
      </c>
      <c r="D6662" s="341" t="s">
        <v>102</v>
      </c>
      <c r="E6662" s="341" t="s">
        <v>5964</v>
      </c>
      <c r="F6662" s="343" t="n">
        <v>466.34</v>
      </c>
    </row>
    <row r="6663" customFormat="false" ht="15" hidden="false" customHeight="false" outlineLevel="0" collapsed="false">
      <c r="A6663" s="341" t="n">
        <v>87357</v>
      </c>
      <c r="B6663" s="342" t="str">
        <f aca="false">A6663&amp;"U"</f>
        <v>87357U</v>
      </c>
      <c r="C6663" s="341" t="s">
        <v>12547</v>
      </c>
      <c r="D6663" s="341" t="s">
        <v>102</v>
      </c>
      <c r="E6663" s="341" t="s">
        <v>5964</v>
      </c>
      <c r="F6663" s="343" t="n">
        <v>447.77</v>
      </c>
    </row>
    <row r="6664" customFormat="false" ht="15" hidden="false" customHeight="false" outlineLevel="0" collapsed="false">
      <c r="A6664" s="341" t="n">
        <v>87358</v>
      </c>
      <c r="B6664" s="342" t="str">
        <f aca="false">A6664&amp;"U"</f>
        <v>87358U</v>
      </c>
      <c r="C6664" s="341" t="s">
        <v>12548</v>
      </c>
      <c r="D6664" s="341" t="s">
        <v>102</v>
      </c>
      <c r="E6664" s="341" t="s">
        <v>5964</v>
      </c>
      <c r="F6664" s="344" t="n">
        <v>3683.03</v>
      </c>
    </row>
    <row r="6665" customFormat="false" ht="15" hidden="false" customHeight="false" outlineLevel="0" collapsed="false">
      <c r="A6665" s="341" t="n">
        <v>87359</v>
      </c>
      <c r="B6665" s="342" t="str">
        <f aca="false">A6665&amp;"U"</f>
        <v>87359U</v>
      </c>
      <c r="C6665" s="341" t="s">
        <v>12549</v>
      </c>
      <c r="D6665" s="341" t="s">
        <v>102</v>
      </c>
      <c r="E6665" s="341" t="s">
        <v>5964</v>
      </c>
      <c r="F6665" s="344" t="n">
        <v>3665.78</v>
      </c>
    </row>
    <row r="6666" customFormat="false" ht="15" hidden="false" customHeight="false" outlineLevel="0" collapsed="false">
      <c r="A6666" s="341" t="n">
        <v>87360</v>
      </c>
      <c r="B6666" s="342" t="str">
        <f aca="false">A6666&amp;"U"</f>
        <v>87360U</v>
      </c>
      <c r="C6666" s="341" t="s">
        <v>12550</v>
      </c>
      <c r="D6666" s="341" t="s">
        <v>102</v>
      </c>
      <c r="E6666" s="341" t="s">
        <v>5964</v>
      </c>
      <c r="F6666" s="344" t="n">
        <v>3770.57</v>
      </c>
    </row>
    <row r="6667" customFormat="false" ht="15" hidden="false" customHeight="false" outlineLevel="0" collapsed="false">
      <c r="A6667" s="341" t="n">
        <v>87361</v>
      </c>
      <c r="B6667" s="342" t="str">
        <f aca="false">A6667&amp;"U"</f>
        <v>87361U</v>
      </c>
      <c r="C6667" s="341" t="s">
        <v>12551</v>
      </c>
      <c r="D6667" s="341" t="s">
        <v>102</v>
      </c>
      <c r="E6667" s="341" t="s">
        <v>5964</v>
      </c>
      <c r="F6667" s="344" t="n">
        <v>3742.54</v>
      </c>
    </row>
    <row r="6668" customFormat="false" ht="15" hidden="false" customHeight="false" outlineLevel="0" collapsed="false">
      <c r="A6668" s="341" t="n">
        <v>87362</v>
      </c>
      <c r="B6668" s="342" t="str">
        <f aca="false">A6668&amp;"U"</f>
        <v>87362U</v>
      </c>
      <c r="C6668" s="341" t="s">
        <v>12552</v>
      </c>
      <c r="D6668" s="341" t="s">
        <v>102</v>
      </c>
      <c r="E6668" s="341" t="s">
        <v>5964</v>
      </c>
      <c r="F6668" s="344" t="n">
        <v>3749.61</v>
      </c>
    </row>
    <row r="6669" customFormat="false" ht="15" hidden="false" customHeight="false" outlineLevel="0" collapsed="false">
      <c r="A6669" s="341" t="n">
        <v>87363</v>
      </c>
      <c r="B6669" s="342" t="str">
        <f aca="false">A6669&amp;"U"</f>
        <v>87363U</v>
      </c>
      <c r="C6669" s="341" t="s">
        <v>12553</v>
      </c>
      <c r="D6669" s="341" t="s">
        <v>102</v>
      </c>
      <c r="E6669" s="341" t="s">
        <v>5964</v>
      </c>
      <c r="F6669" s="344" t="n">
        <v>3713.27</v>
      </c>
    </row>
    <row r="6670" customFormat="false" ht="15" hidden="false" customHeight="false" outlineLevel="0" collapsed="false">
      <c r="A6670" s="341" t="n">
        <v>87364</v>
      </c>
      <c r="B6670" s="342" t="str">
        <f aca="false">A6670&amp;"U"</f>
        <v>87364U</v>
      </c>
      <c r="C6670" s="341" t="s">
        <v>12554</v>
      </c>
      <c r="D6670" s="341" t="s">
        <v>102</v>
      </c>
      <c r="E6670" s="341" t="s">
        <v>5964</v>
      </c>
      <c r="F6670" s="344" t="n">
        <v>3702.86</v>
      </c>
    </row>
    <row r="6671" customFormat="false" ht="15" hidden="false" customHeight="false" outlineLevel="0" collapsed="false">
      <c r="A6671" s="341" t="n">
        <v>87365</v>
      </c>
      <c r="B6671" s="342" t="str">
        <f aca="false">A6671&amp;"U"</f>
        <v>87365U</v>
      </c>
      <c r="C6671" s="341" t="s">
        <v>12555</v>
      </c>
      <c r="D6671" s="341" t="s">
        <v>102</v>
      </c>
      <c r="E6671" s="341" t="s">
        <v>5964</v>
      </c>
      <c r="F6671" s="343" t="n">
        <v>564.46</v>
      </c>
    </row>
    <row r="6672" customFormat="false" ht="15" hidden="false" customHeight="false" outlineLevel="0" collapsed="false">
      <c r="A6672" s="341" t="n">
        <v>87366</v>
      </c>
      <c r="B6672" s="342" t="str">
        <f aca="false">A6672&amp;"U"</f>
        <v>87366U</v>
      </c>
      <c r="C6672" s="341" t="s">
        <v>12556</v>
      </c>
      <c r="D6672" s="341" t="s">
        <v>102</v>
      </c>
      <c r="E6672" s="341" t="s">
        <v>5964</v>
      </c>
      <c r="F6672" s="343" t="n">
        <v>590.35</v>
      </c>
    </row>
    <row r="6673" customFormat="false" ht="15" hidden="false" customHeight="false" outlineLevel="0" collapsed="false">
      <c r="A6673" s="341" t="n">
        <v>87367</v>
      </c>
      <c r="B6673" s="342" t="str">
        <f aca="false">A6673&amp;"U"</f>
        <v>87367U</v>
      </c>
      <c r="C6673" s="341" t="s">
        <v>12557</v>
      </c>
      <c r="D6673" s="341" t="s">
        <v>102</v>
      </c>
      <c r="E6673" s="341" t="s">
        <v>5964</v>
      </c>
      <c r="F6673" s="343" t="n">
        <v>716.05</v>
      </c>
    </row>
    <row r="6674" customFormat="false" ht="15" hidden="false" customHeight="false" outlineLevel="0" collapsed="false">
      <c r="A6674" s="341" t="n">
        <v>87368</v>
      </c>
      <c r="B6674" s="342" t="str">
        <f aca="false">A6674&amp;"U"</f>
        <v>87368U</v>
      </c>
      <c r="C6674" s="341" t="s">
        <v>12558</v>
      </c>
      <c r="D6674" s="341" t="s">
        <v>102</v>
      </c>
      <c r="E6674" s="341" t="s">
        <v>5964</v>
      </c>
      <c r="F6674" s="343" t="n">
        <v>708.95</v>
      </c>
    </row>
    <row r="6675" customFormat="false" ht="15" hidden="false" customHeight="false" outlineLevel="0" collapsed="false">
      <c r="A6675" s="341" t="n">
        <v>87369</v>
      </c>
      <c r="B6675" s="342" t="str">
        <f aca="false">A6675&amp;"U"</f>
        <v>87369U</v>
      </c>
      <c r="C6675" s="341" t="s">
        <v>12559</v>
      </c>
      <c r="D6675" s="341" t="s">
        <v>102</v>
      </c>
      <c r="E6675" s="341" t="s">
        <v>5964</v>
      </c>
      <c r="F6675" s="343" t="n">
        <v>733.23</v>
      </c>
    </row>
    <row r="6676" customFormat="false" ht="15" hidden="false" customHeight="false" outlineLevel="0" collapsed="false">
      <c r="A6676" s="341" t="n">
        <v>87370</v>
      </c>
      <c r="B6676" s="342" t="str">
        <f aca="false">A6676&amp;"U"</f>
        <v>87370U</v>
      </c>
      <c r="C6676" s="341" t="s">
        <v>12560</v>
      </c>
      <c r="D6676" s="341" t="s">
        <v>102</v>
      </c>
      <c r="E6676" s="341" t="s">
        <v>5964</v>
      </c>
      <c r="F6676" s="343" t="n">
        <v>707.14</v>
      </c>
    </row>
    <row r="6677" customFormat="false" ht="15" hidden="false" customHeight="false" outlineLevel="0" collapsed="false">
      <c r="A6677" s="341" t="n">
        <v>87371</v>
      </c>
      <c r="B6677" s="342" t="str">
        <f aca="false">A6677&amp;"U"</f>
        <v>87371U</v>
      </c>
      <c r="C6677" s="341" t="s">
        <v>12561</v>
      </c>
      <c r="D6677" s="341" t="s">
        <v>102</v>
      </c>
      <c r="E6677" s="341" t="s">
        <v>5964</v>
      </c>
      <c r="F6677" s="343" t="n">
        <v>704.14</v>
      </c>
    </row>
    <row r="6678" customFormat="false" ht="15" hidden="false" customHeight="false" outlineLevel="0" collapsed="false">
      <c r="A6678" s="341" t="n">
        <v>87372</v>
      </c>
      <c r="B6678" s="342" t="str">
        <f aca="false">A6678&amp;"U"</f>
        <v>87372U</v>
      </c>
      <c r="C6678" s="341" t="s">
        <v>12562</v>
      </c>
      <c r="D6678" s="341" t="s">
        <v>102</v>
      </c>
      <c r="E6678" s="341" t="s">
        <v>5964</v>
      </c>
      <c r="F6678" s="343" t="n">
        <v>797.18</v>
      </c>
    </row>
    <row r="6679" customFormat="false" ht="15" hidden="false" customHeight="false" outlineLevel="0" collapsed="false">
      <c r="A6679" s="341" t="n">
        <v>87373</v>
      </c>
      <c r="B6679" s="342" t="str">
        <f aca="false">A6679&amp;"U"</f>
        <v>87373U</v>
      </c>
      <c r="C6679" s="341" t="s">
        <v>12563</v>
      </c>
      <c r="D6679" s="341" t="s">
        <v>102</v>
      </c>
      <c r="E6679" s="341" t="s">
        <v>5964</v>
      </c>
      <c r="F6679" s="343" t="n">
        <v>724.23</v>
      </c>
    </row>
    <row r="6680" customFormat="false" ht="15" hidden="false" customHeight="false" outlineLevel="0" collapsed="false">
      <c r="A6680" s="341" t="n">
        <v>87374</v>
      </c>
      <c r="B6680" s="342" t="str">
        <f aca="false">A6680&amp;"U"</f>
        <v>87374U</v>
      </c>
      <c r="C6680" s="341" t="s">
        <v>12564</v>
      </c>
      <c r="D6680" s="341" t="s">
        <v>102</v>
      </c>
      <c r="E6680" s="341" t="s">
        <v>5964</v>
      </c>
      <c r="F6680" s="343" t="n">
        <v>683.14</v>
      </c>
    </row>
    <row r="6681" customFormat="false" ht="15" hidden="false" customHeight="false" outlineLevel="0" collapsed="false">
      <c r="A6681" s="341" t="n">
        <v>87375</v>
      </c>
      <c r="B6681" s="342" t="str">
        <f aca="false">A6681&amp;"U"</f>
        <v>87375U</v>
      </c>
      <c r="C6681" s="341" t="s">
        <v>12565</v>
      </c>
      <c r="D6681" s="341" t="s">
        <v>102</v>
      </c>
      <c r="E6681" s="341" t="s">
        <v>5964</v>
      </c>
      <c r="F6681" s="343" t="n">
        <v>657.33</v>
      </c>
    </row>
    <row r="6682" customFormat="false" ht="15" hidden="false" customHeight="false" outlineLevel="0" collapsed="false">
      <c r="A6682" s="341" t="n">
        <v>87376</v>
      </c>
      <c r="B6682" s="342" t="str">
        <f aca="false">A6682&amp;"U"</f>
        <v>87376U</v>
      </c>
      <c r="C6682" s="341" t="s">
        <v>12566</v>
      </c>
      <c r="D6682" s="341" t="s">
        <v>102</v>
      </c>
      <c r="E6682" s="341" t="s">
        <v>5964</v>
      </c>
      <c r="F6682" s="343" t="n">
        <v>560.01</v>
      </c>
    </row>
    <row r="6683" customFormat="false" ht="15" hidden="false" customHeight="false" outlineLevel="0" collapsed="false">
      <c r="A6683" s="341" t="n">
        <v>87377</v>
      </c>
      <c r="B6683" s="342" t="str">
        <f aca="false">A6683&amp;"U"</f>
        <v>87377U</v>
      </c>
      <c r="C6683" s="341" t="s">
        <v>12567</v>
      </c>
      <c r="D6683" s="341" t="s">
        <v>102</v>
      </c>
      <c r="E6683" s="341" t="s">
        <v>5964</v>
      </c>
      <c r="F6683" s="343" t="n">
        <v>642.21</v>
      </c>
    </row>
    <row r="6684" customFormat="false" ht="15" hidden="false" customHeight="false" outlineLevel="0" collapsed="false">
      <c r="A6684" s="341" t="n">
        <v>87378</v>
      </c>
      <c r="B6684" s="342" t="str">
        <f aca="false">A6684&amp;"U"</f>
        <v>87378U</v>
      </c>
      <c r="C6684" s="341" t="s">
        <v>12568</v>
      </c>
      <c r="D6684" s="341" t="s">
        <v>102</v>
      </c>
      <c r="E6684" s="341" t="s">
        <v>5964</v>
      </c>
      <c r="F6684" s="343" t="n">
        <v>588.64</v>
      </c>
    </row>
    <row r="6685" customFormat="false" ht="15" hidden="false" customHeight="false" outlineLevel="0" collapsed="false">
      <c r="A6685" s="341" t="n">
        <v>87379</v>
      </c>
      <c r="B6685" s="342" t="str">
        <f aca="false">A6685&amp;"U"</f>
        <v>87379U</v>
      </c>
      <c r="C6685" s="341" t="s">
        <v>12569</v>
      </c>
      <c r="D6685" s="341" t="s">
        <v>102</v>
      </c>
      <c r="E6685" s="341" t="s">
        <v>5964</v>
      </c>
      <c r="F6685" s="344" t="n">
        <v>3828.11</v>
      </c>
    </row>
    <row r="6686" customFormat="false" ht="15" hidden="false" customHeight="false" outlineLevel="0" collapsed="false">
      <c r="A6686" s="341" t="n">
        <v>87380</v>
      </c>
      <c r="B6686" s="342" t="str">
        <f aca="false">A6686&amp;"U"</f>
        <v>87380U</v>
      </c>
      <c r="C6686" s="341" t="s">
        <v>12570</v>
      </c>
      <c r="D6686" s="341" t="s">
        <v>102</v>
      </c>
      <c r="E6686" s="341" t="s">
        <v>5964</v>
      </c>
      <c r="F6686" s="344" t="n">
        <v>3912.23</v>
      </c>
    </row>
    <row r="6687" customFormat="false" ht="15" hidden="false" customHeight="false" outlineLevel="0" collapsed="false">
      <c r="A6687" s="341" t="n">
        <v>87381</v>
      </c>
      <c r="B6687" s="342" t="str">
        <f aca="false">A6687&amp;"U"</f>
        <v>87381U</v>
      </c>
      <c r="C6687" s="341" t="s">
        <v>12571</v>
      </c>
      <c r="D6687" s="341" t="s">
        <v>102</v>
      </c>
      <c r="E6687" s="341" t="s">
        <v>5964</v>
      </c>
      <c r="F6687" s="344" t="n">
        <v>3857.17</v>
      </c>
    </row>
    <row r="6688" customFormat="false" ht="15" hidden="false" customHeight="false" outlineLevel="0" collapsed="false">
      <c r="A6688" s="341" t="n">
        <v>87382</v>
      </c>
      <c r="B6688" s="342" t="str">
        <f aca="false">A6688&amp;"U"</f>
        <v>87382U</v>
      </c>
      <c r="C6688" s="341" t="s">
        <v>12572</v>
      </c>
      <c r="D6688" s="341" t="s">
        <v>102</v>
      </c>
      <c r="E6688" s="341" t="s">
        <v>5964</v>
      </c>
      <c r="F6688" s="344" t="n">
        <v>1609.99</v>
      </c>
    </row>
    <row r="6689" customFormat="false" ht="15" hidden="false" customHeight="false" outlineLevel="0" collapsed="false">
      <c r="A6689" s="341" t="n">
        <v>87383</v>
      </c>
      <c r="B6689" s="342" t="str">
        <f aca="false">A6689&amp;"U"</f>
        <v>87383U</v>
      </c>
      <c r="C6689" s="341" t="s">
        <v>12573</v>
      </c>
      <c r="D6689" s="341" t="s">
        <v>102</v>
      </c>
      <c r="E6689" s="341" t="s">
        <v>5964</v>
      </c>
      <c r="F6689" s="344" t="n">
        <v>1608.77</v>
      </c>
    </row>
    <row r="6690" customFormat="false" ht="15" hidden="false" customHeight="false" outlineLevel="0" collapsed="false">
      <c r="A6690" s="341" t="n">
        <v>87384</v>
      </c>
      <c r="B6690" s="342" t="str">
        <f aca="false">A6690&amp;"U"</f>
        <v>87384U</v>
      </c>
      <c r="C6690" s="341" t="s">
        <v>12574</v>
      </c>
      <c r="D6690" s="341" t="s">
        <v>102</v>
      </c>
      <c r="E6690" s="341" t="s">
        <v>5964</v>
      </c>
      <c r="F6690" s="344" t="n">
        <v>1604.61</v>
      </c>
    </row>
    <row r="6691" customFormat="false" ht="15" hidden="false" customHeight="false" outlineLevel="0" collapsed="false">
      <c r="A6691" s="341" t="n">
        <v>87385</v>
      </c>
      <c r="B6691" s="342" t="str">
        <f aca="false">A6691&amp;"U"</f>
        <v>87385U</v>
      </c>
      <c r="C6691" s="341" t="s">
        <v>12575</v>
      </c>
      <c r="D6691" s="341" t="s">
        <v>102</v>
      </c>
      <c r="E6691" s="341" t="s">
        <v>5964</v>
      </c>
      <c r="F6691" s="344" t="n">
        <v>1856.61</v>
      </c>
    </row>
    <row r="6692" customFormat="false" ht="15" hidden="false" customHeight="false" outlineLevel="0" collapsed="false">
      <c r="A6692" s="341" t="n">
        <v>87386</v>
      </c>
      <c r="B6692" s="342" t="str">
        <f aca="false">A6692&amp;"U"</f>
        <v>87386U</v>
      </c>
      <c r="C6692" s="341" t="s">
        <v>12576</v>
      </c>
      <c r="D6692" s="341" t="s">
        <v>102</v>
      </c>
      <c r="E6692" s="341" t="s">
        <v>5964</v>
      </c>
      <c r="F6692" s="344" t="n">
        <v>1851.54</v>
      </c>
    </row>
    <row r="6693" customFormat="false" ht="15" hidden="false" customHeight="false" outlineLevel="0" collapsed="false">
      <c r="A6693" s="341" t="n">
        <v>87387</v>
      </c>
      <c r="B6693" s="342" t="str">
        <f aca="false">A6693&amp;"U"</f>
        <v>87387U</v>
      </c>
      <c r="C6693" s="341" t="s">
        <v>12577</v>
      </c>
      <c r="D6693" s="341" t="s">
        <v>102</v>
      </c>
      <c r="E6693" s="341" t="s">
        <v>5964</v>
      </c>
      <c r="F6693" s="344" t="n">
        <v>1849.55</v>
      </c>
    </row>
    <row r="6694" customFormat="false" ht="15" hidden="false" customHeight="false" outlineLevel="0" collapsed="false">
      <c r="A6694" s="341" t="n">
        <v>87388</v>
      </c>
      <c r="B6694" s="342" t="str">
        <f aca="false">A6694&amp;"U"</f>
        <v>87388U</v>
      </c>
      <c r="C6694" s="341" t="s">
        <v>12578</v>
      </c>
      <c r="D6694" s="341" t="s">
        <v>102</v>
      </c>
      <c r="E6694" s="341" t="s">
        <v>5964</v>
      </c>
      <c r="F6694" s="344" t="n">
        <v>4479.38</v>
      </c>
    </row>
    <row r="6695" customFormat="false" ht="15" hidden="false" customHeight="false" outlineLevel="0" collapsed="false">
      <c r="A6695" s="341" t="n">
        <v>87389</v>
      </c>
      <c r="B6695" s="342" t="str">
        <f aca="false">A6695&amp;"U"</f>
        <v>87389U</v>
      </c>
      <c r="C6695" s="341" t="s">
        <v>12579</v>
      </c>
      <c r="D6695" s="341" t="s">
        <v>102</v>
      </c>
      <c r="E6695" s="341" t="s">
        <v>5964</v>
      </c>
      <c r="F6695" s="344" t="n">
        <v>4498.68</v>
      </c>
    </row>
    <row r="6696" customFormat="false" ht="15" hidden="false" customHeight="false" outlineLevel="0" collapsed="false">
      <c r="A6696" s="341" t="n">
        <v>87390</v>
      </c>
      <c r="B6696" s="342" t="str">
        <f aca="false">A6696&amp;"U"</f>
        <v>87390U</v>
      </c>
      <c r="C6696" s="341" t="s">
        <v>12580</v>
      </c>
      <c r="D6696" s="341" t="s">
        <v>102</v>
      </c>
      <c r="E6696" s="341" t="s">
        <v>5964</v>
      </c>
      <c r="F6696" s="344" t="n">
        <v>4524.1</v>
      </c>
    </row>
    <row r="6697" customFormat="false" ht="15" hidden="false" customHeight="false" outlineLevel="0" collapsed="false">
      <c r="A6697" s="341" t="n">
        <v>87391</v>
      </c>
      <c r="B6697" s="342" t="str">
        <f aca="false">A6697&amp;"U"</f>
        <v>87391U</v>
      </c>
      <c r="C6697" s="341" t="s">
        <v>12581</v>
      </c>
      <c r="D6697" s="341" t="s">
        <v>102</v>
      </c>
      <c r="E6697" s="341" t="s">
        <v>5964</v>
      </c>
      <c r="F6697" s="344" t="n">
        <v>4976.31</v>
      </c>
    </row>
    <row r="6698" customFormat="false" ht="15" hidden="false" customHeight="false" outlineLevel="0" collapsed="false">
      <c r="A6698" s="341" t="n">
        <v>87393</v>
      </c>
      <c r="B6698" s="342" t="str">
        <f aca="false">A6698&amp;"U"</f>
        <v>87393U</v>
      </c>
      <c r="C6698" s="341" t="s">
        <v>12582</v>
      </c>
      <c r="D6698" s="341" t="s">
        <v>102</v>
      </c>
      <c r="E6698" s="341" t="s">
        <v>5964</v>
      </c>
      <c r="F6698" s="344" t="n">
        <v>5022.78</v>
      </c>
    </row>
    <row r="6699" customFormat="false" ht="15" hidden="false" customHeight="false" outlineLevel="0" collapsed="false">
      <c r="A6699" s="341" t="n">
        <v>87394</v>
      </c>
      <c r="B6699" s="342" t="str">
        <f aca="false">A6699&amp;"U"</f>
        <v>87394U</v>
      </c>
      <c r="C6699" s="341" t="s">
        <v>12583</v>
      </c>
      <c r="D6699" s="341" t="s">
        <v>102</v>
      </c>
      <c r="E6699" s="341" t="s">
        <v>5964</v>
      </c>
      <c r="F6699" s="344" t="n">
        <v>5070.06</v>
      </c>
    </row>
    <row r="6700" customFormat="false" ht="15" hidden="false" customHeight="false" outlineLevel="0" collapsed="false">
      <c r="A6700" s="341" t="n">
        <v>87395</v>
      </c>
      <c r="B6700" s="342" t="str">
        <f aca="false">A6700&amp;"U"</f>
        <v>87395U</v>
      </c>
      <c r="C6700" s="341" t="s">
        <v>12584</v>
      </c>
      <c r="D6700" s="341" t="s">
        <v>102</v>
      </c>
      <c r="E6700" s="341" t="s">
        <v>5964</v>
      </c>
      <c r="F6700" s="344" t="n">
        <v>3138.64</v>
      </c>
    </row>
    <row r="6701" customFormat="false" ht="15" hidden="false" customHeight="false" outlineLevel="0" collapsed="false">
      <c r="A6701" s="341" t="n">
        <v>87396</v>
      </c>
      <c r="B6701" s="342" t="str">
        <f aca="false">A6701&amp;"U"</f>
        <v>87396U</v>
      </c>
      <c r="C6701" s="341" t="s">
        <v>12585</v>
      </c>
      <c r="D6701" s="341" t="s">
        <v>102</v>
      </c>
      <c r="E6701" s="341" t="s">
        <v>5964</v>
      </c>
      <c r="F6701" s="344" t="n">
        <v>3160.42</v>
      </c>
    </row>
    <row r="6702" customFormat="false" ht="15" hidden="false" customHeight="false" outlineLevel="0" collapsed="false">
      <c r="A6702" s="341" t="n">
        <v>87397</v>
      </c>
      <c r="B6702" s="342" t="str">
        <f aca="false">A6702&amp;"U"</f>
        <v>87397U</v>
      </c>
      <c r="C6702" s="341" t="s">
        <v>12586</v>
      </c>
      <c r="D6702" s="341" t="s">
        <v>102</v>
      </c>
      <c r="E6702" s="341" t="s">
        <v>5964</v>
      </c>
      <c r="F6702" s="344" t="n">
        <v>3184.13</v>
      </c>
    </row>
    <row r="6703" customFormat="false" ht="15" hidden="false" customHeight="false" outlineLevel="0" collapsed="false">
      <c r="A6703" s="341" t="n">
        <v>87398</v>
      </c>
      <c r="B6703" s="342" t="str">
        <f aca="false">A6703&amp;"U"</f>
        <v>87398U</v>
      </c>
      <c r="C6703" s="341" t="s">
        <v>12587</v>
      </c>
      <c r="D6703" s="341" t="s">
        <v>102</v>
      </c>
      <c r="E6703" s="341" t="s">
        <v>5964</v>
      </c>
      <c r="F6703" s="344" t="n">
        <v>1801.23</v>
      </c>
    </row>
    <row r="6704" customFormat="false" ht="15" hidden="false" customHeight="false" outlineLevel="0" collapsed="false">
      <c r="A6704" s="341" t="n">
        <v>87399</v>
      </c>
      <c r="B6704" s="342" t="str">
        <f aca="false">A6704&amp;"U"</f>
        <v>87399U</v>
      </c>
      <c r="C6704" s="341" t="s">
        <v>12588</v>
      </c>
      <c r="D6704" s="341" t="s">
        <v>102</v>
      </c>
      <c r="E6704" s="341" t="s">
        <v>5964</v>
      </c>
      <c r="F6704" s="344" t="n">
        <v>2051.69</v>
      </c>
    </row>
    <row r="6705" customFormat="false" ht="15" hidden="false" customHeight="false" outlineLevel="0" collapsed="false">
      <c r="A6705" s="341" t="n">
        <v>87401</v>
      </c>
      <c r="B6705" s="342" t="str">
        <f aca="false">A6705&amp;"U"</f>
        <v>87401U</v>
      </c>
      <c r="C6705" s="341" t="s">
        <v>12589</v>
      </c>
      <c r="D6705" s="341" t="s">
        <v>102</v>
      </c>
      <c r="E6705" s="341" t="s">
        <v>5964</v>
      </c>
      <c r="F6705" s="344" t="n">
        <v>5259</v>
      </c>
    </row>
    <row r="6706" customFormat="false" ht="15" hidden="false" customHeight="false" outlineLevel="0" collapsed="false">
      <c r="A6706" s="341" t="n">
        <v>87402</v>
      </c>
      <c r="B6706" s="342" t="str">
        <f aca="false">A6706&amp;"U"</f>
        <v>87402U</v>
      </c>
      <c r="C6706" s="341" t="s">
        <v>12590</v>
      </c>
      <c r="D6706" s="341" t="s">
        <v>102</v>
      </c>
      <c r="E6706" s="341" t="s">
        <v>5964</v>
      </c>
      <c r="F6706" s="344" t="n">
        <v>3383.7</v>
      </c>
    </row>
    <row r="6707" customFormat="false" ht="15" hidden="false" customHeight="false" outlineLevel="0" collapsed="false">
      <c r="A6707" s="341" t="n">
        <v>87404</v>
      </c>
      <c r="B6707" s="342" t="str">
        <f aca="false">A6707&amp;"U"</f>
        <v>87404U</v>
      </c>
      <c r="C6707" s="341" t="s">
        <v>12591</v>
      </c>
      <c r="D6707" s="341" t="s">
        <v>102</v>
      </c>
      <c r="E6707" s="341" t="s">
        <v>5964</v>
      </c>
      <c r="F6707" s="344" t="n">
        <v>4659.39</v>
      </c>
    </row>
    <row r="6708" customFormat="false" ht="15" hidden="false" customHeight="false" outlineLevel="0" collapsed="false">
      <c r="A6708" s="341" t="n">
        <v>87405</v>
      </c>
      <c r="B6708" s="342" t="str">
        <f aca="false">A6708&amp;"U"</f>
        <v>87405U</v>
      </c>
      <c r="C6708" s="341" t="s">
        <v>12592</v>
      </c>
      <c r="D6708" s="341" t="s">
        <v>102</v>
      </c>
      <c r="E6708" s="341" t="s">
        <v>5964</v>
      </c>
      <c r="F6708" s="344" t="n">
        <v>4673.52</v>
      </c>
    </row>
    <row r="6709" customFormat="false" ht="15" hidden="false" customHeight="false" outlineLevel="0" collapsed="false">
      <c r="A6709" s="341" t="n">
        <v>87407</v>
      </c>
      <c r="B6709" s="342" t="str">
        <f aca="false">A6709&amp;"U"</f>
        <v>87407U</v>
      </c>
      <c r="C6709" s="341" t="s">
        <v>12593</v>
      </c>
      <c r="D6709" s="341" t="s">
        <v>102</v>
      </c>
      <c r="E6709" s="341" t="s">
        <v>5964</v>
      </c>
      <c r="F6709" s="344" t="n">
        <v>1648.49</v>
      </c>
    </row>
    <row r="6710" customFormat="false" ht="15" hidden="false" customHeight="false" outlineLevel="0" collapsed="false">
      <c r="A6710" s="341" t="n">
        <v>87408</v>
      </c>
      <c r="B6710" s="342" t="str">
        <f aca="false">A6710&amp;"U"</f>
        <v>87408U</v>
      </c>
      <c r="C6710" s="341" t="s">
        <v>12594</v>
      </c>
      <c r="D6710" s="341" t="s">
        <v>102</v>
      </c>
      <c r="E6710" s="341" t="s">
        <v>5964</v>
      </c>
      <c r="F6710" s="344" t="n">
        <v>1639.77</v>
      </c>
    </row>
    <row r="6711" customFormat="false" ht="15" hidden="false" customHeight="false" outlineLevel="0" collapsed="false">
      <c r="A6711" s="341" t="n">
        <v>87410</v>
      </c>
      <c r="B6711" s="342" t="str">
        <f aca="false">A6711&amp;"U"</f>
        <v>87410U</v>
      </c>
      <c r="C6711" s="341" t="s">
        <v>12595</v>
      </c>
      <c r="D6711" s="341" t="s">
        <v>102</v>
      </c>
      <c r="E6711" s="341" t="s">
        <v>5964</v>
      </c>
      <c r="F6711" s="343" t="n">
        <v>782.04</v>
      </c>
    </row>
    <row r="6712" customFormat="false" ht="15" hidden="false" customHeight="false" outlineLevel="0" collapsed="false">
      <c r="A6712" s="341" t="n">
        <v>88626</v>
      </c>
      <c r="B6712" s="342" t="str">
        <f aca="false">A6712&amp;"U"</f>
        <v>88626U</v>
      </c>
      <c r="C6712" s="341" t="s">
        <v>12596</v>
      </c>
      <c r="D6712" s="341" t="s">
        <v>102</v>
      </c>
      <c r="E6712" s="341" t="s">
        <v>5964</v>
      </c>
      <c r="F6712" s="343" t="n">
        <v>574.22</v>
      </c>
    </row>
    <row r="6713" customFormat="false" ht="15" hidden="false" customHeight="false" outlineLevel="0" collapsed="false">
      <c r="A6713" s="341" t="n">
        <v>88627</v>
      </c>
      <c r="B6713" s="342" t="str">
        <f aca="false">A6713&amp;"U"</f>
        <v>88627U</v>
      </c>
      <c r="C6713" s="341" t="s">
        <v>12597</v>
      </c>
      <c r="D6713" s="341" t="s">
        <v>102</v>
      </c>
      <c r="E6713" s="341" t="s">
        <v>5964</v>
      </c>
      <c r="F6713" s="343" t="n">
        <v>667.5</v>
      </c>
    </row>
    <row r="6714" customFormat="false" ht="15" hidden="false" customHeight="false" outlineLevel="0" collapsed="false">
      <c r="A6714" s="341" t="n">
        <v>88628</v>
      </c>
      <c r="B6714" s="342" t="str">
        <f aca="false">A6714&amp;"U"</f>
        <v>88628U</v>
      </c>
      <c r="C6714" s="341" t="s">
        <v>12598</v>
      </c>
      <c r="D6714" s="341" t="s">
        <v>102</v>
      </c>
      <c r="E6714" s="341" t="s">
        <v>5964</v>
      </c>
      <c r="F6714" s="343" t="n">
        <v>559.82</v>
      </c>
    </row>
    <row r="6715" customFormat="false" ht="15" hidden="false" customHeight="false" outlineLevel="0" collapsed="false">
      <c r="A6715" s="341" t="n">
        <v>88629</v>
      </c>
      <c r="B6715" s="342" t="str">
        <f aca="false">A6715&amp;"U"</f>
        <v>88629U</v>
      </c>
      <c r="C6715" s="341" t="s">
        <v>12599</v>
      </c>
      <c r="D6715" s="341" t="s">
        <v>102</v>
      </c>
      <c r="E6715" s="341" t="s">
        <v>5964</v>
      </c>
      <c r="F6715" s="343" t="n">
        <v>656.85</v>
      </c>
    </row>
    <row r="6716" customFormat="false" ht="15" hidden="false" customHeight="false" outlineLevel="0" collapsed="false">
      <c r="A6716" s="341" t="n">
        <v>88630</v>
      </c>
      <c r="B6716" s="342" t="str">
        <f aca="false">A6716&amp;"U"</f>
        <v>88630U</v>
      </c>
      <c r="C6716" s="341" t="s">
        <v>12600</v>
      </c>
      <c r="D6716" s="341" t="s">
        <v>102</v>
      </c>
      <c r="E6716" s="341" t="s">
        <v>5964</v>
      </c>
      <c r="F6716" s="343" t="n">
        <v>492.68</v>
      </c>
    </row>
    <row r="6717" customFormat="false" ht="15" hidden="false" customHeight="false" outlineLevel="0" collapsed="false">
      <c r="A6717" s="341" t="n">
        <v>88631</v>
      </c>
      <c r="B6717" s="342" t="str">
        <f aca="false">A6717&amp;"U"</f>
        <v>88631U</v>
      </c>
      <c r="C6717" s="341" t="s">
        <v>12601</v>
      </c>
      <c r="D6717" s="341" t="s">
        <v>102</v>
      </c>
      <c r="E6717" s="341" t="s">
        <v>5964</v>
      </c>
      <c r="F6717" s="343" t="n">
        <v>598.28</v>
      </c>
    </row>
    <row r="6718" customFormat="false" ht="15" hidden="false" customHeight="false" outlineLevel="0" collapsed="false">
      <c r="A6718" s="341" t="n">
        <v>88715</v>
      </c>
      <c r="B6718" s="342" t="str">
        <f aca="false">A6718&amp;"U"</f>
        <v>88715U</v>
      </c>
      <c r="C6718" s="341" t="s">
        <v>12602</v>
      </c>
      <c r="D6718" s="341" t="s">
        <v>102</v>
      </c>
      <c r="E6718" s="341" t="s">
        <v>5964</v>
      </c>
      <c r="F6718" s="343" t="n">
        <v>585.94</v>
      </c>
    </row>
    <row r="6719" customFormat="false" ht="15" hidden="false" customHeight="false" outlineLevel="0" collapsed="false">
      <c r="A6719" s="341" t="n">
        <v>95563</v>
      </c>
      <c r="B6719" s="342" t="str">
        <f aca="false">A6719&amp;"U"</f>
        <v>95563U</v>
      </c>
      <c r="C6719" s="341" t="s">
        <v>12603</v>
      </c>
      <c r="D6719" s="341" t="s">
        <v>102</v>
      </c>
      <c r="E6719" s="341" t="s">
        <v>5964</v>
      </c>
      <c r="F6719" s="343" t="n">
        <v>793.23</v>
      </c>
    </row>
    <row r="6720" customFormat="false" ht="15" hidden="false" customHeight="false" outlineLevel="0" collapsed="false">
      <c r="A6720" s="341" t="n">
        <v>100464</v>
      </c>
      <c r="B6720" s="342" t="str">
        <f aca="false">A6720&amp;"U"</f>
        <v>100464U</v>
      </c>
      <c r="C6720" s="341" t="s">
        <v>12604</v>
      </c>
      <c r="D6720" s="341" t="s">
        <v>102</v>
      </c>
      <c r="E6720" s="341" t="s">
        <v>5964</v>
      </c>
      <c r="F6720" s="343" t="n">
        <v>591.27</v>
      </c>
    </row>
    <row r="6721" customFormat="false" ht="15" hidden="false" customHeight="false" outlineLevel="0" collapsed="false">
      <c r="A6721" s="341" t="n">
        <v>100465</v>
      </c>
      <c r="B6721" s="342" t="str">
        <f aca="false">A6721&amp;"U"</f>
        <v>100465U</v>
      </c>
      <c r="C6721" s="341" t="s">
        <v>12605</v>
      </c>
      <c r="D6721" s="341" t="s">
        <v>102</v>
      </c>
      <c r="E6721" s="341" t="s">
        <v>5964</v>
      </c>
      <c r="F6721" s="343" t="n">
        <v>562.54</v>
      </c>
    </row>
    <row r="6722" customFormat="false" ht="15" hidden="false" customHeight="false" outlineLevel="0" collapsed="false">
      <c r="A6722" s="341" t="n">
        <v>100466</v>
      </c>
      <c r="B6722" s="342" t="str">
        <f aca="false">A6722&amp;"U"</f>
        <v>100466U</v>
      </c>
      <c r="C6722" s="341" t="s">
        <v>12606</v>
      </c>
      <c r="D6722" s="341" t="s">
        <v>102</v>
      </c>
      <c r="E6722" s="341" t="s">
        <v>5964</v>
      </c>
      <c r="F6722" s="343" t="n">
        <v>549.64</v>
      </c>
    </row>
    <row r="6723" customFormat="false" ht="15" hidden="false" customHeight="false" outlineLevel="0" collapsed="false">
      <c r="A6723" s="341" t="n">
        <v>100468</v>
      </c>
      <c r="B6723" s="342" t="str">
        <f aca="false">A6723&amp;"U"</f>
        <v>100468U</v>
      </c>
      <c r="C6723" s="341" t="s">
        <v>12607</v>
      </c>
      <c r="D6723" s="341" t="s">
        <v>102</v>
      </c>
      <c r="E6723" s="341" t="s">
        <v>5964</v>
      </c>
      <c r="F6723" s="343" t="n">
        <v>658.43</v>
      </c>
    </row>
    <row r="6724" customFormat="false" ht="15" hidden="false" customHeight="false" outlineLevel="0" collapsed="false">
      <c r="A6724" s="341" t="n">
        <v>100469</v>
      </c>
      <c r="B6724" s="342" t="str">
        <f aca="false">A6724&amp;"U"</f>
        <v>100469U</v>
      </c>
      <c r="C6724" s="341" t="s">
        <v>12608</v>
      </c>
      <c r="D6724" s="341" t="s">
        <v>102</v>
      </c>
      <c r="E6724" s="341" t="s">
        <v>5964</v>
      </c>
      <c r="F6724" s="343" t="n">
        <v>550.6</v>
      </c>
    </row>
    <row r="6725" customFormat="false" ht="15" hidden="false" customHeight="false" outlineLevel="0" collapsed="false">
      <c r="A6725" s="341" t="n">
        <v>100470</v>
      </c>
      <c r="B6725" s="342" t="str">
        <f aca="false">A6725&amp;"U"</f>
        <v>100470U</v>
      </c>
      <c r="C6725" s="341" t="s">
        <v>12609</v>
      </c>
      <c r="D6725" s="341" t="s">
        <v>102</v>
      </c>
      <c r="E6725" s="341" t="s">
        <v>5964</v>
      </c>
      <c r="F6725" s="343" t="n">
        <v>508.37</v>
      </c>
    </row>
    <row r="6726" customFormat="false" ht="15" hidden="false" customHeight="false" outlineLevel="0" collapsed="false">
      <c r="A6726" s="341" t="n">
        <v>100472</v>
      </c>
      <c r="B6726" s="342" t="str">
        <f aca="false">A6726&amp;"U"</f>
        <v>100472U</v>
      </c>
      <c r="C6726" s="341" t="s">
        <v>12610</v>
      </c>
      <c r="D6726" s="341" t="s">
        <v>102</v>
      </c>
      <c r="E6726" s="341" t="s">
        <v>5964</v>
      </c>
      <c r="F6726" s="343" t="n">
        <v>540.21</v>
      </c>
    </row>
    <row r="6727" customFormat="false" ht="15" hidden="false" customHeight="false" outlineLevel="0" collapsed="false">
      <c r="A6727" s="341" t="n">
        <v>100473</v>
      </c>
      <c r="B6727" s="342" t="str">
        <f aca="false">A6727&amp;"U"</f>
        <v>100473U</v>
      </c>
      <c r="C6727" s="341" t="s">
        <v>12611</v>
      </c>
      <c r="D6727" s="341" t="s">
        <v>102</v>
      </c>
      <c r="E6727" s="341" t="s">
        <v>5964</v>
      </c>
      <c r="F6727" s="343" t="n">
        <v>502.99</v>
      </c>
    </row>
    <row r="6728" customFormat="false" ht="15" hidden="false" customHeight="false" outlineLevel="0" collapsed="false">
      <c r="A6728" s="341" t="n">
        <v>100474</v>
      </c>
      <c r="B6728" s="342" t="str">
        <f aca="false">A6728&amp;"U"</f>
        <v>100474U</v>
      </c>
      <c r="C6728" s="341" t="s">
        <v>12612</v>
      </c>
      <c r="D6728" s="341" t="s">
        <v>102</v>
      </c>
      <c r="E6728" s="341" t="s">
        <v>5964</v>
      </c>
      <c r="F6728" s="343" t="n">
        <v>488.33</v>
      </c>
    </row>
    <row r="6729" customFormat="false" ht="15" hidden="false" customHeight="false" outlineLevel="0" collapsed="false">
      <c r="A6729" s="341" t="n">
        <v>100475</v>
      </c>
      <c r="B6729" s="342" t="str">
        <f aca="false">A6729&amp;"U"</f>
        <v>100475U</v>
      </c>
      <c r="C6729" s="341" t="s">
        <v>12613</v>
      </c>
      <c r="D6729" s="341" t="s">
        <v>102</v>
      </c>
      <c r="E6729" s="341" t="s">
        <v>5964</v>
      </c>
      <c r="F6729" s="343" t="n">
        <v>710.3</v>
      </c>
    </row>
    <row r="6730" customFormat="false" ht="15" hidden="false" customHeight="false" outlineLevel="0" collapsed="false">
      <c r="A6730" s="341" t="n">
        <v>100477</v>
      </c>
      <c r="B6730" s="342" t="str">
        <f aca="false">A6730&amp;"U"</f>
        <v>100477U</v>
      </c>
      <c r="C6730" s="341" t="s">
        <v>12614</v>
      </c>
      <c r="D6730" s="341" t="s">
        <v>102</v>
      </c>
      <c r="E6730" s="341" t="s">
        <v>5964</v>
      </c>
      <c r="F6730" s="343" t="n">
        <v>754.34</v>
      </c>
    </row>
    <row r="6731" customFormat="false" ht="15" hidden="false" customHeight="false" outlineLevel="0" collapsed="false">
      <c r="A6731" s="341" t="n">
        <v>100478</v>
      </c>
      <c r="B6731" s="342" t="str">
        <f aca="false">A6731&amp;"U"</f>
        <v>100478U</v>
      </c>
      <c r="C6731" s="341" t="s">
        <v>12615</v>
      </c>
      <c r="D6731" s="341" t="s">
        <v>102</v>
      </c>
      <c r="E6731" s="341" t="s">
        <v>5964</v>
      </c>
      <c r="F6731" s="343" t="n">
        <v>697.52</v>
      </c>
    </row>
    <row r="6732" customFormat="false" ht="15" hidden="false" customHeight="false" outlineLevel="0" collapsed="false">
      <c r="A6732" s="341" t="n">
        <v>100479</v>
      </c>
      <c r="B6732" s="342" t="str">
        <f aca="false">A6732&amp;"U"</f>
        <v>100479U</v>
      </c>
      <c r="C6732" s="341" t="s">
        <v>12616</v>
      </c>
      <c r="D6732" s="341" t="s">
        <v>102</v>
      </c>
      <c r="E6732" s="341" t="s">
        <v>5964</v>
      </c>
      <c r="F6732" s="343" t="n">
        <v>686.61</v>
      </c>
    </row>
    <row r="6733" customFormat="false" ht="15" hidden="false" customHeight="false" outlineLevel="0" collapsed="false">
      <c r="A6733" s="341" t="n">
        <v>100480</v>
      </c>
      <c r="B6733" s="342" t="str">
        <f aca="false">A6733&amp;"U"</f>
        <v>100480U</v>
      </c>
      <c r="C6733" s="341" t="s">
        <v>12617</v>
      </c>
      <c r="D6733" s="341" t="s">
        <v>102</v>
      </c>
      <c r="E6733" s="341" t="s">
        <v>5964</v>
      </c>
      <c r="F6733" s="343" t="n">
        <v>806.79</v>
      </c>
    </row>
    <row r="6734" customFormat="false" ht="15" hidden="false" customHeight="false" outlineLevel="0" collapsed="false">
      <c r="A6734" s="341" t="n">
        <v>100481</v>
      </c>
      <c r="B6734" s="342" t="str">
        <f aca="false">A6734&amp;"U"</f>
        <v>100481U</v>
      </c>
      <c r="C6734" s="341" t="s">
        <v>12618</v>
      </c>
      <c r="D6734" s="341" t="s">
        <v>102</v>
      </c>
      <c r="E6734" s="341" t="s">
        <v>5964</v>
      </c>
      <c r="F6734" s="343" t="n">
        <v>623.38</v>
      </c>
    </row>
    <row r="6735" customFormat="false" ht="15" hidden="false" customHeight="false" outlineLevel="0" collapsed="false">
      <c r="A6735" s="341" t="n">
        <v>100483</v>
      </c>
      <c r="B6735" s="342" t="str">
        <f aca="false">A6735&amp;"U"</f>
        <v>100483U</v>
      </c>
      <c r="C6735" s="341" t="s">
        <v>12619</v>
      </c>
      <c r="D6735" s="341" t="s">
        <v>102</v>
      </c>
      <c r="E6735" s="341" t="s">
        <v>5964</v>
      </c>
      <c r="F6735" s="343" t="n">
        <v>655.93</v>
      </c>
    </row>
    <row r="6736" customFormat="false" ht="15" hidden="false" customHeight="false" outlineLevel="0" collapsed="false">
      <c r="A6736" s="341" t="n">
        <v>100484</v>
      </c>
      <c r="B6736" s="342" t="str">
        <f aca="false">A6736&amp;"U"</f>
        <v>100484U</v>
      </c>
      <c r="C6736" s="341" t="s">
        <v>12620</v>
      </c>
      <c r="D6736" s="341" t="s">
        <v>102</v>
      </c>
      <c r="E6736" s="341" t="s">
        <v>5964</v>
      </c>
      <c r="F6736" s="343" t="n">
        <v>619.76</v>
      </c>
    </row>
    <row r="6737" customFormat="false" ht="15" hidden="false" customHeight="false" outlineLevel="0" collapsed="false">
      <c r="A6737" s="341" t="n">
        <v>100485</v>
      </c>
      <c r="B6737" s="342" t="str">
        <f aca="false">A6737&amp;"U"</f>
        <v>100485U</v>
      </c>
      <c r="C6737" s="341" t="s">
        <v>12621</v>
      </c>
      <c r="D6737" s="341" t="s">
        <v>102</v>
      </c>
      <c r="E6737" s="341" t="s">
        <v>5964</v>
      </c>
      <c r="F6737" s="343" t="n">
        <v>607.19</v>
      </c>
    </row>
    <row r="6738" customFormat="false" ht="15" hidden="false" customHeight="false" outlineLevel="0" collapsed="false">
      <c r="A6738" s="341" t="n">
        <v>100486</v>
      </c>
      <c r="B6738" s="342" t="str">
        <f aca="false">A6738&amp;"U"</f>
        <v>100486U</v>
      </c>
      <c r="C6738" s="341" t="s">
        <v>12622</v>
      </c>
      <c r="D6738" s="341" t="s">
        <v>102</v>
      </c>
      <c r="E6738" s="341" t="s">
        <v>5964</v>
      </c>
      <c r="F6738" s="343" t="n">
        <v>724.68</v>
      </c>
    </row>
    <row r="6739" customFormat="false" ht="15" hidden="false" customHeight="false" outlineLevel="0" collapsed="false">
      <c r="A6739" s="341" t="n">
        <v>100487</v>
      </c>
      <c r="B6739" s="342" t="str">
        <f aca="false">A6739&amp;"U"</f>
        <v>100487U</v>
      </c>
      <c r="C6739" s="341" t="s">
        <v>12623</v>
      </c>
      <c r="D6739" s="341" t="s">
        <v>102</v>
      </c>
      <c r="E6739" s="341" t="s">
        <v>5964</v>
      </c>
      <c r="F6739" s="343" t="n">
        <v>564.2</v>
      </c>
    </row>
    <row r="6740" customFormat="false" ht="15" hidden="false" customHeight="false" outlineLevel="0" collapsed="false">
      <c r="A6740" s="341" t="n">
        <v>100488</v>
      </c>
      <c r="B6740" s="342" t="str">
        <f aca="false">A6740&amp;"U"</f>
        <v>100488U</v>
      </c>
      <c r="C6740" s="341" t="s">
        <v>12624</v>
      </c>
      <c r="D6740" s="341" t="s">
        <v>102</v>
      </c>
      <c r="E6740" s="341" t="s">
        <v>5964</v>
      </c>
      <c r="F6740" s="343" t="n">
        <v>570.74</v>
      </c>
    </row>
    <row r="6741" customFormat="false" ht="15" hidden="false" customHeight="false" outlineLevel="0" collapsed="false">
      <c r="A6741" s="341" t="n">
        <v>100489</v>
      </c>
      <c r="B6741" s="342" t="str">
        <f aca="false">A6741&amp;"U"</f>
        <v>100489U</v>
      </c>
      <c r="C6741" s="341" t="s">
        <v>12625</v>
      </c>
      <c r="D6741" s="341" t="s">
        <v>102</v>
      </c>
      <c r="E6741" s="341" t="s">
        <v>5964</v>
      </c>
      <c r="F6741" s="343" t="n">
        <v>560.61</v>
      </c>
    </row>
    <row r="6742" customFormat="false" ht="15" hidden="false" customHeight="false" outlineLevel="0" collapsed="false">
      <c r="A6742" s="341" t="n">
        <v>100490</v>
      </c>
      <c r="B6742" s="342" t="str">
        <f aca="false">A6742&amp;"U"</f>
        <v>100490U</v>
      </c>
      <c r="C6742" s="341" t="s">
        <v>12626</v>
      </c>
      <c r="D6742" s="341" t="s">
        <v>102</v>
      </c>
      <c r="E6742" s="341" t="s">
        <v>5964</v>
      </c>
      <c r="F6742" s="343" t="n">
        <v>505.15</v>
      </c>
    </row>
    <row r="6743" customFormat="false" ht="15" hidden="false" customHeight="false" outlineLevel="0" collapsed="false">
      <c r="A6743" s="341" t="n">
        <v>100491</v>
      </c>
      <c r="B6743" s="342" t="str">
        <f aca="false">A6743&amp;"U"</f>
        <v>100491U</v>
      </c>
      <c r="C6743" s="341" t="s">
        <v>12627</v>
      </c>
      <c r="D6743" s="341" t="s">
        <v>102</v>
      </c>
      <c r="E6743" s="341" t="s">
        <v>5964</v>
      </c>
      <c r="F6743" s="343" t="n">
        <v>712.29</v>
      </c>
    </row>
    <row r="6744" customFormat="false" ht="15" hidden="false" customHeight="false" outlineLevel="0" collapsed="false">
      <c r="A6744" s="341" t="n">
        <v>100492</v>
      </c>
      <c r="B6744" s="342" t="str">
        <f aca="false">A6744&amp;"U"</f>
        <v>100492U</v>
      </c>
      <c r="C6744" s="341" t="s">
        <v>12628</v>
      </c>
      <c r="D6744" s="341" t="s">
        <v>102</v>
      </c>
      <c r="E6744" s="341" t="s">
        <v>5964</v>
      </c>
      <c r="F6744" s="343" t="n">
        <v>625.8</v>
      </c>
    </row>
    <row r="6745" customFormat="false" ht="15" hidden="false" customHeight="false" outlineLevel="0" collapsed="false">
      <c r="A6745" s="341" t="n">
        <v>92121</v>
      </c>
      <c r="B6745" s="342" t="str">
        <f aca="false">A6745&amp;"U"</f>
        <v>92121U</v>
      </c>
      <c r="C6745" s="341" t="s">
        <v>12629</v>
      </c>
      <c r="D6745" s="341" t="s">
        <v>102</v>
      </c>
      <c r="E6745" s="341" t="s">
        <v>5964</v>
      </c>
      <c r="F6745" s="343" t="n">
        <v>26.95</v>
      </c>
    </row>
    <row r="6746" customFormat="false" ht="15" hidden="false" customHeight="false" outlineLevel="0" collapsed="false">
      <c r="A6746" s="341" t="n">
        <v>92122</v>
      </c>
      <c r="B6746" s="342" t="str">
        <f aca="false">A6746&amp;"U"</f>
        <v>92122U</v>
      </c>
      <c r="C6746" s="341" t="s">
        <v>12630</v>
      </c>
      <c r="D6746" s="341" t="s">
        <v>102</v>
      </c>
      <c r="E6746" s="341" t="s">
        <v>6393</v>
      </c>
      <c r="F6746" s="343" t="n">
        <v>44.29</v>
      </c>
    </row>
    <row r="6747" customFormat="false" ht="15" hidden="false" customHeight="false" outlineLevel="0" collapsed="false">
      <c r="A6747" s="341" t="n">
        <v>92123</v>
      </c>
      <c r="B6747" s="342" t="str">
        <f aca="false">A6747&amp;"U"</f>
        <v>92123U</v>
      </c>
      <c r="C6747" s="341" t="s">
        <v>12631</v>
      </c>
      <c r="D6747" s="341" t="s">
        <v>102</v>
      </c>
      <c r="E6747" s="341" t="s">
        <v>5964</v>
      </c>
      <c r="F6747" s="343" t="n">
        <v>51.2</v>
      </c>
    </row>
    <row r="6748" customFormat="false" ht="15" hidden="false" customHeight="false" outlineLevel="0" collapsed="false">
      <c r="A6748" s="341" t="n">
        <v>100195</v>
      </c>
      <c r="B6748" s="342" t="str">
        <f aca="false">A6748&amp;"U"</f>
        <v>100195U</v>
      </c>
      <c r="C6748" s="341" t="s">
        <v>12632</v>
      </c>
      <c r="D6748" s="341" t="s">
        <v>12633</v>
      </c>
      <c r="E6748" s="341" t="s">
        <v>6393</v>
      </c>
      <c r="F6748" s="343" t="n">
        <v>0.67</v>
      </c>
    </row>
    <row r="6749" customFormat="false" ht="15" hidden="false" customHeight="false" outlineLevel="0" collapsed="false">
      <c r="A6749" s="341" t="n">
        <v>100196</v>
      </c>
      <c r="B6749" s="342" t="str">
        <f aca="false">A6749&amp;"U"</f>
        <v>100196U</v>
      </c>
      <c r="C6749" s="341" t="s">
        <v>12634</v>
      </c>
      <c r="D6749" s="341" t="s">
        <v>12633</v>
      </c>
      <c r="E6749" s="341" t="s">
        <v>6393</v>
      </c>
      <c r="F6749" s="343" t="n">
        <v>1.13</v>
      </c>
    </row>
    <row r="6750" customFormat="false" ht="15" hidden="false" customHeight="false" outlineLevel="0" collapsed="false">
      <c r="A6750" s="341" t="n">
        <v>100197</v>
      </c>
      <c r="B6750" s="342" t="str">
        <f aca="false">A6750&amp;"U"</f>
        <v>100197U</v>
      </c>
      <c r="C6750" s="341" t="s">
        <v>12635</v>
      </c>
      <c r="D6750" s="341" t="s">
        <v>12633</v>
      </c>
      <c r="E6750" s="341" t="s">
        <v>6393</v>
      </c>
      <c r="F6750" s="343" t="n">
        <v>1.69</v>
      </c>
    </row>
    <row r="6751" customFormat="false" ht="15" hidden="false" customHeight="false" outlineLevel="0" collapsed="false">
      <c r="A6751" s="341" t="n">
        <v>100198</v>
      </c>
      <c r="B6751" s="342" t="str">
        <f aca="false">A6751&amp;"U"</f>
        <v>100198U</v>
      </c>
      <c r="C6751" s="341" t="s">
        <v>12636</v>
      </c>
      <c r="D6751" s="341" t="s">
        <v>12633</v>
      </c>
      <c r="E6751" s="341" t="s">
        <v>6393</v>
      </c>
      <c r="F6751" s="343" t="n">
        <v>0.23</v>
      </c>
    </row>
    <row r="6752" customFormat="false" ht="15" hidden="false" customHeight="false" outlineLevel="0" collapsed="false">
      <c r="A6752" s="341" t="n">
        <v>100199</v>
      </c>
      <c r="B6752" s="342" t="str">
        <f aca="false">A6752&amp;"U"</f>
        <v>100199U</v>
      </c>
      <c r="C6752" s="341" t="s">
        <v>12637</v>
      </c>
      <c r="D6752" s="341" t="s">
        <v>12633</v>
      </c>
      <c r="E6752" s="341" t="s">
        <v>6393</v>
      </c>
      <c r="F6752" s="343" t="n">
        <v>0.28</v>
      </c>
    </row>
    <row r="6753" customFormat="false" ht="15" hidden="false" customHeight="false" outlineLevel="0" collapsed="false">
      <c r="A6753" s="341" t="n">
        <v>100200</v>
      </c>
      <c r="B6753" s="342" t="str">
        <f aca="false">A6753&amp;"U"</f>
        <v>100200U</v>
      </c>
      <c r="C6753" s="341" t="s">
        <v>12638</v>
      </c>
      <c r="D6753" s="341" t="s">
        <v>12633</v>
      </c>
      <c r="E6753" s="341" t="s">
        <v>6393</v>
      </c>
      <c r="F6753" s="343" t="n">
        <v>0.34</v>
      </c>
    </row>
    <row r="6754" customFormat="false" ht="15" hidden="false" customHeight="false" outlineLevel="0" collapsed="false">
      <c r="A6754" s="341" t="n">
        <v>100201</v>
      </c>
      <c r="B6754" s="342" t="str">
        <f aca="false">A6754&amp;"U"</f>
        <v>100201U</v>
      </c>
      <c r="C6754" s="341" t="s">
        <v>12639</v>
      </c>
      <c r="D6754" s="341" t="s">
        <v>12633</v>
      </c>
      <c r="E6754" s="341" t="s">
        <v>6393</v>
      </c>
      <c r="F6754" s="343" t="n">
        <v>0.68</v>
      </c>
    </row>
    <row r="6755" customFormat="false" ht="15" hidden="false" customHeight="false" outlineLevel="0" collapsed="false">
      <c r="A6755" s="341" t="n">
        <v>100202</v>
      </c>
      <c r="B6755" s="342" t="str">
        <f aca="false">A6755&amp;"U"</f>
        <v>100202U</v>
      </c>
      <c r="C6755" s="341" t="s">
        <v>12640</v>
      </c>
      <c r="D6755" s="341" t="s">
        <v>12633</v>
      </c>
      <c r="E6755" s="341" t="s">
        <v>6393</v>
      </c>
      <c r="F6755" s="343" t="n">
        <v>0.8</v>
      </c>
    </row>
    <row r="6756" customFormat="false" ht="15" hidden="false" customHeight="false" outlineLevel="0" collapsed="false">
      <c r="A6756" s="341" t="n">
        <v>100203</v>
      </c>
      <c r="B6756" s="342" t="str">
        <f aca="false">A6756&amp;"U"</f>
        <v>100203U</v>
      </c>
      <c r="C6756" s="341" t="s">
        <v>12641</v>
      </c>
      <c r="D6756" s="341" t="s">
        <v>12633</v>
      </c>
      <c r="E6756" s="341" t="s">
        <v>6393</v>
      </c>
      <c r="F6756" s="343" t="n">
        <v>0.95</v>
      </c>
    </row>
    <row r="6757" customFormat="false" ht="15" hidden="false" customHeight="false" outlineLevel="0" collapsed="false">
      <c r="A6757" s="341" t="n">
        <v>100204</v>
      </c>
      <c r="B6757" s="342" t="str">
        <f aca="false">A6757&amp;"U"</f>
        <v>100204U</v>
      </c>
      <c r="C6757" s="341" t="s">
        <v>12642</v>
      </c>
      <c r="D6757" s="341" t="s">
        <v>12633</v>
      </c>
      <c r="E6757" s="341" t="s">
        <v>5911</v>
      </c>
      <c r="F6757" s="343" t="n">
        <v>0.09</v>
      </c>
    </row>
    <row r="6758" customFormat="false" ht="15" hidden="false" customHeight="false" outlineLevel="0" collapsed="false">
      <c r="A6758" s="341" t="n">
        <v>100205</v>
      </c>
      <c r="B6758" s="342" t="str">
        <f aca="false">A6758&amp;"U"</f>
        <v>100205U</v>
      </c>
      <c r="C6758" s="341" t="s">
        <v>12643</v>
      </c>
      <c r="D6758" s="341" t="s">
        <v>12644</v>
      </c>
      <c r="E6758" s="341" t="s">
        <v>6393</v>
      </c>
      <c r="F6758" s="344" t="n">
        <v>1261.62</v>
      </c>
    </row>
    <row r="6759" customFormat="false" ht="15" hidden="false" customHeight="false" outlineLevel="0" collapsed="false">
      <c r="A6759" s="341" t="n">
        <v>100206</v>
      </c>
      <c r="B6759" s="342" t="str">
        <f aca="false">A6759&amp;"U"</f>
        <v>100206U</v>
      </c>
      <c r="C6759" s="341" t="s">
        <v>12645</v>
      </c>
      <c r="D6759" s="341" t="s">
        <v>12644</v>
      </c>
      <c r="E6759" s="341" t="s">
        <v>6393</v>
      </c>
      <c r="F6759" s="343" t="n">
        <v>911.93</v>
      </c>
    </row>
    <row r="6760" customFormat="false" ht="15" hidden="false" customHeight="false" outlineLevel="0" collapsed="false">
      <c r="A6760" s="341" t="n">
        <v>100207</v>
      </c>
      <c r="B6760" s="342" t="str">
        <f aca="false">A6760&amp;"U"</f>
        <v>100207U</v>
      </c>
      <c r="C6760" s="341" t="s">
        <v>12646</v>
      </c>
      <c r="D6760" s="341" t="s">
        <v>12644</v>
      </c>
      <c r="E6760" s="341" t="s">
        <v>5911</v>
      </c>
      <c r="F6760" s="343" t="n">
        <v>430.47</v>
      </c>
    </row>
    <row r="6761" customFormat="false" ht="15" hidden="false" customHeight="false" outlineLevel="0" collapsed="false">
      <c r="A6761" s="341" t="n">
        <v>100208</v>
      </c>
      <c r="B6761" s="342" t="str">
        <f aca="false">A6761&amp;"U"</f>
        <v>100208U</v>
      </c>
      <c r="C6761" s="341" t="s">
        <v>12647</v>
      </c>
      <c r="D6761" s="341" t="s">
        <v>12648</v>
      </c>
      <c r="E6761" s="341" t="s">
        <v>6393</v>
      </c>
      <c r="F6761" s="343" t="n">
        <v>16.69</v>
      </c>
    </row>
    <row r="6762" customFormat="false" ht="15" hidden="false" customHeight="false" outlineLevel="0" collapsed="false">
      <c r="A6762" s="341" t="n">
        <v>100209</v>
      </c>
      <c r="B6762" s="342" t="str">
        <f aca="false">A6762&amp;"U"</f>
        <v>100209U</v>
      </c>
      <c r="C6762" s="341" t="s">
        <v>12649</v>
      </c>
      <c r="D6762" s="341" t="s">
        <v>12648</v>
      </c>
      <c r="E6762" s="341" t="s">
        <v>6393</v>
      </c>
      <c r="F6762" s="343" t="n">
        <v>8.34</v>
      </c>
    </row>
    <row r="6763" customFormat="false" ht="15" hidden="false" customHeight="false" outlineLevel="0" collapsed="false">
      <c r="A6763" s="341" t="n">
        <v>100210</v>
      </c>
      <c r="B6763" s="342" t="str">
        <f aca="false">A6763&amp;"U"</f>
        <v>100210U</v>
      </c>
      <c r="C6763" s="341" t="s">
        <v>12650</v>
      </c>
      <c r="D6763" s="341" t="s">
        <v>12648</v>
      </c>
      <c r="E6763" s="341" t="s">
        <v>6393</v>
      </c>
      <c r="F6763" s="343" t="n">
        <v>15.37</v>
      </c>
    </row>
    <row r="6764" customFormat="false" ht="15" hidden="false" customHeight="false" outlineLevel="0" collapsed="false">
      <c r="A6764" s="341" t="n">
        <v>100211</v>
      </c>
      <c r="B6764" s="342" t="str">
        <f aca="false">A6764&amp;"U"</f>
        <v>100211U</v>
      </c>
      <c r="C6764" s="341" t="s">
        <v>12651</v>
      </c>
      <c r="D6764" s="341" t="s">
        <v>12648</v>
      </c>
      <c r="E6764" s="341" t="s">
        <v>6393</v>
      </c>
      <c r="F6764" s="343" t="n">
        <v>5.93</v>
      </c>
    </row>
    <row r="6765" customFormat="false" ht="15" hidden="false" customHeight="false" outlineLevel="0" collapsed="false">
      <c r="A6765" s="341" t="n">
        <v>100212</v>
      </c>
      <c r="B6765" s="342" t="str">
        <f aca="false">A6765&amp;"U"</f>
        <v>100212U</v>
      </c>
      <c r="C6765" s="341" t="s">
        <v>12652</v>
      </c>
      <c r="D6765" s="341" t="s">
        <v>12648</v>
      </c>
      <c r="E6765" s="341" t="s">
        <v>6393</v>
      </c>
      <c r="F6765" s="343" t="n">
        <v>6.55</v>
      </c>
    </row>
    <row r="6766" customFormat="false" ht="15" hidden="false" customHeight="false" outlineLevel="0" collapsed="false">
      <c r="A6766" s="341" t="n">
        <v>100213</v>
      </c>
      <c r="B6766" s="342" t="str">
        <f aca="false">A6766&amp;"U"</f>
        <v>100213U</v>
      </c>
      <c r="C6766" s="341" t="s">
        <v>12653</v>
      </c>
      <c r="D6766" s="341" t="s">
        <v>12648</v>
      </c>
      <c r="E6766" s="341" t="s">
        <v>6393</v>
      </c>
      <c r="F6766" s="343" t="n">
        <v>2.35</v>
      </c>
    </row>
    <row r="6767" customFormat="false" ht="15" hidden="false" customHeight="false" outlineLevel="0" collapsed="false">
      <c r="A6767" s="341" t="n">
        <v>100214</v>
      </c>
      <c r="B6767" s="342" t="str">
        <f aca="false">A6767&amp;"U"</f>
        <v>100214U</v>
      </c>
      <c r="C6767" s="341" t="s">
        <v>12654</v>
      </c>
      <c r="D6767" s="341" t="s">
        <v>12648</v>
      </c>
      <c r="E6767" s="341" t="s">
        <v>6393</v>
      </c>
      <c r="F6767" s="343" t="n">
        <v>3.61</v>
      </c>
    </row>
    <row r="6768" customFormat="false" ht="15" hidden="false" customHeight="false" outlineLevel="0" collapsed="false">
      <c r="A6768" s="341" t="n">
        <v>100215</v>
      </c>
      <c r="B6768" s="342" t="str">
        <f aca="false">A6768&amp;"U"</f>
        <v>100215U</v>
      </c>
      <c r="C6768" s="341" t="s">
        <v>12655</v>
      </c>
      <c r="D6768" s="341" t="s">
        <v>12648</v>
      </c>
      <c r="E6768" s="341" t="s">
        <v>6393</v>
      </c>
      <c r="F6768" s="343" t="n">
        <v>3.09</v>
      </c>
    </row>
    <row r="6769" customFormat="false" ht="15" hidden="false" customHeight="false" outlineLevel="0" collapsed="false">
      <c r="A6769" s="341" t="n">
        <v>100216</v>
      </c>
      <c r="B6769" s="342" t="str">
        <f aca="false">A6769&amp;"U"</f>
        <v>100216U</v>
      </c>
      <c r="C6769" s="341" t="s">
        <v>12656</v>
      </c>
      <c r="D6769" s="341" t="s">
        <v>12648</v>
      </c>
      <c r="E6769" s="341" t="s">
        <v>6393</v>
      </c>
      <c r="F6769" s="343" t="n">
        <v>0.83</v>
      </c>
    </row>
    <row r="6770" customFormat="false" ht="15" hidden="false" customHeight="false" outlineLevel="0" collapsed="false">
      <c r="A6770" s="341" t="n">
        <v>100217</v>
      </c>
      <c r="B6770" s="342" t="str">
        <f aca="false">A6770&amp;"U"</f>
        <v>100217U</v>
      </c>
      <c r="C6770" s="341" t="s">
        <v>12657</v>
      </c>
      <c r="D6770" s="341" t="s">
        <v>12648</v>
      </c>
      <c r="E6770" s="341" t="s">
        <v>5911</v>
      </c>
      <c r="F6770" s="343" t="n">
        <v>2.74</v>
      </c>
    </row>
    <row r="6771" customFormat="false" ht="15" hidden="false" customHeight="false" outlineLevel="0" collapsed="false">
      <c r="A6771" s="341" t="n">
        <v>100218</v>
      </c>
      <c r="B6771" s="342" t="str">
        <f aca="false">A6771&amp;"U"</f>
        <v>100218U</v>
      </c>
      <c r="C6771" s="341" t="s">
        <v>12658</v>
      </c>
      <c r="D6771" s="341" t="s">
        <v>12648</v>
      </c>
      <c r="E6771" s="341" t="s">
        <v>5911</v>
      </c>
      <c r="F6771" s="343" t="n">
        <v>1.87</v>
      </c>
    </row>
    <row r="6772" customFormat="false" ht="15" hidden="false" customHeight="false" outlineLevel="0" collapsed="false">
      <c r="A6772" s="341" t="n">
        <v>100219</v>
      </c>
      <c r="B6772" s="342" t="str">
        <f aca="false">A6772&amp;"U"</f>
        <v>100219U</v>
      </c>
      <c r="C6772" s="341" t="s">
        <v>12659</v>
      </c>
      <c r="D6772" s="341" t="s">
        <v>12648</v>
      </c>
      <c r="E6772" s="341" t="s">
        <v>5911</v>
      </c>
      <c r="F6772" s="343" t="n">
        <v>0.41</v>
      </c>
    </row>
    <row r="6773" customFormat="false" ht="15" hidden="false" customHeight="false" outlineLevel="0" collapsed="false">
      <c r="A6773" s="341" t="n">
        <v>100220</v>
      </c>
      <c r="B6773" s="342" t="str">
        <f aca="false">A6773&amp;"U"</f>
        <v>100220U</v>
      </c>
      <c r="C6773" s="341" t="s">
        <v>12660</v>
      </c>
      <c r="D6773" s="341" t="s">
        <v>12661</v>
      </c>
      <c r="E6773" s="341" t="s">
        <v>6393</v>
      </c>
      <c r="F6773" s="343" t="n">
        <v>23.97</v>
      </c>
    </row>
    <row r="6774" customFormat="false" ht="15" hidden="false" customHeight="false" outlineLevel="0" collapsed="false">
      <c r="A6774" s="341" t="n">
        <v>100221</v>
      </c>
      <c r="B6774" s="342" t="str">
        <f aca="false">A6774&amp;"U"</f>
        <v>100221U</v>
      </c>
      <c r="C6774" s="341" t="s">
        <v>12662</v>
      </c>
      <c r="D6774" s="341" t="s">
        <v>12661</v>
      </c>
      <c r="E6774" s="341" t="s">
        <v>6393</v>
      </c>
      <c r="F6774" s="343" t="n">
        <v>27.18</v>
      </c>
    </row>
    <row r="6775" customFormat="false" ht="15" hidden="false" customHeight="false" outlineLevel="0" collapsed="false">
      <c r="A6775" s="341" t="n">
        <v>100222</v>
      </c>
      <c r="B6775" s="342" t="str">
        <f aca="false">A6775&amp;"U"</f>
        <v>100222U</v>
      </c>
      <c r="C6775" s="341" t="s">
        <v>12663</v>
      </c>
      <c r="D6775" s="341" t="s">
        <v>12661</v>
      </c>
      <c r="E6775" s="341" t="s">
        <v>6393</v>
      </c>
      <c r="F6775" s="343" t="n">
        <v>10.29</v>
      </c>
    </row>
    <row r="6776" customFormat="false" ht="15" hidden="false" customHeight="false" outlineLevel="0" collapsed="false">
      <c r="A6776" s="341" t="n">
        <v>100223</v>
      </c>
      <c r="B6776" s="342" t="str">
        <f aca="false">A6776&amp;"U"</f>
        <v>100223U</v>
      </c>
      <c r="C6776" s="341" t="s">
        <v>12664</v>
      </c>
      <c r="D6776" s="341" t="s">
        <v>12661</v>
      </c>
      <c r="E6776" s="341" t="s">
        <v>6393</v>
      </c>
      <c r="F6776" s="343" t="n">
        <v>4.81</v>
      </c>
    </row>
    <row r="6777" customFormat="false" ht="15" hidden="false" customHeight="false" outlineLevel="0" collapsed="false">
      <c r="A6777" s="341" t="n">
        <v>100224</v>
      </c>
      <c r="B6777" s="342" t="str">
        <f aca="false">A6777&amp;"U"</f>
        <v>100224U</v>
      </c>
      <c r="C6777" s="341" t="s">
        <v>12665</v>
      </c>
      <c r="D6777" s="341" t="s">
        <v>12661</v>
      </c>
      <c r="E6777" s="341" t="s">
        <v>5911</v>
      </c>
      <c r="F6777" s="343" t="n">
        <v>2.74</v>
      </c>
    </row>
    <row r="6778" customFormat="false" ht="15" hidden="false" customHeight="false" outlineLevel="0" collapsed="false">
      <c r="A6778" s="341" t="n">
        <v>100225</v>
      </c>
      <c r="B6778" s="342" t="str">
        <f aca="false">A6778&amp;"U"</f>
        <v>100225U</v>
      </c>
      <c r="C6778" s="341" t="s">
        <v>12666</v>
      </c>
      <c r="D6778" s="341" t="s">
        <v>12667</v>
      </c>
      <c r="E6778" s="341" t="s">
        <v>6393</v>
      </c>
      <c r="F6778" s="343" t="n">
        <v>1.88</v>
      </c>
    </row>
    <row r="6779" customFormat="false" ht="15" hidden="false" customHeight="false" outlineLevel="0" collapsed="false">
      <c r="A6779" s="341" t="n">
        <v>100226</v>
      </c>
      <c r="B6779" s="342" t="str">
        <f aca="false">A6779&amp;"U"</f>
        <v>100226U</v>
      </c>
      <c r="C6779" s="341" t="s">
        <v>12668</v>
      </c>
      <c r="D6779" s="341" t="s">
        <v>12667</v>
      </c>
      <c r="E6779" s="341" t="s">
        <v>6393</v>
      </c>
      <c r="F6779" s="343" t="n">
        <v>0.59</v>
      </c>
    </row>
    <row r="6780" customFormat="false" ht="15" hidden="false" customHeight="false" outlineLevel="0" collapsed="false">
      <c r="A6780" s="341" t="n">
        <v>100227</v>
      </c>
      <c r="B6780" s="342" t="str">
        <f aca="false">A6780&amp;"U"</f>
        <v>100227U</v>
      </c>
      <c r="C6780" s="341" t="s">
        <v>12669</v>
      </c>
      <c r="D6780" s="341" t="s">
        <v>12667</v>
      </c>
      <c r="E6780" s="341" t="s">
        <v>6393</v>
      </c>
      <c r="F6780" s="343" t="n">
        <v>0.87</v>
      </c>
    </row>
    <row r="6781" customFormat="false" ht="15" hidden="false" customHeight="false" outlineLevel="0" collapsed="false">
      <c r="A6781" s="341" t="n">
        <v>100228</v>
      </c>
      <c r="B6781" s="342" t="str">
        <f aca="false">A6781&amp;"U"</f>
        <v>100228U</v>
      </c>
      <c r="C6781" s="341" t="s">
        <v>12670</v>
      </c>
      <c r="D6781" s="341" t="s">
        <v>12667</v>
      </c>
      <c r="E6781" s="341" t="s">
        <v>5911</v>
      </c>
      <c r="F6781" s="343" t="n">
        <v>0.26</v>
      </c>
    </row>
    <row r="6782" customFormat="false" ht="15" hidden="false" customHeight="false" outlineLevel="0" collapsed="false">
      <c r="A6782" s="341" t="n">
        <v>100229</v>
      </c>
      <c r="B6782" s="342" t="str">
        <f aca="false">A6782&amp;"U"</f>
        <v>100229U</v>
      </c>
      <c r="C6782" s="341" t="s">
        <v>12671</v>
      </c>
      <c r="D6782" s="341" t="s">
        <v>506</v>
      </c>
      <c r="E6782" s="341" t="s">
        <v>6393</v>
      </c>
      <c r="F6782" s="343" t="n">
        <v>0.01</v>
      </c>
    </row>
    <row r="6783" customFormat="false" ht="15" hidden="false" customHeight="false" outlineLevel="0" collapsed="false">
      <c r="A6783" s="341" t="n">
        <v>100230</v>
      </c>
      <c r="B6783" s="342" t="str">
        <f aca="false">A6783&amp;"U"</f>
        <v>100230U</v>
      </c>
      <c r="C6783" s="341" t="s">
        <v>12672</v>
      </c>
      <c r="D6783" s="341" t="s">
        <v>506</v>
      </c>
      <c r="E6783" s="341" t="s">
        <v>6393</v>
      </c>
      <c r="F6783" s="343" t="n">
        <v>0.02</v>
      </c>
    </row>
    <row r="6784" customFormat="false" ht="15" hidden="false" customHeight="false" outlineLevel="0" collapsed="false">
      <c r="A6784" s="341" t="n">
        <v>100231</v>
      </c>
      <c r="B6784" s="342" t="str">
        <f aca="false">A6784&amp;"U"</f>
        <v>100231U</v>
      </c>
      <c r="C6784" s="341" t="s">
        <v>12673</v>
      </c>
      <c r="D6784" s="341" t="s">
        <v>506</v>
      </c>
      <c r="E6784" s="341" t="s">
        <v>6393</v>
      </c>
      <c r="F6784" s="343" t="n">
        <v>0.03</v>
      </c>
    </row>
    <row r="6785" customFormat="false" ht="15" hidden="false" customHeight="false" outlineLevel="0" collapsed="false">
      <c r="A6785" s="341" t="n">
        <v>100232</v>
      </c>
      <c r="B6785" s="342" t="str">
        <f aca="false">A6785&amp;"U"</f>
        <v>100232U</v>
      </c>
      <c r="C6785" s="341" t="s">
        <v>12674</v>
      </c>
      <c r="D6785" s="341" t="s">
        <v>32</v>
      </c>
      <c r="E6785" s="341" t="s">
        <v>6393</v>
      </c>
      <c r="F6785" s="343" t="n">
        <v>0.31</v>
      </c>
    </row>
    <row r="6786" customFormat="false" ht="15" hidden="false" customHeight="false" outlineLevel="0" collapsed="false">
      <c r="A6786" s="341" t="n">
        <v>100233</v>
      </c>
      <c r="B6786" s="342" t="str">
        <f aca="false">A6786&amp;"U"</f>
        <v>100233U</v>
      </c>
      <c r="C6786" s="341" t="s">
        <v>12675</v>
      </c>
      <c r="D6786" s="341" t="s">
        <v>32</v>
      </c>
      <c r="E6786" s="341" t="s">
        <v>6393</v>
      </c>
      <c r="F6786" s="343" t="n">
        <v>0.15</v>
      </c>
    </row>
    <row r="6787" customFormat="false" ht="15" hidden="false" customHeight="false" outlineLevel="0" collapsed="false">
      <c r="A6787" s="341" t="n">
        <v>100234</v>
      </c>
      <c r="B6787" s="342" t="str">
        <f aca="false">A6787&amp;"U"</f>
        <v>100234U</v>
      </c>
      <c r="C6787" s="341" t="s">
        <v>12676</v>
      </c>
      <c r="D6787" s="341" t="s">
        <v>68</v>
      </c>
      <c r="E6787" s="341" t="s">
        <v>6393</v>
      </c>
      <c r="F6787" s="343" t="n">
        <v>0.47</v>
      </c>
    </row>
    <row r="6788" customFormat="false" ht="15" hidden="false" customHeight="false" outlineLevel="0" collapsed="false">
      <c r="A6788" s="341" t="n">
        <v>100235</v>
      </c>
      <c r="B6788" s="342" t="str">
        <f aca="false">A6788&amp;"U"</f>
        <v>100235U</v>
      </c>
      <c r="C6788" s="341" t="s">
        <v>12677</v>
      </c>
      <c r="D6788" s="341" t="s">
        <v>511</v>
      </c>
      <c r="E6788" s="341" t="s">
        <v>6393</v>
      </c>
      <c r="F6788" s="343" t="n">
        <v>0.03</v>
      </c>
    </row>
    <row r="6789" customFormat="false" ht="15" hidden="false" customHeight="false" outlineLevel="0" collapsed="false">
      <c r="A6789" s="341" t="n">
        <v>100236</v>
      </c>
      <c r="B6789" s="342" t="str">
        <f aca="false">A6789&amp;"U"</f>
        <v>100236U</v>
      </c>
      <c r="C6789" s="341" t="s">
        <v>12678</v>
      </c>
      <c r="D6789" s="341" t="s">
        <v>12679</v>
      </c>
      <c r="E6789" s="341" t="s">
        <v>6393</v>
      </c>
      <c r="F6789" s="343" t="n">
        <v>2.39</v>
      </c>
    </row>
    <row r="6790" customFormat="false" ht="15" hidden="false" customHeight="false" outlineLevel="0" collapsed="false">
      <c r="A6790" s="341" t="n">
        <v>100237</v>
      </c>
      <c r="B6790" s="342" t="str">
        <f aca="false">A6790&amp;"U"</f>
        <v>100237U</v>
      </c>
      <c r="C6790" s="341" t="s">
        <v>12680</v>
      </c>
      <c r="D6790" s="341" t="s">
        <v>12679</v>
      </c>
      <c r="E6790" s="341" t="s">
        <v>6393</v>
      </c>
      <c r="F6790" s="343" t="n">
        <v>2.86</v>
      </c>
    </row>
    <row r="6791" customFormat="false" ht="15" hidden="false" customHeight="false" outlineLevel="0" collapsed="false">
      <c r="A6791" s="341" t="n">
        <v>100238</v>
      </c>
      <c r="B6791" s="342" t="str">
        <f aca="false">A6791&amp;"U"</f>
        <v>100238U</v>
      </c>
      <c r="C6791" s="341" t="s">
        <v>12681</v>
      </c>
      <c r="D6791" s="341" t="s">
        <v>12679</v>
      </c>
      <c r="E6791" s="341" t="s">
        <v>6393</v>
      </c>
      <c r="F6791" s="343" t="n">
        <v>4.58</v>
      </c>
    </row>
    <row r="6792" customFormat="false" ht="15" hidden="false" customHeight="false" outlineLevel="0" collapsed="false">
      <c r="A6792" s="341" t="n">
        <v>100239</v>
      </c>
      <c r="B6792" s="342" t="str">
        <f aca="false">A6792&amp;"U"</f>
        <v>100239U</v>
      </c>
      <c r="C6792" s="341" t="s">
        <v>12682</v>
      </c>
      <c r="D6792" s="341" t="s">
        <v>12679</v>
      </c>
      <c r="E6792" s="341" t="s">
        <v>6393</v>
      </c>
      <c r="F6792" s="343" t="n">
        <v>5.73</v>
      </c>
    </row>
    <row r="6793" customFormat="false" ht="15" hidden="false" customHeight="false" outlineLevel="0" collapsed="false">
      <c r="A6793" s="341" t="n">
        <v>100240</v>
      </c>
      <c r="B6793" s="342" t="str">
        <f aca="false">A6793&amp;"U"</f>
        <v>100240U</v>
      </c>
      <c r="C6793" s="341" t="s">
        <v>12683</v>
      </c>
      <c r="D6793" s="341" t="s">
        <v>12679</v>
      </c>
      <c r="E6793" s="341" t="s">
        <v>6393</v>
      </c>
      <c r="F6793" s="343" t="n">
        <v>3.44</v>
      </c>
    </row>
    <row r="6794" customFormat="false" ht="15" hidden="false" customHeight="false" outlineLevel="0" collapsed="false">
      <c r="A6794" s="341" t="n">
        <v>100241</v>
      </c>
      <c r="B6794" s="342" t="str">
        <f aca="false">A6794&amp;"U"</f>
        <v>100241U</v>
      </c>
      <c r="C6794" s="341" t="s">
        <v>12684</v>
      </c>
      <c r="D6794" s="341" t="s">
        <v>12679</v>
      </c>
      <c r="E6794" s="341" t="s">
        <v>6393</v>
      </c>
      <c r="F6794" s="343" t="n">
        <v>5.73</v>
      </c>
    </row>
    <row r="6795" customFormat="false" ht="15" hidden="false" customHeight="false" outlineLevel="0" collapsed="false">
      <c r="A6795" s="341" t="n">
        <v>100242</v>
      </c>
      <c r="B6795" s="342" t="str">
        <f aca="false">A6795&amp;"U"</f>
        <v>100242U</v>
      </c>
      <c r="C6795" s="341" t="s">
        <v>12685</v>
      </c>
      <c r="D6795" s="341" t="s">
        <v>12679</v>
      </c>
      <c r="E6795" s="341" t="s">
        <v>6393</v>
      </c>
      <c r="F6795" s="343" t="n">
        <v>16.94</v>
      </c>
    </row>
    <row r="6796" customFormat="false" ht="15" hidden="false" customHeight="false" outlineLevel="0" collapsed="false">
      <c r="A6796" s="341" t="n">
        <v>100243</v>
      </c>
      <c r="B6796" s="342" t="str">
        <f aca="false">A6796&amp;"U"</f>
        <v>100243U</v>
      </c>
      <c r="C6796" s="341" t="s">
        <v>12686</v>
      </c>
      <c r="D6796" s="341" t="s">
        <v>12679</v>
      </c>
      <c r="E6796" s="341" t="s">
        <v>6393</v>
      </c>
      <c r="F6796" s="343" t="n">
        <v>2.75</v>
      </c>
    </row>
    <row r="6797" customFormat="false" ht="15" hidden="false" customHeight="false" outlineLevel="0" collapsed="false">
      <c r="A6797" s="341" t="n">
        <v>100244</v>
      </c>
      <c r="B6797" s="342" t="str">
        <f aca="false">A6797&amp;"U"</f>
        <v>100244U</v>
      </c>
      <c r="C6797" s="341" t="s">
        <v>12687</v>
      </c>
      <c r="D6797" s="341" t="s">
        <v>12679</v>
      </c>
      <c r="E6797" s="341" t="s">
        <v>6393</v>
      </c>
      <c r="F6797" s="343" t="n">
        <v>3.44</v>
      </c>
    </row>
    <row r="6798" customFormat="false" ht="15" hidden="false" customHeight="false" outlineLevel="0" collapsed="false">
      <c r="A6798" s="341" t="n">
        <v>100245</v>
      </c>
      <c r="B6798" s="342" t="str">
        <f aca="false">A6798&amp;"U"</f>
        <v>100245U</v>
      </c>
      <c r="C6798" s="341" t="s">
        <v>12688</v>
      </c>
      <c r="D6798" s="341" t="s">
        <v>12679</v>
      </c>
      <c r="E6798" s="341" t="s">
        <v>6393</v>
      </c>
      <c r="F6798" s="343" t="n">
        <v>6.88</v>
      </c>
    </row>
    <row r="6799" customFormat="false" ht="15" hidden="false" customHeight="false" outlineLevel="0" collapsed="false">
      <c r="A6799" s="341" t="n">
        <v>100246</v>
      </c>
      <c r="B6799" s="342" t="str">
        <f aca="false">A6799&amp;"U"</f>
        <v>100246U</v>
      </c>
      <c r="C6799" s="341" t="s">
        <v>12689</v>
      </c>
      <c r="D6799" s="341" t="s">
        <v>12679</v>
      </c>
      <c r="E6799" s="341" t="s">
        <v>6393</v>
      </c>
      <c r="F6799" s="343" t="n">
        <v>2.29</v>
      </c>
    </row>
    <row r="6800" customFormat="false" ht="15" hidden="false" customHeight="false" outlineLevel="0" collapsed="false">
      <c r="A6800" s="341" t="n">
        <v>100247</v>
      </c>
      <c r="B6800" s="342" t="str">
        <f aca="false">A6800&amp;"U"</f>
        <v>100247U</v>
      </c>
      <c r="C6800" s="341" t="s">
        <v>12690</v>
      </c>
      <c r="D6800" s="341" t="s">
        <v>12679</v>
      </c>
      <c r="E6800" s="341" t="s">
        <v>6393</v>
      </c>
      <c r="F6800" s="343" t="n">
        <v>2.86</v>
      </c>
    </row>
    <row r="6801" customFormat="false" ht="15" hidden="false" customHeight="false" outlineLevel="0" collapsed="false">
      <c r="A6801" s="341" t="n">
        <v>100248</v>
      </c>
      <c r="B6801" s="342" t="str">
        <f aca="false">A6801&amp;"U"</f>
        <v>100248U</v>
      </c>
      <c r="C6801" s="341" t="s">
        <v>12691</v>
      </c>
      <c r="D6801" s="341" t="s">
        <v>12679</v>
      </c>
      <c r="E6801" s="341" t="s">
        <v>6393</v>
      </c>
      <c r="F6801" s="343" t="n">
        <v>11.29</v>
      </c>
    </row>
    <row r="6802" customFormat="false" ht="15" hidden="false" customHeight="false" outlineLevel="0" collapsed="false">
      <c r="A6802" s="341" t="n">
        <v>100249</v>
      </c>
      <c r="B6802" s="342" t="str">
        <f aca="false">A6802&amp;"U"</f>
        <v>100249U</v>
      </c>
      <c r="C6802" s="341" t="s">
        <v>12692</v>
      </c>
      <c r="D6802" s="341" t="s">
        <v>12679</v>
      </c>
      <c r="E6802" s="341" t="s">
        <v>6393</v>
      </c>
      <c r="F6802" s="343" t="n">
        <v>2.29</v>
      </c>
    </row>
    <row r="6803" customFormat="false" ht="15" hidden="false" customHeight="false" outlineLevel="0" collapsed="false">
      <c r="A6803" s="341" t="n">
        <v>100250</v>
      </c>
      <c r="B6803" s="342" t="str">
        <f aca="false">A6803&amp;"U"</f>
        <v>100250U</v>
      </c>
      <c r="C6803" s="341" t="s">
        <v>12693</v>
      </c>
      <c r="D6803" s="341" t="s">
        <v>12679</v>
      </c>
      <c r="E6803" s="341" t="s">
        <v>6393</v>
      </c>
      <c r="F6803" s="343" t="n">
        <v>3.82</v>
      </c>
    </row>
    <row r="6804" customFormat="false" ht="15" hidden="false" customHeight="false" outlineLevel="0" collapsed="false">
      <c r="A6804" s="341" t="n">
        <v>100251</v>
      </c>
      <c r="B6804" s="342" t="str">
        <f aca="false">A6804&amp;"U"</f>
        <v>100251U</v>
      </c>
      <c r="C6804" s="341" t="s">
        <v>12694</v>
      </c>
      <c r="D6804" s="341" t="s">
        <v>12679</v>
      </c>
      <c r="E6804" s="341" t="s">
        <v>6393</v>
      </c>
      <c r="F6804" s="343" t="n">
        <v>11.29</v>
      </c>
    </row>
    <row r="6805" customFormat="false" ht="15" hidden="false" customHeight="false" outlineLevel="0" collapsed="false">
      <c r="A6805" s="341" t="n">
        <v>100252</v>
      </c>
      <c r="B6805" s="342" t="str">
        <f aca="false">A6805&amp;"U"</f>
        <v>100252U</v>
      </c>
      <c r="C6805" s="341" t="s">
        <v>12695</v>
      </c>
      <c r="D6805" s="341" t="s">
        <v>12679</v>
      </c>
      <c r="E6805" s="341" t="s">
        <v>6393</v>
      </c>
      <c r="F6805" s="343" t="n">
        <v>16.94</v>
      </c>
    </row>
    <row r="6806" customFormat="false" ht="15" hidden="false" customHeight="false" outlineLevel="0" collapsed="false">
      <c r="A6806" s="341" t="n">
        <v>100253</v>
      </c>
      <c r="B6806" s="342" t="str">
        <f aca="false">A6806&amp;"U"</f>
        <v>100253U</v>
      </c>
      <c r="C6806" s="341" t="s">
        <v>12696</v>
      </c>
      <c r="D6806" s="341" t="s">
        <v>12679</v>
      </c>
      <c r="E6806" s="341" t="s">
        <v>6393</v>
      </c>
      <c r="F6806" s="343" t="n">
        <v>22.59</v>
      </c>
    </row>
    <row r="6807" customFormat="false" ht="15" hidden="false" customHeight="false" outlineLevel="0" collapsed="false">
      <c r="A6807" s="341" t="n">
        <v>100254</v>
      </c>
      <c r="B6807" s="342" t="str">
        <f aca="false">A6807&amp;"U"</f>
        <v>100254U</v>
      </c>
      <c r="C6807" s="341" t="s">
        <v>12697</v>
      </c>
      <c r="D6807" s="341" t="s">
        <v>12679</v>
      </c>
      <c r="E6807" s="341" t="s">
        <v>6393</v>
      </c>
      <c r="F6807" s="343" t="n">
        <v>33.89</v>
      </c>
    </row>
    <row r="6808" customFormat="false" ht="15" hidden="false" customHeight="false" outlineLevel="0" collapsed="false">
      <c r="A6808" s="341" t="n">
        <v>100255</v>
      </c>
      <c r="B6808" s="342" t="str">
        <f aca="false">A6808&amp;"U"</f>
        <v>100255U</v>
      </c>
      <c r="C6808" s="341" t="s">
        <v>12698</v>
      </c>
      <c r="D6808" s="341" t="s">
        <v>12679</v>
      </c>
      <c r="E6808" s="341" t="s">
        <v>6393</v>
      </c>
      <c r="F6808" s="343" t="n">
        <v>11.47</v>
      </c>
    </row>
    <row r="6809" customFormat="false" ht="15" hidden="false" customHeight="false" outlineLevel="0" collapsed="false">
      <c r="A6809" s="341" t="n">
        <v>100256</v>
      </c>
      <c r="B6809" s="342" t="str">
        <f aca="false">A6809&amp;"U"</f>
        <v>100256U</v>
      </c>
      <c r="C6809" s="341" t="s">
        <v>12699</v>
      </c>
      <c r="D6809" s="341" t="s">
        <v>12679</v>
      </c>
      <c r="E6809" s="341" t="s">
        <v>6393</v>
      </c>
      <c r="F6809" s="343" t="n">
        <v>7.64</v>
      </c>
    </row>
    <row r="6810" customFormat="false" ht="15" hidden="false" customHeight="false" outlineLevel="0" collapsed="false">
      <c r="A6810" s="341" t="n">
        <v>100257</v>
      </c>
      <c r="B6810" s="342" t="str">
        <f aca="false">A6810&amp;"U"</f>
        <v>100257U</v>
      </c>
      <c r="C6810" s="341" t="s">
        <v>12700</v>
      </c>
      <c r="D6810" s="341" t="s">
        <v>12679</v>
      </c>
      <c r="E6810" s="341" t="s">
        <v>6393</v>
      </c>
      <c r="F6810" s="343" t="n">
        <v>4.58</v>
      </c>
    </row>
    <row r="6811" customFormat="false" ht="15" hidden="false" customHeight="false" outlineLevel="0" collapsed="false">
      <c r="A6811" s="341" t="n">
        <v>100258</v>
      </c>
      <c r="B6811" s="342" t="str">
        <f aca="false">A6811&amp;"U"</f>
        <v>100258U</v>
      </c>
      <c r="C6811" s="341" t="s">
        <v>12701</v>
      </c>
      <c r="D6811" s="341" t="s">
        <v>12679</v>
      </c>
      <c r="E6811" s="341" t="s">
        <v>6393</v>
      </c>
      <c r="F6811" s="343" t="n">
        <v>11.47</v>
      </c>
    </row>
    <row r="6812" customFormat="false" ht="15" hidden="false" customHeight="false" outlineLevel="0" collapsed="false">
      <c r="A6812" s="341" t="n">
        <v>100259</v>
      </c>
      <c r="B6812" s="342" t="str">
        <f aca="false">A6812&amp;"U"</f>
        <v>100259U</v>
      </c>
      <c r="C6812" s="341" t="s">
        <v>12702</v>
      </c>
      <c r="D6812" s="341" t="s">
        <v>12679</v>
      </c>
      <c r="E6812" s="341" t="s">
        <v>6393</v>
      </c>
      <c r="F6812" s="343" t="n">
        <v>22.59</v>
      </c>
    </row>
    <row r="6813" customFormat="false" ht="15" hidden="false" customHeight="false" outlineLevel="0" collapsed="false">
      <c r="A6813" s="341" t="n">
        <v>100260</v>
      </c>
      <c r="B6813" s="342" t="str">
        <f aca="false">A6813&amp;"U"</f>
        <v>100260U</v>
      </c>
      <c r="C6813" s="341" t="s">
        <v>12703</v>
      </c>
      <c r="D6813" s="341" t="s">
        <v>12633</v>
      </c>
      <c r="E6813" s="341" t="s">
        <v>6393</v>
      </c>
      <c r="F6813" s="343" t="n">
        <v>7.44</v>
      </c>
    </row>
    <row r="6814" customFormat="false" ht="15" hidden="false" customHeight="false" outlineLevel="0" collapsed="false">
      <c r="A6814" s="341" t="n">
        <v>100261</v>
      </c>
      <c r="B6814" s="342" t="str">
        <f aca="false">A6814&amp;"U"</f>
        <v>100261U</v>
      </c>
      <c r="C6814" s="341" t="s">
        <v>12704</v>
      </c>
      <c r="D6814" s="341" t="s">
        <v>12633</v>
      </c>
      <c r="E6814" s="341" t="s">
        <v>6393</v>
      </c>
      <c r="F6814" s="343" t="n">
        <v>4.68</v>
      </c>
    </row>
    <row r="6815" customFormat="false" ht="15" hidden="false" customHeight="false" outlineLevel="0" collapsed="false">
      <c r="A6815" s="341" t="n">
        <v>100262</v>
      </c>
      <c r="B6815" s="342" t="str">
        <f aca="false">A6815&amp;"U"</f>
        <v>100262U</v>
      </c>
      <c r="C6815" s="341" t="s">
        <v>12705</v>
      </c>
      <c r="D6815" s="341" t="s">
        <v>12633</v>
      </c>
      <c r="E6815" s="341" t="s">
        <v>6393</v>
      </c>
      <c r="F6815" s="343" t="n">
        <v>2.9</v>
      </c>
    </row>
    <row r="6816" customFormat="false" ht="15" hidden="false" customHeight="false" outlineLevel="0" collapsed="false">
      <c r="A6816" s="341" t="n">
        <v>100263</v>
      </c>
      <c r="B6816" s="342" t="str">
        <f aca="false">A6816&amp;"U"</f>
        <v>100263U</v>
      </c>
      <c r="C6816" s="341" t="s">
        <v>12706</v>
      </c>
      <c r="D6816" s="341" t="s">
        <v>12633</v>
      </c>
      <c r="E6816" s="341" t="s">
        <v>6393</v>
      </c>
      <c r="F6816" s="343" t="n">
        <v>1.85</v>
      </c>
    </row>
    <row r="6817" customFormat="false" ht="15" hidden="false" customHeight="false" outlineLevel="0" collapsed="false">
      <c r="A6817" s="341" t="n">
        <v>100264</v>
      </c>
      <c r="B6817" s="342" t="str">
        <f aca="false">A6817&amp;"U"</f>
        <v>100264U</v>
      </c>
      <c r="C6817" s="341" t="s">
        <v>12707</v>
      </c>
      <c r="D6817" s="341" t="s">
        <v>12661</v>
      </c>
      <c r="E6817" s="341" t="s">
        <v>6393</v>
      </c>
      <c r="F6817" s="343" t="n">
        <v>33.84</v>
      </c>
    </row>
    <row r="6818" customFormat="false" ht="15" hidden="false" customHeight="false" outlineLevel="0" collapsed="false">
      <c r="A6818" s="341" t="n">
        <v>100265</v>
      </c>
      <c r="B6818" s="342" t="str">
        <f aca="false">A6818&amp;"U"</f>
        <v>100265U</v>
      </c>
      <c r="C6818" s="341" t="s">
        <v>12708</v>
      </c>
      <c r="D6818" s="341" t="s">
        <v>68</v>
      </c>
      <c r="E6818" s="341" t="s">
        <v>6393</v>
      </c>
      <c r="F6818" s="343" t="n">
        <v>0.71</v>
      </c>
    </row>
    <row r="6819" customFormat="false" ht="15" hidden="false" customHeight="false" outlineLevel="0" collapsed="false">
      <c r="A6819" s="341" t="n">
        <v>100266</v>
      </c>
      <c r="B6819" s="342" t="str">
        <f aca="false">A6819&amp;"U"</f>
        <v>100266U</v>
      </c>
      <c r="C6819" s="341" t="s">
        <v>12709</v>
      </c>
      <c r="D6819" s="341" t="s">
        <v>12648</v>
      </c>
      <c r="E6819" s="341" t="s">
        <v>6393</v>
      </c>
      <c r="F6819" s="343" t="n">
        <v>71.93</v>
      </c>
    </row>
    <row r="6820" customFormat="false" ht="15" hidden="false" customHeight="false" outlineLevel="0" collapsed="false">
      <c r="A6820" s="341" t="n">
        <v>100267</v>
      </c>
      <c r="B6820" s="342" t="str">
        <f aca="false">A6820&amp;"U"</f>
        <v>100267U</v>
      </c>
      <c r="C6820" s="341" t="s">
        <v>12710</v>
      </c>
      <c r="D6820" s="341" t="s">
        <v>32</v>
      </c>
      <c r="E6820" s="341" t="s">
        <v>6393</v>
      </c>
      <c r="F6820" s="343" t="n">
        <v>1.42</v>
      </c>
    </row>
    <row r="6821" customFormat="false" ht="15" hidden="false" customHeight="false" outlineLevel="0" collapsed="false">
      <c r="A6821" s="341" t="n">
        <v>100268</v>
      </c>
      <c r="B6821" s="342" t="str">
        <f aca="false">A6821&amp;"U"</f>
        <v>100268U</v>
      </c>
      <c r="C6821" s="341" t="s">
        <v>12711</v>
      </c>
      <c r="D6821" s="341" t="s">
        <v>12648</v>
      </c>
      <c r="E6821" s="341" t="s">
        <v>6393</v>
      </c>
      <c r="F6821" s="343" t="n">
        <v>71.93</v>
      </c>
    </row>
    <row r="6822" customFormat="false" ht="15" hidden="false" customHeight="false" outlineLevel="0" collapsed="false">
      <c r="A6822" s="341" t="n">
        <v>100269</v>
      </c>
      <c r="B6822" s="342" t="str">
        <f aca="false">A6822&amp;"U"</f>
        <v>100269U</v>
      </c>
      <c r="C6822" s="341" t="s">
        <v>12712</v>
      </c>
      <c r="D6822" s="341" t="s">
        <v>32</v>
      </c>
      <c r="E6822" s="341" t="s">
        <v>6393</v>
      </c>
      <c r="F6822" s="343" t="n">
        <v>1.42</v>
      </c>
    </row>
    <row r="6823" customFormat="false" ht="15" hidden="false" customHeight="false" outlineLevel="0" collapsed="false">
      <c r="A6823" s="341" t="n">
        <v>100270</v>
      </c>
      <c r="B6823" s="342" t="str">
        <f aca="false">A6823&amp;"U"</f>
        <v>100270U</v>
      </c>
      <c r="C6823" s="341" t="s">
        <v>12713</v>
      </c>
      <c r="D6823" s="341" t="s">
        <v>12648</v>
      </c>
      <c r="E6823" s="341" t="s">
        <v>6393</v>
      </c>
      <c r="F6823" s="343" t="n">
        <v>53.92</v>
      </c>
    </row>
    <row r="6824" customFormat="false" ht="15" hidden="false" customHeight="false" outlineLevel="0" collapsed="false">
      <c r="A6824" s="341" t="n">
        <v>100271</v>
      </c>
      <c r="B6824" s="342" t="str">
        <f aca="false">A6824&amp;"U"</f>
        <v>100271U</v>
      </c>
      <c r="C6824" s="341" t="s">
        <v>12714</v>
      </c>
      <c r="D6824" s="341" t="s">
        <v>12661</v>
      </c>
      <c r="E6824" s="341" t="s">
        <v>6393</v>
      </c>
      <c r="F6824" s="343" t="n">
        <v>53.95</v>
      </c>
    </row>
    <row r="6825" customFormat="false" ht="15" hidden="false" customHeight="false" outlineLevel="0" collapsed="false">
      <c r="A6825" s="341" t="n">
        <v>100272</v>
      </c>
      <c r="B6825" s="342" t="str">
        <f aca="false">A6825&amp;"U"</f>
        <v>100272U</v>
      </c>
      <c r="C6825" s="341" t="s">
        <v>12715</v>
      </c>
      <c r="D6825" s="341" t="s">
        <v>68</v>
      </c>
      <c r="E6825" s="341" t="s">
        <v>6393</v>
      </c>
      <c r="F6825" s="343" t="n">
        <v>1.06</v>
      </c>
    </row>
    <row r="6826" customFormat="false" ht="15" hidden="false" customHeight="false" outlineLevel="0" collapsed="false">
      <c r="A6826" s="341" t="n">
        <v>100273</v>
      </c>
      <c r="B6826" s="342" t="str">
        <f aca="false">A6826&amp;"U"</f>
        <v>100273U</v>
      </c>
      <c r="C6826" s="341" t="s">
        <v>12716</v>
      </c>
      <c r="D6826" s="341" t="s">
        <v>12633</v>
      </c>
      <c r="E6826" s="341" t="s">
        <v>6393</v>
      </c>
      <c r="F6826" s="343" t="n">
        <v>2.81</v>
      </c>
    </row>
    <row r="6827" customFormat="false" ht="15" hidden="false" customHeight="false" outlineLevel="0" collapsed="false">
      <c r="A6827" s="341" t="n">
        <v>100274</v>
      </c>
      <c r="B6827" s="342" t="str">
        <f aca="false">A6827&amp;"U"</f>
        <v>100274U</v>
      </c>
      <c r="C6827" s="341" t="s">
        <v>12717</v>
      </c>
      <c r="D6827" s="341" t="s">
        <v>12661</v>
      </c>
      <c r="E6827" s="341" t="s">
        <v>6393</v>
      </c>
      <c r="F6827" s="343" t="n">
        <v>23.99</v>
      </c>
    </row>
    <row r="6828" customFormat="false" ht="15" hidden="false" customHeight="false" outlineLevel="0" collapsed="false">
      <c r="A6828" s="341" t="n">
        <v>100275</v>
      </c>
      <c r="B6828" s="342" t="str">
        <f aca="false">A6828&amp;"U"</f>
        <v>100275U</v>
      </c>
      <c r="C6828" s="341" t="s">
        <v>12718</v>
      </c>
      <c r="D6828" s="341" t="s">
        <v>12661</v>
      </c>
      <c r="E6828" s="341" t="s">
        <v>6393</v>
      </c>
      <c r="F6828" s="343" t="n">
        <v>15.51</v>
      </c>
    </row>
    <row r="6829" customFormat="false" ht="15" hidden="false" customHeight="false" outlineLevel="0" collapsed="false">
      <c r="A6829" s="341" t="n">
        <v>100276</v>
      </c>
      <c r="B6829" s="342" t="str">
        <f aca="false">A6829&amp;"U"</f>
        <v>100276U</v>
      </c>
      <c r="C6829" s="341" t="s">
        <v>12719</v>
      </c>
      <c r="D6829" s="341" t="s">
        <v>12661</v>
      </c>
      <c r="E6829" s="341" t="s">
        <v>6393</v>
      </c>
      <c r="F6829" s="343" t="n">
        <v>28.3</v>
      </c>
    </row>
    <row r="6830" customFormat="false" ht="15" hidden="false" customHeight="false" outlineLevel="0" collapsed="false">
      <c r="A6830" s="341" t="n">
        <v>100277</v>
      </c>
      <c r="B6830" s="342" t="str">
        <f aca="false">A6830&amp;"U"</f>
        <v>100277U</v>
      </c>
      <c r="C6830" s="341" t="s">
        <v>12720</v>
      </c>
      <c r="D6830" s="341" t="s">
        <v>12661</v>
      </c>
      <c r="E6830" s="341" t="s">
        <v>5911</v>
      </c>
      <c r="F6830" s="343" t="n">
        <v>1.75</v>
      </c>
    </row>
    <row r="6831" customFormat="false" ht="15" hidden="false" customHeight="false" outlineLevel="0" collapsed="false">
      <c r="A6831" s="341" t="n">
        <v>100278</v>
      </c>
      <c r="B6831" s="342" t="str">
        <f aca="false">A6831&amp;"U"</f>
        <v>100278U</v>
      </c>
      <c r="C6831" s="341" t="s">
        <v>12721</v>
      </c>
      <c r="D6831" s="341" t="s">
        <v>12648</v>
      </c>
      <c r="E6831" s="341" t="s">
        <v>6393</v>
      </c>
      <c r="F6831" s="343" t="n">
        <v>34.41</v>
      </c>
    </row>
    <row r="6832" customFormat="false" ht="15" hidden="false" customHeight="false" outlineLevel="0" collapsed="false">
      <c r="A6832" s="341" t="n">
        <v>100279</v>
      </c>
      <c r="B6832" s="342" t="str">
        <f aca="false">A6832&amp;"U"</f>
        <v>100279U</v>
      </c>
      <c r="C6832" s="341" t="s">
        <v>12722</v>
      </c>
      <c r="D6832" s="341" t="s">
        <v>32</v>
      </c>
      <c r="E6832" s="341" t="s">
        <v>6393</v>
      </c>
      <c r="F6832" s="343" t="n">
        <v>0.66</v>
      </c>
    </row>
    <row r="6833" customFormat="false" ht="15" hidden="false" customHeight="false" outlineLevel="0" collapsed="false">
      <c r="A6833" s="341" t="n">
        <v>100280</v>
      </c>
      <c r="B6833" s="342" t="str">
        <f aca="false">A6833&amp;"U"</f>
        <v>100280U</v>
      </c>
      <c r="C6833" s="341" t="s">
        <v>12723</v>
      </c>
      <c r="D6833" s="341" t="s">
        <v>12648</v>
      </c>
      <c r="E6833" s="341" t="s">
        <v>6393</v>
      </c>
      <c r="F6833" s="343" t="n">
        <v>15.8</v>
      </c>
    </row>
    <row r="6834" customFormat="false" ht="15" hidden="false" customHeight="false" outlineLevel="0" collapsed="false">
      <c r="A6834" s="341" t="n">
        <v>100281</v>
      </c>
      <c r="B6834" s="342" t="str">
        <f aca="false">A6834&amp;"U"</f>
        <v>100281U</v>
      </c>
      <c r="C6834" s="341" t="s">
        <v>12724</v>
      </c>
      <c r="D6834" s="341" t="s">
        <v>12648</v>
      </c>
      <c r="E6834" s="341" t="s">
        <v>5911</v>
      </c>
      <c r="F6834" s="343" t="n">
        <v>3.36</v>
      </c>
    </row>
    <row r="6835" customFormat="false" ht="15" hidden="false" customHeight="false" outlineLevel="0" collapsed="false">
      <c r="A6835" s="341" t="n">
        <v>100282</v>
      </c>
      <c r="B6835" s="342" t="str">
        <f aca="false">A6835&amp;"U"</f>
        <v>100282U</v>
      </c>
      <c r="C6835" s="341" t="s">
        <v>12725</v>
      </c>
      <c r="D6835" s="341" t="s">
        <v>12661</v>
      </c>
      <c r="E6835" s="341" t="s">
        <v>6393</v>
      </c>
      <c r="F6835" s="343" t="n">
        <v>134.77</v>
      </c>
    </row>
    <row r="6836" customFormat="false" ht="15" hidden="false" customHeight="false" outlineLevel="0" collapsed="false">
      <c r="A6836" s="341" t="n">
        <v>100283</v>
      </c>
      <c r="B6836" s="342" t="str">
        <f aca="false">A6836&amp;"U"</f>
        <v>100283U</v>
      </c>
      <c r="C6836" s="341" t="s">
        <v>12726</v>
      </c>
      <c r="D6836" s="341" t="s">
        <v>12661</v>
      </c>
      <c r="E6836" s="341" t="s">
        <v>6393</v>
      </c>
      <c r="F6836" s="343" t="n">
        <v>21.77</v>
      </c>
    </row>
    <row r="6837" customFormat="false" ht="15" hidden="false" customHeight="false" outlineLevel="0" collapsed="false">
      <c r="A6837" s="341" t="n">
        <v>100284</v>
      </c>
      <c r="B6837" s="342" t="str">
        <f aca="false">A6837&amp;"U"</f>
        <v>100284U</v>
      </c>
      <c r="C6837" s="341" t="s">
        <v>12727</v>
      </c>
      <c r="D6837" s="341" t="s">
        <v>12661</v>
      </c>
      <c r="E6837" s="341" t="s">
        <v>5911</v>
      </c>
      <c r="F6837" s="343" t="n">
        <v>9.83</v>
      </c>
    </row>
    <row r="6838" customFormat="false" ht="15" hidden="false" customHeight="false" outlineLevel="0" collapsed="false">
      <c r="A6838" s="341" t="n">
        <v>100285</v>
      </c>
      <c r="B6838" s="342" t="str">
        <f aca="false">A6838&amp;"U"</f>
        <v>100285U</v>
      </c>
      <c r="C6838" s="341" t="s">
        <v>12728</v>
      </c>
      <c r="D6838" s="341" t="s">
        <v>12679</v>
      </c>
      <c r="E6838" s="341" t="s">
        <v>6393</v>
      </c>
      <c r="F6838" s="343" t="n">
        <v>36.21</v>
      </c>
    </row>
    <row r="6839" customFormat="false" ht="15" hidden="false" customHeight="false" outlineLevel="0" collapsed="false">
      <c r="A6839" s="341" t="n">
        <v>100286</v>
      </c>
      <c r="B6839" s="342" t="str">
        <f aca="false">A6839&amp;"U"</f>
        <v>100286U</v>
      </c>
      <c r="C6839" s="341" t="s">
        <v>12729</v>
      </c>
      <c r="D6839" s="341" t="s">
        <v>12679</v>
      </c>
      <c r="E6839" s="341" t="s">
        <v>6393</v>
      </c>
      <c r="F6839" s="343" t="n">
        <v>11.8</v>
      </c>
    </row>
    <row r="6840" customFormat="false" ht="15" hidden="false" customHeight="false" outlineLevel="0" collapsed="false">
      <c r="A6840" s="341" t="n">
        <v>100287</v>
      </c>
      <c r="B6840" s="342" t="str">
        <f aca="false">A6840&amp;"U"</f>
        <v>100287U</v>
      </c>
      <c r="C6840" s="341" t="s">
        <v>12730</v>
      </c>
      <c r="D6840" s="341" t="s">
        <v>12679</v>
      </c>
      <c r="E6840" s="341" t="s">
        <v>6393</v>
      </c>
      <c r="F6840" s="343" t="n">
        <v>11.29</v>
      </c>
    </row>
    <row r="6841" customFormat="false" ht="15" hidden="false" customHeight="false" outlineLevel="0" collapsed="false">
      <c r="A6841" s="341" t="n">
        <v>99802</v>
      </c>
      <c r="B6841" s="342" t="str">
        <f aca="false">A6841&amp;"U"</f>
        <v>99802U</v>
      </c>
      <c r="C6841" s="341" t="s">
        <v>12731</v>
      </c>
      <c r="D6841" s="341" t="s">
        <v>68</v>
      </c>
      <c r="E6841" s="341" t="s">
        <v>6393</v>
      </c>
      <c r="F6841" s="343" t="n">
        <v>0.46</v>
      </c>
    </row>
    <row r="6842" customFormat="false" ht="15" hidden="false" customHeight="false" outlineLevel="0" collapsed="false">
      <c r="A6842" s="341" t="n">
        <v>99803</v>
      </c>
      <c r="B6842" s="342" t="str">
        <f aca="false">A6842&amp;"U"</f>
        <v>99803U</v>
      </c>
      <c r="C6842" s="341" t="s">
        <v>12732</v>
      </c>
      <c r="D6842" s="341" t="s">
        <v>68</v>
      </c>
      <c r="E6842" s="341" t="s">
        <v>6393</v>
      </c>
      <c r="F6842" s="343" t="n">
        <v>1.79</v>
      </c>
    </row>
    <row r="6843" customFormat="false" ht="15" hidden="false" customHeight="false" outlineLevel="0" collapsed="false">
      <c r="A6843" s="341" t="n">
        <v>99804</v>
      </c>
      <c r="B6843" s="342" t="str">
        <f aca="false">A6843&amp;"U"</f>
        <v>99804U</v>
      </c>
      <c r="C6843" s="341" t="s">
        <v>12733</v>
      </c>
      <c r="D6843" s="341" t="s">
        <v>68</v>
      </c>
      <c r="E6843" s="341" t="s">
        <v>5964</v>
      </c>
      <c r="F6843" s="343" t="n">
        <v>4.65</v>
      </c>
    </row>
    <row r="6844" customFormat="false" ht="15" hidden="false" customHeight="false" outlineLevel="0" collapsed="false">
      <c r="A6844" s="341" t="n">
        <v>99805</v>
      </c>
      <c r="B6844" s="342" t="str">
        <f aca="false">A6844&amp;"U"</f>
        <v>99805U</v>
      </c>
      <c r="C6844" s="341" t="s">
        <v>12734</v>
      </c>
      <c r="D6844" s="341" t="s">
        <v>68</v>
      </c>
      <c r="E6844" s="341" t="s">
        <v>5964</v>
      </c>
      <c r="F6844" s="343" t="n">
        <v>9.8</v>
      </c>
    </row>
    <row r="6845" customFormat="false" ht="15" hidden="false" customHeight="false" outlineLevel="0" collapsed="false">
      <c r="A6845" s="341" t="n">
        <v>99806</v>
      </c>
      <c r="B6845" s="342" t="str">
        <f aca="false">A6845&amp;"U"</f>
        <v>99806U</v>
      </c>
      <c r="C6845" s="341" t="s">
        <v>12735</v>
      </c>
      <c r="D6845" s="341" t="s">
        <v>68</v>
      </c>
      <c r="E6845" s="341" t="s">
        <v>6393</v>
      </c>
      <c r="F6845" s="343" t="n">
        <v>0.73</v>
      </c>
    </row>
    <row r="6846" customFormat="false" ht="15" hidden="false" customHeight="false" outlineLevel="0" collapsed="false">
      <c r="A6846" s="341" t="n">
        <v>99807</v>
      </c>
      <c r="B6846" s="342" t="str">
        <f aca="false">A6846&amp;"U"</f>
        <v>99807U</v>
      </c>
      <c r="C6846" s="341" t="s">
        <v>12736</v>
      </c>
      <c r="D6846" s="341" t="s">
        <v>68</v>
      </c>
      <c r="E6846" s="341" t="s">
        <v>5964</v>
      </c>
      <c r="F6846" s="343" t="n">
        <v>1.41</v>
      </c>
    </row>
    <row r="6847" customFormat="false" ht="15" hidden="false" customHeight="false" outlineLevel="0" collapsed="false">
      <c r="A6847" s="341" t="n">
        <v>99808</v>
      </c>
      <c r="B6847" s="342" t="str">
        <f aca="false">A6847&amp;"U"</f>
        <v>99808U</v>
      </c>
      <c r="C6847" s="341" t="s">
        <v>12737</v>
      </c>
      <c r="D6847" s="341" t="s">
        <v>68</v>
      </c>
      <c r="E6847" s="341" t="s">
        <v>5964</v>
      </c>
      <c r="F6847" s="343" t="n">
        <v>3.52</v>
      </c>
    </row>
    <row r="6848" customFormat="false" ht="15" hidden="false" customHeight="false" outlineLevel="0" collapsed="false">
      <c r="A6848" s="341" t="n">
        <v>99809</v>
      </c>
      <c r="B6848" s="342" t="str">
        <f aca="false">A6848&amp;"U"</f>
        <v>99809U</v>
      </c>
      <c r="C6848" s="341" t="s">
        <v>12738</v>
      </c>
      <c r="D6848" s="341" t="s">
        <v>68</v>
      </c>
      <c r="E6848" s="341" t="s">
        <v>6393</v>
      </c>
      <c r="F6848" s="343" t="n">
        <v>5.09</v>
      </c>
    </row>
    <row r="6849" customFormat="false" ht="15" hidden="false" customHeight="false" outlineLevel="0" collapsed="false">
      <c r="A6849" s="341" t="n">
        <v>99810</v>
      </c>
      <c r="B6849" s="342" t="str">
        <f aca="false">A6849&amp;"U"</f>
        <v>99810U</v>
      </c>
      <c r="C6849" s="341" t="s">
        <v>12739</v>
      </c>
      <c r="D6849" s="341" t="s">
        <v>68</v>
      </c>
      <c r="E6849" s="341" t="s">
        <v>5964</v>
      </c>
      <c r="F6849" s="343" t="n">
        <v>6.34</v>
      </c>
    </row>
    <row r="6850" customFormat="false" ht="15" hidden="false" customHeight="false" outlineLevel="0" collapsed="false">
      <c r="A6850" s="341" t="n">
        <v>99811</v>
      </c>
      <c r="B6850" s="342" t="str">
        <f aca="false">A6850&amp;"U"</f>
        <v>99811U</v>
      </c>
      <c r="C6850" s="341" t="s">
        <v>12740</v>
      </c>
      <c r="D6850" s="341" t="s">
        <v>68</v>
      </c>
      <c r="E6850" s="341" t="s">
        <v>6393</v>
      </c>
      <c r="F6850" s="343" t="n">
        <v>3.04</v>
      </c>
    </row>
    <row r="6851" customFormat="false" ht="15" hidden="false" customHeight="false" outlineLevel="0" collapsed="false">
      <c r="A6851" s="341" t="n">
        <v>99812</v>
      </c>
      <c r="B6851" s="342" t="str">
        <f aca="false">A6851&amp;"U"</f>
        <v>99812U</v>
      </c>
      <c r="C6851" s="341" t="s">
        <v>12741</v>
      </c>
      <c r="D6851" s="341" t="s">
        <v>68</v>
      </c>
      <c r="E6851" s="341" t="s">
        <v>6393</v>
      </c>
      <c r="F6851" s="343" t="n">
        <v>0.97</v>
      </c>
    </row>
    <row r="6852" customFormat="false" ht="15" hidden="false" customHeight="false" outlineLevel="0" collapsed="false">
      <c r="A6852" s="341" t="n">
        <v>99813</v>
      </c>
      <c r="B6852" s="342" t="str">
        <f aca="false">A6852&amp;"U"</f>
        <v>99813U</v>
      </c>
      <c r="C6852" s="341" t="s">
        <v>12742</v>
      </c>
      <c r="D6852" s="341" t="s">
        <v>68</v>
      </c>
      <c r="E6852" s="341" t="s">
        <v>5964</v>
      </c>
      <c r="F6852" s="343" t="n">
        <v>0.84</v>
      </c>
    </row>
    <row r="6853" customFormat="false" ht="15" hidden="false" customHeight="false" outlineLevel="0" collapsed="false">
      <c r="A6853" s="341" t="n">
        <v>99814</v>
      </c>
      <c r="B6853" s="342" t="str">
        <f aca="false">A6853&amp;"U"</f>
        <v>99814U</v>
      </c>
      <c r="C6853" s="341" t="s">
        <v>12743</v>
      </c>
      <c r="D6853" s="341" t="s">
        <v>68</v>
      </c>
      <c r="E6853" s="341" t="s">
        <v>5964</v>
      </c>
      <c r="F6853" s="343" t="n">
        <v>1.66</v>
      </c>
    </row>
    <row r="6854" customFormat="false" ht="15" hidden="false" customHeight="false" outlineLevel="0" collapsed="false">
      <c r="A6854" s="341" t="n">
        <v>99815</v>
      </c>
      <c r="B6854" s="342" t="str">
        <f aca="false">A6854&amp;"U"</f>
        <v>99815U</v>
      </c>
      <c r="C6854" s="341" t="s">
        <v>12744</v>
      </c>
      <c r="D6854" s="341" t="s">
        <v>32</v>
      </c>
      <c r="E6854" s="341" t="s">
        <v>5964</v>
      </c>
      <c r="F6854" s="343" t="n">
        <v>7.98</v>
      </c>
    </row>
    <row r="6855" customFormat="false" ht="15" hidden="false" customHeight="false" outlineLevel="0" collapsed="false">
      <c r="A6855" s="341" t="n">
        <v>99816</v>
      </c>
      <c r="B6855" s="342" t="str">
        <f aca="false">A6855&amp;"U"</f>
        <v>99816U</v>
      </c>
      <c r="C6855" s="341" t="s">
        <v>12745</v>
      </c>
      <c r="D6855" s="341" t="s">
        <v>32</v>
      </c>
      <c r="E6855" s="341" t="s">
        <v>5964</v>
      </c>
      <c r="F6855" s="343" t="n">
        <v>8.44</v>
      </c>
    </row>
    <row r="6856" customFormat="false" ht="15" hidden="false" customHeight="false" outlineLevel="0" collapsed="false">
      <c r="A6856" s="341" t="n">
        <v>99817</v>
      </c>
      <c r="B6856" s="342" t="str">
        <f aca="false">A6856&amp;"U"</f>
        <v>99817U</v>
      </c>
      <c r="C6856" s="341" t="s">
        <v>12746</v>
      </c>
      <c r="D6856" s="341" t="s">
        <v>32</v>
      </c>
      <c r="E6856" s="341" t="s">
        <v>5964</v>
      </c>
      <c r="F6856" s="343" t="n">
        <v>5.23</v>
      </c>
    </row>
    <row r="6857" customFormat="false" ht="15" hidden="false" customHeight="false" outlineLevel="0" collapsed="false">
      <c r="A6857" s="341" t="n">
        <v>99818</v>
      </c>
      <c r="B6857" s="342" t="str">
        <f aca="false">A6857&amp;"U"</f>
        <v>99818U</v>
      </c>
      <c r="C6857" s="341" t="s">
        <v>12747</v>
      </c>
      <c r="D6857" s="341" t="s">
        <v>32</v>
      </c>
      <c r="E6857" s="341" t="s">
        <v>5964</v>
      </c>
      <c r="F6857" s="343" t="n">
        <v>5.23</v>
      </c>
    </row>
    <row r="6858" customFormat="false" ht="15" hidden="false" customHeight="false" outlineLevel="0" collapsed="false">
      <c r="A6858" s="341" t="n">
        <v>99819</v>
      </c>
      <c r="B6858" s="342" t="str">
        <f aca="false">A6858&amp;"U"</f>
        <v>99819U</v>
      </c>
      <c r="C6858" s="341" t="s">
        <v>12748</v>
      </c>
      <c r="D6858" s="341" t="s">
        <v>68</v>
      </c>
      <c r="E6858" s="341" t="s">
        <v>5964</v>
      </c>
      <c r="F6858" s="343" t="n">
        <v>14.54</v>
      </c>
    </row>
    <row r="6859" customFormat="false" ht="15" hidden="false" customHeight="false" outlineLevel="0" collapsed="false">
      <c r="A6859" s="341" t="n">
        <v>99820</v>
      </c>
      <c r="B6859" s="342" t="str">
        <f aca="false">A6859&amp;"U"</f>
        <v>99820U</v>
      </c>
      <c r="C6859" s="341" t="s">
        <v>12749</v>
      </c>
      <c r="D6859" s="341" t="s">
        <v>68</v>
      </c>
      <c r="E6859" s="341" t="s">
        <v>5964</v>
      </c>
      <c r="F6859" s="343" t="n">
        <v>1.79</v>
      </c>
    </row>
    <row r="6860" customFormat="false" ht="15" hidden="false" customHeight="false" outlineLevel="0" collapsed="false">
      <c r="A6860" s="341" t="n">
        <v>99821</v>
      </c>
      <c r="B6860" s="342" t="str">
        <f aca="false">A6860&amp;"U"</f>
        <v>99821U</v>
      </c>
      <c r="C6860" s="341" t="s">
        <v>12750</v>
      </c>
      <c r="D6860" s="341" t="s">
        <v>68</v>
      </c>
      <c r="E6860" s="341" t="s">
        <v>5964</v>
      </c>
      <c r="F6860" s="343" t="n">
        <v>2.8</v>
      </c>
    </row>
    <row r="6861" customFormat="false" ht="15" hidden="false" customHeight="false" outlineLevel="0" collapsed="false">
      <c r="A6861" s="341" t="n">
        <v>99822</v>
      </c>
      <c r="B6861" s="342" t="str">
        <f aca="false">A6861&amp;"U"</f>
        <v>99822U</v>
      </c>
      <c r="C6861" s="341" t="s">
        <v>12751</v>
      </c>
      <c r="D6861" s="341" t="s">
        <v>68</v>
      </c>
      <c r="E6861" s="341" t="s">
        <v>6393</v>
      </c>
      <c r="F6861" s="343" t="n">
        <v>0.86</v>
      </c>
    </row>
    <row r="6862" customFormat="false" ht="15" hidden="false" customHeight="false" outlineLevel="0" collapsed="false">
      <c r="A6862" s="341" t="n">
        <v>99823</v>
      </c>
      <c r="B6862" s="342" t="str">
        <f aca="false">A6862&amp;"U"</f>
        <v>99823U</v>
      </c>
      <c r="C6862" s="341" t="s">
        <v>12752</v>
      </c>
      <c r="D6862" s="341" t="s">
        <v>68</v>
      </c>
      <c r="E6862" s="341" t="s">
        <v>5964</v>
      </c>
      <c r="F6862" s="343" t="n">
        <v>2.08</v>
      </c>
    </row>
    <row r="6863" customFormat="false" ht="15" hidden="false" customHeight="false" outlineLevel="0" collapsed="false">
      <c r="A6863" s="341" t="n">
        <v>99824</v>
      </c>
      <c r="B6863" s="342" t="str">
        <f aca="false">A6863&amp;"U"</f>
        <v>99824U</v>
      </c>
      <c r="C6863" s="341" t="s">
        <v>12753</v>
      </c>
      <c r="D6863" s="341" t="s">
        <v>68</v>
      </c>
      <c r="E6863" s="341" t="s">
        <v>5964</v>
      </c>
      <c r="F6863" s="343" t="n">
        <v>2.26</v>
      </c>
    </row>
    <row r="6864" customFormat="false" ht="15" hidden="false" customHeight="false" outlineLevel="0" collapsed="false">
      <c r="A6864" s="341" t="n">
        <v>99825</v>
      </c>
      <c r="B6864" s="342" t="str">
        <f aca="false">A6864&amp;"U"</f>
        <v>99825U</v>
      </c>
      <c r="C6864" s="341" t="s">
        <v>12754</v>
      </c>
      <c r="D6864" s="341" t="s">
        <v>68</v>
      </c>
      <c r="E6864" s="341" t="s">
        <v>5964</v>
      </c>
      <c r="F6864" s="343" t="n">
        <v>3.25</v>
      </c>
    </row>
    <row r="6865" customFormat="false" ht="15" hidden="false" customHeight="false" outlineLevel="0" collapsed="false">
      <c r="A6865" s="341" t="n">
        <v>99826</v>
      </c>
      <c r="B6865" s="342" t="str">
        <f aca="false">A6865&amp;"U"</f>
        <v>99826U</v>
      </c>
      <c r="C6865" s="341" t="s">
        <v>12755</v>
      </c>
      <c r="D6865" s="341" t="s">
        <v>68</v>
      </c>
      <c r="E6865" s="341" t="s">
        <v>6393</v>
      </c>
      <c r="F6865" s="343" t="n">
        <v>1.32</v>
      </c>
    </row>
    <row r="6866" customFormat="false" ht="15" hidden="false" customHeight="false" outlineLevel="0" collapsed="false">
      <c r="A6866" s="341" t="n">
        <v>97010</v>
      </c>
      <c r="B6866" s="342" t="str">
        <f aca="false">A6866&amp;"U"</f>
        <v>97010U</v>
      </c>
      <c r="C6866" s="341" t="s">
        <v>12756</v>
      </c>
      <c r="D6866" s="341" t="s">
        <v>152</v>
      </c>
      <c r="E6866" s="341" t="s">
        <v>5964</v>
      </c>
      <c r="F6866" s="343" t="n">
        <v>66.87</v>
      </c>
    </row>
    <row r="6867" customFormat="false" ht="15" hidden="false" customHeight="false" outlineLevel="0" collapsed="false">
      <c r="A6867" s="341" t="n">
        <v>97011</v>
      </c>
      <c r="B6867" s="342" t="str">
        <f aca="false">A6867&amp;"U"</f>
        <v>97011U</v>
      </c>
      <c r="C6867" s="341" t="s">
        <v>12757</v>
      </c>
      <c r="D6867" s="341" t="s">
        <v>152</v>
      </c>
      <c r="E6867" s="341" t="s">
        <v>5964</v>
      </c>
      <c r="F6867" s="343" t="n">
        <v>50.85</v>
      </c>
    </row>
    <row r="6868" customFormat="false" ht="15" hidden="false" customHeight="false" outlineLevel="0" collapsed="false">
      <c r="A6868" s="341" t="n">
        <v>97012</v>
      </c>
      <c r="B6868" s="342" t="str">
        <f aca="false">A6868&amp;"U"</f>
        <v>97012U</v>
      </c>
      <c r="C6868" s="341" t="s">
        <v>12758</v>
      </c>
      <c r="D6868" s="341" t="s">
        <v>152</v>
      </c>
      <c r="E6868" s="341" t="s">
        <v>5964</v>
      </c>
      <c r="F6868" s="343" t="n">
        <v>42.84</v>
      </c>
    </row>
    <row r="6869" customFormat="false" ht="15" hidden="false" customHeight="false" outlineLevel="0" collapsed="false">
      <c r="A6869" s="341" t="n">
        <v>97013</v>
      </c>
      <c r="B6869" s="342" t="str">
        <f aca="false">A6869&amp;"U"</f>
        <v>97013U</v>
      </c>
      <c r="C6869" s="341" t="s">
        <v>12759</v>
      </c>
      <c r="D6869" s="341" t="s">
        <v>152</v>
      </c>
      <c r="E6869" s="341" t="s">
        <v>5964</v>
      </c>
      <c r="F6869" s="343" t="n">
        <v>99.95</v>
      </c>
    </row>
    <row r="6870" customFormat="false" ht="15" hidden="false" customHeight="false" outlineLevel="0" collapsed="false">
      <c r="A6870" s="341" t="n">
        <v>97014</v>
      </c>
      <c r="B6870" s="342" t="str">
        <f aca="false">A6870&amp;"U"</f>
        <v>97014U</v>
      </c>
      <c r="C6870" s="341" t="s">
        <v>12760</v>
      </c>
      <c r="D6870" s="341" t="s">
        <v>152</v>
      </c>
      <c r="E6870" s="341" t="s">
        <v>5964</v>
      </c>
      <c r="F6870" s="343" t="n">
        <v>73.14</v>
      </c>
    </row>
    <row r="6871" customFormat="false" ht="15" hidden="false" customHeight="false" outlineLevel="0" collapsed="false">
      <c r="A6871" s="341" t="n">
        <v>97015</v>
      </c>
      <c r="B6871" s="342" t="str">
        <f aca="false">A6871&amp;"U"</f>
        <v>97015U</v>
      </c>
      <c r="C6871" s="341" t="s">
        <v>12761</v>
      </c>
      <c r="D6871" s="341" t="s">
        <v>152</v>
      </c>
      <c r="E6871" s="341" t="s">
        <v>5964</v>
      </c>
      <c r="F6871" s="343" t="n">
        <v>59.6</v>
      </c>
    </row>
    <row r="6872" customFormat="false" ht="15" hidden="false" customHeight="false" outlineLevel="0" collapsed="false">
      <c r="A6872" s="341" t="n">
        <v>97016</v>
      </c>
      <c r="B6872" s="342" t="str">
        <f aca="false">A6872&amp;"U"</f>
        <v>97016U</v>
      </c>
      <c r="C6872" s="341" t="s">
        <v>12762</v>
      </c>
      <c r="D6872" s="341" t="s">
        <v>152</v>
      </c>
      <c r="E6872" s="341" t="s">
        <v>5964</v>
      </c>
      <c r="F6872" s="343" t="n">
        <v>59.68</v>
      </c>
    </row>
    <row r="6873" customFormat="false" ht="15" hidden="false" customHeight="false" outlineLevel="0" collapsed="false">
      <c r="A6873" s="341" t="n">
        <v>97017</v>
      </c>
      <c r="B6873" s="342" t="str">
        <f aca="false">A6873&amp;"U"</f>
        <v>97017U</v>
      </c>
      <c r="C6873" s="341" t="s">
        <v>12763</v>
      </c>
      <c r="D6873" s="341" t="s">
        <v>152</v>
      </c>
      <c r="E6873" s="341" t="s">
        <v>5964</v>
      </c>
      <c r="F6873" s="343" t="n">
        <v>44.41</v>
      </c>
    </row>
    <row r="6874" customFormat="false" ht="15" hidden="false" customHeight="false" outlineLevel="0" collapsed="false">
      <c r="A6874" s="341" t="n">
        <v>97018</v>
      </c>
      <c r="B6874" s="342" t="str">
        <f aca="false">A6874&amp;"U"</f>
        <v>97018U</v>
      </c>
      <c r="C6874" s="341" t="s">
        <v>12764</v>
      </c>
      <c r="D6874" s="341" t="s">
        <v>152</v>
      </c>
      <c r="E6874" s="341" t="s">
        <v>5964</v>
      </c>
      <c r="F6874" s="343" t="n">
        <v>36.49</v>
      </c>
    </row>
    <row r="6875" customFormat="false" ht="15" hidden="false" customHeight="false" outlineLevel="0" collapsed="false">
      <c r="A6875" s="341" t="n">
        <v>97031</v>
      </c>
      <c r="B6875" s="342" t="str">
        <f aca="false">A6875&amp;"U"</f>
        <v>97031U</v>
      </c>
      <c r="C6875" s="341" t="s">
        <v>12765</v>
      </c>
      <c r="D6875" s="341" t="s">
        <v>152</v>
      </c>
      <c r="E6875" s="341" t="s">
        <v>5964</v>
      </c>
      <c r="F6875" s="343" t="n">
        <v>95.87</v>
      </c>
    </row>
    <row r="6876" customFormat="false" ht="15" hidden="false" customHeight="false" outlineLevel="0" collapsed="false">
      <c r="A6876" s="341" t="n">
        <v>97032</v>
      </c>
      <c r="B6876" s="342" t="str">
        <f aca="false">A6876&amp;"U"</f>
        <v>97032U</v>
      </c>
      <c r="C6876" s="341" t="s">
        <v>12766</v>
      </c>
      <c r="D6876" s="341" t="s">
        <v>152</v>
      </c>
      <c r="E6876" s="341" t="s">
        <v>5964</v>
      </c>
      <c r="F6876" s="343" t="n">
        <v>57.98</v>
      </c>
    </row>
    <row r="6877" customFormat="false" ht="15" hidden="false" customHeight="false" outlineLevel="0" collapsed="false">
      <c r="A6877" s="341" t="n">
        <v>97033</v>
      </c>
      <c r="B6877" s="342" t="str">
        <f aca="false">A6877&amp;"U"</f>
        <v>97033U</v>
      </c>
      <c r="C6877" s="341" t="s">
        <v>12767</v>
      </c>
      <c r="D6877" s="341" t="s">
        <v>152</v>
      </c>
      <c r="E6877" s="341" t="s">
        <v>5964</v>
      </c>
      <c r="F6877" s="343" t="n">
        <v>127.49</v>
      </c>
    </row>
    <row r="6878" customFormat="false" ht="15" hidden="false" customHeight="false" outlineLevel="0" collapsed="false">
      <c r="A6878" s="341" t="n">
        <v>97034</v>
      </c>
      <c r="B6878" s="342" t="str">
        <f aca="false">A6878&amp;"U"</f>
        <v>97034U</v>
      </c>
      <c r="C6878" s="341" t="s">
        <v>12768</v>
      </c>
      <c r="D6878" s="341" t="s">
        <v>152</v>
      </c>
      <c r="E6878" s="341" t="s">
        <v>5964</v>
      </c>
      <c r="F6878" s="343" t="n">
        <v>72.67</v>
      </c>
    </row>
    <row r="6879" customFormat="false" ht="15" hidden="false" customHeight="false" outlineLevel="0" collapsed="false">
      <c r="A6879" s="341" t="n">
        <v>97039</v>
      </c>
      <c r="B6879" s="342" t="str">
        <f aca="false">A6879&amp;"U"</f>
        <v>97039U</v>
      </c>
      <c r="C6879" s="341" t="s">
        <v>12769</v>
      </c>
      <c r="D6879" s="341" t="s">
        <v>68</v>
      </c>
      <c r="E6879" s="341" t="s">
        <v>5964</v>
      </c>
      <c r="F6879" s="343" t="n">
        <v>48.71</v>
      </c>
    </row>
    <row r="6880" customFormat="false" ht="15" hidden="false" customHeight="false" outlineLevel="0" collapsed="false">
      <c r="A6880" s="341" t="n">
        <v>97040</v>
      </c>
      <c r="B6880" s="342" t="str">
        <f aca="false">A6880&amp;"U"</f>
        <v>97040U</v>
      </c>
      <c r="C6880" s="341" t="s">
        <v>12770</v>
      </c>
      <c r="D6880" s="341" t="s">
        <v>68</v>
      </c>
      <c r="E6880" s="341" t="s">
        <v>5964</v>
      </c>
      <c r="F6880" s="343" t="n">
        <v>16.71</v>
      </c>
    </row>
    <row r="6881" customFormat="false" ht="15" hidden="false" customHeight="false" outlineLevel="0" collapsed="false">
      <c r="A6881" s="341" t="n">
        <v>97041</v>
      </c>
      <c r="B6881" s="342" t="str">
        <f aca="false">A6881&amp;"U"</f>
        <v>97041U</v>
      </c>
      <c r="C6881" s="341" t="s">
        <v>12771</v>
      </c>
      <c r="D6881" s="341" t="s">
        <v>68</v>
      </c>
      <c r="E6881" s="341" t="s">
        <v>5964</v>
      </c>
      <c r="F6881" s="343" t="n">
        <v>272.07</v>
      </c>
    </row>
    <row r="6882" customFormat="false" ht="15" hidden="false" customHeight="false" outlineLevel="0" collapsed="false">
      <c r="A6882" s="341" t="n">
        <v>97046</v>
      </c>
      <c r="B6882" s="342" t="str">
        <f aca="false">A6882&amp;"U"</f>
        <v>97046U</v>
      </c>
      <c r="C6882" s="341" t="s">
        <v>12772</v>
      </c>
      <c r="D6882" s="341" t="s">
        <v>68</v>
      </c>
      <c r="E6882" s="341" t="s">
        <v>5911</v>
      </c>
      <c r="F6882" s="343" t="n">
        <v>0.36</v>
      </c>
    </row>
    <row r="6883" customFormat="false" ht="15" hidden="false" customHeight="false" outlineLevel="0" collapsed="false">
      <c r="A6883" s="341" t="n">
        <v>97047</v>
      </c>
      <c r="B6883" s="342" t="str">
        <f aca="false">A6883&amp;"U"</f>
        <v>97047U</v>
      </c>
      <c r="C6883" s="341" t="s">
        <v>12773</v>
      </c>
      <c r="D6883" s="341" t="s">
        <v>68</v>
      </c>
      <c r="E6883" s="341" t="s">
        <v>5911</v>
      </c>
      <c r="F6883" s="343" t="n">
        <v>0.13</v>
      </c>
    </row>
    <row r="6884" customFormat="false" ht="15" hidden="false" customHeight="false" outlineLevel="0" collapsed="false">
      <c r="A6884" s="341" t="n">
        <v>97048</v>
      </c>
      <c r="B6884" s="342" t="str">
        <f aca="false">A6884&amp;"U"</f>
        <v>97048U</v>
      </c>
      <c r="C6884" s="341" t="s">
        <v>12774</v>
      </c>
      <c r="D6884" s="341" t="s">
        <v>68</v>
      </c>
      <c r="E6884" s="341" t="s">
        <v>5911</v>
      </c>
      <c r="F6884" s="343" t="n">
        <v>0.1</v>
      </c>
    </row>
    <row r="6885" customFormat="false" ht="15" hidden="false" customHeight="false" outlineLevel="0" collapsed="false">
      <c r="A6885" s="341" t="n">
        <v>97054</v>
      </c>
      <c r="B6885" s="342" t="str">
        <f aca="false">A6885&amp;"U"</f>
        <v>97054U</v>
      </c>
      <c r="C6885" s="341" t="s">
        <v>12775</v>
      </c>
      <c r="D6885" s="341" t="s">
        <v>32</v>
      </c>
      <c r="E6885" s="341" t="s">
        <v>5964</v>
      </c>
      <c r="F6885" s="343" t="n">
        <v>26.72</v>
      </c>
    </row>
    <row r="6886" customFormat="false" ht="15" hidden="false" customHeight="false" outlineLevel="0" collapsed="false">
      <c r="A6886" s="341" t="n">
        <v>97062</v>
      </c>
      <c r="B6886" s="342" t="str">
        <f aca="false">A6886&amp;"U"</f>
        <v>97062U</v>
      </c>
      <c r="C6886" s="341" t="s">
        <v>12776</v>
      </c>
      <c r="D6886" s="341" t="s">
        <v>68</v>
      </c>
      <c r="E6886" s="341" t="s">
        <v>5964</v>
      </c>
      <c r="F6886" s="343" t="n">
        <v>5.83</v>
      </c>
    </row>
    <row r="6887" customFormat="false" ht="15" hidden="false" customHeight="false" outlineLevel="0" collapsed="false">
      <c r="A6887" s="341" t="n">
        <v>97063</v>
      </c>
      <c r="B6887" s="342" t="str">
        <f aca="false">A6887&amp;"U"</f>
        <v>97063U</v>
      </c>
      <c r="C6887" s="341" t="s">
        <v>12777</v>
      </c>
      <c r="D6887" s="341" t="s">
        <v>68</v>
      </c>
      <c r="E6887" s="341" t="s">
        <v>5964</v>
      </c>
      <c r="F6887" s="343" t="n">
        <v>8.71</v>
      </c>
    </row>
    <row r="6888" customFormat="false" ht="15" hidden="false" customHeight="false" outlineLevel="0" collapsed="false">
      <c r="A6888" s="341" t="n">
        <v>97064</v>
      </c>
      <c r="B6888" s="342" t="str">
        <f aca="false">A6888&amp;"U"</f>
        <v>97064U</v>
      </c>
      <c r="C6888" s="341" t="s">
        <v>12778</v>
      </c>
      <c r="D6888" s="341" t="s">
        <v>152</v>
      </c>
      <c r="E6888" s="341" t="s">
        <v>5964</v>
      </c>
      <c r="F6888" s="343" t="n">
        <v>16.12</v>
      </c>
    </row>
    <row r="6889" customFormat="false" ht="15" hidden="false" customHeight="false" outlineLevel="0" collapsed="false">
      <c r="A6889" s="341" t="n">
        <v>97065</v>
      </c>
      <c r="B6889" s="342" t="str">
        <f aca="false">A6889&amp;"U"</f>
        <v>97065U</v>
      </c>
      <c r="C6889" s="341" t="s">
        <v>12779</v>
      </c>
      <c r="D6889" s="341" t="s">
        <v>102</v>
      </c>
      <c r="E6889" s="341" t="s">
        <v>5964</v>
      </c>
      <c r="F6889" s="343" t="n">
        <v>5.64</v>
      </c>
    </row>
    <row r="6890" customFormat="false" ht="15" hidden="false" customHeight="false" outlineLevel="0" collapsed="false">
      <c r="A6890" s="341" t="n">
        <v>97066</v>
      </c>
      <c r="B6890" s="342" t="str">
        <f aca="false">A6890&amp;"U"</f>
        <v>97066U</v>
      </c>
      <c r="C6890" s="341" t="s">
        <v>12780</v>
      </c>
      <c r="D6890" s="341" t="s">
        <v>68</v>
      </c>
      <c r="E6890" s="341" t="s">
        <v>5964</v>
      </c>
      <c r="F6890" s="343" t="n">
        <v>102.93</v>
      </c>
    </row>
    <row r="6891" customFormat="false" ht="15" hidden="false" customHeight="false" outlineLevel="0" collapsed="false">
      <c r="A6891" s="341" t="n">
        <v>97067</v>
      </c>
      <c r="B6891" s="342" t="str">
        <f aca="false">A6891&amp;"U"</f>
        <v>97067U</v>
      </c>
      <c r="C6891" s="341" t="s">
        <v>12781</v>
      </c>
      <c r="D6891" s="341" t="s">
        <v>152</v>
      </c>
      <c r="E6891" s="341" t="s">
        <v>5964</v>
      </c>
      <c r="F6891" s="343" t="n">
        <v>725.48</v>
      </c>
    </row>
    <row r="6892" customFormat="false" ht="15" hidden="false" customHeight="false" outlineLevel="0" collapsed="false">
      <c r="A6892" s="341" t="n">
        <v>97621</v>
      </c>
      <c r="B6892" s="342" t="str">
        <f aca="false">A6892&amp;"U"</f>
        <v>97621U</v>
      </c>
      <c r="C6892" s="341" t="s">
        <v>12782</v>
      </c>
      <c r="D6892" s="341" t="s">
        <v>102</v>
      </c>
      <c r="E6892" s="341" t="s">
        <v>6393</v>
      </c>
      <c r="F6892" s="343" t="n">
        <v>102.26</v>
      </c>
    </row>
    <row r="6893" customFormat="false" ht="15" hidden="false" customHeight="false" outlineLevel="0" collapsed="false">
      <c r="A6893" s="341" t="n">
        <v>97622</v>
      </c>
      <c r="B6893" s="342" t="str">
        <f aca="false">A6893&amp;"U"</f>
        <v>97622U</v>
      </c>
      <c r="C6893" s="341" t="s">
        <v>12783</v>
      </c>
      <c r="D6893" s="341" t="s">
        <v>102</v>
      </c>
      <c r="E6893" s="341" t="s">
        <v>6393</v>
      </c>
      <c r="F6893" s="343" t="n">
        <v>49.84</v>
      </c>
    </row>
    <row r="6894" customFormat="false" ht="15" hidden="false" customHeight="false" outlineLevel="0" collapsed="false">
      <c r="A6894" s="341" t="n">
        <v>97623</v>
      </c>
      <c r="B6894" s="342" t="str">
        <f aca="false">A6894&amp;"U"</f>
        <v>97623U</v>
      </c>
      <c r="C6894" s="341" t="s">
        <v>12784</v>
      </c>
      <c r="D6894" s="341" t="s">
        <v>102</v>
      </c>
      <c r="E6894" s="341" t="s">
        <v>6393</v>
      </c>
      <c r="F6894" s="343" t="n">
        <v>152.67</v>
      </c>
    </row>
    <row r="6895" customFormat="false" ht="15" hidden="false" customHeight="false" outlineLevel="0" collapsed="false">
      <c r="A6895" s="341" t="n">
        <v>97624</v>
      </c>
      <c r="B6895" s="342" t="str">
        <f aca="false">A6895&amp;"U"</f>
        <v>97624U</v>
      </c>
      <c r="C6895" s="341" t="s">
        <v>12785</v>
      </c>
      <c r="D6895" s="341" t="s">
        <v>102</v>
      </c>
      <c r="E6895" s="341" t="s">
        <v>6393</v>
      </c>
      <c r="F6895" s="343" t="n">
        <v>93.71</v>
      </c>
    </row>
    <row r="6896" customFormat="false" ht="15" hidden="false" customHeight="false" outlineLevel="0" collapsed="false">
      <c r="A6896" s="341" t="n">
        <v>97625</v>
      </c>
      <c r="B6896" s="342" t="str">
        <f aca="false">A6896&amp;"U"</f>
        <v>97625U</v>
      </c>
      <c r="C6896" s="341" t="s">
        <v>12786</v>
      </c>
      <c r="D6896" s="341" t="s">
        <v>102</v>
      </c>
      <c r="E6896" s="341" t="s">
        <v>5911</v>
      </c>
      <c r="F6896" s="343" t="n">
        <v>50.19</v>
      </c>
    </row>
    <row r="6897" customFormat="false" ht="15" hidden="false" customHeight="false" outlineLevel="0" collapsed="false">
      <c r="A6897" s="341" t="n">
        <v>97626</v>
      </c>
      <c r="B6897" s="342" t="str">
        <f aca="false">A6897&amp;"U"</f>
        <v>97626U</v>
      </c>
      <c r="C6897" s="341" t="s">
        <v>12787</v>
      </c>
      <c r="D6897" s="341" t="s">
        <v>102</v>
      </c>
      <c r="E6897" s="341" t="s">
        <v>6393</v>
      </c>
      <c r="F6897" s="343" t="n">
        <v>500.88</v>
      </c>
    </row>
    <row r="6898" customFormat="false" ht="15" hidden="false" customHeight="false" outlineLevel="0" collapsed="false">
      <c r="A6898" s="341" t="n">
        <v>97627</v>
      </c>
      <c r="B6898" s="342" t="str">
        <f aca="false">A6898&amp;"U"</f>
        <v>97627U</v>
      </c>
      <c r="C6898" s="341" t="s">
        <v>12788</v>
      </c>
      <c r="D6898" s="341" t="s">
        <v>102</v>
      </c>
      <c r="E6898" s="341" t="s">
        <v>5911</v>
      </c>
      <c r="F6898" s="343" t="n">
        <v>156.05</v>
      </c>
    </row>
    <row r="6899" customFormat="false" ht="15" hidden="false" customHeight="false" outlineLevel="0" collapsed="false">
      <c r="A6899" s="341" t="n">
        <v>97628</v>
      </c>
      <c r="B6899" s="342" t="str">
        <f aca="false">A6899&amp;"U"</f>
        <v>97628U</v>
      </c>
      <c r="C6899" s="341" t="s">
        <v>12789</v>
      </c>
      <c r="D6899" s="341" t="s">
        <v>102</v>
      </c>
      <c r="E6899" s="341" t="s">
        <v>6393</v>
      </c>
      <c r="F6899" s="343" t="n">
        <v>233.28</v>
      </c>
    </row>
    <row r="6900" customFormat="false" ht="15" hidden="false" customHeight="false" outlineLevel="0" collapsed="false">
      <c r="A6900" s="341" t="n">
        <v>97629</v>
      </c>
      <c r="B6900" s="342" t="str">
        <f aca="false">A6900&amp;"U"</f>
        <v>97629U</v>
      </c>
      <c r="C6900" s="341" t="s">
        <v>12790</v>
      </c>
      <c r="D6900" s="341" t="s">
        <v>102</v>
      </c>
      <c r="E6900" s="341" t="s">
        <v>5911</v>
      </c>
      <c r="F6900" s="343" t="n">
        <v>72.67</v>
      </c>
    </row>
    <row r="6901" customFormat="false" ht="15" hidden="false" customHeight="false" outlineLevel="0" collapsed="false">
      <c r="A6901" s="341" t="n">
        <v>97631</v>
      </c>
      <c r="B6901" s="342" t="str">
        <f aca="false">A6901&amp;"U"</f>
        <v>97631U</v>
      </c>
      <c r="C6901" s="341" t="s">
        <v>12791</v>
      </c>
      <c r="D6901" s="341" t="s">
        <v>68</v>
      </c>
      <c r="E6901" s="341" t="s">
        <v>6393</v>
      </c>
      <c r="F6901" s="343" t="n">
        <v>10.17</v>
      </c>
    </row>
    <row r="6902" customFormat="false" ht="15" hidden="false" customHeight="false" outlineLevel="0" collapsed="false">
      <c r="A6902" s="341" t="n">
        <v>97632</v>
      </c>
      <c r="B6902" s="342" t="str">
        <f aca="false">A6902&amp;"U"</f>
        <v>97632U</v>
      </c>
      <c r="C6902" s="341" t="s">
        <v>12792</v>
      </c>
      <c r="D6902" s="341" t="s">
        <v>152</v>
      </c>
      <c r="E6902" s="341" t="s">
        <v>5964</v>
      </c>
      <c r="F6902" s="343" t="n">
        <v>2.34</v>
      </c>
    </row>
    <row r="6903" customFormat="false" ht="15" hidden="false" customHeight="false" outlineLevel="0" collapsed="false">
      <c r="A6903" s="341" t="n">
        <v>97633</v>
      </c>
      <c r="B6903" s="342" t="str">
        <f aca="false">A6903&amp;"U"</f>
        <v>97633U</v>
      </c>
      <c r="C6903" s="341" t="s">
        <v>12793</v>
      </c>
      <c r="D6903" s="341" t="s">
        <v>68</v>
      </c>
      <c r="E6903" s="341" t="s">
        <v>5964</v>
      </c>
      <c r="F6903" s="343" t="n">
        <v>20.41</v>
      </c>
    </row>
    <row r="6904" customFormat="false" ht="15" hidden="false" customHeight="false" outlineLevel="0" collapsed="false">
      <c r="A6904" s="341" t="n">
        <v>97634</v>
      </c>
      <c r="B6904" s="342" t="str">
        <f aca="false">A6904&amp;"U"</f>
        <v>97634U</v>
      </c>
      <c r="C6904" s="341" t="s">
        <v>12794</v>
      </c>
      <c r="D6904" s="341" t="s">
        <v>68</v>
      </c>
      <c r="E6904" s="341" t="s">
        <v>5911</v>
      </c>
      <c r="F6904" s="343" t="n">
        <v>5.93</v>
      </c>
    </row>
    <row r="6905" customFormat="false" ht="15" hidden="false" customHeight="false" outlineLevel="0" collapsed="false">
      <c r="A6905" s="341" t="n">
        <v>97635</v>
      </c>
      <c r="B6905" s="342" t="str">
        <f aca="false">A6905&amp;"U"</f>
        <v>97635U</v>
      </c>
      <c r="C6905" s="341" t="s">
        <v>12795</v>
      </c>
      <c r="D6905" s="341" t="s">
        <v>68</v>
      </c>
      <c r="E6905" s="341" t="s">
        <v>5964</v>
      </c>
      <c r="F6905" s="343" t="n">
        <v>15.57</v>
      </c>
    </row>
    <row r="6906" customFormat="false" ht="15" hidden="false" customHeight="false" outlineLevel="0" collapsed="false">
      <c r="A6906" s="341" t="n">
        <v>97636</v>
      </c>
      <c r="B6906" s="342" t="str">
        <f aca="false">A6906&amp;"U"</f>
        <v>97636U</v>
      </c>
      <c r="C6906" s="341" t="s">
        <v>12796</v>
      </c>
      <c r="D6906" s="341" t="s">
        <v>68</v>
      </c>
      <c r="E6906" s="341" t="s">
        <v>5911</v>
      </c>
      <c r="F6906" s="343" t="n">
        <v>21.02</v>
      </c>
    </row>
    <row r="6907" customFormat="false" ht="15" hidden="false" customHeight="false" outlineLevel="0" collapsed="false">
      <c r="A6907" s="341" t="n">
        <v>97637</v>
      </c>
      <c r="B6907" s="342" t="str">
        <f aca="false">A6907&amp;"U"</f>
        <v>97637U</v>
      </c>
      <c r="C6907" s="341" t="s">
        <v>12797</v>
      </c>
      <c r="D6907" s="341" t="s">
        <v>68</v>
      </c>
      <c r="E6907" s="341" t="s">
        <v>5964</v>
      </c>
      <c r="F6907" s="343" t="n">
        <v>2.4</v>
      </c>
    </row>
    <row r="6908" customFormat="false" ht="15" hidden="false" customHeight="false" outlineLevel="0" collapsed="false">
      <c r="A6908" s="341" t="n">
        <v>97638</v>
      </c>
      <c r="B6908" s="342" t="str">
        <f aca="false">A6908&amp;"U"</f>
        <v>97638U</v>
      </c>
      <c r="C6908" s="341" t="s">
        <v>12798</v>
      </c>
      <c r="D6908" s="341" t="s">
        <v>68</v>
      </c>
      <c r="E6908" s="341" t="s">
        <v>5964</v>
      </c>
      <c r="F6908" s="343" t="n">
        <v>7.01</v>
      </c>
    </row>
    <row r="6909" customFormat="false" ht="15" hidden="false" customHeight="false" outlineLevel="0" collapsed="false">
      <c r="A6909" s="341" t="n">
        <v>97639</v>
      </c>
      <c r="B6909" s="342" t="str">
        <f aca="false">A6909&amp;"U"</f>
        <v>97639U</v>
      </c>
      <c r="C6909" s="341" t="s">
        <v>12799</v>
      </c>
      <c r="D6909" s="341" t="s">
        <v>68</v>
      </c>
      <c r="E6909" s="341" t="s">
        <v>6393</v>
      </c>
      <c r="F6909" s="343" t="n">
        <v>18.4</v>
      </c>
    </row>
    <row r="6910" customFormat="false" ht="15" hidden="false" customHeight="false" outlineLevel="0" collapsed="false">
      <c r="A6910" s="341" t="n">
        <v>97640</v>
      </c>
      <c r="B6910" s="342" t="str">
        <f aca="false">A6910&amp;"U"</f>
        <v>97640U</v>
      </c>
      <c r="C6910" s="341" t="s">
        <v>12800</v>
      </c>
      <c r="D6910" s="341" t="s">
        <v>68</v>
      </c>
      <c r="E6910" s="341" t="s">
        <v>5964</v>
      </c>
      <c r="F6910" s="343" t="n">
        <v>1.63</v>
      </c>
    </row>
    <row r="6911" customFormat="false" ht="15" hidden="false" customHeight="false" outlineLevel="0" collapsed="false">
      <c r="A6911" s="341" t="n">
        <v>97641</v>
      </c>
      <c r="B6911" s="342" t="str">
        <f aca="false">A6911&amp;"U"</f>
        <v>97641U</v>
      </c>
      <c r="C6911" s="341" t="s">
        <v>12801</v>
      </c>
      <c r="D6911" s="341" t="s">
        <v>68</v>
      </c>
      <c r="E6911" s="341" t="s">
        <v>5964</v>
      </c>
      <c r="F6911" s="343" t="n">
        <v>2.56</v>
      </c>
    </row>
    <row r="6912" customFormat="false" ht="15" hidden="false" customHeight="false" outlineLevel="0" collapsed="false">
      <c r="A6912" s="341" t="n">
        <v>97642</v>
      </c>
      <c r="B6912" s="342" t="str">
        <f aca="false">A6912&amp;"U"</f>
        <v>97642U</v>
      </c>
      <c r="C6912" s="341" t="s">
        <v>12802</v>
      </c>
      <c r="D6912" s="341" t="s">
        <v>68</v>
      </c>
      <c r="E6912" s="341" t="s">
        <v>5964</v>
      </c>
      <c r="F6912" s="343" t="n">
        <v>2.34</v>
      </c>
    </row>
    <row r="6913" customFormat="false" ht="15" hidden="false" customHeight="false" outlineLevel="0" collapsed="false">
      <c r="A6913" s="341" t="n">
        <v>97643</v>
      </c>
      <c r="B6913" s="342" t="str">
        <f aca="false">A6913&amp;"U"</f>
        <v>97643U</v>
      </c>
      <c r="C6913" s="341" t="s">
        <v>12803</v>
      </c>
      <c r="D6913" s="341" t="s">
        <v>68</v>
      </c>
      <c r="E6913" s="341" t="s">
        <v>6393</v>
      </c>
      <c r="F6913" s="343" t="n">
        <v>22.57</v>
      </c>
    </row>
    <row r="6914" customFormat="false" ht="15" hidden="false" customHeight="false" outlineLevel="0" collapsed="false">
      <c r="A6914" s="341" t="n">
        <v>97644</v>
      </c>
      <c r="B6914" s="342" t="str">
        <f aca="false">A6914&amp;"U"</f>
        <v>97644U</v>
      </c>
      <c r="C6914" s="341" t="s">
        <v>12804</v>
      </c>
      <c r="D6914" s="341" t="s">
        <v>68</v>
      </c>
      <c r="E6914" s="341" t="s">
        <v>6393</v>
      </c>
      <c r="F6914" s="343" t="n">
        <v>8.52</v>
      </c>
    </row>
    <row r="6915" customFormat="false" ht="15" hidden="false" customHeight="false" outlineLevel="0" collapsed="false">
      <c r="A6915" s="341" t="n">
        <v>97645</v>
      </c>
      <c r="B6915" s="342" t="str">
        <f aca="false">A6915&amp;"U"</f>
        <v>97645U</v>
      </c>
      <c r="C6915" s="341" t="s">
        <v>12805</v>
      </c>
      <c r="D6915" s="341" t="s">
        <v>68</v>
      </c>
      <c r="E6915" s="341" t="s">
        <v>6393</v>
      </c>
      <c r="F6915" s="343" t="n">
        <v>22.01</v>
      </c>
    </row>
    <row r="6916" customFormat="false" ht="15" hidden="false" customHeight="false" outlineLevel="0" collapsed="false">
      <c r="A6916" s="341" t="n">
        <v>97647</v>
      </c>
      <c r="B6916" s="342" t="str">
        <f aca="false">A6916&amp;"U"</f>
        <v>97647U</v>
      </c>
      <c r="C6916" s="341" t="s">
        <v>12806</v>
      </c>
      <c r="D6916" s="341" t="s">
        <v>68</v>
      </c>
      <c r="E6916" s="341" t="s">
        <v>5964</v>
      </c>
      <c r="F6916" s="343" t="n">
        <v>3.16</v>
      </c>
    </row>
    <row r="6917" customFormat="false" ht="15" hidden="false" customHeight="false" outlineLevel="0" collapsed="false">
      <c r="A6917" s="341" t="n">
        <v>97648</v>
      </c>
      <c r="B6917" s="342" t="str">
        <f aca="false">A6917&amp;"U"</f>
        <v>97648U</v>
      </c>
      <c r="C6917" s="341" t="s">
        <v>12807</v>
      </c>
      <c r="D6917" s="341" t="s">
        <v>68</v>
      </c>
      <c r="E6917" s="341" t="s">
        <v>5964</v>
      </c>
      <c r="F6917" s="343" t="n">
        <v>1.82</v>
      </c>
    </row>
    <row r="6918" customFormat="false" ht="15" hidden="false" customHeight="false" outlineLevel="0" collapsed="false">
      <c r="A6918" s="341" t="n">
        <v>97649</v>
      </c>
      <c r="B6918" s="342" t="str">
        <f aca="false">A6918&amp;"U"</f>
        <v>97649U</v>
      </c>
      <c r="C6918" s="341" t="s">
        <v>12808</v>
      </c>
      <c r="D6918" s="341" t="s">
        <v>68</v>
      </c>
      <c r="E6918" s="341" t="s">
        <v>5911</v>
      </c>
      <c r="F6918" s="343" t="n">
        <v>4.07</v>
      </c>
    </row>
    <row r="6919" customFormat="false" ht="15" hidden="false" customHeight="false" outlineLevel="0" collapsed="false">
      <c r="A6919" s="341" t="n">
        <v>97650</v>
      </c>
      <c r="B6919" s="342" t="str">
        <f aca="false">A6919&amp;"U"</f>
        <v>97650U</v>
      </c>
      <c r="C6919" s="341" t="s">
        <v>12809</v>
      </c>
      <c r="D6919" s="341" t="s">
        <v>68</v>
      </c>
      <c r="E6919" s="341" t="s">
        <v>5964</v>
      </c>
      <c r="F6919" s="343" t="n">
        <v>6.84</v>
      </c>
    </row>
    <row r="6920" customFormat="false" ht="15" hidden="false" customHeight="false" outlineLevel="0" collapsed="false">
      <c r="A6920" s="341" t="n">
        <v>97651</v>
      </c>
      <c r="B6920" s="342" t="str">
        <f aca="false">A6920&amp;"U"</f>
        <v>97651U</v>
      </c>
      <c r="C6920" s="341" t="s">
        <v>12810</v>
      </c>
      <c r="D6920" s="341" t="s">
        <v>32</v>
      </c>
      <c r="E6920" s="341" t="s">
        <v>5964</v>
      </c>
      <c r="F6920" s="343" t="n">
        <v>74.54</v>
      </c>
    </row>
    <row r="6921" customFormat="false" ht="15" hidden="false" customHeight="false" outlineLevel="0" collapsed="false">
      <c r="A6921" s="341" t="n">
        <v>97652</v>
      </c>
      <c r="B6921" s="342" t="str">
        <f aca="false">A6921&amp;"U"</f>
        <v>97652U</v>
      </c>
      <c r="C6921" s="341" t="s">
        <v>12811</v>
      </c>
      <c r="D6921" s="341" t="s">
        <v>32</v>
      </c>
      <c r="E6921" s="341" t="s">
        <v>5964</v>
      </c>
      <c r="F6921" s="343" t="n">
        <v>168.97</v>
      </c>
    </row>
    <row r="6922" customFormat="false" ht="15" hidden="false" customHeight="false" outlineLevel="0" collapsed="false">
      <c r="A6922" s="341" t="n">
        <v>97653</v>
      </c>
      <c r="B6922" s="342" t="str">
        <f aca="false">A6922&amp;"U"</f>
        <v>97653U</v>
      </c>
      <c r="C6922" s="341" t="s">
        <v>12812</v>
      </c>
      <c r="D6922" s="341" t="s">
        <v>32</v>
      </c>
      <c r="E6922" s="341" t="s">
        <v>5911</v>
      </c>
      <c r="F6922" s="343" t="n">
        <v>134.47</v>
      </c>
    </row>
    <row r="6923" customFormat="false" ht="15" hidden="false" customHeight="false" outlineLevel="0" collapsed="false">
      <c r="A6923" s="341" t="n">
        <v>97654</v>
      </c>
      <c r="B6923" s="342" t="str">
        <f aca="false">A6923&amp;"U"</f>
        <v>97654U</v>
      </c>
      <c r="C6923" s="341" t="s">
        <v>12813</v>
      </c>
      <c r="D6923" s="341" t="s">
        <v>32</v>
      </c>
      <c r="E6923" s="341" t="s">
        <v>5911</v>
      </c>
      <c r="F6923" s="343" t="n">
        <v>165.38</v>
      </c>
    </row>
    <row r="6924" customFormat="false" ht="15" hidden="false" customHeight="false" outlineLevel="0" collapsed="false">
      <c r="A6924" s="341" t="n">
        <v>97655</v>
      </c>
      <c r="B6924" s="342" t="str">
        <f aca="false">A6924&amp;"U"</f>
        <v>97655U</v>
      </c>
      <c r="C6924" s="341" t="s">
        <v>12814</v>
      </c>
      <c r="D6924" s="341" t="s">
        <v>68</v>
      </c>
      <c r="E6924" s="341" t="s">
        <v>5964</v>
      </c>
      <c r="F6924" s="343" t="n">
        <v>27.67</v>
      </c>
    </row>
    <row r="6925" customFormat="false" ht="15" hidden="false" customHeight="false" outlineLevel="0" collapsed="false">
      <c r="A6925" s="341" t="n">
        <v>97656</v>
      </c>
      <c r="B6925" s="342" t="str">
        <f aca="false">A6925&amp;"U"</f>
        <v>97656U</v>
      </c>
      <c r="C6925" s="341" t="s">
        <v>12815</v>
      </c>
      <c r="D6925" s="341" t="s">
        <v>32</v>
      </c>
      <c r="E6925" s="341" t="s">
        <v>5964</v>
      </c>
      <c r="F6925" s="343" t="n">
        <v>258.51</v>
      </c>
    </row>
    <row r="6926" customFormat="false" ht="15" hidden="false" customHeight="false" outlineLevel="0" collapsed="false">
      <c r="A6926" s="341" t="n">
        <v>97657</v>
      </c>
      <c r="B6926" s="342" t="str">
        <f aca="false">A6926&amp;"U"</f>
        <v>97657U</v>
      </c>
      <c r="C6926" s="341" t="s">
        <v>12816</v>
      </c>
      <c r="D6926" s="341" t="s">
        <v>32</v>
      </c>
      <c r="E6926" s="341" t="s">
        <v>5964</v>
      </c>
      <c r="F6926" s="343" t="n">
        <v>512.4</v>
      </c>
    </row>
    <row r="6927" customFormat="false" ht="15" hidden="false" customHeight="false" outlineLevel="0" collapsed="false">
      <c r="A6927" s="341" t="n">
        <v>97658</v>
      </c>
      <c r="B6927" s="342" t="str">
        <f aca="false">A6927&amp;"U"</f>
        <v>97658U</v>
      </c>
      <c r="C6927" s="341" t="s">
        <v>12817</v>
      </c>
      <c r="D6927" s="341" t="s">
        <v>32</v>
      </c>
      <c r="E6927" s="341" t="s">
        <v>5911</v>
      </c>
      <c r="F6927" s="343" t="n">
        <v>194.66</v>
      </c>
    </row>
    <row r="6928" customFormat="false" ht="15" hidden="false" customHeight="false" outlineLevel="0" collapsed="false">
      <c r="A6928" s="341" t="n">
        <v>97659</v>
      </c>
      <c r="B6928" s="342" t="str">
        <f aca="false">A6928&amp;"U"</f>
        <v>97659U</v>
      </c>
      <c r="C6928" s="341" t="s">
        <v>12818</v>
      </c>
      <c r="D6928" s="341" t="s">
        <v>32</v>
      </c>
      <c r="E6928" s="341" t="s">
        <v>5911</v>
      </c>
      <c r="F6928" s="343" t="n">
        <v>262.73</v>
      </c>
    </row>
    <row r="6929" customFormat="false" ht="15" hidden="false" customHeight="false" outlineLevel="0" collapsed="false">
      <c r="A6929" s="341" t="n">
        <v>97660</v>
      </c>
      <c r="B6929" s="342" t="str">
        <f aca="false">A6929&amp;"U"</f>
        <v>97660U</v>
      </c>
      <c r="C6929" s="341" t="s">
        <v>12819</v>
      </c>
      <c r="D6929" s="341" t="s">
        <v>32</v>
      </c>
      <c r="E6929" s="341" t="s">
        <v>6393</v>
      </c>
      <c r="F6929" s="343" t="n">
        <v>0.59</v>
      </c>
    </row>
    <row r="6930" customFormat="false" ht="15" hidden="false" customHeight="false" outlineLevel="0" collapsed="false">
      <c r="A6930" s="341" t="n">
        <v>97661</v>
      </c>
      <c r="B6930" s="342" t="str">
        <f aca="false">A6930&amp;"U"</f>
        <v>97661U</v>
      </c>
      <c r="C6930" s="341" t="s">
        <v>12820</v>
      </c>
      <c r="D6930" s="341" t="s">
        <v>152</v>
      </c>
      <c r="E6930" s="341" t="s">
        <v>6393</v>
      </c>
      <c r="F6930" s="343" t="n">
        <v>0.63</v>
      </c>
    </row>
    <row r="6931" customFormat="false" ht="15" hidden="false" customHeight="false" outlineLevel="0" collapsed="false">
      <c r="A6931" s="341" t="n">
        <v>97662</v>
      </c>
      <c r="B6931" s="342" t="str">
        <f aca="false">A6931&amp;"U"</f>
        <v>97662U</v>
      </c>
      <c r="C6931" s="341" t="s">
        <v>12821</v>
      </c>
      <c r="D6931" s="341" t="s">
        <v>152</v>
      </c>
      <c r="E6931" s="341" t="s">
        <v>6393</v>
      </c>
      <c r="F6931" s="343" t="n">
        <v>0.45</v>
      </c>
    </row>
    <row r="6932" customFormat="false" ht="15" hidden="false" customHeight="false" outlineLevel="0" collapsed="false">
      <c r="A6932" s="341" t="n">
        <v>97663</v>
      </c>
      <c r="B6932" s="342" t="str">
        <f aca="false">A6932&amp;"U"</f>
        <v>97663U</v>
      </c>
      <c r="C6932" s="341" t="s">
        <v>12822</v>
      </c>
      <c r="D6932" s="341" t="s">
        <v>32</v>
      </c>
      <c r="E6932" s="341" t="s">
        <v>6393</v>
      </c>
      <c r="F6932" s="343" t="n">
        <v>11.24</v>
      </c>
    </row>
    <row r="6933" customFormat="false" ht="15" hidden="false" customHeight="false" outlineLevel="0" collapsed="false">
      <c r="A6933" s="341" t="n">
        <v>97664</v>
      </c>
      <c r="B6933" s="342" t="str">
        <f aca="false">A6933&amp;"U"</f>
        <v>97664U</v>
      </c>
      <c r="C6933" s="341" t="s">
        <v>12823</v>
      </c>
      <c r="D6933" s="341" t="s">
        <v>32</v>
      </c>
      <c r="E6933" s="341" t="s">
        <v>6393</v>
      </c>
      <c r="F6933" s="343" t="n">
        <v>1.4</v>
      </c>
    </row>
    <row r="6934" customFormat="false" ht="15" hidden="false" customHeight="false" outlineLevel="0" collapsed="false">
      <c r="A6934" s="341" t="n">
        <v>97665</v>
      </c>
      <c r="B6934" s="342" t="str">
        <f aca="false">A6934&amp;"U"</f>
        <v>97665U</v>
      </c>
      <c r="C6934" s="341" t="s">
        <v>12824</v>
      </c>
      <c r="D6934" s="341" t="s">
        <v>32</v>
      </c>
      <c r="E6934" s="341" t="s">
        <v>6393</v>
      </c>
      <c r="F6934" s="343" t="n">
        <v>1.61</v>
      </c>
    </row>
    <row r="6935" customFormat="false" ht="15" hidden="false" customHeight="false" outlineLevel="0" collapsed="false">
      <c r="A6935" s="341" t="n">
        <v>97666</v>
      </c>
      <c r="B6935" s="342" t="str">
        <f aca="false">A6935&amp;"U"</f>
        <v>97666U</v>
      </c>
      <c r="C6935" s="341" t="s">
        <v>12825</v>
      </c>
      <c r="D6935" s="341" t="s">
        <v>32</v>
      </c>
      <c r="E6935" s="341" t="s">
        <v>6393</v>
      </c>
      <c r="F6935" s="343" t="n">
        <v>8.2</v>
      </c>
    </row>
    <row r="6936" customFormat="false" ht="15" hidden="false" customHeight="false" outlineLevel="0" collapsed="false">
      <c r="A6936" s="341" t="n">
        <v>104789</v>
      </c>
      <c r="B6936" s="342" t="str">
        <f aca="false">A6936&amp;"U"</f>
        <v>104789U</v>
      </c>
      <c r="C6936" s="341" t="s">
        <v>12826</v>
      </c>
      <c r="D6936" s="341" t="s">
        <v>102</v>
      </c>
      <c r="E6936" s="341" t="s">
        <v>6393</v>
      </c>
      <c r="F6936" s="343" t="n">
        <v>175.4</v>
      </c>
    </row>
    <row r="6937" customFormat="false" ht="15" hidden="false" customHeight="false" outlineLevel="0" collapsed="false">
      <c r="A6937" s="341" t="n">
        <v>104790</v>
      </c>
      <c r="B6937" s="342" t="str">
        <f aca="false">A6937&amp;"U"</f>
        <v>104790U</v>
      </c>
      <c r="C6937" s="341" t="s">
        <v>12827</v>
      </c>
      <c r="D6937" s="341" t="s">
        <v>102</v>
      </c>
      <c r="E6937" s="341" t="s">
        <v>5911</v>
      </c>
      <c r="F6937" s="343" t="n">
        <v>99.78</v>
      </c>
    </row>
    <row r="6938" customFormat="false" ht="15" hidden="false" customHeight="false" outlineLevel="0" collapsed="false">
      <c r="A6938" s="341" t="n">
        <v>104791</v>
      </c>
      <c r="B6938" s="342" t="str">
        <f aca="false">A6938&amp;"U"</f>
        <v>104791U</v>
      </c>
      <c r="C6938" s="341" t="s">
        <v>12828</v>
      </c>
      <c r="D6938" s="341" t="s">
        <v>68</v>
      </c>
      <c r="E6938" s="341" t="s">
        <v>5911</v>
      </c>
      <c r="F6938" s="343" t="n">
        <v>5.25</v>
      </c>
    </row>
    <row r="6939" customFormat="false" ht="15" hidden="false" customHeight="false" outlineLevel="0" collapsed="false">
      <c r="A6939" s="341" t="n">
        <v>104792</v>
      </c>
      <c r="B6939" s="342" t="str">
        <f aca="false">A6939&amp;"U"</f>
        <v>104792U</v>
      </c>
      <c r="C6939" s="341" t="s">
        <v>12829</v>
      </c>
      <c r="D6939" s="341" t="s">
        <v>152</v>
      </c>
      <c r="E6939" s="341" t="s">
        <v>6393</v>
      </c>
      <c r="F6939" s="343" t="n">
        <v>0.34</v>
      </c>
    </row>
    <row r="6940" customFormat="false" ht="15" hidden="false" customHeight="false" outlineLevel="0" collapsed="false">
      <c r="A6940" s="341" t="n">
        <v>104793</v>
      </c>
      <c r="B6940" s="342" t="str">
        <f aca="false">A6940&amp;"U"</f>
        <v>104793U</v>
      </c>
      <c r="C6940" s="341" t="s">
        <v>12830</v>
      </c>
      <c r="D6940" s="341" t="s">
        <v>152</v>
      </c>
      <c r="E6940" s="341" t="s">
        <v>6393</v>
      </c>
      <c r="F6940" s="343" t="n">
        <v>0.48</v>
      </c>
    </row>
    <row r="6941" customFormat="false" ht="15" hidden="false" customHeight="false" outlineLevel="0" collapsed="false">
      <c r="A6941" s="341" t="n">
        <v>104794</v>
      </c>
      <c r="B6941" s="342" t="str">
        <f aca="false">A6941&amp;"U"</f>
        <v>104794U</v>
      </c>
      <c r="C6941" s="341" t="s">
        <v>12831</v>
      </c>
      <c r="D6941" s="341" t="s">
        <v>152</v>
      </c>
      <c r="E6941" s="341" t="s">
        <v>6393</v>
      </c>
      <c r="F6941" s="343" t="n">
        <v>0.86</v>
      </c>
    </row>
    <row r="6942" customFormat="false" ht="15" hidden="false" customHeight="false" outlineLevel="0" collapsed="false">
      <c r="A6942" s="341" t="n">
        <v>104795</v>
      </c>
      <c r="B6942" s="342" t="str">
        <f aca="false">A6942&amp;"U"</f>
        <v>104795U</v>
      </c>
      <c r="C6942" s="341" t="s">
        <v>12832</v>
      </c>
      <c r="D6942" s="341" t="s">
        <v>152</v>
      </c>
      <c r="E6942" s="341" t="s">
        <v>6393</v>
      </c>
      <c r="F6942" s="343" t="n">
        <v>1.2</v>
      </c>
    </row>
    <row r="6943" customFormat="false" ht="15" hidden="false" customHeight="false" outlineLevel="0" collapsed="false">
      <c r="A6943" s="341" t="n">
        <v>104796</v>
      </c>
      <c r="B6943" s="342" t="str">
        <f aca="false">A6943&amp;"U"</f>
        <v>104796U</v>
      </c>
      <c r="C6943" s="341" t="s">
        <v>12833</v>
      </c>
      <c r="D6943" s="341" t="s">
        <v>152</v>
      </c>
      <c r="E6943" s="341" t="s">
        <v>5911</v>
      </c>
      <c r="F6943" s="343" t="n">
        <v>12.93</v>
      </c>
    </row>
    <row r="6944" customFormat="false" ht="15" hidden="false" customHeight="false" outlineLevel="0" collapsed="false">
      <c r="A6944" s="341" t="n">
        <v>104797</v>
      </c>
      <c r="B6944" s="342" t="str">
        <f aca="false">A6944&amp;"U"</f>
        <v>104797U</v>
      </c>
      <c r="C6944" s="341" t="s">
        <v>12834</v>
      </c>
      <c r="D6944" s="341" t="s">
        <v>152</v>
      </c>
      <c r="E6944" s="341" t="s">
        <v>5911</v>
      </c>
      <c r="F6944" s="343" t="n">
        <v>16.19</v>
      </c>
    </row>
    <row r="6945" customFormat="false" ht="15" hidden="false" customHeight="false" outlineLevel="0" collapsed="false">
      <c r="A6945" s="341" t="n">
        <v>104798</v>
      </c>
      <c r="B6945" s="342" t="str">
        <f aca="false">A6945&amp;"U"</f>
        <v>104798U</v>
      </c>
      <c r="C6945" s="341" t="s">
        <v>12835</v>
      </c>
      <c r="D6945" s="341" t="s">
        <v>32</v>
      </c>
      <c r="E6945" s="341" t="s">
        <v>5964</v>
      </c>
      <c r="F6945" s="343" t="n">
        <v>11.53</v>
      </c>
    </row>
    <row r="6946" customFormat="false" ht="15" hidden="false" customHeight="false" outlineLevel="0" collapsed="false">
      <c r="A6946" s="341" t="n">
        <v>104799</v>
      </c>
      <c r="B6946" s="342" t="str">
        <f aca="false">A6946&amp;"U"</f>
        <v>104799U</v>
      </c>
      <c r="C6946" s="341" t="s">
        <v>12836</v>
      </c>
      <c r="D6946" s="341" t="s">
        <v>68</v>
      </c>
      <c r="E6946" s="341" t="s">
        <v>5964</v>
      </c>
      <c r="F6946" s="343" t="n">
        <v>9.05</v>
      </c>
    </row>
    <row r="6947" customFormat="false" ht="15" hidden="false" customHeight="false" outlineLevel="0" collapsed="false">
      <c r="A6947" s="341" t="n">
        <v>104800</v>
      </c>
      <c r="B6947" s="342" t="str">
        <f aca="false">A6947&amp;"U"</f>
        <v>104800U</v>
      </c>
      <c r="C6947" s="341" t="s">
        <v>12837</v>
      </c>
      <c r="D6947" s="341" t="s">
        <v>152</v>
      </c>
      <c r="E6947" s="341" t="s">
        <v>6393</v>
      </c>
      <c r="F6947" s="343" t="n">
        <v>8.57</v>
      </c>
    </row>
    <row r="6948" customFormat="false" ht="15" hidden="false" customHeight="false" outlineLevel="0" collapsed="false">
      <c r="A6948" s="341" t="n">
        <v>104801</v>
      </c>
      <c r="B6948" s="342" t="str">
        <f aca="false">A6948&amp;"U"</f>
        <v>104801U</v>
      </c>
      <c r="C6948" s="341" t="s">
        <v>12838</v>
      </c>
      <c r="D6948" s="341" t="s">
        <v>68</v>
      </c>
      <c r="E6948" s="341" t="s">
        <v>5964</v>
      </c>
      <c r="F6948" s="343" t="n">
        <v>12.99</v>
      </c>
    </row>
    <row r="6949" customFormat="false" ht="15" hidden="false" customHeight="false" outlineLevel="0" collapsed="false">
      <c r="A6949" s="341" t="n">
        <v>104802</v>
      </c>
      <c r="B6949" s="342" t="str">
        <f aca="false">A6949&amp;"U"</f>
        <v>104802U</v>
      </c>
      <c r="C6949" s="341" t="s">
        <v>12839</v>
      </c>
      <c r="D6949" s="341" t="s">
        <v>68</v>
      </c>
      <c r="E6949" s="341" t="s">
        <v>5964</v>
      </c>
      <c r="F6949" s="343" t="n">
        <v>8.65</v>
      </c>
    </row>
    <row r="6950" customFormat="false" ht="15" hidden="false" customHeight="false" outlineLevel="0" collapsed="false">
      <c r="A6950" s="341" t="n">
        <v>104803</v>
      </c>
      <c r="B6950" s="342" t="str">
        <f aca="false">A6950&amp;"U"</f>
        <v>104803U</v>
      </c>
      <c r="C6950" s="341" t="s">
        <v>12840</v>
      </c>
      <c r="D6950" s="341" t="s">
        <v>152</v>
      </c>
      <c r="E6950" s="341" t="s">
        <v>5964</v>
      </c>
      <c r="F6950" s="343" t="n">
        <v>4.17</v>
      </c>
    </row>
    <row r="6951" customFormat="false" ht="15" hidden="false" customHeight="false" outlineLevel="0" collapsed="false">
      <c r="A6951" s="341" t="n">
        <v>95967</v>
      </c>
      <c r="B6951" s="342" t="str">
        <f aca="false">A6951&amp;"U"</f>
        <v>95967U</v>
      </c>
      <c r="C6951" s="341" t="s">
        <v>12841</v>
      </c>
      <c r="D6951" s="341" t="s">
        <v>484</v>
      </c>
      <c r="E6951" s="341" t="s">
        <v>5964</v>
      </c>
      <c r="F6951" s="343" t="n">
        <v>133.01</v>
      </c>
    </row>
    <row r="6952" customFormat="false" ht="15" hidden="false" customHeight="false" outlineLevel="0" collapsed="false">
      <c r="A6952" s="341" t="n">
        <v>99058</v>
      </c>
      <c r="B6952" s="342" t="str">
        <f aca="false">A6952&amp;"U"</f>
        <v>99058U</v>
      </c>
      <c r="C6952" s="341" t="s">
        <v>12842</v>
      </c>
      <c r="D6952" s="341" t="s">
        <v>32</v>
      </c>
      <c r="E6952" s="341" t="s">
        <v>5911</v>
      </c>
      <c r="F6952" s="343" t="n">
        <v>7.12</v>
      </c>
    </row>
    <row r="6953" customFormat="false" ht="15" hidden="false" customHeight="false" outlineLevel="0" collapsed="false">
      <c r="A6953" s="341" t="n">
        <v>99059</v>
      </c>
      <c r="B6953" s="342" t="str">
        <f aca="false">A6953&amp;"U"</f>
        <v>99059U</v>
      </c>
      <c r="C6953" s="341" t="s">
        <v>12843</v>
      </c>
      <c r="D6953" s="341" t="s">
        <v>152</v>
      </c>
      <c r="E6953" s="341" t="s">
        <v>5964</v>
      </c>
      <c r="F6953" s="343" t="n">
        <v>56.69</v>
      </c>
    </row>
    <row r="6954" customFormat="false" ht="15" hidden="false" customHeight="false" outlineLevel="0" collapsed="false">
      <c r="A6954" s="341" t="n">
        <v>99060</v>
      </c>
      <c r="B6954" s="342" t="str">
        <f aca="false">A6954&amp;"U"</f>
        <v>99060U</v>
      </c>
      <c r="C6954" s="341" t="s">
        <v>12844</v>
      </c>
      <c r="D6954" s="341" t="s">
        <v>32</v>
      </c>
      <c r="E6954" s="341" t="s">
        <v>5964</v>
      </c>
      <c r="F6954" s="343" t="n">
        <v>150.93</v>
      </c>
    </row>
    <row r="6955" customFormat="false" ht="15" hidden="false" customHeight="false" outlineLevel="0" collapsed="false">
      <c r="A6955" s="341" t="n">
        <v>99061</v>
      </c>
      <c r="B6955" s="342" t="str">
        <f aca="false">A6955&amp;"U"</f>
        <v>99061U</v>
      </c>
      <c r="C6955" s="341" t="s">
        <v>12845</v>
      </c>
      <c r="D6955" s="341" t="s">
        <v>32</v>
      </c>
      <c r="E6955" s="341" t="s">
        <v>5964</v>
      </c>
      <c r="F6955" s="343" t="n">
        <v>100.29</v>
      </c>
    </row>
    <row r="6956" customFormat="false" ht="15" hidden="false" customHeight="false" outlineLevel="0" collapsed="false">
      <c r="A6956" s="341" t="n">
        <v>99062</v>
      </c>
      <c r="B6956" s="342" t="str">
        <f aca="false">A6956&amp;"U"</f>
        <v>99062U</v>
      </c>
      <c r="C6956" s="341" t="s">
        <v>12846</v>
      </c>
      <c r="D6956" s="341" t="s">
        <v>32</v>
      </c>
      <c r="E6956" s="341" t="s">
        <v>5964</v>
      </c>
      <c r="F6956" s="343" t="n">
        <v>2.33</v>
      </c>
    </row>
    <row r="6957" customFormat="false" ht="15" hidden="false" customHeight="false" outlineLevel="0" collapsed="false">
      <c r="A6957" s="341" t="n">
        <v>99063</v>
      </c>
      <c r="B6957" s="342" t="str">
        <f aca="false">A6957&amp;"U"</f>
        <v>99063U</v>
      </c>
      <c r="C6957" s="341" t="s">
        <v>12847</v>
      </c>
      <c r="D6957" s="341" t="s">
        <v>152</v>
      </c>
      <c r="E6957" s="341" t="s">
        <v>5964</v>
      </c>
      <c r="F6957" s="343" t="n">
        <v>5.01</v>
      </c>
    </row>
    <row r="6958" customFormat="false" ht="15" hidden="false" customHeight="false" outlineLevel="0" collapsed="false">
      <c r="A6958" s="341" t="n">
        <v>99064</v>
      </c>
      <c r="B6958" s="342" t="str">
        <f aca="false">A6958&amp;"U"</f>
        <v>99064U</v>
      </c>
      <c r="C6958" s="341" t="s">
        <v>12848</v>
      </c>
      <c r="D6958" s="341" t="s">
        <v>152</v>
      </c>
      <c r="E6958" s="341" t="s">
        <v>5911</v>
      </c>
      <c r="F6958" s="343" t="n">
        <v>0.35</v>
      </c>
    </row>
    <row r="6959" customFormat="false" ht="15" hidden="false" customHeight="false" outlineLevel="0" collapsed="false">
      <c r="A6959" s="341" t="n">
        <v>93588</v>
      </c>
      <c r="B6959" s="342" t="str">
        <f aca="false">A6959&amp;"U"</f>
        <v>93588U</v>
      </c>
      <c r="C6959" s="341" t="s">
        <v>12849</v>
      </c>
      <c r="D6959" s="341" t="s">
        <v>12644</v>
      </c>
      <c r="E6959" s="341" t="s">
        <v>5911</v>
      </c>
      <c r="F6959" s="343" t="n">
        <v>3.14</v>
      </c>
    </row>
    <row r="6960" customFormat="false" ht="15" hidden="false" customHeight="false" outlineLevel="0" collapsed="false">
      <c r="A6960" s="341" t="n">
        <v>93589</v>
      </c>
      <c r="B6960" s="342" t="str">
        <f aca="false">A6960&amp;"U"</f>
        <v>93589U</v>
      </c>
      <c r="C6960" s="341" t="s">
        <v>12850</v>
      </c>
      <c r="D6960" s="341" t="s">
        <v>12644</v>
      </c>
      <c r="E6960" s="341" t="s">
        <v>5911</v>
      </c>
      <c r="F6960" s="343" t="n">
        <v>2.7</v>
      </c>
    </row>
    <row r="6961" customFormat="false" ht="15" hidden="false" customHeight="false" outlineLevel="0" collapsed="false">
      <c r="A6961" s="341" t="n">
        <v>93590</v>
      </c>
      <c r="B6961" s="342" t="str">
        <f aca="false">A6961&amp;"U"</f>
        <v>93590U</v>
      </c>
      <c r="C6961" s="341" t="s">
        <v>12851</v>
      </c>
      <c r="D6961" s="341" t="s">
        <v>12644</v>
      </c>
      <c r="E6961" s="341" t="s">
        <v>5911</v>
      </c>
      <c r="F6961" s="343" t="n">
        <v>0.98</v>
      </c>
    </row>
    <row r="6962" customFormat="false" ht="15" hidden="false" customHeight="false" outlineLevel="0" collapsed="false">
      <c r="A6962" s="341" t="n">
        <v>93591</v>
      </c>
      <c r="B6962" s="342" t="str">
        <f aca="false">A6962&amp;"U"</f>
        <v>93591U</v>
      </c>
      <c r="C6962" s="341" t="s">
        <v>12852</v>
      </c>
      <c r="D6962" s="341" t="s">
        <v>12644</v>
      </c>
      <c r="E6962" s="341" t="s">
        <v>5911</v>
      </c>
      <c r="F6962" s="343" t="n">
        <v>2.71</v>
      </c>
    </row>
    <row r="6963" customFormat="false" ht="15" hidden="false" customHeight="false" outlineLevel="0" collapsed="false">
      <c r="A6963" s="341" t="n">
        <v>93592</v>
      </c>
      <c r="B6963" s="342" t="str">
        <f aca="false">A6963&amp;"U"</f>
        <v>93592U</v>
      </c>
      <c r="C6963" s="341" t="s">
        <v>12853</v>
      </c>
      <c r="D6963" s="341" t="s">
        <v>12644</v>
      </c>
      <c r="E6963" s="341" t="s">
        <v>5911</v>
      </c>
      <c r="F6963" s="343" t="n">
        <v>2.35</v>
      </c>
    </row>
    <row r="6964" customFormat="false" ht="15" hidden="false" customHeight="false" outlineLevel="0" collapsed="false">
      <c r="A6964" s="341" t="n">
        <v>93593</v>
      </c>
      <c r="B6964" s="342" t="str">
        <f aca="false">A6964&amp;"U"</f>
        <v>93593U</v>
      </c>
      <c r="C6964" s="341" t="s">
        <v>12854</v>
      </c>
      <c r="D6964" s="341" t="s">
        <v>12644</v>
      </c>
      <c r="E6964" s="341" t="s">
        <v>5911</v>
      </c>
      <c r="F6964" s="343" t="n">
        <v>0.86</v>
      </c>
    </row>
    <row r="6965" customFormat="false" ht="15" hidden="false" customHeight="false" outlineLevel="0" collapsed="false">
      <c r="A6965" s="341" t="n">
        <v>93594</v>
      </c>
      <c r="B6965" s="342" t="str">
        <f aca="false">A6965&amp;"U"</f>
        <v>93594U</v>
      </c>
      <c r="C6965" s="341" t="s">
        <v>12855</v>
      </c>
      <c r="D6965" s="341" t="s">
        <v>11680</v>
      </c>
      <c r="E6965" s="341" t="s">
        <v>5911</v>
      </c>
      <c r="F6965" s="343" t="n">
        <v>2.09</v>
      </c>
    </row>
    <row r="6966" customFormat="false" ht="15" hidden="false" customHeight="false" outlineLevel="0" collapsed="false">
      <c r="A6966" s="341" t="n">
        <v>93595</v>
      </c>
      <c r="B6966" s="342" t="str">
        <f aca="false">A6966&amp;"U"</f>
        <v>93595U</v>
      </c>
      <c r="C6966" s="341" t="s">
        <v>12856</v>
      </c>
      <c r="D6966" s="341" t="s">
        <v>11680</v>
      </c>
      <c r="E6966" s="341" t="s">
        <v>5911</v>
      </c>
      <c r="F6966" s="343" t="n">
        <v>1.82</v>
      </c>
    </row>
    <row r="6967" customFormat="false" ht="15" hidden="false" customHeight="false" outlineLevel="0" collapsed="false">
      <c r="A6967" s="341" t="n">
        <v>93596</v>
      </c>
      <c r="B6967" s="342" t="str">
        <f aca="false">A6967&amp;"U"</f>
        <v>93596U</v>
      </c>
      <c r="C6967" s="341" t="s">
        <v>12857</v>
      </c>
      <c r="D6967" s="341" t="s">
        <v>11680</v>
      </c>
      <c r="E6967" s="341" t="s">
        <v>5911</v>
      </c>
      <c r="F6967" s="343" t="n">
        <v>0.66</v>
      </c>
    </row>
    <row r="6968" customFormat="false" ht="15" hidden="false" customHeight="false" outlineLevel="0" collapsed="false">
      <c r="A6968" s="341" t="n">
        <v>93597</v>
      </c>
      <c r="B6968" s="342" t="str">
        <f aca="false">A6968&amp;"U"</f>
        <v>93597U</v>
      </c>
      <c r="C6968" s="341" t="s">
        <v>12858</v>
      </c>
      <c r="D6968" s="341" t="s">
        <v>11680</v>
      </c>
      <c r="E6968" s="341" t="s">
        <v>5911</v>
      </c>
      <c r="F6968" s="343" t="n">
        <v>1.81</v>
      </c>
    </row>
    <row r="6969" customFormat="false" ht="15" hidden="false" customHeight="false" outlineLevel="0" collapsed="false">
      <c r="A6969" s="341" t="n">
        <v>93598</v>
      </c>
      <c r="B6969" s="342" t="str">
        <f aca="false">A6969&amp;"U"</f>
        <v>93598U</v>
      </c>
      <c r="C6969" s="341" t="s">
        <v>12859</v>
      </c>
      <c r="D6969" s="341" t="s">
        <v>11680</v>
      </c>
      <c r="E6969" s="341" t="s">
        <v>5911</v>
      </c>
      <c r="F6969" s="343" t="n">
        <v>1.56</v>
      </c>
    </row>
    <row r="6970" customFormat="false" ht="15" hidden="false" customHeight="false" outlineLevel="0" collapsed="false">
      <c r="A6970" s="341" t="n">
        <v>93599</v>
      </c>
      <c r="B6970" s="342" t="str">
        <f aca="false">A6970&amp;"U"</f>
        <v>93599U</v>
      </c>
      <c r="C6970" s="341" t="s">
        <v>12860</v>
      </c>
      <c r="D6970" s="341" t="s">
        <v>11680</v>
      </c>
      <c r="E6970" s="341" t="s">
        <v>5911</v>
      </c>
      <c r="F6970" s="343" t="n">
        <v>0.58</v>
      </c>
    </row>
    <row r="6971" customFormat="false" ht="15" hidden="false" customHeight="false" outlineLevel="0" collapsed="false">
      <c r="A6971" s="341" t="n">
        <v>95425</v>
      </c>
      <c r="B6971" s="342" t="str">
        <f aca="false">A6971&amp;"U"</f>
        <v>95425U</v>
      </c>
      <c r="C6971" s="341" t="s">
        <v>12861</v>
      </c>
      <c r="D6971" s="341" t="s">
        <v>12644</v>
      </c>
      <c r="E6971" s="341" t="s">
        <v>5911</v>
      </c>
      <c r="F6971" s="343" t="n">
        <v>2.3</v>
      </c>
    </row>
    <row r="6972" customFormat="false" ht="15" hidden="false" customHeight="false" outlineLevel="0" collapsed="false">
      <c r="A6972" s="341" t="n">
        <v>95426</v>
      </c>
      <c r="B6972" s="342" t="str">
        <f aca="false">A6972&amp;"U"</f>
        <v>95426U</v>
      </c>
      <c r="C6972" s="341" t="s">
        <v>12862</v>
      </c>
      <c r="D6972" s="341" t="s">
        <v>12644</v>
      </c>
      <c r="E6972" s="341" t="s">
        <v>5911</v>
      </c>
      <c r="F6972" s="343" t="n">
        <v>1.99</v>
      </c>
    </row>
    <row r="6973" customFormat="false" ht="15" hidden="false" customHeight="false" outlineLevel="0" collapsed="false">
      <c r="A6973" s="341" t="n">
        <v>95427</v>
      </c>
      <c r="B6973" s="342" t="str">
        <f aca="false">A6973&amp;"U"</f>
        <v>95427U</v>
      </c>
      <c r="C6973" s="341" t="s">
        <v>12863</v>
      </c>
      <c r="D6973" s="341" t="s">
        <v>12644</v>
      </c>
      <c r="E6973" s="341" t="s">
        <v>5911</v>
      </c>
      <c r="F6973" s="343" t="n">
        <v>0.75</v>
      </c>
    </row>
    <row r="6974" customFormat="false" ht="15" hidden="false" customHeight="false" outlineLevel="0" collapsed="false">
      <c r="A6974" s="341" t="n">
        <v>95428</v>
      </c>
      <c r="B6974" s="342" t="str">
        <f aca="false">A6974&amp;"U"</f>
        <v>95428U</v>
      </c>
      <c r="C6974" s="341" t="s">
        <v>12864</v>
      </c>
      <c r="D6974" s="341" t="s">
        <v>11680</v>
      </c>
      <c r="E6974" s="341" t="s">
        <v>5911</v>
      </c>
      <c r="F6974" s="343" t="n">
        <v>1.55</v>
      </c>
    </row>
    <row r="6975" customFormat="false" ht="15" hidden="false" customHeight="false" outlineLevel="0" collapsed="false">
      <c r="A6975" s="341" t="n">
        <v>95429</v>
      </c>
      <c r="B6975" s="342" t="str">
        <f aca="false">A6975&amp;"U"</f>
        <v>95429U</v>
      </c>
      <c r="C6975" s="341" t="s">
        <v>12865</v>
      </c>
      <c r="D6975" s="341" t="s">
        <v>11680</v>
      </c>
      <c r="E6975" s="341" t="s">
        <v>5911</v>
      </c>
      <c r="F6975" s="343" t="n">
        <v>1.34</v>
      </c>
    </row>
    <row r="6976" customFormat="false" ht="15" hidden="false" customHeight="false" outlineLevel="0" collapsed="false">
      <c r="A6976" s="341" t="n">
        <v>95430</v>
      </c>
      <c r="B6976" s="342" t="str">
        <f aca="false">A6976&amp;"U"</f>
        <v>95430U</v>
      </c>
      <c r="C6976" s="341" t="s">
        <v>12866</v>
      </c>
      <c r="D6976" s="341" t="s">
        <v>11680</v>
      </c>
      <c r="E6976" s="341" t="s">
        <v>5911</v>
      </c>
      <c r="F6976" s="343" t="n">
        <v>0.47</v>
      </c>
    </row>
    <row r="6977" customFormat="false" ht="15" hidden="false" customHeight="false" outlineLevel="0" collapsed="false">
      <c r="A6977" s="341" t="n">
        <v>95875</v>
      </c>
      <c r="B6977" s="342" t="str">
        <f aca="false">A6977&amp;"U"</f>
        <v>95875U</v>
      </c>
      <c r="C6977" s="341" t="s">
        <v>12867</v>
      </c>
      <c r="D6977" s="341" t="s">
        <v>12644</v>
      </c>
      <c r="E6977" s="341" t="s">
        <v>5911</v>
      </c>
      <c r="F6977" s="343" t="n">
        <v>2.48</v>
      </c>
    </row>
    <row r="6978" customFormat="false" ht="15" hidden="false" customHeight="false" outlineLevel="0" collapsed="false">
      <c r="A6978" s="341" t="n">
        <v>95876</v>
      </c>
      <c r="B6978" s="342" t="str">
        <f aca="false">A6978&amp;"U"</f>
        <v>95876U</v>
      </c>
      <c r="C6978" s="341" t="s">
        <v>12868</v>
      </c>
      <c r="D6978" s="341" t="s">
        <v>12644</v>
      </c>
      <c r="E6978" s="341" t="s">
        <v>5911</v>
      </c>
      <c r="F6978" s="343" t="n">
        <v>2.13</v>
      </c>
    </row>
    <row r="6979" customFormat="false" ht="15" hidden="false" customHeight="false" outlineLevel="0" collapsed="false">
      <c r="A6979" s="341" t="n">
        <v>95877</v>
      </c>
      <c r="B6979" s="342" t="str">
        <f aca="false">A6979&amp;"U"</f>
        <v>95877U</v>
      </c>
      <c r="C6979" s="341" t="s">
        <v>12869</v>
      </c>
      <c r="D6979" s="341" t="s">
        <v>12644</v>
      </c>
      <c r="E6979" s="341" t="s">
        <v>5911</v>
      </c>
      <c r="F6979" s="343" t="n">
        <v>1.82</v>
      </c>
    </row>
    <row r="6980" customFormat="false" ht="15" hidden="false" customHeight="false" outlineLevel="0" collapsed="false">
      <c r="A6980" s="341" t="n">
        <v>95878</v>
      </c>
      <c r="B6980" s="342" t="str">
        <f aca="false">A6980&amp;"U"</f>
        <v>95878U</v>
      </c>
      <c r="C6980" s="341" t="s">
        <v>12870</v>
      </c>
      <c r="D6980" s="341" t="s">
        <v>11680</v>
      </c>
      <c r="E6980" s="341" t="s">
        <v>5911</v>
      </c>
      <c r="F6980" s="343" t="n">
        <v>1.67</v>
      </c>
    </row>
    <row r="6981" customFormat="false" ht="15" hidden="false" customHeight="false" outlineLevel="0" collapsed="false">
      <c r="A6981" s="341" t="n">
        <v>95879</v>
      </c>
      <c r="B6981" s="342" t="str">
        <f aca="false">A6981&amp;"U"</f>
        <v>95879U</v>
      </c>
      <c r="C6981" s="341" t="s">
        <v>12871</v>
      </c>
      <c r="D6981" s="341" t="s">
        <v>11680</v>
      </c>
      <c r="E6981" s="341" t="s">
        <v>5911</v>
      </c>
      <c r="F6981" s="343" t="n">
        <v>1.44</v>
      </c>
    </row>
    <row r="6982" customFormat="false" ht="15" hidden="false" customHeight="false" outlineLevel="0" collapsed="false">
      <c r="A6982" s="341" t="n">
        <v>95880</v>
      </c>
      <c r="B6982" s="342" t="str">
        <f aca="false">A6982&amp;"U"</f>
        <v>95880U</v>
      </c>
      <c r="C6982" s="341" t="s">
        <v>12872</v>
      </c>
      <c r="D6982" s="341" t="s">
        <v>11680</v>
      </c>
      <c r="E6982" s="341" t="s">
        <v>5911</v>
      </c>
      <c r="F6982" s="343" t="n">
        <v>1.22</v>
      </c>
    </row>
    <row r="6983" customFormat="false" ht="15" hidden="false" customHeight="false" outlineLevel="0" collapsed="false">
      <c r="A6983" s="341" t="n">
        <v>97912</v>
      </c>
      <c r="B6983" s="342" t="str">
        <f aca="false">A6983&amp;"U"</f>
        <v>97912U</v>
      </c>
      <c r="C6983" s="341" t="s">
        <v>12873</v>
      </c>
      <c r="D6983" s="341" t="s">
        <v>12644</v>
      </c>
      <c r="E6983" s="341" t="s">
        <v>5911</v>
      </c>
      <c r="F6983" s="343" t="n">
        <v>3.76</v>
      </c>
    </row>
    <row r="6984" customFormat="false" ht="15" hidden="false" customHeight="false" outlineLevel="0" collapsed="false">
      <c r="A6984" s="341" t="n">
        <v>97913</v>
      </c>
      <c r="B6984" s="342" t="str">
        <f aca="false">A6984&amp;"U"</f>
        <v>97913U</v>
      </c>
      <c r="C6984" s="341" t="s">
        <v>12874</v>
      </c>
      <c r="D6984" s="341" t="s">
        <v>12644</v>
      </c>
      <c r="E6984" s="341" t="s">
        <v>5911</v>
      </c>
      <c r="F6984" s="343" t="n">
        <v>3.27</v>
      </c>
    </row>
    <row r="6985" customFormat="false" ht="15" hidden="false" customHeight="false" outlineLevel="0" collapsed="false">
      <c r="A6985" s="341" t="n">
        <v>97914</v>
      </c>
      <c r="B6985" s="342" t="str">
        <f aca="false">A6985&amp;"U"</f>
        <v>97914U</v>
      </c>
      <c r="C6985" s="341" t="s">
        <v>12875</v>
      </c>
      <c r="D6985" s="341" t="s">
        <v>12644</v>
      </c>
      <c r="E6985" s="341" t="s">
        <v>5911</v>
      </c>
      <c r="F6985" s="343" t="n">
        <v>2.99</v>
      </c>
    </row>
    <row r="6986" customFormat="false" ht="15" hidden="false" customHeight="false" outlineLevel="0" collapsed="false">
      <c r="A6986" s="341" t="n">
        <v>97915</v>
      </c>
      <c r="B6986" s="342" t="str">
        <f aca="false">A6986&amp;"U"</f>
        <v>97915U</v>
      </c>
      <c r="C6986" s="341" t="s">
        <v>12876</v>
      </c>
      <c r="D6986" s="341" t="s">
        <v>12644</v>
      </c>
      <c r="E6986" s="341" t="s">
        <v>5911</v>
      </c>
      <c r="F6986" s="343" t="n">
        <v>1.2</v>
      </c>
    </row>
    <row r="6987" customFormat="false" ht="15" hidden="false" customHeight="false" outlineLevel="0" collapsed="false">
      <c r="A6987" s="341" t="n">
        <v>100937</v>
      </c>
      <c r="B6987" s="342" t="str">
        <f aca="false">A6987&amp;"U"</f>
        <v>100937U</v>
      </c>
      <c r="C6987" s="341" t="s">
        <v>12877</v>
      </c>
      <c r="D6987" s="341" t="s">
        <v>12644</v>
      </c>
      <c r="E6987" s="341" t="s">
        <v>5911</v>
      </c>
      <c r="F6987" s="343" t="n">
        <v>8.98</v>
      </c>
    </row>
    <row r="6988" customFormat="false" ht="15" hidden="false" customHeight="false" outlineLevel="0" collapsed="false">
      <c r="A6988" s="341" t="n">
        <v>100938</v>
      </c>
      <c r="B6988" s="342" t="str">
        <f aca="false">A6988&amp;"U"</f>
        <v>100938U</v>
      </c>
      <c r="C6988" s="341" t="s">
        <v>12878</v>
      </c>
      <c r="D6988" s="341" t="s">
        <v>12644</v>
      </c>
      <c r="E6988" s="341" t="s">
        <v>5911</v>
      </c>
      <c r="F6988" s="343" t="n">
        <v>7.5</v>
      </c>
    </row>
    <row r="6989" customFormat="false" ht="15" hidden="false" customHeight="false" outlineLevel="0" collapsed="false">
      <c r="A6989" s="341" t="n">
        <v>100939</v>
      </c>
      <c r="B6989" s="342" t="str">
        <f aca="false">A6989&amp;"U"</f>
        <v>100939U</v>
      </c>
      <c r="C6989" s="341" t="s">
        <v>12879</v>
      </c>
      <c r="D6989" s="341" t="s">
        <v>12644</v>
      </c>
      <c r="E6989" s="341" t="s">
        <v>5911</v>
      </c>
      <c r="F6989" s="343" t="n">
        <v>6.49</v>
      </c>
    </row>
    <row r="6990" customFormat="false" ht="15" hidden="false" customHeight="false" outlineLevel="0" collapsed="false">
      <c r="A6990" s="341" t="n">
        <v>100940</v>
      </c>
      <c r="B6990" s="342" t="str">
        <f aca="false">A6990&amp;"U"</f>
        <v>100940U</v>
      </c>
      <c r="C6990" s="341" t="s">
        <v>12880</v>
      </c>
      <c r="D6990" s="341" t="s">
        <v>12644</v>
      </c>
      <c r="E6990" s="341" t="s">
        <v>5911</v>
      </c>
      <c r="F6990" s="343" t="n">
        <v>5.53</v>
      </c>
    </row>
    <row r="6991" customFormat="false" ht="15" hidden="false" customHeight="false" outlineLevel="0" collapsed="false">
      <c r="A6991" s="341" t="n">
        <v>100941</v>
      </c>
      <c r="B6991" s="342" t="str">
        <f aca="false">A6991&amp;"U"</f>
        <v>100941U</v>
      </c>
      <c r="C6991" s="341" t="s">
        <v>12881</v>
      </c>
      <c r="D6991" s="341" t="s">
        <v>11680</v>
      </c>
      <c r="E6991" s="341" t="s">
        <v>5911</v>
      </c>
      <c r="F6991" s="343" t="n">
        <v>5.99</v>
      </c>
    </row>
    <row r="6992" customFormat="false" ht="15" hidden="false" customHeight="false" outlineLevel="0" collapsed="false">
      <c r="A6992" s="341" t="n">
        <v>100942</v>
      </c>
      <c r="B6992" s="342" t="str">
        <f aca="false">A6992&amp;"U"</f>
        <v>100942U</v>
      </c>
      <c r="C6992" s="341" t="s">
        <v>12882</v>
      </c>
      <c r="D6992" s="341" t="s">
        <v>11680</v>
      </c>
      <c r="E6992" s="341" t="s">
        <v>5911</v>
      </c>
      <c r="F6992" s="343" t="n">
        <v>5</v>
      </c>
    </row>
    <row r="6993" customFormat="false" ht="15" hidden="false" customHeight="false" outlineLevel="0" collapsed="false">
      <c r="A6993" s="341" t="n">
        <v>100943</v>
      </c>
      <c r="B6993" s="342" t="str">
        <f aca="false">A6993&amp;"U"</f>
        <v>100943U</v>
      </c>
      <c r="C6993" s="341" t="s">
        <v>12883</v>
      </c>
      <c r="D6993" s="341" t="s">
        <v>11680</v>
      </c>
      <c r="E6993" s="341" t="s">
        <v>5911</v>
      </c>
      <c r="F6993" s="343" t="n">
        <v>4.3</v>
      </c>
    </row>
    <row r="6994" customFormat="false" ht="15" hidden="false" customHeight="false" outlineLevel="0" collapsed="false">
      <c r="A6994" s="341" t="n">
        <v>100944</v>
      </c>
      <c r="B6994" s="342" t="str">
        <f aca="false">A6994&amp;"U"</f>
        <v>100944U</v>
      </c>
      <c r="C6994" s="341" t="s">
        <v>12884</v>
      </c>
      <c r="D6994" s="341" t="s">
        <v>11680</v>
      </c>
      <c r="E6994" s="341" t="s">
        <v>5911</v>
      </c>
      <c r="F6994" s="343" t="n">
        <v>3.69</v>
      </c>
    </row>
    <row r="6995" customFormat="false" ht="15" hidden="false" customHeight="false" outlineLevel="0" collapsed="false">
      <c r="A6995" s="341" t="n">
        <v>100945</v>
      </c>
      <c r="B6995" s="342" t="str">
        <f aca="false">A6995&amp;"U"</f>
        <v>100945U</v>
      </c>
      <c r="C6995" s="341" t="s">
        <v>12885</v>
      </c>
      <c r="D6995" s="341" t="s">
        <v>11680</v>
      </c>
      <c r="E6995" s="341" t="s">
        <v>5911</v>
      </c>
      <c r="F6995" s="343" t="n">
        <v>2.83</v>
      </c>
    </row>
    <row r="6996" customFormat="false" ht="15" hidden="false" customHeight="false" outlineLevel="0" collapsed="false">
      <c r="A6996" s="341" t="n">
        <v>100946</v>
      </c>
      <c r="B6996" s="342" t="str">
        <f aca="false">A6996&amp;"U"</f>
        <v>100946U</v>
      </c>
      <c r="C6996" s="341" t="s">
        <v>12886</v>
      </c>
      <c r="D6996" s="341" t="s">
        <v>11680</v>
      </c>
      <c r="E6996" s="341" t="s">
        <v>5911</v>
      </c>
      <c r="F6996" s="343" t="n">
        <v>2.44</v>
      </c>
    </row>
    <row r="6997" customFormat="false" ht="15" hidden="false" customHeight="false" outlineLevel="0" collapsed="false">
      <c r="A6997" s="341" t="n">
        <v>100947</v>
      </c>
      <c r="B6997" s="342" t="str">
        <f aca="false">A6997&amp;"U"</f>
        <v>100947U</v>
      </c>
      <c r="C6997" s="341" t="s">
        <v>12887</v>
      </c>
      <c r="D6997" s="341" t="s">
        <v>11680</v>
      </c>
      <c r="E6997" s="341" t="s">
        <v>5911</v>
      </c>
      <c r="F6997" s="343" t="n">
        <v>2.25</v>
      </c>
    </row>
    <row r="6998" customFormat="false" ht="15" hidden="false" customHeight="false" outlineLevel="0" collapsed="false">
      <c r="A6998" s="341" t="n">
        <v>100948</v>
      </c>
      <c r="B6998" s="342" t="str">
        <f aca="false">A6998&amp;"U"</f>
        <v>100948U</v>
      </c>
      <c r="C6998" s="341" t="s">
        <v>12888</v>
      </c>
      <c r="D6998" s="341" t="s">
        <v>11680</v>
      </c>
      <c r="E6998" s="341" t="s">
        <v>5911</v>
      </c>
      <c r="F6998" s="343" t="n">
        <v>0.89</v>
      </c>
    </row>
    <row r="6999" customFormat="false" ht="15" hidden="false" customHeight="false" outlineLevel="0" collapsed="false">
      <c r="A6999" s="341" t="n">
        <v>100949</v>
      </c>
      <c r="B6999" s="342" t="str">
        <f aca="false">A6999&amp;"U"</f>
        <v>100949U</v>
      </c>
      <c r="C6999" s="341" t="s">
        <v>12889</v>
      </c>
      <c r="D6999" s="341" t="s">
        <v>11680</v>
      </c>
      <c r="E6999" s="341" t="s">
        <v>5911</v>
      </c>
      <c r="F6999" s="343" t="n">
        <v>6.75</v>
      </c>
    </row>
    <row r="7000" customFormat="false" ht="15" hidden="false" customHeight="false" outlineLevel="0" collapsed="false">
      <c r="A7000" s="341" t="n">
        <v>100950</v>
      </c>
      <c r="B7000" s="342" t="str">
        <f aca="false">A7000&amp;"U"</f>
        <v>100950U</v>
      </c>
      <c r="C7000" s="341" t="s">
        <v>12890</v>
      </c>
      <c r="D7000" s="341" t="s">
        <v>11680</v>
      </c>
      <c r="E7000" s="341" t="s">
        <v>5911</v>
      </c>
      <c r="F7000" s="343" t="n">
        <v>3.58</v>
      </c>
    </row>
    <row r="7001" customFormat="false" ht="15" hidden="false" customHeight="false" outlineLevel="0" collapsed="false">
      <c r="A7001" s="341" t="n">
        <v>100951</v>
      </c>
      <c r="B7001" s="342" t="str">
        <f aca="false">A7001&amp;"U"</f>
        <v>100951U</v>
      </c>
      <c r="C7001" s="341" t="s">
        <v>12891</v>
      </c>
      <c r="D7001" s="341" t="s">
        <v>11680</v>
      </c>
      <c r="E7001" s="341" t="s">
        <v>5911</v>
      </c>
      <c r="F7001" s="343" t="n">
        <v>3.09</v>
      </c>
    </row>
    <row r="7002" customFormat="false" ht="15" hidden="false" customHeight="false" outlineLevel="0" collapsed="false">
      <c r="A7002" s="341" t="n">
        <v>100952</v>
      </c>
      <c r="B7002" s="342" t="str">
        <f aca="false">A7002&amp;"U"</f>
        <v>100952U</v>
      </c>
      <c r="C7002" s="341" t="s">
        <v>12892</v>
      </c>
      <c r="D7002" s="341" t="s">
        <v>11680</v>
      </c>
      <c r="E7002" s="341" t="s">
        <v>5911</v>
      </c>
      <c r="F7002" s="343" t="n">
        <v>2.84</v>
      </c>
    </row>
    <row r="7003" customFormat="false" ht="15" hidden="false" customHeight="false" outlineLevel="0" collapsed="false">
      <c r="A7003" s="341" t="n">
        <v>100953</v>
      </c>
      <c r="B7003" s="342" t="str">
        <f aca="false">A7003&amp;"U"</f>
        <v>100953U</v>
      </c>
      <c r="C7003" s="341" t="s">
        <v>12893</v>
      </c>
      <c r="D7003" s="341" t="s">
        <v>11680</v>
      </c>
      <c r="E7003" s="341" t="s">
        <v>5911</v>
      </c>
      <c r="F7003" s="343" t="n">
        <v>1.13</v>
      </c>
    </row>
    <row r="7004" customFormat="false" ht="15" hidden="false" customHeight="false" outlineLevel="0" collapsed="false">
      <c r="A7004" s="341" t="n">
        <v>100954</v>
      </c>
      <c r="B7004" s="342" t="str">
        <f aca="false">A7004&amp;"U"</f>
        <v>100954U</v>
      </c>
      <c r="C7004" s="341" t="s">
        <v>12894</v>
      </c>
      <c r="D7004" s="341" t="s">
        <v>11680</v>
      </c>
      <c r="E7004" s="341" t="s">
        <v>5911</v>
      </c>
      <c r="F7004" s="343" t="n">
        <v>8.53</v>
      </c>
    </row>
    <row r="7005" customFormat="false" ht="15" hidden="false" customHeight="false" outlineLevel="0" collapsed="false">
      <c r="A7005" s="341" t="n">
        <v>100955</v>
      </c>
      <c r="B7005" s="342" t="str">
        <f aca="false">A7005&amp;"U"</f>
        <v>100955U</v>
      </c>
      <c r="C7005" s="341" t="s">
        <v>12895</v>
      </c>
      <c r="D7005" s="341" t="s">
        <v>12644</v>
      </c>
      <c r="E7005" s="341" t="s">
        <v>5911</v>
      </c>
      <c r="F7005" s="343" t="n">
        <v>4.91</v>
      </c>
    </row>
    <row r="7006" customFormat="false" ht="15" hidden="false" customHeight="false" outlineLevel="0" collapsed="false">
      <c r="A7006" s="341" t="n">
        <v>100956</v>
      </c>
      <c r="B7006" s="342" t="str">
        <f aca="false">A7006&amp;"U"</f>
        <v>100956U</v>
      </c>
      <c r="C7006" s="341" t="s">
        <v>12896</v>
      </c>
      <c r="D7006" s="341" t="s">
        <v>12644</v>
      </c>
      <c r="E7006" s="341" t="s">
        <v>5911</v>
      </c>
      <c r="F7006" s="343" t="n">
        <v>4.26</v>
      </c>
    </row>
    <row r="7007" customFormat="false" ht="15" hidden="false" customHeight="false" outlineLevel="0" collapsed="false">
      <c r="A7007" s="341" t="n">
        <v>100957</v>
      </c>
      <c r="B7007" s="342" t="str">
        <f aca="false">A7007&amp;"U"</f>
        <v>100957U</v>
      </c>
      <c r="C7007" s="341" t="s">
        <v>12897</v>
      </c>
      <c r="D7007" s="341" t="s">
        <v>12644</v>
      </c>
      <c r="E7007" s="341" t="s">
        <v>5911</v>
      </c>
      <c r="F7007" s="343" t="n">
        <v>3.9</v>
      </c>
    </row>
    <row r="7008" customFormat="false" ht="15" hidden="false" customHeight="false" outlineLevel="0" collapsed="false">
      <c r="A7008" s="341" t="n">
        <v>100958</v>
      </c>
      <c r="B7008" s="342" t="str">
        <f aca="false">A7008&amp;"U"</f>
        <v>100958U</v>
      </c>
      <c r="C7008" s="341" t="s">
        <v>12898</v>
      </c>
      <c r="D7008" s="341" t="s">
        <v>12644</v>
      </c>
      <c r="E7008" s="341" t="s">
        <v>5911</v>
      </c>
      <c r="F7008" s="343" t="n">
        <v>1.56</v>
      </c>
    </row>
    <row r="7009" customFormat="false" ht="15" hidden="false" customHeight="false" outlineLevel="0" collapsed="false">
      <c r="A7009" s="341" t="n">
        <v>100959</v>
      </c>
      <c r="B7009" s="342" t="str">
        <f aca="false">A7009&amp;"U"</f>
        <v>100959U</v>
      </c>
      <c r="C7009" s="341" t="s">
        <v>12899</v>
      </c>
      <c r="D7009" s="341" t="s">
        <v>12644</v>
      </c>
      <c r="E7009" s="341" t="s">
        <v>5911</v>
      </c>
      <c r="F7009" s="343" t="n">
        <v>11.73</v>
      </c>
    </row>
    <row r="7010" customFormat="false" ht="15" hidden="false" customHeight="false" outlineLevel="0" collapsed="false">
      <c r="A7010" s="341" t="n">
        <v>100960</v>
      </c>
      <c r="B7010" s="342" t="str">
        <f aca="false">A7010&amp;"U"</f>
        <v>100960U</v>
      </c>
      <c r="C7010" s="341" t="s">
        <v>12900</v>
      </c>
      <c r="D7010" s="341" t="s">
        <v>12644</v>
      </c>
      <c r="E7010" s="341" t="s">
        <v>5911</v>
      </c>
      <c r="F7010" s="343" t="n">
        <v>3.66</v>
      </c>
    </row>
    <row r="7011" customFormat="false" ht="15" hidden="false" customHeight="false" outlineLevel="0" collapsed="false">
      <c r="A7011" s="341" t="n">
        <v>100961</v>
      </c>
      <c r="B7011" s="342" t="str">
        <f aca="false">A7011&amp;"U"</f>
        <v>100961U</v>
      </c>
      <c r="C7011" s="341" t="s">
        <v>12901</v>
      </c>
      <c r="D7011" s="341" t="s">
        <v>12644</v>
      </c>
      <c r="E7011" s="341" t="s">
        <v>5911</v>
      </c>
      <c r="F7011" s="343" t="n">
        <v>3.16</v>
      </c>
    </row>
    <row r="7012" customFormat="false" ht="15" hidden="false" customHeight="false" outlineLevel="0" collapsed="false">
      <c r="A7012" s="341" t="n">
        <v>100962</v>
      </c>
      <c r="B7012" s="342" t="str">
        <f aca="false">A7012&amp;"U"</f>
        <v>100962U</v>
      </c>
      <c r="C7012" s="341" t="s">
        <v>12902</v>
      </c>
      <c r="D7012" s="341" t="s">
        <v>12644</v>
      </c>
      <c r="E7012" s="341" t="s">
        <v>5911</v>
      </c>
      <c r="F7012" s="343" t="n">
        <v>2.89</v>
      </c>
    </row>
    <row r="7013" customFormat="false" ht="15" hidden="false" customHeight="false" outlineLevel="0" collapsed="false">
      <c r="A7013" s="341" t="n">
        <v>100963</v>
      </c>
      <c r="B7013" s="342" t="str">
        <f aca="false">A7013&amp;"U"</f>
        <v>100963U</v>
      </c>
      <c r="C7013" s="341" t="s">
        <v>12903</v>
      </c>
      <c r="D7013" s="341" t="s">
        <v>12644</v>
      </c>
      <c r="E7013" s="341" t="s">
        <v>5911</v>
      </c>
      <c r="F7013" s="343" t="n">
        <v>1.14</v>
      </c>
    </row>
    <row r="7014" customFormat="false" ht="15" hidden="false" customHeight="false" outlineLevel="0" collapsed="false">
      <c r="A7014" s="341" t="n">
        <v>100964</v>
      </c>
      <c r="B7014" s="342" t="str">
        <f aca="false">A7014&amp;"U"</f>
        <v>100964U</v>
      </c>
      <c r="C7014" s="341" t="s">
        <v>12904</v>
      </c>
      <c r="D7014" s="341" t="s">
        <v>12644</v>
      </c>
      <c r="E7014" s="341" t="s">
        <v>5911</v>
      </c>
      <c r="F7014" s="343" t="n">
        <v>8.79</v>
      </c>
    </row>
    <row r="7015" customFormat="false" ht="15" hidden="false" customHeight="false" outlineLevel="0" collapsed="false">
      <c r="A7015" s="341" t="n">
        <v>100973</v>
      </c>
      <c r="B7015" s="342" t="str">
        <f aca="false">A7015&amp;"U"</f>
        <v>100973U</v>
      </c>
      <c r="C7015" s="341" t="s">
        <v>12905</v>
      </c>
      <c r="D7015" s="341" t="s">
        <v>102</v>
      </c>
      <c r="E7015" s="341" t="s">
        <v>5911</v>
      </c>
      <c r="F7015" s="343" t="n">
        <v>8.7</v>
      </c>
    </row>
    <row r="7016" customFormat="false" ht="15" hidden="false" customHeight="false" outlineLevel="0" collapsed="false">
      <c r="A7016" s="341" t="n">
        <v>100974</v>
      </c>
      <c r="B7016" s="342" t="str">
        <f aca="false">A7016&amp;"U"</f>
        <v>100974U</v>
      </c>
      <c r="C7016" s="341" t="s">
        <v>12906</v>
      </c>
      <c r="D7016" s="341" t="s">
        <v>102</v>
      </c>
      <c r="E7016" s="341" t="s">
        <v>5911</v>
      </c>
      <c r="F7016" s="343" t="n">
        <v>8.42</v>
      </c>
    </row>
    <row r="7017" customFormat="false" ht="15" hidden="false" customHeight="false" outlineLevel="0" collapsed="false">
      <c r="A7017" s="341" t="n">
        <v>100975</v>
      </c>
      <c r="B7017" s="342" t="str">
        <f aca="false">A7017&amp;"U"</f>
        <v>100975U</v>
      </c>
      <c r="C7017" s="341" t="s">
        <v>12907</v>
      </c>
      <c r="D7017" s="341" t="s">
        <v>102</v>
      </c>
      <c r="E7017" s="341" t="s">
        <v>5911</v>
      </c>
      <c r="F7017" s="343" t="n">
        <v>8.4</v>
      </c>
    </row>
    <row r="7018" customFormat="false" ht="15" hidden="false" customHeight="false" outlineLevel="0" collapsed="false">
      <c r="A7018" s="341" t="n">
        <v>100965</v>
      </c>
      <c r="B7018" s="342" t="str">
        <f aca="false">A7018&amp;"U"</f>
        <v>100965U</v>
      </c>
      <c r="C7018" s="341" t="s">
        <v>12908</v>
      </c>
      <c r="D7018" s="341" t="s">
        <v>11680</v>
      </c>
      <c r="E7018" s="341" t="s">
        <v>5911</v>
      </c>
      <c r="F7018" s="343" t="n">
        <v>1.77</v>
      </c>
    </row>
    <row r="7019" customFormat="false" ht="15" hidden="false" customHeight="false" outlineLevel="0" collapsed="false">
      <c r="A7019" s="341" t="n">
        <v>100966</v>
      </c>
      <c r="B7019" s="342" t="str">
        <f aca="false">A7019&amp;"U"</f>
        <v>100966U</v>
      </c>
      <c r="C7019" s="341" t="s">
        <v>12909</v>
      </c>
      <c r="D7019" s="341" t="s">
        <v>11680</v>
      </c>
      <c r="E7019" s="341" t="s">
        <v>5911</v>
      </c>
      <c r="F7019" s="343" t="n">
        <v>1.52</v>
      </c>
    </row>
    <row r="7020" customFormat="false" ht="15" hidden="false" customHeight="false" outlineLevel="0" collapsed="false">
      <c r="A7020" s="341" t="n">
        <v>100969</v>
      </c>
      <c r="B7020" s="342" t="str">
        <f aca="false">A7020&amp;"U"</f>
        <v>100969U</v>
      </c>
      <c r="C7020" s="341" t="s">
        <v>12910</v>
      </c>
      <c r="D7020" s="341" t="s">
        <v>11680</v>
      </c>
      <c r="E7020" s="341" t="s">
        <v>5911</v>
      </c>
      <c r="F7020" s="343" t="n">
        <v>2.32</v>
      </c>
    </row>
    <row r="7021" customFormat="false" ht="15" hidden="false" customHeight="false" outlineLevel="0" collapsed="false">
      <c r="A7021" s="341" t="n">
        <v>100970</v>
      </c>
      <c r="B7021" s="342" t="str">
        <f aca="false">A7021&amp;"U"</f>
        <v>100970U</v>
      </c>
      <c r="C7021" s="341" t="s">
        <v>12911</v>
      </c>
      <c r="D7021" s="341" t="s">
        <v>11680</v>
      </c>
      <c r="E7021" s="341" t="s">
        <v>5911</v>
      </c>
      <c r="F7021" s="343" t="n">
        <v>1.97</v>
      </c>
    </row>
    <row r="7022" customFormat="false" ht="15" hidden="false" customHeight="false" outlineLevel="0" collapsed="false">
      <c r="A7022" s="341" t="n">
        <v>102330</v>
      </c>
      <c r="B7022" s="342" t="str">
        <f aca="false">A7022&amp;"U"</f>
        <v>102330U</v>
      </c>
      <c r="C7022" s="341" t="s">
        <v>12912</v>
      </c>
      <c r="D7022" s="341" t="s">
        <v>11680</v>
      </c>
      <c r="E7022" s="341" t="s">
        <v>5911</v>
      </c>
      <c r="F7022" s="343" t="n">
        <v>1.41</v>
      </c>
    </row>
    <row r="7023" customFormat="false" ht="15" hidden="false" customHeight="false" outlineLevel="0" collapsed="false">
      <c r="A7023" s="341" t="n">
        <v>102331</v>
      </c>
      <c r="B7023" s="342" t="str">
        <f aca="false">A7023&amp;"U"</f>
        <v>102331U</v>
      </c>
      <c r="C7023" s="341" t="s">
        <v>12913</v>
      </c>
      <c r="D7023" s="341" t="s">
        <v>11680</v>
      </c>
      <c r="E7023" s="341" t="s">
        <v>5911</v>
      </c>
      <c r="F7023" s="343" t="n">
        <v>0.55</v>
      </c>
    </row>
    <row r="7024" customFormat="false" ht="15" hidden="false" customHeight="false" outlineLevel="0" collapsed="false">
      <c r="A7024" s="341" t="n">
        <v>102332</v>
      </c>
      <c r="B7024" s="342" t="str">
        <f aca="false">A7024&amp;"U"</f>
        <v>102332U</v>
      </c>
      <c r="C7024" s="341" t="s">
        <v>12914</v>
      </c>
      <c r="D7024" s="341" t="s">
        <v>11680</v>
      </c>
      <c r="E7024" s="341" t="s">
        <v>5911</v>
      </c>
      <c r="F7024" s="343" t="n">
        <v>1.84</v>
      </c>
    </row>
    <row r="7025" customFormat="false" ht="15" hidden="false" customHeight="false" outlineLevel="0" collapsed="false">
      <c r="A7025" s="341" t="n">
        <v>102333</v>
      </c>
      <c r="B7025" s="342" t="str">
        <f aca="false">A7025&amp;"U"</f>
        <v>102333U</v>
      </c>
      <c r="C7025" s="341" t="s">
        <v>12915</v>
      </c>
      <c r="D7025" s="341" t="s">
        <v>11680</v>
      </c>
      <c r="E7025" s="341" t="s">
        <v>5911</v>
      </c>
      <c r="F7025" s="343" t="n">
        <v>0.73</v>
      </c>
    </row>
    <row r="7026" customFormat="false" ht="15" hidden="false" customHeight="false" outlineLevel="0" collapsed="false">
      <c r="A7026" s="341" t="n">
        <v>101019</v>
      </c>
      <c r="B7026" s="342" t="str">
        <f aca="false">A7026&amp;"U"</f>
        <v>101019U</v>
      </c>
      <c r="C7026" s="341" t="s">
        <v>12916</v>
      </c>
      <c r="D7026" s="341" t="s">
        <v>12917</v>
      </c>
      <c r="E7026" s="341" t="s">
        <v>5911</v>
      </c>
      <c r="F7026" s="343" t="n">
        <v>553.04</v>
      </c>
    </row>
    <row r="7027" customFormat="false" ht="15" hidden="false" customHeight="false" outlineLevel="0" collapsed="false">
      <c r="A7027" s="341" t="n">
        <v>101479</v>
      </c>
      <c r="B7027" s="342" t="str">
        <f aca="false">A7027&amp;"U"</f>
        <v>101479U</v>
      </c>
      <c r="C7027" s="341" t="s">
        <v>12918</v>
      </c>
      <c r="D7027" s="341" t="s">
        <v>12917</v>
      </c>
      <c r="E7027" s="341" t="s">
        <v>5911</v>
      </c>
      <c r="F7027" s="343" t="n">
        <v>161.12</v>
      </c>
    </row>
    <row r="7028" customFormat="false" ht="15" hidden="false" customHeight="false" outlineLevel="0" collapsed="false">
      <c r="A7028" s="341" t="n">
        <v>102568</v>
      </c>
      <c r="B7028" s="342" t="str">
        <f aca="false">A7028&amp;"U"</f>
        <v>102568U</v>
      </c>
      <c r="C7028" s="341" t="s">
        <v>12919</v>
      </c>
      <c r="D7028" s="341" t="s">
        <v>12917</v>
      </c>
      <c r="E7028" s="341" t="s">
        <v>5911</v>
      </c>
      <c r="F7028" s="343" t="n">
        <v>274.49</v>
      </c>
    </row>
    <row r="7029" customFormat="false" ht="15" hidden="false" customHeight="false" outlineLevel="0" collapsed="false">
      <c r="A7029" s="341" t="n">
        <v>100976</v>
      </c>
      <c r="B7029" s="342" t="str">
        <f aca="false">A7029&amp;"U"</f>
        <v>100976U</v>
      </c>
      <c r="C7029" s="341" t="s">
        <v>12920</v>
      </c>
      <c r="D7029" s="341" t="s">
        <v>102</v>
      </c>
      <c r="E7029" s="341" t="s">
        <v>5911</v>
      </c>
      <c r="F7029" s="343" t="n">
        <v>8.24</v>
      </c>
    </row>
    <row r="7030" customFormat="false" ht="15" hidden="false" customHeight="false" outlineLevel="0" collapsed="false">
      <c r="A7030" s="341" t="n">
        <v>100977</v>
      </c>
      <c r="B7030" s="342" t="str">
        <f aca="false">A7030&amp;"U"</f>
        <v>100977U</v>
      </c>
      <c r="C7030" s="341" t="s">
        <v>12921</v>
      </c>
      <c r="D7030" s="341" t="s">
        <v>102</v>
      </c>
      <c r="E7030" s="341" t="s">
        <v>5911</v>
      </c>
      <c r="F7030" s="343" t="n">
        <v>7.6</v>
      </c>
    </row>
    <row r="7031" customFormat="false" ht="15" hidden="false" customHeight="false" outlineLevel="0" collapsed="false">
      <c r="A7031" s="341" t="n">
        <v>100978</v>
      </c>
      <c r="B7031" s="342" t="str">
        <f aca="false">A7031&amp;"U"</f>
        <v>100978U</v>
      </c>
      <c r="C7031" s="341" t="s">
        <v>12922</v>
      </c>
      <c r="D7031" s="341" t="s">
        <v>102</v>
      </c>
      <c r="E7031" s="341" t="s">
        <v>5911</v>
      </c>
      <c r="F7031" s="343" t="n">
        <v>6.88</v>
      </c>
    </row>
    <row r="7032" customFormat="false" ht="15" hidden="false" customHeight="false" outlineLevel="0" collapsed="false">
      <c r="A7032" s="341" t="n">
        <v>100979</v>
      </c>
      <c r="B7032" s="342" t="str">
        <f aca="false">A7032&amp;"U"</f>
        <v>100979U</v>
      </c>
      <c r="C7032" s="341" t="s">
        <v>12923</v>
      </c>
      <c r="D7032" s="341" t="s">
        <v>102</v>
      </c>
      <c r="E7032" s="341" t="s">
        <v>5911</v>
      </c>
      <c r="F7032" s="343" t="n">
        <v>6.53</v>
      </c>
    </row>
    <row r="7033" customFormat="false" ht="15" hidden="false" customHeight="false" outlineLevel="0" collapsed="false">
      <c r="A7033" s="341" t="n">
        <v>100980</v>
      </c>
      <c r="B7033" s="342" t="str">
        <f aca="false">A7033&amp;"U"</f>
        <v>100980U</v>
      </c>
      <c r="C7033" s="341" t="s">
        <v>12924</v>
      </c>
      <c r="D7033" s="341" t="s">
        <v>102</v>
      </c>
      <c r="E7033" s="341" t="s">
        <v>5911</v>
      </c>
      <c r="F7033" s="343" t="n">
        <v>6.18</v>
      </c>
    </row>
    <row r="7034" customFormat="false" ht="15" hidden="false" customHeight="false" outlineLevel="0" collapsed="false">
      <c r="A7034" s="341" t="n">
        <v>100981</v>
      </c>
      <c r="B7034" s="342" t="str">
        <f aca="false">A7034&amp;"U"</f>
        <v>100981U</v>
      </c>
      <c r="C7034" s="341" t="s">
        <v>12925</v>
      </c>
      <c r="D7034" s="341" t="s">
        <v>102</v>
      </c>
      <c r="E7034" s="341" t="s">
        <v>5911</v>
      </c>
      <c r="F7034" s="343" t="n">
        <v>9.26</v>
      </c>
    </row>
    <row r="7035" customFormat="false" ht="15" hidden="false" customHeight="false" outlineLevel="0" collapsed="false">
      <c r="A7035" s="341" t="n">
        <v>100982</v>
      </c>
      <c r="B7035" s="342" t="str">
        <f aca="false">A7035&amp;"U"</f>
        <v>100982U</v>
      </c>
      <c r="C7035" s="341" t="s">
        <v>12926</v>
      </c>
      <c r="D7035" s="341" t="s">
        <v>102</v>
      </c>
      <c r="E7035" s="341" t="s">
        <v>5911</v>
      </c>
      <c r="F7035" s="343" t="n">
        <v>8.88</v>
      </c>
    </row>
    <row r="7036" customFormat="false" ht="15" hidden="false" customHeight="false" outlineLevel="0" collapsed="false">
      <c r="A7036" s="341" t="n">
        <v>100983</v>
      </c>
      <c r="B7036" s="342" t="str">
        <f aca="false">A7036&amp;"U"</f>
        <v>100983U</v>
      </c>
      <c r="C7036" s="341" t="s">
        <v>12927</v>
      </c>
      <c r="D7036" s="341" t="s">
        <v>102</v>
      </c>
      <c r="E7036" s="341" t="s">
        <v>5911</v>
      </c>
      <c r="F7036" s="343" t="n">
        <v>8.83</v>
      </c>
    </row>
    <row r="7037" customFormat="false" ht="15" hidden="false" customHeight="false" outlineLevel="0" collapsed="false">
      <c r="A7037" s="341" t="n">
        <v>100984</v>
      </c>
      <c r="B7037" s="342" t="str">
        <f aca="false">A7037&amp;"U"</f>
        <v>100984U</v>
      </c>
      <c r="C7037" s="341" t="s">
        <v>12928</v>
      </c>
      <c r="D7037" s="341" t="s">
        <v>102</v>
      </c>
      <c r="E7037" s="341" t="s">
        <v>5911</v>
      </c>
      <c r="F7037" s="343" t="n">
        <v>8.65</v>
      </c>
    </row>
    <row r="7038" customFormat="false" ht="15" hidden="false" customHeight="false" outlineLevel="0" collapsed="false">
      <c r="A7038" s="341" t="n">
        <v>100985</v>
      </c>
      <c r="B7038" s="342" t="str">
        <f aca="false">A7038&amp;"U"</f>
        <v>100985U</v>
      </c>
      <c r="C7038" s="341" t="s">
        <v>12929</v>
      </c>
      <c r="D7038" s="341" t="s">
        <v>102</v>
      </c>
      <c r="E7038" s="341" t="s">
        <v>5911</v>
      </c>
      <c r="F7038" s="343" t="n">
        <v>7.57</v>
      </c>
    </row>
    <row r="7039" customFormat="false" ht="15" hidden="false" customHeight="false" outlineLevel="0" collapsed="false">
      <c r="A7039" s="341" t="n">
        <v>100986</v>
      </c>
      <c r="B7039" s="342" t="str">
        <f aca="false">A7039&amp;"U"</f>
        <v>100986U</v>
      </c>
      <c r="C7039" s="341" t="s">
        <v>12930</v>
      </c>
      <c r="D7039" s="341" t="s">
        <v>102</v>
      </c>
      <c r="E7039" s="341" t="s">
        <v>5911</v>
      </c>
      <c r="F7039" s="343" t="n">
        <v>9.1</v>
      </c>
    </row>
    <row r="7040" customFormat="false" ht="15" hidden="false" customHeight="false" outlineLevel="0" collapsed="false">
      <c r="A7040" s="341" t="n">
        <v>100987</v>
      </c>
      <c r="B7040" s="342" t="str">
        <f aca="false">A7040&amp;"U"</f>
        <v>100987U</v>
      </c>
      <c r="C7040" s="341" t="s">
        <v>12931</v>
      </c>
      <c r="D7040" s="341" t="s">
        <v>102</v>
      </c>
      <c r="E7040" s="341" t="s">
        <v>5911</v>
      </c>
      <c r="F7040" s="343" t="n">
        <v>10.3</v>
      </c>
    </row>
    <row r="7041" customFormat="false" ht="15" hidden="false" customHeight="false" outlineLevel="0" collapsed="false">
      <c r="A7041" s="341" t="n">
        <v>100988</v>
      </c>
      <c r="B7041" s="342" t="str">
        <f aca="false">A7041&amp;"U"</f>
        <v>100988U</v>
      </c>
      <c r="C7041" s="341" t="s">
        <v>12932</v>
      </c>
      <c r="D7041" s="341" t="s">
        <v>102</v>
      </c>
      <c r="E7041" s="341" t="s">
        <v>5911</v>
      </c>
      <c r="F7041" s="343" t="n">
        <v>10.89</v>
      </c>
    </row>
    <row r="7042" customFormat="false" ht="15" hidden="false" customHeight="false" outlineLevel="0" collapsed="false">
      <c r="A7042" s="341" t="n">
        <v>100989</v>
      </c>
      <c r="B7042" s="342" t="str">
        <f aca="false">A7042&amp;"U"</f>
        <v>100989U</v>
      </c>
      <c r="C7042" s="341" t="s">
        <v>12933</v>
      </c>
      <c r="D7042" s="341" t="s">
        <v>12917</v>
      </c>
      <c r="E7042" s="341" t="s">
        <v>5911</v>
      </c>
      <c r="F7042" s="343" t="n">
        <v>5.79</v>
      </c>
    </row>
    <row r="7043" customFormat="false" ht="15" hidden="false" customHeight="false" outlineLevel="0" collapsed="false">
      <c r="A7043" s="341" t="n">
        <v>100990</v>
      </c>
      <c r="B7043" s="342" t="str">
        <f aca="false">A7043&amp;"U"</f>
        <v>100990U</v>
      </c>
      <c r="C7043" s="341" t="s">
        <v>12934</v>
      </c>
      <c r="D7043" s="341" t="s">
        <v>12917</v>
      </c>
      <c r="E7043" s="341" t="s">
        <v>5911</v>
      </c>
      <c r="F7043" s="343" t="n">
        <v>5.62</v>
      </c>
    </row>
    <row r="7044" customFormat="false" ht="15" hidden="false" customHeight="false" outlineLevel="0" collapsed="false">
      <c r="A7044" s="341" t="n">
        <v>100991</v>
      </c>
      <c r="B7044" s="342" t="str">
        <f aca="false">A7044&amp;"U"</f>
        <v>100991U</v>
      </c>
      <c r="C7044" s="341" t="s">
        <v>12935</v>
      </c>
      <c r="D7044" s="341" t="s">
        <v>12917</v>
      </c>
      <c r="E7044" s="341" t="s">
        <v>5911</v>
      </c>
      <c r="F7044" s="343" t="n">
        <v>5.63</v>
      </c>
    </row>
    <row r="7045" customFormat="false" ht="15" hidden="false" customHeight="false" outlineLevel="0" collapsed="false">
      <c r="A7045" s="341" t="n">
        <v>100992</v>
      </c>
      <c r="B7045" s="342" t="str">
        <f aca="false">A7045&amp;"U"</f>
        <v>100992U</v>
      </c>
      <c r="C7045" s="341" t="s">
        <v>12936</v>
      </c>
      <c r="D7045" s="341" t="s">
        <v>12917</v>
      </c>
      <c r="E7045" s="341" t="s">
        <v>5911</v>
      </c>
      <c r="F7045" s="343" t="n">
        <v>5.5</v>
      </c>
    </row>
    <row r="7046" customFormat="false" ht="15" hidden="false" customHeight="false" outlineLevel="0" collapsed="false">
      <c r="A7046" s="341" t="n">
        <v>100993</v>
      </c>
      <c r="B7046" s="342" t="str">
        <f aca="false">A7046&amp;"U"</f>
        <v>100993U</v>
      </c>
      <c r="C7046" s="341" t="s">
        <v>12937</v>
      </c>
      <c r="D7046" s="341" t="s">
        <v>12917</v>
      </c>
      <c r="E7046" s="341" t="s">
        <v>5911</v>
      </c>
      <c r="F7046" s="343" t="n">
        <v>5.06</v>
      </c>
    </row>
    <row r="7047" customFormat="false" ht="15" hidden="false" customHeight="false" outlineLevel="0" collapsed="false">
      <c r="A7047" s="341" t="n">
        <v>100994</v>
      </c>
      <c r="B7047" s="342" t="str">
        <f aca="false">A7047&amp;"U"</f>
        <v>100994U</v>
      </c>
      <c r="C7047" s="341" t="s">
        <v>12938</v>
      </c>
      <c r="D7047" s="341" t="s">
        <v>12917</v>
      </c>
      <c r="E7047" s="341" t="s">
        <v>5911</v>
      </c>
      <c r="F7047" s="343" t="n">
        <v>4.56</v>
      </c>
    </row>
    <row r="7048" customFormat="false" ht="15" hidden="false" customHeight="false" outlineLevel="0" collapsed="false">
      <c r="A7048" s="341" t="n">
        <v>100995</v>
      </c>
      <c r="B7048" s="342" t="str">
        <f aca="false">A7048&amp;"U"</f>
        <v>100995U</v>
      </c>
      <c r="C7048" s="341" t="s">
        <v>12939</v>
      </c>
      <c r="D7048" s="341" t="s">
        <v>12917</v>
      </c>
      <c r="E7048" s="341" t="s">
        <v>5911</v>
      </c>
      <c r="F7048" s="343" t="n">
        <v>4.37</v>
      </c>
    </row>
    <row r="7049" customFormat="false" ht="15" hidden="false" customHeight="false" outlineLevel="0" collapsed="false">
      <c r="A7049" s="341" t="n">
        <v>100996</v>
      </c>
      <c r="B7049" s="342" t="str">
        <f aca="false">A7049&amp;"U"</f>
        <v>100996U</v>
      </c>
      <c r="C7049" s="341" t="s">
        <v>12940</v>
      </c>
      <c r="D7049" s="341" t="s">
        <v>12917</v>
      </c>
      <c r="E7049" s="341" t="s">
        <v>5911</v>
      </c>
      <c r="F7049" s="343" t="n">
        <v>4.11</v>
      </c>
    </row>
    <row r="7050" customFormat="false" ht="15" hidden="false" customHeight="false" outlineLevel="0" collapsed="false">
      <c r="A7050" s="341" t="n">
        <v>100997</v>
      </c>
      <c r="B7050" s="342" t="str">
        <f aca="false">A7050&amp;"U"</f>
        <v>100997U</v>
      </c>
      <c r="C7050" s="341" t="s">
        <v>12941</v>
      </c>
      <c r="D7050" s="341" t="s">
        <v>12917</v>
      </c>
      <c r="E7050" s="341" t="s">
        <v>5911</v>
      </c>
      <c r="F7050" s="343" t="n">
        <v>6.18</v>
      </c>
    </row>
    <row r="7051" customFormat="false" ht="15" hidden="false" customHeight="false" outlineLevel="0" collapsed="false">
      <c r="A7051" s="341" t="n">
        <v>100998</v>
      </c>
      <c r="B7051" s="342" t="str">
        <f aca="false">A7051&amp;"U"</f>
        <v>100998U</v>
      </c>
      <c r="C7051" s="341" t="s">
        <v>12942</v>
      </c>
      <c r="D7051" s="341" t="s">
        <v>12917</v>
      </c>
      <c r="E7051" s="341" t="s">
        <v>5911</v>
      </c>
      <c r="F7051" s="343" t="n">
        <v>5.93</v>
      </c>
    </row>
    <row r="7052" customFormat="false" ht="15" hidden="false" customHeight="false" outlineLevel="0" collapsed="false">
      <c r="A7052" s="341" t="n">
        <v>100999</v>
      </c>
      <c r="B7052" s="342" t="str">
        <f aca="false">A7052&amp;"U"</f>
        <v>100999U</v>
      </c>
      <c r="C7052" s="341" t="s">
        <v>12943</v>
      </c>
      <c r="D7052" s="341" t="s">
        <v>12917</v>
      </c>
      <c r="E7052" s="341" t="s">
        <v>5911</v>
      </c>
      <c r="F7052" s="343" t="n">
        <v>5.92</v>
      </c>
    </row>
    <row r="7053" customFormat="false" ht="15" hidden="false" customHeight="false" outlineLevel="0" collapsed="false">
      <c r="A7053" s="341" t="n">
        <v>101000</v>
      </c>
      <c r="B7053" s="342" t="str">
        <f aca="false">A7053&amp;"U"</f>
        <v>101000U</v>
      </c>
      <c r="C7053" s="341" t="s">
        <v>12944</v>
      </c>
      <c r="D7053" s="341" t="s">
        <v>12917</v>
      </c>
      <c r="E7053" s="341" t="s">
        <v>5911</v>
      </c>
      <c r="F7053" s="343" t="n">
        <v>5.77</v>
      </c>
    </row>
    <row r="7054" customFormat="false" ht="15" hidden="false" customHeight="false" outlineLevel="0" collapsed="false">
      <c r="A7054" s="341" t="n">
        <v>101001</v>
      </c>
      <c r="B7054" s="342" t="str">
        <f aca="false">A7054&amp;"U"</f>
        <v>101001U</v>
      </c>
      <c r="C7054" s="341" t="s">
        <v>12945</v>
      </c>
      <c r="D7054" s="341" t="s">
        <v>12917</v>
      </c>
      <c r="E7054" s="341" t="s">
        <v>5911</v>
      </c>
      <c r="F7054" s="343" t="n">
        <v>5.05</v>
      </c>
    </row>
    <row r="7055" customFormat="false" ht="15" hidden="false" customHeight="false" outlineLevel="0" collapsed="false">
      <c r="A7055" s="341" t="n">
        <v>101002</v>
      </c>
      <c r="B7055" s="342" t="str">
        <f aca="false">A7055&amp;"U"</f>
        <v>101002U</v>
      </c>
      <c r="C7055" s="341" t="s">
        <v>12946</v>
      </c>
      <c r="D7055" s="341" t="s">
        <v>12917</v>
      </c>
      <c r="E7055" s="341" t="s">
        <v>5911</v>
      </c>
      <c r="F7055" s="343" t="n">
        <v>6.06</v>
      </c>
    </row>
    <row r="7056" customFormat="false" ht="15" hidden="false" customHeight="false" outlineLevel="0" collapsed="false">
      <c r="A7056" s="341" t="n">
        <v>101003</v>
      </c>
      <c r="B7056" s="342" t="str">
        <f aca="false">A7056&amp;"U"</f>
        <v>101003U</v>
      </c>
      <c r="C7056" s="341" t="s">
        <v>12947</v>
      </c>
      <c r="D7056" s="341" t="s">
        <v>12917</v>
      </c>
      <c r="E7056" s="341" t="s">
        <v>5911</v>
      </c>
      <c r="F7056" s="343" t="n">
        <v>6.85</v>
      </c>
    </row>
    <row r="7057" customFormat="false" ht="15" hidden="false" customHeight="false" outlineLevel="0" collapsed="false">
      <c r="A7057" s="341" t="n">
        <v>101004</v>
      </c>
      <c r="B7057" s="342" t="str">
        <f aca="false">A7057&amp;"U"</f>
        <v>101004U</v>
      </c>
      <c r="C7057" s="341" t="s">
        <v>12948</v>
      </c>
      <c r="D7057" s="341" t="s">
        <v>12917</v>
      </c>
      <c r="E7057" s="341" t="s">
        <v>5911</v>
      </c>
      <c r="F7057" s="343" t="n">
        <v>7.25</v>
      </c>
    </row>
    <row r="7058" customFormat="false" ht="15" hidden="false" customHeight="false" outlineLevel="0" collapsed="false">
      <c r="A7058" s="341" t="n">
        <v>101005</v>
      </c>
      <c r="B7058" s="342" t="str">
        <f aca="false">A7058&amp;"U"</f>
        <v>101005U</v>
      </c>
      <c r="C7058" s="341" t="s">
        <v>12949</v>
      </c>
      <c r="D7058" s="341" t="s">
        <v>102</v>
      </c>
      <c r="E7058" s="341" t="s">
        <v>5911</v>
      </c>
      <c r="F7058" s="343" t="n">
        <v>18.69</v>
      </c>
    </row>
    <row r="7059" customFormat="false" ht="15" hidden="false" customHeight="false" outlineLevel="0" collapsed="false">
      <c r="A7059" s="341" t="n">
        <v>101006</v>
      </c>
      <c r="B7059" s="342" t="str">
        <f aca="false">A7059&amp;"U"</f>
        <v>101006U</v>
      </c>
      <c r="C7059" s="341" t="s">
        <v>12950</v>
      </c>
      <c r="D7059" s="341" t="s">
        <v>102</v>
      </c>
      <c r="E7059" s="341" t="s">
        <v>5911</v>
      </c>
      <c r="F7059" s="343" t="n">
        <v>20.84</v>
      </c>
    </row>
    <row r="7060" customFormat="false" ht="15" hidden="false" customHeight="false" outlineLevel="0" collapsed="false">
      <c r="A7060" s="341" t="n">
        <v>101007</v>
      </c>
      <c r="B7060" s="342" t="str">
        <f aca="false">A7060&amp;"U"</f>
        <v>101007U</v>
      </c>
      <c r="C7060" s="341" t="s">
        <v>12951</v>
      </c>
      <c r="D7060" s="341" t="s">
        <v>102</v>
      </c>
      <c r="E7060" s="341" t="s">
        <v>5911</v>
      </c>
      <c r="F7060" s="343" t="n">
        <v>5.42</v>
      </c>
    </row>
    <row r="7061" customFormat="false" ht="15" hidden="false" customHeight="false" outlineLevel="0" collapsed="false">
      <c r="A7061" s="341" t="n">
        <v>101008</v>
      </c>
      <c r="B7061" s="342" t="str">
        <f aca="false">A7061&amp;"U"</f>
        <v>101008U</v>
      </c>
      <c r="C7061" s="341" t="s">
        <v>12952</v>
      </c>
      <c r="D7061" s="341" t="s">
        <v>102</v>
      </c>
      <c r="E7061" s="341" t="s">
        <v>5911</v>
      </c>
      <c r="F7061" s="343" t="n">
        <v>5.51</v>
      </c>
    </row>
    <row r="7062" customFormat="false" ht="15" hidden="false" customHeight="false" outlineLevel="0" collapsed="false">
      <c r="A7062" s="341" t="n">
        <v>101009</v>
      </c>
      <c r="B7062" s="342" t="str">
        <f aca="false">A7062&amp;"U"</f>
        <v>101009U</v>
      </c>
      <c r="C7062" s="341" t="s">
        <v>12953</v>
      </c>
      <c r="D7062" s="341" t="s">
        <v>12917</v>
      </c>
      <c r="E7062" s="341" t="s">
        <v>5911</v>
      </c>
      <c r="F7062" s="343" t="n">
        <v>43.17</v>
      </c>
    </row>
    <row r="7063" customFormat="false" ht="15" hidden="false" customHeight="false" outlineLevel="0" collapsed="false">
      <c r="A7063" s="341" t="n">
        <v>101010</v>
      </c>
      <c r="B7063" s="342" t="str">
        <f aca="false">A7063&amp;"U"</f>
        <v>101010U</v>
      </c>
      <c r="C7063" s="341" t="s">
        <v>12954</v>
      </c>
      <c r="D7063" s="341" t="s">
        <v>12917</v>
      </c>
      <c r="E7063" s="341" t="s">
        <v>5911</v>
      </c>
      <c r="F7063" s="343" t="n">
        <v>27.18</v>
      </c>
    </row>
    <row r="7064" customFormat="false" ht="15" hidden="false" customHeight="false" outlineLevel="0" collapsed="false">
      <c r="A7064" s="341" t="n">
        <v>101013</v>
      </c>
      <c r="B7064" s="342" t="str">
        <f aca="false">A7064&amp;"U"</f>
        <v>101013U</v>
      </c>
      <c r="C7064" s="341" t="s">
        <v>12955</v>
      </c>
      <c r="D7064" s="341" t="s">
        <v>12917</v>
      </c>
      <c r="E7064" s="341" t="s">
        <v>5911</v>
      </c>
      <c r="F7064" s="343" t="n">
        <v>44.2</v>
      </c>
    </row>
    <row r="7065" customFormat="false" ht="15" hidden="false" customHeight="false" outlineLevel="0" collapsed="false">
      <c r="A7065" s="341" t="n">
        <v>101014</v>
      </c>
      <c r="B7065" s="342" t="str">
        <f aca="false">A7065&amp;"U"</f>
        <v>101014U</v>
      </c>
      <c r="C7065" s="341" t="s">
        <v>12956</v>
      </c>
      <c r="D7065" s="341" t="s">
        <v>12917</v>
      </c>
      <c r="E7065" s="341" t="s">
        <v>5911</v>
      </c>
      <c r="F7065" s="343" t="n">
        <v>40.49</v>
      </c>
    </row>
    <row r="7066" customFormat="false" ht="15" hidden="false" customHeight="false" outlineLevel="0" collapsed="false">
      <c r="A7066" s="341" t="n">
        <v>101015</v>
      </c>
      <c r="B7066" s="342" t="str">
        <f aca="false">A7066&amp;"U"</f>
        <v>101015U</v>
      </c>
      <c r="C7066" s="341" t="s">
        <v>12957</v>
      </c>
      <c r="D7066" s="341" t="s">
        <v>12917</v>
      </c>
      <c r="E7066" s="341" t="s">
        <v>5911</v>
      </c>
      <c r="F7066" s="343" t="n">
        <v>33.27</v>
      </c>
    </row>
    <row r="7067" customFormat="false" ht="15" hidden="false" customHeight="false" outlineLevel="0" collapsed="false">
      <c r="A7067" s="341" t="n">
        <v>101016</v>
      </c>
      <c r="B7067" s="342" t="str">
        <f aca="false">A7067&amp;"U"</f>
        <v>101016U</v>
      </c>
      <c r="C7067" s="341" t="s">
        <v>12958</v>
      </c>
      <c r="D7067" s="341" t="s">
        <v>12917</v>
      </c>
      <c r="E7067" s="341" t="s">
        <v>5911</v>
      </c>
      <c r="F7067" s="343" t="n">
        <v>38.5</v>
      </c>
    </row>
    <row r="7068" customFormat="false" ht="15" hidden="false" customHeight="false" outlineLevel="0" collapsed="false">
      <c r="A7068" s="341" t="n">
        <v>101017</v>
      </c>
      <c r="B7068" s="342" t="str">
        <f aca="false">A7068&amp;"U"</f>
        <v>101017U</v>
      </c>
      <c r="C7068" s="341" t="s">
        <v>12959</v>
      </c>
      <c r="D7068" s="341" t="s">
        <v>12917</v>
      </c>
      <c r="E7068" s="341" t="s">
        <v>5911</v>
      </c>
      <c r="F7068" s="343" t="n">
        <v>29.19</v>
      </c>
    </row>
    <row r="7069" customFormat="false" ht="15" hidden="false" customHeight="false" outlineLevel="0" collapsed="false">
      <c r="A7069" s="341" t="n">
        <v>101018</v>
      </c>
      <c r="B7069" s="342" t="str">
        <f aca="false">A7069&amp;"U"</f>
        <v>101018U</v>
      </c>
      <c r="C7069" s="341" t="s">
        <v>12960</v>
      </c>
      <c r="D7069" s="341" t="s">
        <v>12917</v>
      </c>
      <c r="E7069" s="341" t="s">
        <v>5911</v>
      </c>
      <c r="F7069" s="343" t="n">
        <v>23.98</v>
      </c>
    </row>
    <row r="7070" customFormat="false" ht="15" hidden="false" customHeight="false" outlineLevel="0" collapsed="false">
      <c r="A7070" s="341" t="n">
        <v>101463</v>
      </c>
      <c r="B7070" s="342" t="str">
        <f aca="false">A7070&amp;"U"</f>
        <v>101463U</v>
      </c>
      <c r="C7070" s="341" t="s">
        <v>12961</v>
      </c>
      <c r="D7070" s="341" t="s">
        <v>12917</v>
      </c>
      <c r="E7070" s="341" t="s">
        <v>5911</v>
      </c>
      <c r="F7070" s="343" t="n">
        <v>44.33</v>
      </c>
    </row>
    <row r="7071" customFormat="false" ht="15" hidden="false" customHeight="false" outlineLevel="0" collapsed="false">
      <c r="A7071" s="341" t="n">
        <v>101464</v>
      </c>
      <c r="B7071" s="342" t="str">
        <f aca="false">A7071&amp;"U"</f>
        <v>101464U</v>
      </c>
      <c r="C7071" s="341" t="s">
        <v>12962</v>
      </c>
      <c r="D7071" s="341" t="s">
        <v>12917</v>
      </c>
      <c r="E7071" s="341" t="s">
        <v>5911</v>
      </c>
      <c r="F7071" s="343" t="n">
        <v>34.05</v>
      </c>
    </row>
    <row r="7072" customFormat="false" ht="15" hidden="false" customHeight="false" outlineLevel="0" collapsed="false">
      <c r="A7072" s="341" t="n">
        <v>101465</v>
      </c>
      <c r="B7072" s="342" t="str">
        <f aca="false">A7072&amp;"U"</f>
        <v>101465U</v>
      </c>
      <c r="C7072" s="341" t="s">
        <v>12963</v>
      </c>
      <c r="D7072" s="341" t="s">
        <v>12917</v>
      </c>
      <c r="E7072" s="341" t="s">
        <v>5911</v>
      </c>
      <c r="F7072" s="343" t="n">
        <v>26.03</v>
      </c>
    </row>
    <row r="7073" customFormat="false" ht="15" hidden="false" customHeight="false" outlineLevel="0" collapsed="false">
      <c r="A7073" s="341" t="n">
        <v>101466</v>
      </c>
      <c r="B7073" s="342" t="str">
        <f aca="false">A7073&amp;"U"</f>
        <v>101466U</v>
      </c>
      <c r="C7073" s="341" t="s">
        <v>12964</v>
      </c>
      <c r="D7073" s="341" t="s">
        <v>12917</v>
      </c>
      <c r="E7073" s="341" t="s">
        <v>5911</v>
      </c>
      <c r="F7073" s="343" t="n">
        <v>21.17</v>
      </c>
    </row>
    <row r="7074" customFormat="false" ht="15" hidden="false" customHeight="false" outlineLevel="0" collapsed="false">
      <c r="A7074" s="341" t="n">
        <v>101467</v>
      </c>
      <c r="B7074" s="342" t="str">
        <f aca="false">A7074&amp;"U"</f>
        <v>101467U</v>
      </c>
      <c r="C7074" s="341" t="s">
        <v>12965</v>
      </c>
      <c r="D7074" s="341" t="s">
        <v>12917</v>
      </c>
      <c r="E7074" s="341" t="s">
        <v>5911</v>
      </c>
      <c r="F7074" s="343" t="n">
        <v>17.72</v>
      </c>
    </row>
    <row r="7075" customFormat="false" ht="15" hidden="false" customHeight="false" outlineLevel="0" collapsed="false">
      <c r="A7075" s="341" t="n">
        <v>101468</v>
      </c>
      <c r="B7075" s="342" t="str">
        <f aca="false">A7075&amp;"U"</f>
        <v>101468U</v>
      </c>
      <c r="C7075" s="341" t="s">
        <v>12966</v>
      </c>
      <c r="D7075" s="341" t="s">
        <v>12917</v>
      </c>
      <c r="E7075" s="341" t="s">
        <v>5911</v>
      </c>
      <c r="F7075" s="343" t="n">
        <v>16.21</v>
      </c>
    </row>
    <row r="7076" customFormat="false" ht="15" hidden="false" customHeight="false" outlineLevel="0" collapsed="false">
      <c r="A7076" s="341" t="n">
        <v>101469</v>
      </c>
      <c r="B7076" s="342" t="str">
        <f aca="false">A7076&amp;"U"</f>
        <v>101469U</v>
      </c>
      <c r="C7076" s="341" t="s">
        <v>12967</v>
      </c>
      <c r="D7076" s="341" t="s">
        <v>12917</v>
      </c>
      <c r="E7076" s="341" t="s">
        <v>5911</v>
      </c>
      <c r="F7076" s="343" t="n">
        <v>36.28</v>
      </c>
    </row>
    <row r="7077" customFormat="false" ht="15" hidden="false" customHeight="false" outlineLevel="0" collapsed="false">
      <c r="A7077" s="341" t="n">
        <v>101470</v>
      </c>
      <c r="B7077" s="342" t="str">
        <f aca="false">A7077&amp;"U"</f>
        <v>101470U</v>
      </c>
      <c r="C7077" s="341" t="s">
        <v>12968</v>
      </c>
      <c r="D7077" s="341" t="s">
        <v>12917</v>
      </c>
      <c r="E7077" s="341" t="s">
        <v>5911</v>
      </c>
      <c r="F7077" s="343" t="n">
        <v>28.79</v>
      </c>
    </row>
    <row r="7078" customFormat="false" ht="15" hidden="false" customHeight="false" outlineLevel="0" collapsed="false">
      <c r="A7078" s="341" t="n">
        <v>101471</v>
      </c>
      <c r="B7078" s="342" t="str">
        <f aca="false">A7078&amp;"U"</f>
        <v>101471U</v>
      </c>
      <c r="C7078" s="341" t="s">
        <v>12969</v>
      </c>
      <c r="D7078" s="341" t="s">
        <v>12917</v>
      </c>
      <c r="E7078" s="341" t="s">
        <v>5911</v>
      </c>
      <c r="F7078" s="343" t="n">
        <v>24.7</v>
      </c>
    </row>
    <row r="7079" customFormat="false" ht="15" hidden="false" customHeight="false" outlineLevel="0" collapsed="false">
      <c r="A7079" s="341" t="n">
        <v>101472</v>
      </c>
      <c r="B7079" s="342" t="str">
        <f aca="false">A7079&amp;"U"</f>
        <v>101472U</v>
      </c>
      <c r="C7079" s="341" t="s">
        <v>12970</v>
      </c>
      <c r="D7079" s="341" t="s">
        <v>12917</v>
      </c>
      <c r="E7079" s="341" t="s">
        <v>5911</v>
      </c>
      <c r="F7079" s="343" t="n">
        <v>19.23</v>
      </c>
    </row>
    <row r="7080" customFormat="false" ht="15" hidden="false" customHeight="false" outlineLevel="0" collapsed="false">
      <c r="A7080" s="341" t="n">
        <v>101473</v>
      </c>
      <c r="B7080" s="342" t="str">
        <f aca="false">A7080&amp;"U"</f>
        <v>101473U</v>
      </c>
      <c r="C7080" s="341" t="s">
        <v>12971</v>
      </c>
      <c r="D7080" s="341" t="s">
        <v>12917</v>
      </c>
      <c r="E7080" s="341" t="s">
        <v>5911</v>
      </c>
      <c r="F7080" s="343" t="n">
        <v>27.68</v>
      </c>
    </row>
    <row r="7081" customFormat="false" ht="15" hidden="false" customHeight="false" outlineLevel="0" collapsed="false">
      <c r="A7081" s="341" t="n">
        <v>101474</v>
      </c>
      <c r="B7081" s="342" t="str">
        <f aca="false">A7081&amp;"U"</f>
        <v>101474U</v>
      </c>
      <c r="C7081" s="341" t="s">
        <v>12972</v>
      </c>
      <c r="D7081" s="341" t="s">
        <v>12917</v>
      </c>
      <c r="E7081" s="341" t="s">
        <v>5911</v>
      </c>
      <c r="F7081" s="343" t="n">
        <v>19.8</v>
      </c>
    </row>
    <row r="7082" customFormat="false" ht="15" hidden="false" customHeight="false" outlineLevel="0" collapsed="false">
      <c r="A7082" s="341" t="n">
        <v>101475</v>
      </c>
      <c r="B7082" s="342" t="str">
        <f aca="false">A7082&amp;"U"</f>
        <v>101475U</v>
      </c>
      <c r="C7082" s="341" t="s">
        <v>12973</v>
      </c>
      <c r="D7082" s="341" t="s">
        <v>12917</v>
      </c>
      <c r="E7082" s="341" t="s">
        <v>5911</v>
      </c>
      <c r="F7082" s="343" t="n">
        <v>17.57</v>
      </c>
    </row>
    <row r="7083" customFormat="false" ht="15" hidden="false" customHeight="false" outlineLevel="0" collapsed="false">
      <c r="A7083" s="341" t="n">
        <v>101476</v>
      </c>
      <c r="B7083" s="342" t="str">
        <f aca="false">A7083&amp;"U"</f>
        <v>101476U</v>
      </c>
      <c r="C7083" s="341" t="s">
        <v>12974</v>
      </c>
      <c r="D7083" s="341" t="s">
        <v>12917</v>
      </c>
      <c r="E7083" s="341" t="s">
        <v>5911</v>
      </c>
      <c r="F7083" s="343" t="n">
        <v>15.67</v>
      </c>
    </row>
    <row r="7084" customFormat="false" ht="15" hidden="false" customHeight="false" outlineLevel="0" collapsed="false">
      <c r="A7084" s="341" t="n">
        <v>101477</v>
      </c>
      <c r="B7084" s="342" t="str">
        <f aca="false">A7084&amp;"U"</f>
        <v>101477U</v>
      </c>
      <c r="C7084" s="341" t="s">
        <v>12975</v>
      </c>
      <c r="D7084" s="341" t="s">
        <v>12917</v>
      </c>
      <c r="E7084" s="341" t="s">
        <v>5911</v>
      </c>
      <c r="F7084" s="343" t="n">
        <v>12.83</v>
      </c>
    </row>
    <row r="7085" customFormat="false" ht="15" hidden="false" customHeight="false" outlineLevel="0" collapsed="false">
      <c r="A7085" s="341" t="n">
        <v>101478</v>
      </c>
      <c r="B7085" s="342" t="str">
        <f aca="false">A7085&amp;"U"</f>
        <v>101478U</v>
      </c>
      <c r="C7085" s="341" t="s">
        <v>12976</v>
      </c>
      <c r="D7085" s="341" t="s">
        <v>12917</v>
      </c>
      <c r="E7085" s="341" t="s">
        <v>5911</v>
      </c>
      <c r="F7085" s="343" t="n">
        <v>10.91</v>
      </c>
    </row>
    <row r="7086" customFormat="false" ht="15" hidden="false" customHeight="false" outlineLevel="0" collapsed="false">
      <c r="A7086" s="341" t="n">
        <v>101480</v>
      </c>
      <c r="B7086" s="342" t="str">
        <f aca="false">A7086&amp;"U"</f>
        <v>101480U</v>
      </c>
      <c r="C7086" s="341" t="s">
        <v>12977</v>
      </c>
      <c r="D7086" s="341" t="s">
        <v>12917</v>
      </c>
      <c r="E7086" s="341" t="s">
        <v>5911</v>
      </c>
      <c r="F7086" s="343" t="n">
        <v>64.87</v>
      </c>
    </row>
    <row r="7087" customFormat="false" ht="15" hidden="false" customHeight="false" outlineLevel="0" collapsed="false">
      <c r="A7087" s="341" t="n">
        <v>101481</v>
      </c>
      <c r="B7087" s="342" t="str">
        <f aca="false">A7087&amp;"U"</f>
        <v>101481U</v>
      </c>
      <c r="C7087" s="341" t="s">
        <v>12978</v>
      </c>
      <c r="D7087" s="341" t="s">
        <v>12917</v>
      </c>
      <c r="E7087" s="341" t="s">
        <v>5911</v>
      </c>
      <c r="F7087" s="343" t="n">
        <v>46.86</v>
      </c>
    </row>
    <row r="7088" customFormat="false" ht="15" hidden="false" customHeight="false" outlineLevel="0" collapsed="false">
      <c r="A7088" s="341" t="n">
        <v>101482</v>
      </c>
      <c r="B7088" s="342" t="str">
        <f aca="false">A7088&amp;"U"</f>
        <v>101482U</v>
      </c>
      <c r="C7088" s="341" t="s">
        <v>12979</v>
      </c>
      <c r="D7088" s="341" t="s">
        <v>12917</v>
      </c>
      <c r="E7088" s="341" t="s">
        <v>5911</v>
      </c>
      <c r="F7088" s="343" t="n">
        <v>35.03</v>
      </c>
    </row>
    <row r="7089" customFormat="false" ht="15" hidden="false" customHeight="false" outlineLevel="0" collapsed="false">
      <c r="A7089" s="341" t="n">
        <v>101483</v>
      </c>
      <c r="B7089" s="342" t="str">
        <f aca="false">A7089&amp;"U"</f>
        <v>101483U</v>
      </c>
      <c r="C7089" s="341" t="s">
        <v>12980</v>
      </c>
      <c r="D7089" s="341" t="s">
        <v>12917</v>
      </c>
      <c r="E7089" s="341" t="s">
        <v>5911</v>
      </c>
      <c r="F7089" s="343" t="n">
        <v>36.35</v>
      </c>
    </row>
    <row r="7090" customFormat="false" ht="15" hidden="false" customHeight="false" outlineLevel="0" collapsed="false">
      <c r="A7090" s="341" t="n">
        <v>101484</v>
      </c>
      <c r="B7090" s="342" t="str">
        <f aca="false">A7090&amp;"U"</f>
        <v>101484U</v>
      </c>
      <c r="C7090" s="341" t="s">
        <v>12981</v>
      </c>
      <c r="D7090" s="341" t="s">
        <v>12917</v>
      </c>
      <c r="E7090" s="341" t="s">
        <v>5911</v>
      </c>
      <c r="F7090" s="343" t="n">
        <v>188.4</v>
      </c>
    </row>
    <row r="7091" customFormat="false" ht="15" hidden="false" customHeight="false" outlineLevel="0" collapsed="false">
      <c r="A7091" s="341" t="n">
        <v>101485</v>
      </c>
      <c r="B7091" s="342" t="str">
        <f aca="false">A7091&amp;"U"</f>
        <v>101485U</v>
      </c>
      <c r="C7091" s="341" t="s">
        <v>12982</v>
      </c>
      <c r="D7091" s="341" t="s">
        <v>12917</v>
      </c>
      <c r="E7091" s="341" t="s">
        <v>5911</v>
      </c>
      <c r="F7091" s="343" t="n">
        <v>144.61</v>
      </c>
    </row>
    <row r="7092" customFormat="false" ht="15" hidden="false" customHeight="false" outlineLevel="0" collapsed="false">
      <c r="A7092" s="341" t="n">
        <v>101486</v>
      </c>
      <c r="B7092" s="342" t="str">
        <f aca="false">A7092&amp;"U"</f>
        <v>101486U</v>
      </c>
      <c r="C7092" s="341" t="s">
        <v>12983</v>
      </c>
      <c r="D7092" s="341" t="s">
        <v>12917</v>
      </c>
      <c r="E7092" s="341" t="s">
        <v>5911</v>
      </c>
      <c r="F7092" s="343" t="n">
        <v>130.27</v>
      </c>
    </row>
    <row r="7093" customFormat="false" ht="15" hidden="false" customHeight="false" outlineLevel="0" collapsed="false">
      <c r="A7093" s="341" t="n">
        <v>101487</v>
      </c>
      <c r="B7093" s="342" t="str">
        <f aca="false">A7093&amp;"U"</f>
        <v>101487U</v>
      </c>
      <c r="C7093" s="341" t="s">
        <v>12984</v>
      </c>
      <c r="D7093" s="341" t="s">
        <v>12917</v>
      </c>
      <c r="E7093" s="341" t="s">
        <v>5911</v>
      </c>
      <c r="F7093" s="343" t="n">
        <v>95.38</v>
      </c>
    </row>
    <row r="7094" customFormat="false" ht="15" hidden="false" customHeight="false" outlineLevel="0" collapsed="false">
      <c r="A7094" s="341" t="n">
        <v>101488</v>
      </c>
      <c r="B7094" s="342" t="str">
        <f aca="false">A7094&amp;"U"</f>
        <v>101488U</v>
      </c>
      <c r="C7094" s="341" t="s">
        <v>12985</v>
      </c>
      <c r="D7094" s="341" t="s">
        <v>12917</v>
      </c>
      <c r="E7094" s="341" t="s">
        <v>5911</v>
      </c>
      <c r="F7094" s="343" t="n">
        <v>82.52</v>
      </c>
    </row>
    <row r="7095" customFormat="false" ht="15" hidden="false" customHeight="false" outlineLevel="0" collapsed="false">
      <c r="A7095" s="341" t="n">
        <v>101188</v>
      </c>
      <c r="B7095" s="342" t="str">
        <f aca="false">A7095&amp;"U"</f>
        <v>101188U</v>
      </c>
      <c r="C7095" s="341" t="s">
        <v>12986</v>
      </c>
      <c r="D7095" s="341" t="s">
        <v>152</v>
      </c>
      <c r="E7095" s="341" t="s">
        <v>5964</v>
      </c>
      <c r="F7095" s="343" t="n">
        <v>5.76</v>
      </c>
    </row>
    <row r="7096" customFormat="false" ht="15" hidden="false" customHeight="false" outlineLevel="0" collapsed="false">
      <c r="A7096" s="341" t="n">
        <v>101189</v>
      </c>
      <c r="B7096" s="342" t="str">
        <f aca="false">A7096&amp;"U"</f>
        <v>101189U</v>
      </c>
      <c r="C7096" s="341" t="s">
        <v>12987</v>
      </c>
      <c r="D7096" s="341" t="s">
        <v>152</v>
      </c>
      <c r="E7096" s="341" t="s">
        <v>5964</v>
      </c>
      <c r="F7096" s="343" t="n">
        <v>65.92</v>
      </c>
    </row>
    <row r="7097" customFormat="false" ht="15" hidden="false" customHeight="false" outlineLevel="0" collapsed="false">
      <c r="A7097" s="341" t="n">
        <v>101190</v>
      </c>
      <c r="B7097" s="342" t="str">
        <f aca="false">A7097&amp;"U"</f>
        <v>101190U</v>
      </c>
      <c r="C7097" s="341" t="s">
        <v>12988</v>
      </c>
      <c r="D7097" s="341" t="s">
        <v>152</v>
      </c>
      <c r="E7097" s="341" t="s">
        <v>5964</v>
      </c>
      <c r="F7097" s="343" t="n">
        <v>65.19</v>
      </c>
    </row>
    <row r="7098" customFormat="false" ht="15" hidden="false" customHeight="false" outlineLevel="0" collapsed="false">
      <c r="A7098" s="341" t="n">
        <v>101191</v>
      </c>
      <c r="B7098" s="342" t="str">
        <f aca="false">A7098&amp;"U"</f>
        <v>101191U</v>
      </c>
      <c r="C7098" s="341" t="s">
        <v>12989</v>
      </c>
      <c r="D7098" s="341" t="s">
        <v>152</v>
      </c>
      <c r="E7098" s="341" t="s">
        <v>5964</v>
      </c>
      <c r="F7098" s="343" t="n">
        <v>65.55</v>
      </c>
    </row>
    <row r="7099" customFormat="false" ht="15" hidden="false" customHeight="false" outlineLevel="0" collapsed="false">
      <c r="A7099" s="341" t="n">
        <v>101192</v>
      </c>
      <c r="B7099" s="342" t="str">
        <f aca="false">A7099&amp;"U"</f>
        <v>101192U</v>
      </c>
      <c r="C7099" s="341" t="s">
        <v>12990</v>
      </c>
      <c r="D7099" s="341" t="s">
        <v>152</v>
      </c>
      <c r="E7099" s="341" t="s">
        <v>5964</v>
      </c>
      <c r="F7099" s="343" t="n">
        <v>66.3</v>
      </c>
    </row>
    <row r="7100" customFormat="false" ht="15" hidden="false" customHeight="false" outlineLevel="0" collapsed="false">
      <c r="A7100" s="341" t="n">
        <v>101193</v>
      </c>
      <c r="B7100" s="342" t="str">
        <f aca="false">A7100&amp;"U"</f>
        <v>101193U</v>
      </c>
      <c r="C7100" s="341" t="s">
        <v>12991</v>
      </c>
      <c r="D7100" s="341" t="s">
        <v>152</v>
      </c>
      <c r="E7100" s="341" t="s">
        <v>5964</v>
      </c>
      <c r="F7100" s="343" t="n">
        <v>59.37</v>
      </c>
    </row>
    <row r="7101" customFormat="false" ht="15" hidden="false" customHeight="false" outlineLevel="0" collapsed="false">
      <c r="A7101" s="341" t="n">
        <v>101194</v>
      </c>
      <c r="B7101" s="342" t="str">
        <f aca="false">A7101&amp;"U"</f>
        <v>101194U</v>
      </c>
      <c r="C7101" s="341" t="s">
        <v>12992</v>
      </c>
      <c r="D7101" s="341" t="s">
        <v>152</v>
      </c>
      <c r="E7101" s="341" t="s">
        <v>5964</v>
      </c>
      <c r="F7101" s="343" t="n">
        <v>59.73</v>
      </c>
    </row>
    <row r="7102" customFormat="false" ht="15" hidden="false" customHeight="false" outlineLevel="0" collapsed="false">
      <c r="A7102" s="341" t="n">
        <v>101197</v>
      </c>
      <c r="B7102" s="342" t="str">
        <f aca="false">A7102&amp;"U"</f>
        <v>101197U</v>
      </c>
      <c r="C7102" s="341" t="s">
        <v>12993</v>
      </c>
      <c r="D7102" s="341" t="s">
        <v>152</v>
      </c>
      <c r="E7102" s="341" t="s">
        <v>5964</v>
      </c>
      <c r="F7102" s="343" t="n">
        <v>123.68</v>
      </c>
    </row>
    <row r="7103" customFormat="false" ht="15" hidden="false" customHeight="false" outlineLevel="0" collapsed="false">
      <c r="A7103" s="341" t="n">
        <v>101198</v>
      </c>
      <c r="B7103" s="342" t="str">
        <f aca="false">A7103&amp;"U"</f>
        <v>101198U</v>
      </c>
      <c r="C7103" s="341" t="s">
        <v>12994</v>
      </c>
      <c r="D7103" s="341" t="s">
        <v>152</v>
      </c>
      <c r="E7103" s="341" t="s">
        <v>5964</v>
      </c>
      <c r="F7103" s="343" t="n">
        <v>89.06</v>
      </c>
    </row>
    <row r="7104" customFormat="false" ht="15" hidden="false" customHeight="false" outlineLevel="0" collapsed="false">
      <c r="A7104" s="341" t="n">
        <v>101199</v>
      </c>
      <c r="B7104" s="342" t="str">
        <f aca="false">A7104&amp;"U"</f>
        <v>101199U</v>
      </c>
      <c r="C7104" s="341" t="s">
        <v>12995</v>
      </c>
      <c r="D7104" s="341" t="s">
        <v>152</v>
      </c>
      <c r="E7104" s="341" t="s">
        <v>5964</v>
      </c>
      <c r="F7104" s="343" t="n">
        <v>89.96</v>
      </c>
    </row>
    <row r="7105" customFormat="false" ht="15" hidden="false" customHeight="false" outlineLevel="0" collapsed="false">
      <c r="A7105" s="341" t="n">
        <v>101200</v>
      </c>
      <c r="B7105" s="342" t="str">
        <f aca="false">A7105&amp;"U"</f>
        <v>101200U</v>
      </c>
      <c r="C7105" s="341" t="s">
        <v>12996</v>
      </c>
      <c r="D7105" s="341" t="s">
        <v>152</v>
      </c>
      <c r="E7105" s="341" t="s">
        <v>5964</v>
      </c>
      <c r="F7105" s="343" t="n">
        <v>55.3</v>
      </c>
    </row>
    <row r="7106" customFormat="false" ht="15" hidden="false" customHeight="false" outlineLevel="0" collapsed="false">
      <c r="A7106" s="341" t="n">
        <v>101201</v>
      </c>
      <c r="B7106" s="342" t="str">
        <f aca="false">A7106&amp;"U"</f>
        <v>101201U</v>
      </c>
      <c r="C7106" s="341" t="s">
        <v>12997</v>
      </c>
      <c r="D7106" s="341" t="s">
        <v>152</v>
      </c>
      <c r="E7106" s="341" t="s">
        <v>5964</v>
      </c>
      <c r="F7106" s="343" t="n">
        <v>67.9</v>
      </c>
    </row>
    <row r="7107" customFormat="false" ht="15" hidden="false" customHeight="false" outlineLevel="0" collapsed="false">
      <c r="A7107" s="341" t="n">
        <v>101202</v>
      </c>
      <c r="B7107" s="342" t="str">
        <f aca="false">A7107&amp;"U"</f>
        <v>101202U</v>
      </c>
      <c r="C7107" s="341" t="s">
        <v>12998</v>
      </c>
      <c r="D7107" s="341" t="s">
        <v>152</v>
      </c>
      <c r="E7107" s="341" t="s">
        <v>5964</v>
      </c>
      <c r="F7107" s="343" t="n">
        <v>39.15</v>
      </c>
    </row>
    <row r="7108" customFormat="false" ht="15" hidden="false" customHeight="false" outlineLevel="0" collapsed="false">
      <c r="A7108" s="341" t="n">
        <v>101203</v>
      </c>
      <c r="B7108" s="342" t="str">
        <f aca="false">A7108&amp;"U"</f>
        <v>101203U</v>
      </c>
      <c r="C7108" s="341" t="s">
        <v>12999</v>
      </c>
      <c r="D7108" s="341" t="s">
        <v>152</v>
      </c>
      <c r="E7108" s="341" t="s">
        <v>5964</v>
      </c>
      <c r="F7108" s="343" t="n">
        <v>38.24</v>
      </c>
    </row>
    <row r="7109" customFormat="false" ht="15" hidden="false" customHeight="false" outlineLevel="0" collapsed="false">
      <c r="A7109" s="341" t="n">
        <v>101204</v>
      </c>
      <c r="B7109" s="342" t="str">
        <f aca="false">A7109&amp;"U"</f>
        <v>101204U</v>
      </c>
      <c r="C7109" s="341" t="s">
        <v>13000</v>
      </c>
      <c r="D7109" s="341" t="s">
        <v>152</v>
      </c>
      <c r="E7109" s="341" t="s">
        <v>5964</v>
      </c>
      <c r="F7109" s="343" t="n">
        <v>38.6</v>
      </c>
    </row>
    <row r="7110" customFormat="false" ht="15" hidden="false" customHeight="false" outlineLevel="0" collapsed="false">
      <c r="A7110" s="341" t="n">
        <v>101205</v>
      </c>
      <c r="B7110" s="342" t="str">
        <f aca="false">A7110&amp;"U"</f>
        <v>101205U</v>
      </c>
      <c r="C7110" s="341" t="s">
        <v>13001</v>
      </c>
      <c r="D7110" s="341" t="s">
        <v>152</v>
      </c>
      <c r="E7110" s="341" t="s">
        <v>5964</v>
      </c>
      <c r="F7110" s="343" t="n">
        <v>39.15</v>
      </c>
    </row>
    <row r="7111" customFormat="false" ht="15" hidden="false" customHeight="false" outlineLevel="0" collapsed="false">
      <c r="A7111" s="341" t="n">
        <v>102362</v>
      </c>
      <c r="B7111" s="342" t="str">
        <f aca="false">A7111&amp;"U"</f>
        <v>102362U</v>
      </c>
      <c r="C7111" s="341" t="s">
        <v>13002</v>
      </c>
      <c r="D7111" s="341" t="s">
        <v>68</v>
      </c>
      <c r="E7111" s="341" t="s">
        <v>5911</v>
      </c>
      <c r="F7111" s="343" t="n">
        <v>158.72</v>
      </c>
    </row>
    <row r="7112" customFormat="false" ht="15" hidden="false" customHeight="false" outlineLevel="0" collapsed="false">
      <c r="A7112" s="341" t="n">
        <v>102363</v>
      </c>
      <c r="B7112" s="342" t="str">
        <f aca="false">A7112&amp;"U"</f>
        <v>102363U</v>
      </c>
      <c r="C7112" s="341" t="s">
        <v>13003</v>
      </c>
      <c r="D7112" s="341" t="s">
        <v>68</v>
      </c>
      <c r="E7112" s="341" t="s">
        <v>5911</v>
      </c>
      <c r="F7112" s="343" t="n">
        <v>171.24</v>
      </c>
    </row>
    <row r="7113" customFormat="false" ht="15" hidden="false" customHeight="false" outlineLevel="0" collapsed="false">
      <c r="A7113" s="341" t="n">
        <v>102364</v>
      </c>
      <c r="B7113" s="342" t="str">
        <f aca="false">A7113&amp;"U"</f>
        <v>102364U</v>
      </c>
      <c r="C7113" s="341" t="s">
        <v>13004</v>
      </c>
      <c r="D7113" s="341" t="s">
        <v>68</v>
      </c>
      <c r="E7113" s="341" t="s">
        <v>5911</v>
      </c>
      <c r="F7113" s="343" t="n">
        <v>194</v>
      </c>
    </row>
    <row r="7114" customFormat="false" ht="15" hidden="false" customHeight="false" outlineLevel="0" collapsed="false">
      <c r="A7114" s="341" t="n">
        <v>98509</v>
      </c>
      <c r="B7114" s="342" t="str">
        <f aca="false">A7114&amp;"U"</f>
        <v>98509U</v>
      </c>
      <c r="C7114" s="341" t="s">
        <v>13005</v>
      </c>
      <c r="D7114" s="341" t="s">
        <v>32</v>
      </c>
      <c r="E7114" s="341" t="s">
        <v>5964</v>
      </c>
      <c r="F7114" s="343" t="n">
        <v>38.1</v>
      </c>
    </row>
    <row r="7115" customFormat="false" ht="15" hidden="false" customHeight="false" outlineLevel="0" collapsed="false">
      <c r="A7115" s="341" t="n">
        <v>98510</v>
      </c>
      <c r="B7115" s="342" t="str">
        <f aca="false">A7115&amp;"U"</f>
        <v>98510U</v>
      </c>
      <c r="C7115" s="341" t="s">
        <v>13006</v>
      </c>
      <c r="D7115" s="341" t="s">
        <v>32</v>
      </c>
      <c r="E7115" s="341" t="s">
        <v>5964</v>
      </c>
      <c r="F7115" s="343" t="n">
        <v>60.18</v>
      </c>
    </row>
    <row r="7116" customFormat="false" ht="15" hidden="false" customHeight="false" outlineLevel="0" collapsed="false">
      <c r="A7116" s="341" t="n">
        <v>98511</v>
      </c>
      <c r="B7116" s="342" t="str">
        <f aca="false">A7116&amp;"U"</f>
        <v>98511U</v>
      </c>
      <c r="C7116" s="341" t="s">
        <v>13007</v>
      </c>
      <c r="D7116" s="341" t="s">
        <v>32</v>
      </c>
      <c r="E7116" s="341" t="s">
        <v>5964</v>
      </c>
      <c r="F7116" s="343" t="n">
        <v>112.61</v>
      </c>
    </row>
    <row r="7117" customFormat="false" ht="15" hidden="false" customHeight="false" outlineLevel="0" collapsed="false">
      <c r="A7117" s="341" t="n">
        <v>98516</v>
      </c>
      <c r="B7117" s="342" t="str">
        <f aca="false">A7117&amp;"U"</f>
        <v>98516U</v>
      </c>
      <c r="C7117" s="341" t="s">
        <v>13008</v>
      </c>
      <c r="D7117" s="341" t="s">
        <v>32</v>
      </c>
      <c r="E7117" s="341" t="s">
        <v>5911</v>
      </c>
      <c r="F7117" s="343" t="n">
        <v>340.26</v>
      </c>
    </row>
    <row r="7118" customFormat="false" ht="15" hidden="false" customHeight="false" outlineLevel="0" collapsed="false">
      <c r="A7118" s="341" t="n">
        <v>98519</v>
      </c>
      <c r="B7118" s="342" t="str">
        <f aca="false">A7118&amp;"U"</f>
        <v>98519U</v>
      </c>
      <c r="C7118" s="341" t="s">
        <v>13009</v>
      </c>
      <c r="D7118" s="341" t="s">
        <v>68</v>
      </c>
      <c r="E7118" s="341" t="s">
        <v>5964</v>
      </c>
      <c r="F7118" s="343" t="n">
        <v>1.84</v>
      </c>
    </row>
    <row r="7119" customFormat="false" ht="15" hidden="false" customHeight="false" outlineLevel="0" collapsed="false">
      <c r="A7119" s="341" t="n">
        <v>98520</v>
      </c>
      <c r="B7119" s="342" t="str">
        <f aca="false">A7119&amp;"U"</f>
        <v>98520U</v>
      </c>
      <c r="C7119" s="341" t="s">
        <v>13010</v>
      </c>
      <c r="D7119" s="341" t="s">
        <v>68</v>
      </c>
      <c r="E7119" s="341" t="s">
        <v>5964</v>
      </c>
      <c r="F7119" s="343" t="n">
        <v>6.04</v>
      </c>
    </row>
    <row r="7120" customFormat="false" ht="15" hidden="false" customHeight="false" outlineLevel="0" collapsed="false">
      <c r="A7120" s="341" t="n">
        <v>98521</v>
      </c>
      <c r="B7120" s="342" t="str">
        <f aca="false">A7120&amp;"U"</f>
        <v>98521U</v>
      </c>
      <c r="C7120" s="341" t="s">
        <v>13011</v>
      </c>
      <c r="D7120" s="341" t="s">
        <v>68</v>
      </c>
      <c r="E7120" s="341" t="s">
        <v>5964</v>
      </c>
      <c r="F7120" s="343" t="n">
        <v>0.33</v>
      </c>
    </row>
    <row r="7121" customFormat="false" ht="15" hidden="false" customHeight="false" outlineLevel="0" collapsed="false">
      <c r="A7121" s="341" t="n">
        <v>98522</v>
      </c>
      <c r="B7121" s="342" t="str">
        <f aca="false">A7121&amp;"U"</f>
        <v>98522U</v>
      </c>
      <c r="C7121" s="341" t="s">
        <v>13012</v>
      </c>
      <c r="D7121" s="341" t="s">
        <v>152</v>
      </c>
      <c r="E7121" s="341" t="s">
        <v>5964</v>
      </c>
      <c r="F7121" s="343" t="n">
        <v>159.02</v>
      </c>
    </row>
    <row r="7122" customFormat="false" ht="15" hidden="false" customHeight="false" outlineLevel="0" collapsed="false">
      <c r="A7122" s="341" t="n">
        <v>98524</v>
      </c>
      <c r="B7122" s="342" t="str">
        <f aca="false">A7122&amp;"U"</f>
        <v>98524U</v>
      </c>
      <c r="C7122" s="341" t="s">
        <v>13013</v>
      </c>
      <c r="D7122" s="341" t="s">
        <v>68</v>
      </c>
      <c r="E7122" s="341" t="s">
        <v>5964</v>
      </c>
      <c r="F7122" s="343" t="n">
        <v>2.99</v>
      </c>
    </row>
    <row r="7123" customFormat="false" ht="15" hidden="false" customHeight="false" outlineLevel="0" collapsed="false">
      <c r="A7123" s="341" t="n">
        <v>98503</v>
      </c>
      <c r="B7123" s="342" t="str">
        <f aca="false">A7123&amp;"U"</f>
        <v>98503U</v>
      </c>
      <c r="C7123" s="341" t="s">
        <v>13014</v>
      </c>
      <c r="D7123" s="341" t="s">
        <v>68</v>
      </c>
      <c r="E7123" s="341" t="s">
        <v>5964</v>
      </c>
      <c r="F7123" s="343" t="n">
        <v>22.65</v>
      </c>
    </row>
    <row r="7124" customFormat="false" ht="15" hidden="false" customHeight="false" outlineLevel="0" collapsed="false">
      <c r="A7124" s="341" t="n">
        <v>98504</v>
      </c>
      <c r="B7124" s="342" t="str">
        <f aca="false">A7124&amp;"U"</f>
        <v>98504U</v>
      </c>
      <c r="C7124" s="341" t="s">
        <v>13015</v>
      </c>
      <c r="D7124" s="341" t="s">
        <v>68</v>
      </c>
      <c r="E7124" s="341" t="s">
        <v>5964</v>
      </c>
      <c r="F7124" s="343" t="n">
        <v>13.25</v>
      </c>
    </row>
    <row r="7125" customFormat="false" ht="15" hidden="false" customHeight="false" outlineLevel="0" collapsed="false">
      <c r="A7125" s="341" t="n">
        <v>98505</v>
      </c>
      <c r="B7125" s="342" t="str">
        <f aca="false">A7125&amp;"U"</f>
        <v>98505U</v>
      </c>
      <c r="C7125" s="341" t="s">
        <v>13016</v>
      </c>
      <c r="D7125" s="341" t="s">
        <v>68</v>
      </c>
      <c r="E7125" s="341" t="s">
        <v>5964</v>
      </c>
      <c r="F7125" s="343" t="n">
        <v>55.11</v>
      </c>
    </row>
    <row r="7126" customFormat="false" ht="15" hidden="false" customHeight="false" outlineLevel="0" collapsed="false">
      <c r="A7126" s="341" t="n">
        <v>103946</v>
      </c>
      <c r="B7126" s="342" t="str">
        <f aca="false">A7126&amp;"U"</f>
        <v>103946U</v>
      </c>
      <c r="C7126" s="341" t="s">
        <v>13017</v>
      </c>
      <c r="D7126" s="341" t="s">
        <v>68</v>
      </c>
      <c r="E7126" s="341" t="s">
        <v>5964</v>
      </c>
      <c r="F7126" s="343" t="n">
        <v>17.04</v>
      </c>
    </row>
    <row r="7127" customFormat="false" ht="15" hidden="false" customHeight="false" outlineLevel="0" collapsed="false">
      <c r="A7127" s="341" t="n">
        <v>103185</v>
      </c>
      <c r="B7127" s="342" t="str">
        <f aca="false">A7127&amp;"U"</f>
        <v>103185U</v>
      </c>
      <c r="C7127" s="341" t="s">
        <v>13018</v>
      </c>
      <c r="D7127" s="341" t="s">
        <v>32</v>
      </c>
      <c r="E7127" s="341" t="s">
        <v>5911</v>
      </c>
      <c r="F7127" s="344" t="n">
        <v>6144.03</v>
      </c>
    </row>
    <row r="7128" customFormat="false" ht="15" hidden="false" customHeight="false" outlineLevel="0" collapsed="false">
      <c r="A7128" s="341" t="n">
        <v>103186</v>
      </c>
      <c r="B7128" s="342" t="str">
        <f aca="false">A7128&amp;"U"</f>
        <v>103186U</v>
      </c>
      <c r="C7128" s="341" t="s">
        <v>13019</v>
      </c>
      <c r="D7128" s="341" t="s">
        <v>32</v>
      </c>
      <c r="E7128" s="341" t="s">
        <v>5911</v>
      </c>
      <c r="F7128" s="344" t="n">
        <v>6482.94</v>
      </c>
    </row>
    <row r="7129" customFormat="false" ht="15" hidden="false" customHeight="false" outlineLevel="0" collapsed="false">
      <c r="A7129" s="341" t="n">
        <v>103187</v>
      </c>
      <c r="B7129" s="342" t="str">
        <f aca="false">A7129&amp;"U"</f>
        <v>103187U</v>
      </c>
      <c r="C7129" s="341" t="s">
        <v>13020</v>
      </c>
      <c r="D7129" s="341" t="s">
        <v>32</v>
      </c>
      <c r="E7129" s="341" t="s">
        <v>5911</v>
      </c>
      <c r="F7129" s="344" t="n">
        <v>4870.53</v>
      </c>
    </row>
    <row r="7130" customFormat="false" ht="15" hidden="false" customHeight="false" outlineLevel="0" collapsed="false">
      <c r="A7130" s="341" t="n">
        <v>103188</v>
      </c>
      <c r="B7130" s="342" t="str">
        <f aca="false">A7130&amp;"U"</f>
        <v>103188U</v>
      </c>
      <c r="C7130" s="341" t="s">
        <v>13021</v>
      </c>
      <c r="D7130" s="341" t="s">
        <v>32</v>
      </c>
      <c r="E7130" s="341" t="s">
        <v>5911</v>
      </c>
      <c r="F7130" s="344" t="n">
        <v>5237.96</v>
      </c>
    </row>
    <row r="7131" customFormat="false" ht="15" hidden="false" customHeight="false" outlineLevel="0" collapsed="false">
      <c r="A7131" s="341" t="n">
        <v>103189</v>
      </c>
      <c r="B7131" s="342" t="str">
        <f aca="false">A7131&amp;"U"</f>
        <v>103189U</v>
      </c>
      <c r="C7131" s="341" t="s">
        <v>13022</v>
      </c>
      <c r="D7131" s="341" t="s">
        <v>32</v>
      </c>
      <c r="E7131" s="341" t="s">
        <v>5911</v>
      </c>
      <c r="F7131" s="344" t="n">
        <v>2624.55</v>
      </c>
    </row>
    <row r="7132" customFormat="false" ht="15" hidden="false" customHeight="false" outlineLevel="0" collapsed="false">
      <c r="A7132" s="341" t="n">
        <v>103190</v>
      </c>
      <c r="B7132" s="342" t="str">
        <f aca="false">A7132&amp;"U"</f>
        <v>103190U</v>
      </c>
      <c r="C7132" s="341" t="s">
        <v>13023</v>
      </c>
      <c r="D7132" s="341" t="s">
        <v>32</v>
      </c>
      <c r="E7132" s="341" t="s">
        <v>5911</v>
      </c>
      <c r="F7132" s="344" t="n">
        <v>4078.53</v>
      </c>
    </row>
    <row r="7133" customFormat="false" ht="15" hidden="false" customHeight="false" outlineLevel="0" collapsed="false">
      <c r="A7133" s="341" t="n">
        <v>103191</v>
      </c>
      <c r="B7133" s="342" t="str">
        <f aca="false">A7133&amp;"U"</f>
        <v>103191U</v>
      </c>
      <c r="C7133" s="341" t="s">
        <v>13024</v>
      </c>
      <c r="D7133" s="341" t="s">
        <v>32</v>
      </c>
      <c r="E7133" s="341" t="s">
        <v>5911</v>
      </c>
      <c r="F7133" s="344" t="n">
        <v>2376.83</v>
      </c>
    </row>
    <row r="7134" customFormat="false" ht="15" hidden="false" customHeight="false" outlineLevel="0" collapsed="false">
      <c r="A7134" s="341" t="n">
        <v>103192</v>
      </c>
      <c r="B7134" s="342" t="str">
        <f aca="false">A7134&amp;"U"</f>
        <v>103192U</v>
      </c>
      <c r="C7134" s="341" t="s">
        <v>13025</v>
      </c>
      <c r="D7134" s="341" t="s">
        <v>32</v>
      </c>
      <c r="E7134" s="341" t="s">
        <v>5911</v>
      </c>
      <c r="F7134" s="344" t="n">
        <v>2530.47</v>
      </c>
    </row>
    <row r="7135" customFormat="false" ht="15" hidden="false" customHeight="false" outlineLevel="0" collapsed="false">
      <c r="A7135" s="341" t="n">
        <v>103193</v>
      </c>
      <c r="B7135" s="342" t="str">
        <f aca="false">A7135&amp;"U"</f>
        <v>103193U</v>
      </c>
      <c r="C7135" s="341" t="s">
        <v>13026</v>
      </c>
      <c r="D7135" s="341" t="s">
        <v>32</v>
      </c>
      <c r="E7135" s="341" t="s">
        <v>5911</v>
      </c>
      <c r="F7135" s="344" t="n">
        <v>1949.2</v>
      </c>
    </row>
    <row r="7136" customFormat="false" ht="15" hidden="false" customHeight="false" outlineLevel="0" collapsed="false">
      <c r="A7136" s="341" t="n">
        <v>103194</v>
      </c>
      <c r="B7136" s="342" t="str">
        <f aca="false">A7136&amp;"U"</f>
        <v>103194U</v>
      </c>
      <c r="C7136" s="341" t="s">
        <v>13027</v>
      </c>
      <c r="D7136" s="341" t="s">
        <v>32</v>
      </c>
      <c r="E7136" s="341" t="s">
        <v>5911</v>
      </c>
      <c r="F7136" s="344" t="n">
        <v>2807.17</v>
      </c>
    </row>
    <row r="7137" customFormat="false" ht="15" hidden="false" customHeight="false" outlineLevel="0" collapsed="false">
      <c r="A7137" s="341" t="n">
        <v>103195</v>
      </c>
      <c r="B7137" s="342" t="str">
        <f aca="false">A7137&amp;"U"</f>
        <v>103195U</v>
      </c>
      <c r="C7137" s="341" t="s">
        <v>13028</v>
      </c>
      <c r="D7137" s="341" t="s">
        <v>32</v>
      </c>
      <c r="E7137" s="341" t="s">
        <v>5911</v>
      </c>
      <c r="F7137" s="344" t="n">
        <v>2190.41</v>
      </c>
    </row>
    <row r="7138" customFormat="false" ht="15" hidden="false" customHeight="false" outlineLevel="0" collapsed="false">
      <c r="A7138" s="341" t="n">
        <v>103205</v>
      </c>
      <c r="B7138" s="342" t="str">
        <f aca="false">A7138&amp;"U"</f>
        <v>103205U</v>
      </c>
      <c r="C7138" s="341" t="s">
        <v>13029</v>
      </c>
      <c r="D7138" s="341" t="s">
        <v>32</v>
      </c>
      <c r="E7138" s="341" t="s">
        <v>5911</v>
      </c>
      <c r="F7138" s="344" t="n">
        <v>4088.62</v>
      </c>
    </row>
    <row r="7139" customFormat="false" ht="15" hidden="false" customHeight="false" outlineLevel="0" collapsed="false">
      <c r="A7139" s="341" t="n">
        <v>103206</v>
      </c>
      <c r="B7139" s="342" t="str">
        <f aca="false">A7139&amp;"U"</f>
        <v>103206U</v>
      </c>
      <c r="C7139" s="341" t="s">
        <v>13030</v>
      </c>
      <c r="D7139" s="341" t="s">
        <v>32</v>
      </c>
      <c r="E7139" s="341" t="s">
        <v>5911</v>
      </c>
      <c r="F7139" s="344" t="n">
        <v>2386.92</v>
      </c>
    </row>
    <row r="7140" customFormat="false" ht="15" hidden="false" customHeight="false" outlineLevel="0" collapsed="false">
      <c r="A7140" s="341" t="n">
        <v>103207</v>
      </c>
      <c r="B7140" s="342" t="str">
        <f aca="false">A7140&amp;"U"</f>
        <v>103207U</v>
      </c>
      <c r="C7140" s="341" t="s">
        <v>13031</v>
      </c>
      <c r="D7140" s="341" t="s">
        <v>32</v>
      </c>
      <c r="E7140" s="341" t="s">
        <v>5911</v>
      </c>
      <c r="F7140" s="344" t="n">
        <v>2540.56</v>
      </c>
    </row>
    <row r="7141" customFormat="false" ht="15" hidden="false" customHeight="false" outlineLevel="0" collapsed="false">
      <c r="A7141" s="341" t="n">
        <v>103208</v>
      </c>
      <c r="B7141" s="342" t="str">
        <f aca="false">A7141&amp;"U"</f>
        <v>103208U</v>
      </c>
      <c r="C7141" s="341" t="s">
        <v>13032</v>
      </c>
      <c r="D7141" s="341" t="s">
        <v>32</v>
      </c>
      <c r="E7141" s="341" t="s">
        <v>5911</v>
      </c>
      <c r="F7141" s="344" t="n">
        <v>1959.29</v>
      </c>
    </row>
    <row r="7142" customFormat="false" ht="15" hidden="false" customHeight="false" outlineLevel="0" collapsed="false">
      <c r="A7142" s="341" t="n">
        <v>103209</v>
      </c>
      <c r="B7142" s="342" t="str">
        <f aca="false">A7142&amp;"U"</f>
        <v>103209U</v>
      </c>
      <c r="C7142" s="341" t="s">
        <v>13033</v>
      </c>
      <c r="D7142" s="341" t="s">
        <v>32</v>
      </c>
      <c r="E7142" s="341" t="s">
        <v>5911</v>
      </c>
      <c r="F7142" s="344" t="n">
        <v>2817.26</v>
      </c>
    </row>
    <row r="7143" customFormat="false" ht="15" hidden="false" customHeight="false" outlineLevel="0" collapsed="false">
      <c r="A7143" s="341" t="n">
        <v>103210</v>
      </c>
      <c r="B7143" s="342" t="str">
        <f aca="false">A7143&amp;"U"</f>
        <v>103210U</v>
      </c>
      <c r="C7143" s="341" t="s">
        <v>13034</v>
      </c>
      <c r="D7143" s="341" t="s">
        <v>32</v>
      </c>
      <c r="E7143" s="341" t="s">
        <v>5911</v>
      </c>
      <c r="F7143" s="344" t="n">
        <v>2284.38</v>
      </c>
    </row>
    <row r="7144" customFormat="false" ht="15" hidden="false" customHeight="false" outlineLevel="0" collapsed="false">
      <c r="A7144" s="341" t="n">
        <v>103304</v>
      </c>
      <c r="B7144" s="342" t="str">
        <f aca="false">A7144&amp;"U"</f>
        <v>103304U</v>
      </c>
      <c r="C7144" s="341" t="s">
        <v>13035</v>
      </c>
      <c r="D7144" s="341" t="s">
        <v>32</v>
      </c>
      <c r="E7144" s="341" t="s">
        <v>5911</v>
      </c>
      <c r="F7144" s="344" t="n">
        <v>1245.22</v>
      </c>
    </row>
    <row r="7145" customFormat="false" ht="15" hidden="false" customHeight="false" outlineLevel="0" collapsed="false">
      <c r="A7145" s="341" t="n">
        <v>103307</v>
      </c>
      <c r="B7145" s="342" t="str">
        <f aca="false">A7145&amp;"U"</f>
        <v>103307U</v>
      </c>
      <c r="C7145" s="341" t="s">
        <v>13036</v>
      </c>
      <c r="D7145" s="341" t="s">
        <v>32</v>
      </c>
      <c r="E7145" s="341" t="s">
        <v>5911</v>
      </c>
      <c r="F7145" s="344" t="n">
        <v>1330</v>
      </c>
    </row>
    <row r="7146" customFormat="false" ht="15" hidden="false" customHeight="false" outlineLevel="0" collapsed="false">
      <c r="A7146" s="341" t="n">
        <v>103310</v>
      </c>
      <c r="B7146" s="342" t="str">
        <f aca="false">A7146&amp;"U"</f>
        <v>103310U</v>
      </c>
      <c r="C7146" s="341" t="s">
        <v>13037</v>
      </c>
      <c r="D7146" s="341" t="s">
        <v>32</v>
      </c>
      <c r="E7146" s="341" t="s">
        <v>5911</v>
      </c>
      <c r="F7146" s="344" t="n">
        <v>1283.74</v>
      </c>
    </row>
    <row r="7147" customFormat="false" ht="15" hidden="false" customHeight="false" outlineLevel="0" collapsed="false">
      <c r="A7147" s="341" t="n">
        <v>103314</v>
      </c>
      <c r="B7147" s="342" t="str">
        <f aca="false">A7147&amp;"U"</f>
        <v>103314U</v>
      </c>
      <c r="C7147" s="341" t="s">
        <v>13038</v>
      </c>
      <c r="D7147" s="341" t="s">
        <v>68</v>
      </c>
      <c r="E7147" s="341" t="s">
        <v>5911</v>
      </c>
      <c r="F7147" s="343" t="n">
        <v>271.05</v>
      </c>
    </row>
    <row r="7148" customFormat="false" ht="15" hidden="false" customHeight="false" outlineLevel="0" collapsed="false">
      <c r="A7148" s="341" t="n">
        <v>103315</v>
      </c>
      <c r="B7148" s="342" t="str">
        <f aca="false">A7148&amp;"U"</f>
        <v>103315U</v>
      </c>
      <c r="C7148" s="341" t="s">
        <v>13039</v>
      </c>
      <c r="D7148" s="341" t="s">
        <v>68</v>
      </c>
      <c r="E7148" s="341" t="s">
        <v>5964</v>
      </c>
      <c r="F7148" s="343" t="n">
        <v>263.49</v>
      </c>
    </row>
    <row r="7149" customFormat="false" ht="15" hidden="false" customHeight="false" outlineLevel="0" collapsed="false">
      <c r="A7149" s="341" t="n">
        <v>103769</v>
      </c>
      <c r="B7149" s="342" t="str">
        <f aca="false">A7149&amp;"U"</f>
        <v>103769U</v>
      </c>
      <c r="C7149" s="341" t="s">
        <v>13040</v>
      </c>
      <c r="D7149" s="341" t="s">
        <v>32</v>
      </c>
      <c r="E7149" s="341" t="s">
        <v>5964</v>
      </c>
      <c r="F7149" s="344" t="n">
        <v>3609.28</v>
      </c>
    </row>
    <row r="7150" customFormat="false" ht="15" hidden="false" customHeight="false" outlineLevel="0" collapsed="false">
      <c r="A7150" s="341" t="n">
        <v>98525</v>
      </c>
      <c r="B7150" s="342" t="str">
        <f aca="false">A7150&amp;"U"</f>
        <v>98525U</v>
      </c>
      <c r="C7150" s="341" t="s">
        <v>13041</v>
      </c>
      <c r="D7150" s="341" t="s">
        <v>68</v>
      </c>
      <c r="E7150" s="341" t="s">
        <v>5911</v>
      </c>
      <c r="F7150" s="343" t="n">
        <v>0.35</v>
      </c>
    </row>
    <row r="7151" customFormat="false" ht="15" hidden="false" customHeight="false" outlineLevel="0" collapsed="false">
      <c r="A7151" s="341" t="n">
        <v>98526</v>
      </c>
      <c r="B7151" s="342" t="str">
        <f aca="false">A7151&amp;"U"</f>
        <v>98526U</v>
      </c>
      <c r="C7151" s="341" t="s">
        <v>13042</v>
      </c>
      <c r="D7151" s="341" t="s">
        <v>32</v>
      </c>
      <c r="E7151" s="341" t="s">
        <v>5911</v>
      </c>
      <c r="F7151" s="343" t="n">
        <v>76.79</v>
      </c>
    </row>
    <row r="7152" customFormat="false" ht="15" hidden="false" customHeight="false" outlineLevel="0" collapsed="false">
      <c r="A7152" s="341" t="n">
        <v>98527</v>
      </c>
      <c r="B7152" s="342" t="str">
        <f aca="false">A7152&amp;"U"</f>
        <v>98527U</v>
      </c>
      <c r="C7152" s="341" t="s">
        <v>13043</v>
      </c>
      <c r="D7152" s="341" t="s">
        <v>32</v>
      </c>
      <c r="E7152" s="341" t="s">
        <v>5911</v>
      </c>
      <c r="F7152" s="343" t="n">
        <v>165.33</v>
      </c>
    </row>
    <row r="7153" customFormat="false" ht="15" hidden="false" customHeight="false" outlineLevel="0" collapsed="false">
      <c r="A7153" s="341" t="n">
        <v>98528</v>
      </c>
      <c r="B7153" s="342" t="str">
        <f aca="false">A7153&amp;"U"</f>
        <v>98528U</v>
      </c>
      <c r="C7153" s="341" t="s">
        <v>13044</v>
      </c>
      <c r="D7153" s="341" t="s">
        <v>32</v>
      </c>
      <c r="E7153" s="341" t="s">
        <v>5911</v>
      </c>
      <c r="F7153" s="343" t="n">
        <v>241.75</v>
      </c>
    </row>
    <row r="7154" customFormat="false" ht="15" hidden="false" customHeight="false" outlineLevel="0" collapsed="false">
      <c r="A7154" s="341" t="n">
        <v>98529</v>
      </c>
      <c r="B7154" s="342" t="str">
        <f aca="false">A7154&amp;"U"</f>
        <v>98529U</v>
      </c>
      <c r="C7154" s="341" t="s">
        <v>13045</v>
      </c>
      <c r="D7154" s="341" t="s">
        <v>32</v>
      </c>
      <c r="E7154" s="341" t="s">
        <v>5964</v>
      </c>
      <c r="F7154" s="343" t="n">
        <v>64.47</v>
      </c>
    </row>
    <row r="7155" customFormat="false" ht="15" hidden="false" customHeight="false" outlineLevel="0" collapsed="false">
      <c r="A7155" s="341" t="n">
        <v>98530</v>
      </c>
      <c r="B7155" s="342" t="str">
        <f aca="false">A7155&amp;"U"</f>
        <v>98530U</v>
      </c>
      <c r="C7155" s="341" t="s">
        <v>13046</v>
      </c>
      <c r="D7155" s="341" t="s">
        <v>32</v>
      </c>
      <c r="E7155" s="341" t="s">
        <v>5964</v>
      </c>
      <c r="F7155" s="343" t="n">
        <v>114.85</v>
      </c>
    </row>
    <row r="7156" customFormat="false" ht="15" hidden="false" customHeight="false" outlineLevel="0" collapsed="false">
      <c r="A7156" s="341" t="n">
        <v>98531</v>
      </c>
      <c r="B7156" s="342" t="str">
        <f aca="false">A7156&amp;"U"</f>
        <v>98531U</v>
      </c>
      <c r="C7156" s="341" t="s">
        <v>13047</v>
      </c>
      <c r="D7156" s="341" t="s">
        <v>32</v>
      </c>
      <c r="E7156" s="341" t="s">
        <v>5911</v>
      </c>
      <c r="F7156" s="343" t="n">
        <v>273.64</v>
      </c>
    </row>
    <row r="7157" customFormat="false" ht="15" hidden="false" customHeight="false" outlineLevel="0" collapsed="false">
      <c r="A7157" s="341" t="n">
        <v>98532</v>
      </c>
      <c r="B7157" s="342" t="str">
        <f aca="false">A7157&amp;"U"</f>
        <v>98532U</v>
      </c>
      <c r="C7157" s="341" t="s">
        <v>13048</v>
      </c>
      <c r="D7157" s="341" t="s">
        <v>32</v>
      </c>
      <c r="E7157" s="341" t="s">
        <v>5911</v>
      </c>
      <c r="F7157" s="343" t="n">
        <v>120.63</v>
      </c>
    </row>
    <row r="7158" customFormat="false" ht="15" hidden="false" customHeight="false" outlineLevel="0" collapsed="false">
      <c r="A7158" s="341" t="n">
        <v>98533</v>
      </c>
      <c r="B7158" s="342" t="str">
        <f aca="false">A7158&amp;"U"</f>
        <v>98533U</v>
      </c>
      <c r="C7158" s="341" t="s">
        <v>13049</v>
      </c>
      <c r="D7158" s="341" t="s">
        <v>32</v>
      </c>
      <c r="E7158" s="341" t="s">
        <v>5911</v>
      </c>
      <c r="F7158" s="343" t="n">
        <v>329.72</v>
      </c>
    </row>
    <row r="7159" customFormat="false" ht="15" hidden="false" customHeight="false" outlineLevel="0" collapsed="false">
      <c r="A7159" s="341" t="n">
        <v>98534</v>
      </c>
      <c r="B7159" s="342" t="str">
        <f aca="false">A7159&amp;"U"</f>
        <v>98534U</v>
      </c>
      <c r="C7159" s="341" t="s">
        <v>13050</v>
      </c>
      <c r="D7159" s="341" t="s">
        <v>32</v>
      </c>
      <c r="E7159" s="341" t="s">
        <v>5911</v>
      </c>
      <c r="F7159" s="343" t="n">
        <v>845.43</v>
      </c>
    </row>
    <row r="7160" customFormat="false" ht="15" hidden="false" customHeight="false" outlineLevel="0" collapsed="false">
      <c r="A7160" s="341" t="n">
        <v>98535</v>
      </c>
      <c r="B7160" s="342" t="str">
        <f aca="false">A7160&amp;"U"</f>
        <v>98535U</v>
      </c>
      <c r="C7160" s="341" t="s">
        <v>13051</v>
      </c>
      <c r="D7160" s="341" t="s">
        <v>32</v>
      </c>
      <c r="E7160" s="341" t="s">
        <v>5911</v>
      </c>
      <c r="F7160" s="344" t="n">
        <v>1336.86</v>
      </c>
    </row>
    <row r="7161" customFormat="false" ht="15" hidden="false" customHeight="false" outlineLevel="0" collapsed="false">
      <c r="A7161" s="341" t="n">
        <v>88238</v>
      </c>
      <c r="B7161" s="342" t="str">
        <f aca="false">A7161&amp;"U"</f>
        <v>88238U</v>
      </c>
      <c r="C7161" s="341" t="s">
        <v>13052</v>
      </c>
      <c r="D7161" s="341" t="s">
        <v>484</v>
      </c>
      <c r="E7161" s="341" t="s">
        <v>5964</v>
      </c>
      <c r="F7161" s="343" t="n">
        <v>18.73</v>
      </c>
    </row>
    <row r="7162" customFormat="false" ht="15" hidden="false" customHeight="false" outlineLevel="0" collapsed="false">
      <c r="A7162" s="341" t="n">
        <v>88239</v>
      </c>
      <c r="B7162" s="342" t="str">
        <f aca="false">A7162&amp;"U"</f>
        <v>88239U</v>
      </c>
      <c r="C7162" s="341" t="s">
        <v>13053</v>
      </c>
      <c r="D7162" s="341" t="s">
        <v>484</v>
      </c>
      <c r="E7162" s="341" t="s">
        <v>5964</v>
      </c>
      <c r="F7162" s="343" t="n">
        <v>18.63</v>
      </c>
    </row>
    <row r="7163" customFormat="false" ht="15" hidden="false" customHeight="false" outlineLevel="0" collapsed="false">
      <c r="A7163" s="341" t="n">
        <v>88240</v>
      </c>
      <c r="B7163" s="342" t="str">
        <f aca="false">A7163&amp;"U"</f>
        <v>88240U</v>
      </c>
      <c r="C7163" s="341" t="s">
        <v>13054</v>
      </c>
      <c r="D7163" s="341" t="s">
        <v>484</v>
      </c>
      <c r="E7163" s="341" t="s">
        <v>5964</v>
      </c>
      <c r="F7163" s="343" t="n">
        <v>17.54</v>
      </c>
    </row>
    <row r="7164" customFormat="false" ht="15" hidden="false" customHeight="false" outlineLevel="0" collapsed="false">
      <c r="A7164" s="341" t="n">
        <v>88241</v>
      </c>
      <c r="B7164" s="342" t="str">
        <f aca="false">A7164&amp;"U"</f>
        <v>88241U</v>
      </c>
      <c r="C7164" s="341" t="s">
        <v>13055</v>
      </c>
      <c r="D7164" s="341" t="s">
        <v>484</v>
      </c>
      <c r="E7164" s="341" t="s">
        <v>5964</v>
      </c>
      <c r="F7164" s="343" t="n">
        <v>19.03</v>
      </c>
    </row>
    <row r="7165" customFormat="false" ht="15" hidden="false" customHeight="false" outlineLevel="0" collapsed="false">
      <c r="A7165" s="341" t="n">
        <v>88242</v>
      </c>
      <c r="B7165" s="342" t="str">
        <f aca="false">A7165&amp;"U"</f>
        <v>88242U</v>
      </c>
      <c r="C7165" s="341" t="s">
        <v>13056</v>
      </c>
      <c r="D7165" s="341" t="s">
        <v>484</v>
      </c>
      <c r="E7165" s="341" t="s">
        <v>5964</v>
      </c>
      <c r="F7165" s="343" t="n">
        <v>18.77</v>
      </c>
    </row>
    <row r="7166" customFormat="false" ht="15" hidden="false" customHeight="false" outlineLevel="0" collapsed="false">
      <c r="A7166" s="341" t="n">
        <v>88243</v>
      </c>
      <c r="B7166" s="342" t="str">
        <f aca="false">A7166&amp;"U"</f>
        <v>88243U</v>
      </c>
      <c r="C7166" s="341" t="s">
        <v>13057</v>
      </c>
      <c r="D7166" s="341" t="s">
        <v>484</v>
      </c>
      <c r="E7166" s="341" t="s">
        <v>5964</v>
      </c>
      <c r="F7166" s="343" t="n">
        <v>18.91</v>
      </c>
    </row>
    <row r="7167" customFormat="false" ht="15" hidden="false" customHeight="false" outlineLevel="0" collapsed="false">
      <c r="A7167" s="341" t="n">
        <v>88245</v>
      </c>
      <c r="B7167" s="342" t="str">
        <f aca="false">A7167&amp;"U"</f>
        <v>88245U</v>
      </c>
      <c r="C7167" s="341" t="s">
        <v>13058</v>
      </c>
      <c r="D7167" s="341" t="s">
        <v>484</v>
      </c>
      <c r="E7167" s="341" t="s">
        <v>5964</v>
      </c>
      <c r="F7167" s="343" t="n">
        <v>26.03</v>
      </c>
    </row>
    <row r="7168" customFormat="false" ht="15" hidden="false" customHeight="false" outlineLevel="0" collapsed="false">
      <c r="A7168" s="341" t="n">
        <v>88246</v>
      </c>
      <c r="B7168" s="342" t="str">
        <f aca="false">A7168&amp;"U"</f>
        <v>88246U</v>
      </c>
      <c r="C7168" s="341" t="s">
        <v>13059</v>
      </c>
      <c r="D7168" s="341" t="s">
        <v>484</v>
      </c>
      <c r="E7168" s="341" t="s">
        <v>5964</v>
      </c>
      <c r="F7168" s="343" t="n">
        <v>15.56</v>
      </c>
    </row>
    <row r="7169" customFormat="false" ht="15" hidden="false" customHeight="false" outlineLevel="0" collapsed="false">
      <c r="A7169" s="341" t="n">
        <v>88247</v>
      </c>
      <c r="B7169" s="342" t="str">
        <f aca="false">A7169&amp;"U"</f>
        <v>88247U</v>
      </c>
      <c r="C7169" s="341" t="s">
        <v>13060</v>
      </c>
      <c r="D7169" s="341" t="s">
        <v>484</v>
      </c>
      <c r="E7169" s="341" t="s">
        <v>5964</v>
      </c>
      <c r="F7169" s="343" t="n">
        <v>19.05</v>
      </c>
    </row>
    <row r="7170" customFormat="false" ht="15" hidden="false" customHeight="false" outlineLevel="0" collapsed="false">
      <c r="A7170" s="341" t="n">
        <v>88248</v>
      </c>
      <c r="B7170" s="342" t="str">
        <f aca="false">A7170&amp;"U"</f>
        <v>88248U</v>
      </c>
      <c r="C7170" s="341" t="s">
        <v>13061</v>
      </c>
      <c r="D7170" s="341" t="s">
        <v>484</v>
      </c>
      <c r="E7170" s="341" t="s">
        <v>5964</v>
      </c>
      <c r="F7170" s="343" t="n">
        <v>18.12</v>
      </c>
    </row>
    <row r="7171" customFormat="false" ht="15" hidden="false" customHeight="false" outlineLevel="0" collapsed="false">
      <c r="A7171" s="341" t="n">
        <v>88249</v>
      </c>
      <c r="B7171" s="342" t="str">
        <f aca="false">A7171&amp;"U"</f>
        <v>88249U</v>
      </c>
      <c r="C7171" s="341" t="s">
        <v>13062</v>
      </c>
      <c r="D7171" s="341" t="s">
        <v>484</v>
      </c>
      <c r="E7171" s="341" t="s">
        <v>5964</v>
      </c>
      <c r="F7171" s="343" t="n">
        <v>23.6</v>
      </c>
    </row>
    <row r="7172" customFormat="false" ht="15" hidden="false" customHeight="false" outlineLevel="0" collapsed="false">
      <c r="A7172" s="341" t="n">
        <v>88250</v>
      </c>
      <c r="B7172" s="342" t="str">
        <f aca="false">A7172&amp;"U"</f>
        <v>88250U</v>
      </c>
      <c r="C7172" s="341" t="s">
        <v>13063</v>
      </c>
      <c r="D7172" s="341" t="s">
        <v>484</v>
      </c>
      <c r="E7172" s="341" t="s">
        <v>5964</v>
      </c>
      <c r="F7172" s="343" t="n">
        <v>17.54</v>
      </c>
    </row>
    <row r="7173" customFormat="false" ht="15" hidden="false" customHeight="false" outlineLevel="0" collapsed="false">
      <c r="A7173" s="341" t="n">
        <v>88251</v>
      </c>
      <c r="B7173" s="342" t="str">
        <f aca="false">A7173&amp;"U"</f>
        <v>88251U</v>
      </c>
      <c r="C7173" s="341" t="s">
        <v>13064</v>
      </c>
      <c r="D7173" s="341" t="s">
        <v>484</v>
      </c>
      <c r="E7173" s="341" t="s">
        <v>5964</v>
      </c>
      <c r="F7173" s="343" t="n">
        <v>18.73</v>
      </c>
    </row>
    <row r="7174" customFormat="false" ht="15" hidden="false" customHeight="false" outlineLevel="0" collapsed="false">
      <c r="A7174" s="341" t="n">
        <v>88252</v>
      </c>
      <c r="B7174" s="342" t="str">
        <f aca="false">A7174&amp;"U"</f>
        <v>88252U</v>
      </c>
      <c r="C7174" s="341" t="s">
        <v>13065</v>
      </c>
      <c r="D7174" s="341" t="s">
        <v>484</v>
      </c>
      <c r="E7174" s="341" t="s">
        <v>5964</v>
      </c>
      <c r="F7174" s="343" t="n">
        <v>18.34</v>
      </c>
    </row>
    <row r="7175" customFormat="false" ht="15" hidden="false" customHeight="false" outlineLevel="0" collapsed="false">
      <c r="A7175" s="341" t="n">
        <v>88253</v>
      </c>
      <c r="B7175" s="342" t="str">
        <f aca="false">A7175&amp;"U"</f>
        <v>88253U</v>
      </c>
      <c r="C7175" s="341" t="s">
        <v>13066</v>
      </c>
      <c r="D7175" s="341" t="s">
        <v>484</v>
      </c>
      <c r="E7175" s="341" t="s">
        <v>5964</v>
      </c>
      <c r="F7175" s="343" t="n">
        <v>10.58</v>
      </c>
    </row>
    <row r="7176" customFormat="false" ht="15" hidden="false" customHeight="false" outlineLevel="0" collapsed="false">
      <c r="A7176" s="341" t="n">
        <v>88255</v>
      </c>
      <c r="B7176" s="342" t="str">
        <f aca="false">A7176&amp;"U"</f>
        <v>88255U</v>
      </c>
      <c r="C7176" s="341" t="s">
        <v>13067</v>
      </c>
      <c r="D7176" s="341" t="s">
        <v>484</v>
      </c>
      <c r="E7176" s="341" t="s">
        <v>5964</v>
      </c>
      <c r="F7176" s="343" t="n">
        <v>25.36</v>
      </c>
    </row>
    <row r="7177" customFormat="false" ht="15" hidden="false" customHeight="false" outlineLevel="0" collapsed="false">
      <c r="A7177" s="341" t="n">
        <v>88256</v>
      </c>
      <c r="B7177" s="342" t="str">
        <f aca="false">A7177&amp;"U"</f>
        <v>88256U</v>
      </c>
      <c r="C7177" s="341" t="s">
        <v>13068</v>
      </c>
      <c r="D7177" s="341" t="s">
        <v>484</v>
      </c>
      <c r="E7177" s="341" t="s">
        <v>5964</v>
      </c>
      <c r="F7177" s="343" t="n">
        <v>26.63</v>
      </c>
    </row>
    <row r="7178" customFormat="false" ht="15" hidden="false" customHeight="false" outlineLevel="0" collapsed="false">
      <c r="A7178" s="341" t="n">
        <v>88257</v>
      </c>
      <c r="B7178" s="342" t="str">
        <f aca="false">A7178&amp;"U"</f>
        <v>88257U</v>
      </c>
      <c r="C7178" s="341" t="s">
        <v>13069</v>
      </c>
      <c r="D7178" s="341" t="s">
        <v>484</v>
      </c>
      <c r="E7178" s="341" t="s">
        <v>5964</v>
      </c>
      <c r="F7178" s="343" t="n">
        <v>19.49</v>
      </c>
    </row>
    <row r="7179" customFormat="false" ht="15" hidden="false" customHeight="false" outlineLevel="0" collapsed="false">
      <c r="A7179" s="341" t="n">
        <v>88258</v>
      </c>
      <c r="B7179" s="342" t="str">
        <f aca="false">A7179&amp;"U"</f>
        <v>88258U</v>
      </c>
      <c r="C7179" s="341" t="s">
        <v>13070</v>
      </c>
      <c r="D7179" s="341" t="s">
        <v>484</v>
      </c>
      <c r="E7179" s="341" t="s">
        <v>5964</v>
      </c>
      <c r="F7179" s="343" t="n">
        <v>17.53</v>
      </c>
    </row>
    <row r="7180" customFormat="false" ht="15" hidden="false" customHeight="false" outlineLevel="0" collapsed="false">
      <c r="A7180" s="341" t="n">
        <v>88260</v>
      </c>
      <c r="B7180" s="342" t="str">
        <f aca="false">A7180&amp;"U"</f>
        <v>88260U</v>
      </c>
      <c r="C7180" s="341" t="s">
        <v>13071</v>
      </c>
      <c r="D7180" s="341" t="s">
        <v>484</v>
      </c>
      <c r="E7180" s="341" t="s">
        <v>5964</v>
      </c>
      <c r="F7180" s="343" t="n">
        <v>24.24</v>
      </c>
    </row>
    <row r="7181" customFormat="false" ht="15" hidden="false" customHeight="false" outlineLevel="0" collapsed="false">
      <c r="A7181" s="341" t="n">
        <v>88261</v>
      </c>
      <c r="B7181" s="342" t="str">
        <f aca="false">A7181&amp;"U"</f>
        <v>88261U</v>
      </c>
      <c r="C7181" s="341" t="s">
        <v>13072</v>
      </c>
      <c r="D7181" s="341" t="s">
        <v>484</v>
      </c>
      <c r="E7181" s="341" t="s">
        <v>5964</v>
      </c>
      <c r="F7181" s="343" t="n">
        <v>24.85</v>
      </c>
    </row>
    <row r="7182" customFormat="false" ht="15" hidden="false" customHeight="false" outlineLevel="0" collapsed="false">
      <c r="A7182" s="341" t="n">
        <v>88262</v>
      </c>
      <c r="B7182" s="342" t="str">
        <f aca="false">A7182&amp;"U"</f>
        <v>88262U</v>
      </c>
      <c r="C7182" s="341" t="s">
        <v>13073</v>
      </c>
      <c r="D7182" s="341" t="s">
        <v>484</v>
      </c>
      <c r="E7182" s="341" t="s">
        <v>6393</v>
      </c>
      <c r="F7182" s="343" t="n">
        <v>25.89</v>
      </c>
    </row>
    <row r="7183" customFormat="false" ht="15" hidden="false" customHeight="false" outlineLevel="0" collapsed="false">
      <c r="A7183" s="341" t="n">
        <v>88263</v>
      </c>
      <c r="B7183" s="342" t="str">
        <f aca="false">A7183&amp;"U"</f>
        <v>88263U</v>
      </c>
      <c r="C7183" s="341" t="s">
        <v>13074</v>
      </c>
      <c r="D7183" s="341" t="s">
        <v>484</v>
      </c>
      <c r="E7183" s="341" t="s">
        <v>5964</v>
      </c>
      <c r="F7183" s="343" t="n">
        <v>19.84</v>
      </c>
    </row>
    <row r="7184" customFormat="false" ht="15" hidden="false" customHeight="false" outlineLevel="0" collapsed="false">
      <c r="A7184" s="341" t="n">
        <v>88264</v>
      </c>
      <c r="B7184" s="342" t="str">
        <f aca="false">A7184&amp;"U"</f>
        <v>88264U</v>
      </c>
      <c r="C7184" s="341" t="s">
        <v>13075</v>
      </c>
      <c r="D7184" s="341" t="s">
        <v>484</v>
      </c>
      <c r="E7184" s="341" t="s">
        <v>6393</v>
      </c>
      <c r="F7184" s="343" t="n">
        <v>26.57</v>
      </c>
    </row>
    <row r="7185" customFormat="false" ht="15" hidden="false" customHeight="false" outlineLevel="0" collapsed="false">
      <c r="A7185" s="341" t="n">
        <v>88265</v>
      </c>
      <c r="B7185" s="342" t="str">
        <f aca="false">A7185&amp;"U"</f>
        <v>88265U</v>
      </c>
      <c r="C7185" s="341" t="s">
        <v>13076</v>
      </c>
      <c r="D7185" s="341" t="s">
        <v>484</v>
      </c>
      <c r="E7185" s="341" t="s">
        <v>5964</v>
      </c>
      <c r="F7185" s="343" t="n">
        <v>26.57</v>
      </c>
    </row>
    <row r="7186" customFormat="false" ht="15" hidden="false" customHeight="false" outlineLevel="0" collapsed="false">
      <c r="A7186" s="341" t="n">
        <v>88266</v>
      </c>
      <c r="B7186" s="342" t="str">
        <f aca="false">A7186&amp;"U"</f>
        <v>88266U</v>
      </c>
      <c r="C7186" s="341" t="s">
        <v>13077</v>
      </c>
      <c r="D7186" s="341" t="s">
        <v>484</v>
      </c>
      <c r="E7186" s="341" t="s">
        <v>5964</v>
      </c>
      <c r="F7186" s="343" t="n">
        <v>30.23</v>
      </c>
    </row>
    <row r="7187" customFormat="false" ht="15" hidden="false" customHeight="false" outlineLevel="0" collapsed="false">
      <c r="A7187" s="341" t="n">
        <v>88267</v>
      </c>
      <c r="B7187" s="342" t="str">
        <f aca="false">A7187&amp;"U"</f>
        <v>88267U</v>
      </c>
      <c r="C7187" s="341" t="s">
        <v>13078</v>
      </c>
      <c r="D7187" s="341" t="s">
        <v>484</v>
      </c>
      <c r="E7187" s="341" t="s">
        <v>6393</v>
      </c>
      <c r="F7187" s="343" t="n">
        <v>25.48</v>
      </c>
    </row>
    <row r="7188" customFormat="false" ht="15" hidden="false" customHeight="false" outlineLevel="0" collapsed="false">
      <c r="A7188" s="341" t="n">
        <v>88269</v>
      </c>
      <c r="B7188" s="342" t="str">
        <f aca="false">A7188&amp;"U"</f>
        <v>88269U</v>
      </c>
      <c r="C7188" s="341" t="s">
        <v>13079</v>
      </c>
      <c r="D7188" s="341" t="s">
        <v>484</v>
      </c>
      <c r="E7188" s="341" t="s">
        <v>5964</v>
      </c>
      <c r="F7188" s="343" t="n">
        <v>24.24</v>
      </c>
    </row>
    <row r="7189" customFormat="false" ht="15" hidden="false" customHeight="false" outlineLevel="0" collapsed="false">
      <c r="A7189" s="341" t="n">
        <v>88270</v>
      </c>
      <c r="B7189" s="342" t="str">
        <f aca="false">A7189&amp;"U"</f>
        <v>88270U</v>
      </c>
      <c r="C7189" s="341" t="s">
        <v>13080</v>
      </c>
      <c r="D7189" s="341" t="s">
        <v>484</v>
      </c>
      <c r="E7189" s="341" t="s">
        <v>5964</v>
      </c>
      <c r="F7189" s="343" t="n">
        <v>26.24</v>
      </c>
    </row>
    <row r="7190" customFormat="false" ht="15" hidden="false" customHeight="false" outlineLevel="0" collapsed="false">
      <c r="A7190" s="341" t="n">
        <v>88272</v>
      </c>
      <c r="B7190" s="342" t="str">
        <f aca="false">A7190&amp;"U"</f>
        <v>88272U</v>
      </c>
      <c r="C7190" s="341" t="s">
        <v>13081</v>
      </c>
      <c r="D7190" s="341" t="s">
        <v>484</v>
      </c>
      <c r="E7190" s="341" t="s">
        <v>5964</v>
      </c>
      <c r="F7190" s="343" t="n">
        <v>26.93</v>
      </c>
    </row>
    <row r="7191" customFormat="false" ht="15" hidden="false" customHeight="false" outlineLevel="0" collapsed="false">
      <c r="A7191" s="341" t="n">
        <v>88273</v>
      </c>
      <c r="B7191" s="342" t="str">
        <f aca="false">A7191&amp;"U"</f>
        <v>88273U</v>
      </c>
      <c r="C7191" s="341" t="s">
        <v>13082</v>
      </c>
      <c r="D7191" s="341" t="s">
        <v>484</v>
      </c>
      <c r="E7191" s="341" t="s">
        <v>5964</v>
      </c>
      <c r="F7191" s="343" t="n">
        <v>24.57</v>
      </c>
    </row>
    <row r="7192" customFormat="false" ht="15" hidden="false" customHeight="false" outlineLevel="0" collapsed="false">
      <c r="A7192" s="341" t="n">
        <v>88274</v>
      </c>
      <c r="B7192" s="342" t="str">
        <f aca="false">A7192&amp;"U"</f>
        <v>88274U</v>
      </c>
      <c r="C7192" s="341" t="s">
        <v>13083</v>
      </c>
      <c r="D7192" s="341" t="s">
        <v>484</v>
      </c>
      <c r="E7192" s="341" t="s">
        <v>5964</v>
      </c>
      <c r="F7192" s="343" t="n">
        <v>26.1</v>
      </c>
    </row>
    <row r="7193" customFormat="false" ht="15" hidden="false" customHeight="false" outlineLevel="0" collapsed="false">
      <c r="A7193" s="341" t="n">
        <v>88275</v>
      </c>
      <c r="B7193" s="342" t="str">
        <f aca="false">A7193&amp;"U"</f>
        <v>88275U</v>
      </c>
      <c r="C7193" s="341" t="s">
        <v>13084</v>
      </c>
      <c r="D7193" s="341" t="s">
        <v>484</v>
      </c>
      <c r="E7193" s="341" t="s">
        <v>5964</v>
      </c>
      <c r="F7193" s="343" t="n">
        <v>26.11</v>
      </c>
    </row>
    <row r="7194" customFormat="false" ht="15" hidden="false" customHeight="false" outlineLevel="0" collapsed="false">
      <c r="A7194" s="341" t="n">
        <v>88277</v>
      </c>
      <c r="B7194" s="342" t="str">
        <f aca="false">A7194&amp;"U"</f>
        <v>88277U</v>
      </c>
      <c r="C7194" s="341" t="s">
        <v>13085</v>
      </c>
      <c r="D7194" s="341" t="s">
        <v>484</v>
      </c>
      <c r="E7194" s="341" t="s">
        <v>5964</v>
      </c>
      <c r="F7194" s="343" t="n">
        <v>17.2</v>
      </c>
    </row>
    <row r="7195" customFormat="false" ht="15" hidden="false" customHeight="false" outlineLevel="0" collapsed="false">
      <c r="A7195" s="341" t="n">
        <v>88278</v>
      </c>
      <c r="B7195" s="342" t="str">
        <f aca="false">A7195&amp;"U"</f>
        <v>88278U</v>
      </c>
      <c r="C7195" s="341" t="s">
        <v>13086</v>
      </c>
      <c r="D7195" s="341" t="s">
        <v>484</v>
      </c>
      <c r="E7195" s="341" t="s">
        <v>5964</v>
      </c>
      <c r="F7195" s="343" t="n">
        <v>19.5</v>
      </c>
    </row>
    <row r="7196" customFormat="false" ht="15" hidden="false" customHeight="false" outlineLevel="0" collapsed="false">
      <c r="A7196" s="341" t="n">
        <v>88279</v>
      </c>
      <c r="B7196" s="342" t="str">
        <f aca="false">A7196&amp;"U"</f>
        <v>88279U</v>
      </c>
      <c r="C7196" s="341" t="s">
        <v>13087</v>
      </c>
      <c r="D7196" s="341" t="s">
        <v>484</v>
      </c>
      <c r="E7196" s="341" t="s">
        <v>5964</v>
      </c>
      <c r="F7196" s="343" t="n">
        <v>19.83</v>
      </c>
    </row>
    <row r="7197" customFormat="false" ht="15" hidden="false" customHeight="false" outlineLevel="0" collapsed="false">
      <c r="A7197" s="341" t="n">
        <v>88281</v>
      </c>
      <c r="B7197" s="342" t="str">
        <f aca="false">A7197&amp;"U"</f>
        <v>88281U</v>
      </c>
      <c r="C7197" s="341" t="s">
        <v>13088</v>
      </c>
      <c r="D7197" s="341" t="s">
        <v>484</v>
      </c>
      <c r="E7197" s="341" t="s">
        <v>5964</v>
      </c>
      <c r="F7197" s="343" t="n">
        <v>28.38</v>
      </c>
    </row>
    <row r="7198" customFormat="false" ht="15" hidden="false" customHeight="false" outlineLevel="0" collapsed="false">
      <c r="A7198" s="341" t="n">
        <v>88282</v>
      </c>
      <c r="B7198" s="342" t="str">
        <f aca="false">A7198&amp;"U"</f>
        <v>88282U</v>
      </c>
      <c r="C7198" s="341" t="s">
        <v>13089</v>
      </c>
      <c r="D7198" s="341" t="s">
        <v>484</v>
      </c>
      <c r="E7198" s="341" t="s">
        <v>6393</v>
      </c>
      <c r="F7198" s="343" t="n">
        <v>27.53</v>
      </c>
    </row>
    <row r="7199" customFormat="false" ht="15" hidden="false" customHeight="false" outlineLevel="0" collapsed="false">
      <c r="A7199" s="341" t="n">
        <v>88283</v>
      </c>
      <c r="B7199" s="342" t="str">
        <f aca="false">A7199&amp;"U"</f>
        <v>88283U</v>
      </c>
      <c r="C7199" s="341" t="s">
        <v>13090</v>
      </c>
      <c r="D7199" s="341" t="s">
        <v>484</v>
      </c>
      <c r="E7199" s="341" t="s">
        <v>5964</v>
      </c>
      <c r="F7199" s="343" t="n">
        <v>32.77</v>
      </c>
    </row>
    <row r="7200" customFormat="false" ht="15" hidden="false" customHeight="false" outlineLevel="0" collapsed="false">
      <c r="A7200" s="341" t="n">
        <v>88284</v>
      </c>
      <c r="B7200" s="342" t="str">
        <f aca="false">A7200&amp;"U"</f>
        <v>88284U</v>
      </c>
      <c r="C7200" s="341" t="s">
        <v>13091</v>
      </c>
      <c r="D7200" s="341" t="s">
        <v>484</v>
      </c>
      <c r="E7200" s="341" t="s">
        <v>5964</v>
      </c>
      <c r="F7200" s="343" t="n">
        <v>23.93</v>
      </c>
    </row>
    <row r="7201" customFormat="false" ht="15" hidden="false" customHeight="false" outlineLevel="0" collapsed="false">
      <c r="A7201" s="341" t="n">
        <v>88286</v>
      </c>
      <c r="B7201" s="342" t="str">
        <f aca="false">A7201&amp;"U"</f>
        <v>88286U</v>
      </c>
      <c r="C7201" s="341" t="s">
        <v>13092</v>
      </c>
      <c r="D7201" s="341" t="s">
        <v>484</v>
      </c>
      <c r="E7201" s="341" t="s">
        <v>5964</v>
      </c>
      <c r="F7201" s="343" t="n">
        <v>29.77</v>
      </c>
    </row>
    <row r="7202" customFormat="false" ht="15" hidden="false" customHeight="false" outlineLevel="0" collapsed="false">
      <c r="A7202" s="341" t="n">
        <v>88288</v>
      </c>
      <c r="B7202" s="342" t="str">
        <f aca="false">A7202&amp;"U"</f>
        <v>88288U</v>
      </c>
      <c r="C7202" s="341" t="s">
        <v>13093</v>
      </c>
      <c r="D7202" s="341" t="s">
        <v>484</v>
      </c>
      <c r="E7202" s="341" t="s">
        <v>5964</v>
      </c>
      <c r="F7202" s="343" t="n">
        <v>13.63</v>
      </c>
    </row>
    <row r="7203" customFormat="false" ht="15" hidden="false" customHeight="false" outlineLevel="0" collapsed="false">
      <c r="A7203" s="341" t="n">
        <v>88291</v>
      </c>
      <c r="B7203" s="342" t="str">
        <f aca="false">A7203&amp;"U"</f>
        <v>88291U</v>
      </c>
      <c r="C7203" s="341" t="s">
        <v>13094</v>
      </c>
      <c r="D7203" s="341" t="s">
        <v>484</v>
      </c>
      <c r="E7203" s="341" t="s">
        <v>5964</v>
      </c>
      <c r="F7203" s="343" t="n">
        <v>18</v>
      </c>
    </row>
    <row r="7204" customFormat="false" ht="15" hidden="false" customHeight="false" outlineLevel="0" collapsed="false">
      <c r="A7204" s="341" t="n">
        <v>88292</v>
      </c>
      <c r="B7204" s="342" t="str">
        <f aca="false">A7204&amp;"U"</f>
        <v>88292U</v>
      </c>
      <c r="C7204" s="341" t="s">
        <v>13095</v>
      </c>
      <c r="D7204" s="341" t="s">
        <v>484</v>
      </c>
      <c r="E7204" s="341" t="s">
        <v>5964</v>
      </c>
      <c r="F7204" s="343" t="n">
        <v>18.89</v>
      </c>
    </row>
    <row r="7205" customFormat="false" ht="15" hidden="false" customHeight="false" outlineLevel="0" collapsed="false">
      <c r="A7205" s="341" t="n">
        <v>88293</v>
      </c>
      <c r="B7205" s="342" t="str">
        <f aca="false">A7205&amp;"U"</f>
        <v>88293U</v>
      </c>
      <c r="C7205" s="341" t="s">
        <v>13096</v>
      </c>
      <c r="D7205" s="341" t="s">
        <v>484</v>
      </c>
      <c r="E7205" s="341" t="s">
        <v>5964</v>
      </c>
      <c r="F7205" s="343" t="n">
        <v>18</v>
      </c>
    </row>
    <row r="7206" customFormat="false" ht="15" hidden="false" customHeight="false" outlineLevel="0" collapsed="false">
      <c r="A7206" s="341" t="n">
        <v>88294</v>
      </c>
      <c r="B7206" s="342" t="str">
        <f aca="false">A7206&amp;"U"</f>
        <v>88294U</v>
      </c>
      <c r="C7206" s="341" t="s">
        <v>13097</v>
      </c>
      <c r="D7206" s="341" t="s">
        <v>484</v>
      </c>
      <c r="E7206" s="341" t="s">
        <v>6393</v>
      </c>
      <c r="F7206" s="343" t="n">
        <v>24.84</v>
      </c>
    </row>
    <row r="7207" customFormat="false" ht="15" hidden="false" customHeight="false" outlineLevel="0" collapsed="false">
      <c r="A7207" s="341" t="n">
        <v>88295</v>
      </c>
      <c r="B7207" s="342" t="str">
        <f aca="false">A7207&amp;"U"</f>
        <v>88295U</v>
      </c>
      <c r="C7207" s="341" t="s">
        <v>13098</v>
      </c>
      <c r="D7207" s="341" t="s">
        <v>484</v>
      </c>
      <c r="E7207" s="341" t="s">
        <v>5964</v>
      </c>
      <c r="F7207" s="343" t="n">
        <v>16.15</v>
      </c>
    </row>
    <row r="7208" customFormat="false" ht="15" hidden="false" customHeight="false" outlineLevel="0" collapsed="false">
      <c r="A7208" s="341" t="n">
        <v>88296</v>
      </c>
      <c r="B7208" s="342" t="str">
        <f aca="false">A7208&amp;"U"</f>
        <v>88296U</v>
      </c>
      <c r="C7208" s="341" t="s">
        <v>13099</v>
      </c>
      <c r="D7208" s="341" t="s">
        <v>484</v>
      </c>
      <c r="E7208" s="341" t="s">
        <v>5964</v>
      </c>
      <c r="F7208" s="343" t="n">
        <v>25.68</v>
      </c>
    </row>
    <row r="7209" customFormat="false" ht="15" hidden="false" customHeight="false" outlineLevel="0" collapsed="false">
      <c r="A7209" s="341" t="n">
        <v>88297</v>
      </c>
      <c r="B7209" s="342" t="str">
        <f aca="false">A7209&amp;"U"</f>
        <v>88297U</v>
      </c>
      <c r="C7209" s="341" t="s">
        <v>13100</v>
      </c>
      <c r="D7209" s="341" t="s">
        <v>484</v>
      </c>
      <c r="E7209" s="341" t="s">
        <v>5964</v>
      </c>
      <c r="F7209" s="343" t="n">
        <v>19.53</v>
      </c>
    </row>
    <row r="7210" customFormat="false" ht="15" hidden="false" customHeight="false" outlineLevel="0" collapsed="false">
      <c r="A7210" s="341" t="n">
        <v>88298</v>
      </c>
      <c r="B7210" s="342" t="str">
        <f aca="false">A7210&amp;"U"</f>
        <v>88298U</v>
      </c>
      <c r="C7210" s="341" t="s">
        <v>13101</v>
      </c>
      <c r="D7210" s="341" t="s">
        <v>484</v>
      </c>
      <c r="E7210" s="341" t="s">
        <v>5964</v>
      </c>
      <c r="F7210" s="343" t="n">
        <v>20.04</v>
      </c>
    </row>
    <row r="7211" customFormat="false" ht="15" hidden="false" customHeight="false" outlineLevel="0" collapsed="false">
      <c r="A7211" s="341" t="n">
        <v>88299</v>
      </c>
      <c r="B7211" s="342" t="str">
        <f aca="false">A7211&amp;"U"</f>
        <v>88299U</v>
      </c>
      <c r="C7211" s="341" t="s">
        <v>13102</v>
      </c>
      <c r="D7211" s="341" t="s">
        <v>484</v>
      </c>
      <c r="E7211" s="341" t="s">
        <v>5964</v>
      </c>
      <c r="F7211" s="343" t="n">
        <v>28.42</v>
      </c>
    </row>
    <row r="7212" customFormat="false" ht="15" hidden="false" customHeight="false" outlineLevel="0" collapsed="false">
      <c r="A7212" s="341" t="n">
        <v>88300</v>
      </c>
      <c r="B7212" s="342" t="str">
        <f aca="false">A7212&amp;"U"</f>
        <v>88300U</v>
      </c>
      <c r="C7212" s="341" t="s">
        <v>13103</v>
      </c>
      <c r="D7212" s="341" t="s">
        <v>484</v>
      </c>
      <c r="E7212" s="341" t="s">
        <v>5964</v>
      </c>
      <c r="F7212" s="343" t="n">
        <v>28.42</v>
      </c>
    </row>
    <row r="7213" customFormat="false" ht="15" hidden="false" customHeight="false" outlineLevel="0" collapsed="false">
      <c r="A7213" s="341" t="n">
        <v>88301</v>
      </c>
      <c r="B7213" s="342" t="str">
        <f aca="false">A7213&amp;"U"</f>
        <v>88301U</v>
      </c>
      <c r="C7213" s="341" t="s">
        <v>13104</v>
      </c>
      <c r="D7213" s="341" t="s">
        <v>484</v>
      </c>
      <c r="E7213" s="341" t="s">
        <v>5964</v>
      </c>
      <c r="F7213" s="343" t="n">
        <v>18</v>
      </c>
    </row>
    <row r="7214" customFormat="false" ht="15" hidden="false" customHeight="false" outlineLevel="0" collapsed="false">
      <c r="A7214" s="341" t="n">
        <v>88302</v>
      </c>
      <c r="B7214" s="342" t="str">
        <f aca="false">A7214&amp;"U"</f>
        <v>88302U</v>
      </c>
      <c r="C7214" s="341" t="s">
        <v>13105</v>
      </c>
      <c r="D7214" s="341" t="s">
        <v>484</v>
      </c>
      <c r="E7214" s="341" t="s">
        <v>5964</v>
      </c>
      <c r="F7214" s="343" t="n">
        <v>18</v>
      </c>
    </row>
    <row r="7215" customFormat="false" ht="15" hidden="false" customHeight="false" outlineLevel="0" collapsed="false">
      <c r="A7215" s="341" t="n">
        <v>88303</v>
      </c>
      <c r="B7215" s="342" t="str">
        <f aca="false">A7215&amp;"U"</f>
        <v>88303U</v>
      </c>
      <c r="C7215" s="341" t="s">
        <v>13106</v>
      </c>
      <c r="D7215" s="341" t="s">
        <v>484</v>
      </c>
      <c r="E7215" s="341" t="s">
        <v>5964</v>
      </c>
      <c r="F7215" s="343" t="n">
        <v>18.92</v>
      </c>
    </row>
    <row r="7216" customFormat="false" ht="15" hidden="false" customHeight="false" outlineLevel="0" collapsed="false">
      <c r="A7216" s="341" t="n">
        <v>88304</v>
      </c>
      <c r="B7216" s="342" t="str">
        <f aca="false">A7216&amp;"U"</f>
        <v>88304U</v>
      </c>
      <c r="C7216" s="341" t="s">
        <v>13107</v>
      </c>
      <c r="D7216" s="341" t="s">
        <v>484</v>
      </c>
      <c r="E7216" s="341" t="s">
        <v>5964</v>
      </c>
      <c r="F7216" s="343" t="n">
        <v>28.42</v>
      </c>
    </row>
    <row r="7217" customFormat="false" ht="15" hidden="false" customHeight="false" outlineLevel="0" collapsed="false">
      <c r="A7217" s="341" t="n">
        <v>88306</v>
      </c>
      <c r="B7217" s="342" t="str">
        <f aca="false">A7217&amp;"U"</f>
        <v>88306U</v>
      </c>
      <c r="C7217" s="341" t="s">
        <v>13108</v>
      </c>
      <c r="D7217" s="341" t="s">
        <v>484</v>
      </c>
      <c r="E7217" s="341" t="s">
        <v>5964</v>
      </c>
      <c r="F7217" s="343" t="n">
        <v>23.14</v>
      </c>
    </row>
    <row r="7218" customFormat="false" ht="15" hidden="false" customHeight="false" outlineLevel="0" collapsed="false">
      <c r="A7218" s="341" t="n">
        <v>88307</v>
      </c>
      <c r="B7218" s="342" t="str">
        <f aca="false">A7218&amp;"U"</f>
        <v>88307U</v>
      </c>
      <c r="C7218" s="341" t="s">
        <v>13109</v>
      </c>
      <c r="D7218" s="341" t="s">
        <v>484</v>
      </c>
      <c r="E7218" s="341" t="s">
        <v>5964</v>
      </c>
      <c r="F7218" s="343" t="n">
        <v>30.82</v>
      </c>
    </row>
    <row r="7219" customFormat="false" ht="15" hidden="false" customHeight="false" outlineLevel="0" collapsed="false">
      <c r="A7219" s="341" t="n">
        <v>88308</v>
      </c>
      <c r="B7219" s="342" t="str">
        <f aca="false">A7219&amp;"U"</f>
        <v>88308U</v>
      </c>
      <c r="C7219" s="341" t="s">
        <v>13110</v>
      </c>
      <c r="D7219" s="341" t="s">
        <v>484</v>
      </c>
      <c r="E7219" s="341" t="s">
        <v>5964</v>
      </c>
      <c r="F7219" s="343" t="n">
        <v>26.1</v>
      </c>
    </row>
    <row r="7220" customFormat="false" ht="15" hidden="false" customHeight="false" outlineLevel="0" collapsed="false">
      <c r="A7220" s="341" t="n">
        <v>88309</v>
      </c>
      <c r="B7220" s="342" t="str">
        <f aca="false">A7220&amp;"U"</f>
        <v>88309U</v>
      </c>
      <c r="C7220" s="341" t="s">
        <v>13111</v>
      </c>
      <c r="D7220" s="341" t="s">
        <v>484</v>
      </c>
      <c r="E7220" s="341" t="s">
        <v>6393</v>
      </c>
      <c r="F7220" s="343" t="n">
        <v>26.24</v>
      </c>
    </row>
    <row r="7221" customFormat="false" ht="15" hidden="false" customHeight="false" outlineLevel="0" collapsed="false">
      <c r="A7221" s="341" t="n">
        <v>88310</v>
      </c>
      <c r="B7221" s="342" t="str">
        <f aca="false">A7221&amp;"U"</f>
        <v>88310U</v>
      </c>
      <c r="C7221" s="341" t="s">
        <v>13112</v>
      </c>
      <c r="D7221" s="341" t="s">
        <v>484</v>
      </c>
      <c r="E7221" s="341" t="s">
        <v>6393</v>
      </c>
      <c r="F7221" s="343" t="n">
        <v>27.74</v>
      </c>
    </row>
    <row r="7222" customFormat="false" ht="15" hidden="false" customHeight="false" outlineLevel="0" collapsed="false">
      <c r="A7222" s="341" t="n">
        <v>88311</v>
      </c>
      <c r="B7222" s="342" t="str">
        <f aca="false">A7222&amp;"U"</f>
        <v>88311U</v>
      </c>
      <c r="C7222" s="341" t="s">
        <v>13113</v>
      </c>
      <c r="D7222" s="341" t="s">
        <v>484</v>
      </c>
      <c r="E7222" s="341" t="s">
        <v>5964</v>
      </c>
      <c r="F7222" s="343" t="n">
        <v>27.18</v>
      </c>
    </row>
    <row r="7223" customFormat="false" ht="15" hidden="false" customHeight="false" outlineLevel="0" collapsed="false">
      <c r="A7223" s="341" t="n">
        <v>88312</v>
      </c>
      <c r="B7223" s="342" t="str">
        <f aca="false">A7223&amp;"U"</f>
        <v>88312U</v>
      </c>
      <c r="C7223" s="341" t="s">
        <v>13114</v>
      </c>
      <c r="D7223" s="341" t="s">
        <v>484</v>
      </c>
      <c r="E7223" s="341" t="s">
        <v>5964</v>
      </c>
      <c r="F7223" s="343" t="n">
        <v>27.74</v>
      </c>
    </row>
    <row r="7224" customFormat="false" ht="15" hidden="false" customHeight="false" outlineLevel="0" collapsed="false">
      <c r="A7224" s="341" t="n">
        <v>88313</v>
      </c>
      <c r="B7224" s="342" t="str">
        <f aca="false">A7224&amp;"U"</f>
        <v>88313U</v>
      </c>
      <c r="C7224" s="341" t="s">
        <v>13115</v>
      </c>
      <c r="D7224" s="341" t="s">
        <v>484</v>
      </c>
      <c r="E7224" s="341" t="s">
        <v>5964</v>
      </c>
      <c r="F7224" s="343" t="n">
        <v>18.68</v>
      </c>
    </row>
    <row r="7225" customFormat="false" ht="15" hidden="false" customHeight="false" outlineLevel="0" collapsed="false">
      <c r="A7225" s="341" t="n">
        <v>88314</v>
      </c>
      <c r="B7225" s="342" t="str">
        <f aca="false">A7225&amp;"U"</f>
        <v>88314U</v>
      </c>
      <c r="C7225" s="341" t="s">
        <v>13116</v>
      </c>
      <c r="D7225" s="341" t="s">
        <v>484</v>
      </c>
      <c r="E7225" s="341" t="s">
        <v>5964</v>
      </c>
      <c r="F7225" s="343" t="n">
        <v>22.92</v>
      </c>
    </row>
    <row r="7226" customFormat="false" ht="15" hidden="false" customHeight="false" outlineLevel="0" collapsed="false">
      <c r="A7226" s="341" t="n">
        <v>88315</v>
      </c>
      <c r="B7226" s="342" t="str">
        <f aca="false">A7226&amp;"U"</f>
        <v>88315U</v>
      </c>
      <c r="C7226" s="341" t="s">
        <v>13117</v>
      </c>
      <c r="D7226" s="341" t="s">
        <v>484</v>
      </c>
      <c r="E7226" s="341" t="s">
        <v>5964</v>
      </c>
      <c r="F7226" s="343" t="n">
        <v>26.03</v>
      </c>
    </row>
    <row r="7227" customFormat="false" ht="15" hidden="false" customHeight="false" outlineLevel="0" collapsed="false">
      <c r="A7227" s="341" t="n">
        <v>88316</v>
      </c>
      <c r="B7227" s="342" t="str">
        <f aca="false">A7227&amp;"U"</f>
        <v>88316U</v>
      </c>
      <c r="C7227" s="341" t="s">
        <v>13118</v>
      </c>
      <c r="D7227" s="341" t="s">
        <v>484</v>
      </c>
      <c r="E7227" s="341" t="s">
        <v>6393</v>
      </c>
      <c r="F7227" s="343" t="n">
        <v>18.47</v>
      </c>
    </row>
    <row r="7228" customFormat="false" ht="15" hidden="false" customHeight="false" outlineLevel="0" collapsed="false">
      <c r="A7228" s="341" t="n">
        <v>88317</v>
      </c>
      <c r="B7228" s="342" t="str">
        <f aca="false">A7228&amp;"U"</f>
        <v>88317U</v>
      </c>
      <c r="C7228" s="341" t="s">
        <v>13119</v>
      </c>
      <c r="D7228" s="341" t="s">
        <v>484</v>
      </c>
      <c r="E7228" s="341" t="s">
        <v>6393</v>
      </c>
      <c r="F7228" s="343" t="n">
        <v>26.99</v>
      </c>
    </row>
    <row r="7229" customFormat="false" ht="15" hidden="false" customHeight="false" outlineLevel="0" collapsed="false">
      <c r="A7229" s="341" t="n">
        <v>88318</v>
      </c>
      <c r="B7229" s="342" t="str">
        <f aca="false">A7229&amp;"U"</f>
        <v>88318U</v>
      </c>
      <c r="C7229" s="341" t="s">
        <v>13120</v>
      </c>
      <c r="D7229" s="341" t="s">
        <v>484</v>
      </c>
      <c r="E7229" s="341" t="s">
        <v>5964</v>
      </c>
      <c r="F7229" s="343" t="n">
        <v>30.28</v>
      </c>
    </row>
    <row r="7230" customFormat="false" ht="15" hidden="false" customHeight="false" outlineLevel="0" collapsed="false">
      <c r="A7230" s="341" t="n">
        <v>88320</v>
      </c>
      <c r="B7230" s="342" t="str">
        <f aca="false">A7230&amp;"U"</f>
        <v>88320U</v>
      </c>
      <c r="C7230" s="341" t="s">
        <v>13121</v>
      </c>
      <c r="D7230" s="341" t="s">
        <v>484</v>
      </c>
      <c r="E7230" s="341" t="s">
        <v>5964</v>
      </c>
      <c r="F7230" s="343" t="n">
        <v>25.89</v>
      </c>
    </row>
    <row r="7231" customFormat="false" ht="15" hidden="false" customHeight="false" outlineLevel="0" collapsed="false">
      <c r="A7231" s="341" t="n">
        <v>88321</v>
      </c>
      <c r="B7231" s="342" t="str">
        <f aca="false">A7231&amp;"U"</f>
        <v>88321U</v>
      </c>
      <c r="C7231" s="341" t="s">
        <v>13122</v>
      </c>
      <c r="D7231" s="341" t="s">
        <v>484</v>
      </c>
      <c r="E7231" s="341" t="s">
        <v>5964</v>
      </c>
      <c r="F7231" s="343" t="n">
        <v>26.31</v>
      </c>
    </row>
    <row r="7232" customFormat="false" ht="15" hidden="false" customHeight="false" outlineLevel="0" collapsed="false">
      <c r="A7232" s="341" t="n">
        <v>88322</v>
      </c>
      <c r="B7232" s="342" t="str">
        <f aca="false">A7232&amp;"U"</f>
        <v>88322U</v>
      </c>
      <c r="C7232" s="341" t="s">
        <v>13123</v>
      </c>
      <c r="D7232" s="341" t="s">
        <v>484</v>
      </c>
      <c r="E7232" s="341" t="s">
        <v>5964</v>
      </c>
      <c r="F7232" s="343" t="n">
        <v>59.34</v>
      </c>
    </row>
    <row r="7233" customFormat="false" ht="15" hidden="false" customHeight="false" outlineLevel="0" collapsed="false">
      <c r="A7233" s="341" t="n">
        <v>88323</v>
      </c>
      <c r="B7233" s="342" t="str">
        <f aca="false">A7233&amp;"U"</f>
        <v>88323U</v>
      </c>
      <c r="C7233" s="341" t="s">
        <v>13124</v>
      </c>
      <c r="D7233" s="341" t="s">
        <v>484</v>
      </c>
      <c r="E7233" s="341" t="s">
        <v>5964</v>
      </c>
      <c r="F7233" s="343" t="n">
        <v>25.65</v>
      </c>
    </row>
    <row r="7234" customFormat="false" ht="15" hidden="false" customHeight="false" outlineLevel="0" collapsed="false">
      <c r="A7234" s="341" t="n">
        <v>88324</v>
      </c>
      <c r="B7234" s="342" t="str">
        <f aca="false">A7234&amp;"U"</f>
        <v>88324U</v>
      </c>
      <c r="C7234" s="341" t="s">
        <v>13125</v>
      </c>
      <c r="D7234" s="341" t="s">
        <v>484</v>
      </c>
      <c r="E7234" s="341" t="s">
        <v>5964</v>
      </c>
      <c r="F7234" s="343" t="n">
        <v>19.53</v>
      </c>
    </row>
    <row r="7235" customFormat="false" ht="15" hidden="false" customHeight="false" outlineLevel="0" collapsed="false">
      <c r="A7235" s="341" t="n">
        <v>88325</v>
      </c>
      <c r="B7235" s="342" t="str">
        <f aca="false">A7235&amp;"U"</f>
        <v>88325U</v>
      </c>
      <c r="C7235" s="341" t="s">
        <v>13126</v>
      </c>
      <c r="D7235" s="341" t="s">
        <v>484</v>
      </c>
      <c r="E7235" s="341" t="s">
        <v>5964</v>
      </c>
      <c r="F7235" s="343" t="n">
        <v>23.49</v>
      </c>
    </row>
    <row r="7236" customFormat="false" ht="15" hidden="false" customHeight="false" outlineLevel="0" collapsed="false">
      <c r="A7236" s="341" t="n">
        <v>88377</v>
      </c>
      <c r="B7236" s="342" t="str">
        <f aca="false">A7236&amp;"U"</f>
        <v>88377U</v>
      </c>
      <c r="C7236" s="341" t="s">
        <v>13127</v>
      </c>
      <c r="D7236" s="341" t="s">
        <v>484</v>
      </c>
      <c r="E7236" s="341" t="s">
        <v>5964</v>
      </c>
      <c r="F7236" s="343" t="n">
        <v>17.01</v>
      </c>
    </row>
    <row r="7237" customFormat="false" ht="15" hidden="false" customHeight="false" outlineLevel="0" collapsed="false">
      <c r="A7237" s="341" t="n">
        <v>88441</v>
      </c>
      <c r="B7237" s="342" t="str">
        <f aca="false">A7237&amp;"U"</f>
        <v>88441U</v>
      </c>
      <c r="C7237" s="341" t="s">
        <v>13128</v>
      </c>
      <c r="D7237" s="341" t="s">
        <v>484</v>
      </c>
      <c r="E7237" s="341" t="s">
        <v>5964</v>
      </c>
      <c r="F7237" s="343" t="n">
        <v>23.28</v>
      </c>
    </row>
    <row r="7238" customFormat="false" ht="15" hidden="false" customHeight="false" outlineLevel="0" collapsed="false">
      <c r="A7238" s="341" t="n">
        <v>88597</v>
      </c>
      <c r="B7238" s="342" t="str">
        <f aca="false">A7238&amp;"U"</f>
        <v>88597U</v>
      </c>
      <c r="C7238" s="341" t="s">
        <v>13129</v>
      </c>
      <c r="D7238" s="341" t="s">
        <v>484</v>
      </c>
      <c r="E7238" s="341" t="s">
        <v>5964</v>
      </c>
      <c r="F7238" s="343" t="n">
        <v>17.65</v>
      </c>
    </row>
    <row r="7239" customFormat="false" ht="15" hidden="false" customHeight="false" outlineLevel="0" collapsed="false">
      <c r="A7239" s="341" t="n">
        <v>90766</v>
      </c>
      <c r="B7239" s="342" t="str">
        <f aca="false">A7239&amp;"U"</f>
        <v>90766U</v>
      </c>
      <c r="C7239" s="341" t="s">
        <v>13130</v>
      </c>
      <c r="D7239" s="341" t="s">
        <v>484</v>
      </c>
      <c r="E7239" s="341" t="s">
        <v>6393</v>
      </c>
      <c r="F7239" s="343" t="n">
        <v>20.94</v>
      </c>
    </row>
    <row r="7240" customFormat="false" ht="15" hidden="false" customHeight="false" outlineLevel="0" collapsed="false">
      <c r="A7240" s="341" t="n">
        <v>90767</v>
      </c>
      <c r="B7240" s="342" t="str">
        <f aca="false">A7240&amp;"U"</f>
        <v>90767U</v>
      </c>
      <c r="C7240" s="341" t="s">
        <v>13131</v>
      </c>
      <c r="D7240" s="341" t="s">
        <v>484</v>
      </c>
      <c r="E7240" s="341" t="s">
        <v>5964</v>
      </c>
      <c r="F7240" s="343" t="n">
        <v>21.51</v>
      </c>
    </row>
    <row r="7241" customFormat="false" ht="15" hidden="false" customHeight="false" outlineLevel="0" collapsed="false">
      <c r="A7241" s="341" t="n">
        <v>90768</v>
      </c>
      <c r="B7241" s="342" t="str">
        <f aca="false">A7241&amp;"U"</f>
        <v>90768U</v>
      </c>
      <c r="C7241" s="341" t="s">
        <v>13132</v>
      </c>
      <c r="D7241" s="341" t="s">
        <v>484</v>
      </c>
      <c r="E7241" s="341" t="s">
        <v>5964</v>
      </c>
      <c r="F7241" s="343" t="n">
        <v>95.93</v>
      </c>
    </row>
    <row r="7242" customFormat="false" ht="15" hidden="false" customHeight="false" outlineLevel="0" collapsed="false">
      <c r="A7242" s="341" t="n">
        <v>90769</v>
      </c>
      <c r="B7242" s="342" t="str">
        <f aca="false">A7242&amp;"U"</f>
        <v>90769U</v>
      </c>
      <c r="C7242" s="341" t="s">
        <v>13133</v>
      </c>
      <c r="D7242" s="341" t="s">
        <v>484</v>
      </c>
      <c r="E7242" s="341" t="s">
        <v>5964</v>
      </c>
      <c r="F7242" s="343" t="n">
        <v>101.51</v>
      </c>
    </row>
    <row r="7243" customFormat="false" ht="15" hidden="false" customHeight="false" outlineLevel="0" collapsed="false">
      <c r="A7243" s="341" t="n">
        <v>90770</v>
      </c>
      <c r="B7243" s="342" t="str">
        <f aca="false">A7243&amp;"U"</f>
        <v>90770U</v>
      </c>
      <c r="C7243" s="341" t="s">
        <v>13134</v>
      </c>
      <c r="D7243" s="341" t="s">
        <v>484</v>
      </c>
      <c r="E7243" s="341" t="s">
        <v>5964</v>
      </c>
      <c r="F7243" s="343" t="n">
        <v>106.27</v>
      </c>
    </row>
    <row r="7244" customFormat="false" ht="15" hidden="false" customHeight="false" outlineLevel="0" collapsed="false">
      <c r="A7244" s="341" t="n">
        <v>90771</v>
      </c>
      <c r="B7244" s="342" t="str">
        <f aca="false">A7244&amp;"U"</f>
        <v>90771U</v>
      </c>
      <c r="C7244" s="341" t="s">
        <v>13135</v>
      </c>
      <c r="D7244" s="341" t="s">
        <v>484</v>
      </c>
      <c r="E7244" s="341" t="s">
        <v>5964</v>
      </c>
      <c r="F7244" s="343" t="n">
        <v>13.8</v>
      </c>
    </row>
    <row r="7245" customFormat="false" ht="15" hidden="false" customHeight="false" outlineLevel="0" collapsed="false">
      <c r="A7245" s="341" t="n">
        <v>90772</v>
      </c>
      <c r="B7245" s="342" t="str">
        <f aca="false">A7245&amp;"U"</f>
        <v>90772U</v>
      </c>
      <c r="C7245" s="341" t="s">
        <v>13136</v>
      </c>
      <c r="D7245" s="341" t="s">
        <v>484</v>
      </c>
      <c r="E7245" s="341" t="s">
        <v>5964</v>
      </c>
      <c r="F7245" s="343" t="n">
        <v>17.79</v>
      </c>
    </row>
    <row r="7246" customFormat="false" ht="15" hidden="false" customHeight="false" outlineLevel="0" collapsed="false">
      <c r="A7246" s="341" t="n">
        <v>90773</v>
      </c>
      <c r="B7246" s="342" t="str">
        <f aca="false">A7246&amp;"U"</f>
        <v>90773U</v>
      </c>
      <c r="C7246" s="341" t="s">
        <v>13137</v>
      </c>
      <c r="D7246" s="341" t="s">
        <v>484</v>
      </c>
      <c r="E7246" s="341" t="s">
        <v>5964</v>
      </c>
      <c r="F7246" s="343" t="n">
        <v>13.66</v>
      </c>
    </row>
    <row r="7247" customFormat="false" ht="15" hidden="false" customHeight="false" outlineLevel="0" collapsed="false">
      <c r="A7247" s="341" t="n">
        <v>90775</v>
      </c>
      <c r="B7247" s="342" t="str">
        <f aca="false">A7247&amp;"U"</f>
        <v>90775U</v>
      </c>
      <c r="C7247" s="341" t="s">
        <v>13138</v>
      </c>
      <c r="D7247" s="341" t="s">
        <v>484</v>
      </c>
      <c r="E7247" s="341" t="s">
        <v>5964</v>
      </c>
      <c r="F7247" s="343" t="n">
        <v>16.17</v>
      </c>
    </row>
    <row r="7248" customFormat="false" ht="15" hidden="false" customHeight="false" outlineLevel="0" collapsed="false">
      <c r="A7248" s="341" t="n">
        <v>90776</v>
      </c>
      <c r="B7248" s="342" t="str">
        <f aca="false">A7248&amp;"U"</f>
        <v>90776U</v>
      </c>
      <c r="C7248" s="341" t="s">
        <v>13139</v>
      </c>
      <c r="D7248" s="341" t="s">
        <v>484</v>
      </c>
      <c r="E7248" s="341" t="s">
        <v>6393</v>
      </c>
      <c r="F7248" s="343" t="n">
        <v>29.24</v>
      </c>
    </row>
    <row r="7249" customFormat="false" ht="15" hidden="false" customHeight="false" outlineLevel="0" collapsed="false">
      <c r="A7249" s="341" t="n">
        <v>90777</v>
      </c>
      <c r="B7249" s="342" t="str">
        <f aca="false">A7249&amp;"U"</f>
        <v>90777U</v>
      </c>
      <c r="C7249" s="341" t="s">
        <v>13140</v>
      </c>
      <c r="D7249" s="341" t="s">
        <v>484</v>
      </c>
      <c r="E7249" s="341" t="s">
        <v>6393</v>
      </c>
      <c r="F7249" s="343" t="n">
        <v>98.41</v>
      </c>
    </row>
    <row r="7250" customFormat="false" ht="15" hidden="false" customHeight="false" outlineLevel="0" collapsed="false">
      <c r="A7250" s="341" t="n">
        <v>90778</v>
      </c>
      <c r="B7250" s="342" t="str">
        <f aca="false">A7250&amp;"U"</f>
        <v>90778U</v>
      </c>
      <c r="C7250" s="341" t="s">
        <v>61</v>
      </c>
      <c r="D7250" s="341" t="s">
        <v>484</v>
      </c>
      <c r="E7250" s="341" t="s">
        <v>5964</v>
      </c>
      <c r="F7250" s="343" t="n">
        <v>103.77</v>
      </c>
    </row>
    <row r="7251" customFormat="false" ht="15" hidden="false" customHeight="false" outlineLevel="0" collapsed="false">
      <c r="A7251" s="341" t="n">
        <v>90779</v>
      </c>
      <c r="B7251" s="342" t="str">
        <f aca="false">A7251&amp;"U"</f>
        <v>90779U</v>
      </c>
      <c r="C7251" s="341" t="s">
        <v>13141</v>
      </c>
      <c r="D7251" s="341" t="s">
        <v>484</v>
      </c>
      <c r="E7251" s="341" t="s">
        <v>5964</v>
      </c>
      <c r="F7251" s="343" t="n">
        <v>123.35</v>
      </c>
    </row>
    <row r="7252" customFormat="false" ht="15" hidden="false" customHeight="false" outlineLevel="0" collapsed="false">
      <c r="A7252" s="341" t="n">
        <v>90780</v>
      </c>
      <c r="B7252" s="342" t="str">
        <f aca="false">A7252&amp;"U"</f>
        <v>90780U</v>
      </c>
      <c r="C7252" s="341" t="s">
        <v>13142</v>
      </c>
      <c r="D7252" s="341" t="s">
        <v>484</v>
      </c>
      <c r="E7252" s="341" t="s">
        <v>5964</v>
      </c>
      <c r="F7252" s="343" t="n">
        <v>39.52</v>
      </c>
    </row>
    <row r="7253" customFormat="false" ht="15" hidden="false" customHeight="false" outlineLevel="0" collapsed="false">
      <c r="A7253" s="341" t="n">
        <v>90781</v>
      </c>
      <c r="B7253" s="342" t="str">
        <f aca="false">A7253&amp;"U"</f>
        <v>90781U</v>
      </c>
      <c r="C7253" s="341" t="s">
        <v>13143</v>
      </c>
      <c r="D7253" s="341" t="s">
        <v>484</v>
      </c>
      <c r="E7253" s="341" t="s">
        <v>6393</v>
      </c>
      <c r="F7253" s="343" t="n">
        <v>20.91</v>
      </c>
    </row>
    <row r="7254" customFormat="false" ht="15" hidden="false" customHeight="false" outlineLevel="0" collapsed="false">
      <c r="A7254" s="341" t="n">
        <v>93558</v>
      </c>
      <c r="B7254" s="342" t="str">
        <f aca="false">A7254&amp;"U"</f>
        <v>93558U</v>
      </c>
      <c r="C7254" s="341" t="s">
        <v>13144</v>
      </c>
      <c r="D7254" s="341" t="s">
        <v>13145</v>
      </c>
      <c r="E7254" s="341" t="s">
        <v>5964</v>
      </c>
      <c r="F7254" s="344" t="n">
        <v>4915.22</v>
      </c>
    </row>
    <row r="7255" customFormat="false" ht="15" hidden="false" customHeight="false" outlineLevel="0" collapsed="false">
      <c r="A7255" s="341" t="n">
        <v>93559</v>
      </c>
      <c r="B7255" s="342" t="str">
        <f aca="false">A7255&amp;"U"</f>
        <v>93559U</v>
      </c>
      <c r="C7255" s="341" t="s">
        <v>13129</v>
      </c>
      <c r="D7255" s="341" t="s">
        <v>13145</v>
      </c>
      <c r="E7255" s="341" t="s">
        <v>5964</v>
      </c>
      <c r="F7255" s="344" t="n">
        <v>3129.6</v>
      </c>
    </row>
    <row r="7256" customFormat="false" ht="15" hidden="false" customHeight="false" outlineLevel="0" collapsed="false">
      <c r="A7256" s="341" t="n">
        <v>93560</v>
      </c>
      <c r="B7256" s="342" t="str">
        <f aca="false">A7256&amp;"U"</f>
        <v>93560U</v>
      </c>
      <c r="C7256" s="341" t="s">
        <v>13137</v>
      </c>
      <c r="D7256" s="341" t="s">
        <v>13145</v>
      </c>
      <c r="E7256" s="341" t="s">
        <v>5964</v>
      </c>
      <c r="F7256" s="344" t="n">
        <v>2429.01</v>
      </c>
    </row>
    <row r="7257" customFormat="false" ht="15" hidden="false" customHeight="false" outlineLevel="0" collapsed="false">
      <c r="A7257" s="341" t="n">
        <v>93561</v>
      </c>
      <c r="B7257" s="342" t="str">
        <f aca="false">A7257&amp;"U"</f>
        <v>93561U</v>
      </c>
      <c r="C7257" s="341" t="s">
        <v>13138</v>
      </c>
      <c r="D7257" s="341" t="s">
        <v>13145</v>
      </c>
      <c r="E7257" s="341" t="s">
        <v>5964</v>
      </c>
      <c r="F7257" s="344" t="n">
        <v>2870.11</v>
      </c>
    </row>
    <row r="7258" customFormat="false" ht="15" hidden="false" customHeight="false" outlineLevel="0" collapsed="false">
      <c r="A7258" s="341" t="n">
        <v>93562</v>
      </c>
      <c r="B7258" s="342" t="str">
        <f aca="false">A7258&amp;"U"</f>
        <v>93562U</v>
      </c>
      <c r="C7258" s="341" t="s">
        <v>13135</v>
      </c>
      <c r="D7258" s="341" t="s">
        <v>13145</v>
      </c>
      <c r="E7258" s="341" t="s">
        <v>5964</v>
      </c>
      <c r="F7258" s="344" t="n">
        <v>2454.95</v>
      </c>
    </row>
    <row r="7259" customFormat="false" ht="15" hidden="false" customHeight="false" outlineLevel="0" collapsed="false">
      <c r="A7259" s="341" t="n">
        <v>93563</v>
      </c>
      <c r="B7259" s="342" t="str">
        <f aca="false">A7259&amp;"U"</f>
        <v>93563U</v>
      </c>
      <c r="C7259" s="341" t="s">
        <v>13130</v>
      </c>
      <c r="D7259" s="341" t="s">
        <v>13145</v>
      </c>
      <c r="E7259" s="341" t="s">
        <v>5964</v>
      </c>
      <c r="F7259" s="344" t="n">
        <v>3708.72</v>
      </c>
    </row>
    <row r="7260" customFormat="false" ht="15" hidden="false" customHeight="false" outlineLevel="0" collapsed="false">
      <c r="A7260" s="341" t="n">
        <v>93564</v>
      </c>
      <c r="B7260" s="342" t="str">
        <f aca="false">A7260&amp;"U"</f>
        <v>93564U</v>
      </c>
      <c r="C7260" s="341" t="s">
        <v>13131</v>
      </c>
      <c r="D7260" s="341" t="s">
        <v>13145</v>
      </c>
      <c r="E7260" s="341" t="s">
        <v>5964</v>
      </c>
      <c r="F7260" s="344" t="n">
        <v>3794.39</v>
      </c>
    </row>
    <row r="7261" customFormat="false" ht="15" hidden="false" customHeight="false" outlineLevel="0" collapsed="false">
      <c r="A7261" s="341" t="n">
        <v>93565</v>
      </c>
      <c r="B7261" s="342" t="str">
        <f aca="false">A7261&amp;"U"</f>
        <v>93565U</v>
      </c>
      <c r="C7261" s="341" t="s">
        <v>13140</v>
      </c>
      <c r="D7261" s="341" t="s">
        <v>13145</v>
      </c>
      <c r="E7261" s="341" t="s">
        <v>5964</v>
      </c>
      <c r="F7261" s="344" t="n">
        <v>17275.25</v>
      </c>
    </row>
    <row r="7262" customFormat="false" ht="15" hidden="false" customHeight="false" outlineLevel="0" collapsed="false">
      <c r="A7262" s="341" t="n">
        <v>93566</v>
      </c>
      <c r="B7262" s="342" t="str">
        <f aca="false">A7262&amp;"U"</f>
        <v>93566U</v>
      </c>
      <c r="C7262" s="341" t="s">
        <v>13136</v>
      </c>
      <c r="D7262" s="341" t="s">
        <v>13145</v>
      </c>
      <c r="E7262" s="341" t="s">
        <v>5964</v>
      </c>
      <c r="F7262" s="344" t="n">
        <v>3155.1</v>
      </c>
    </row>
    <row r="7263" customFormat="false" ht="15" hidden="false" customHeight="false" outlineLevel="0" collapsed="false">
      <c r="A7263" s="341" t="n">
        <v>93567</v>
      </c>
      <c r="B7263" s="342" t="str">
        <f aca="false">A7263&amp;"U"</f>
        <v>93567U</v>
      </c>
      <c r="C7263" s="341" t="s">
        <v>61</v>
      </c>
      <c r="D7263" s="341" t="s">
        <v>13145</v>
      </c>
      <c r="E7263" s="341" t="s">
        <v>5964</v>
      </c>
      <c r="F7263" s="344" t="n">
        <v>18216.41</v>
      </c>
    </row>
    <row r="7264" customFormat="false" ht="15" hidden="false" customHeight="false" outlineLevel="0" collapsed="false">
      <c r="A7264" s="341" t="n">
        <v>93568</v>
      </c>
      <c r="B7264" s="342" t="str">
        <f aca="false">A7264&amp;"U"</f>
        <v>93568U</v>
      </c>
      <c r="C7264" s="341" t="s">
        <v>13141</v>
      </c>
      <c r="D7264" s="341" t="s">
        <v>13145</v>
      </c>
      <c r="E7264" s="341" t="s">
        <v>5964</v>
      </c>
      <c r="F7264" s="344" t="n">
        <v>21647.33</v>
      </c>
    </row>
    <row r="7265" customFormat="false" ht="15" hidden="false" customHeight="false" outlineLevel="0" collapsed="false">
      <c r="A7265" s="341" t="n">
        <v>93569</v>
      </c>
      <c r="B7265" s="342" t="str">
        <f aca="false">A7265&amp;"U"</f>
        <v>93569U</v>
      </c>
      <c r="C7265" s="341" t="s">
        <v>13146</v>
      </c>
      <c r="D7265" s="341" t="s">
        <v>13145</v>
      </c>
      <c r="E7265" s="341" t="s">
        <v>5964</v>
      </c>
      <c r="F7265" s="344" t="n">
        <v>16872.63</v>
      </c>
    </row>
    <row r="7266" customFormat="false" ht="15" hidden="false" customHeight="false" outlineLevel="0" collapsed="false">
      <c r="A7266" s="341" t="n">
        <v>93570</v>
      </c>
      <c r="B7266" s="342" t="str">
        <f aca="false">A7266&amp;"U"</f>
        <v>93570U</v>
      </c>
      <c r="C7266" s="341" t="s">
        <v>13147</v>
      </c>
      <c r="D7266" s="341" t="s">
        <v>13145</v>
      </c>
      <c r="E7266" s="341" t="s">
        <v>5964</v>
      </c>
      <c r="F7266" s="344" t="n">
        <v>17851.05</v>
      </c>
    </row>
    <row r="7267" customFormat="false" ht="15" hidden="false" customHeight="false" outlineLevel="0" collapsed="false">
      <c r="A7267" s="341" t="n">
        <v>93571</v>
      </c>
      <c r="B7267" s="342" t="str">
        <f aca="false">A7267&amp;"U"</f>
        <v>93571U</v>
      </c>
      <c r="C7267" s="341" t="s">
        <v>13148</v>
      </c>
      <c r="D7267" s="341" t="s">
        <v>13145</v>
      </c>
      <c r="E7267" s="341" t="s">
        <v>5964</v>
      </c>
      <c r="F7267" s="344" t="n">
        <v>18689.17</v>
      </c>
    </row>
    <row r="7268" customFormat="false" ht="15" hidden="false" customHeight="false" outlineLevel="0" collapsed="false">
      <c r="A7268" s="341" t="n">
        <v>93572</v>
      </c>
      <c r="B7268" s="342" t="str">
        <f aca="false">A7268&amp;"U"</f>
        <v>93572U</v>
      </c>
      <c r="C7268" s="341" t="s">
        <v>13149</v>
      </c>
      <c r="D7268" s="341" t="s">
        <v>13145</v>
      </c>
      <c r="E7268" s="341" t="s">
        <v>5964</v>
      </c>
      <c r="F7268" s="344" t="n">
        <v>5151.96</v>
      </c>
    </row>
    <row r="7269" customFormat="false" ht="15" hidden="false" customHeight="false" outlineLevel="0" collapsed="false">
      <c r="A7269" s="341" t="n">
        <v>94295</v>
      </c>
      <c r="B7269" s="342" t="str">
        <f aca="false">A7269&amp;"U"</f>
        <v>94295U</v>
      </c>
      <c r="C7269" s="341" t="s">
        <v>13142</v>
      </c>
      <c r="D7269" s="341" t="s">
        <v>13145</v>
      </c>
      <c r="E7269" s="341" t="s">
        <v>5964</v>
      </c>
      <c r="F7269" s="344" t="n">
        <v>6954.46</v>
      </c>
    </row>
    <row r="7270" customFormat="false" ht="15" hidden="false" customHeight="false" outlineLevel="0" collapsed="false">
      <c r="A7270" s="341" t="n">
        <v>94296</v>
      </c>
      <c r="B7270" s="342" t="str">
        <f aca="false">A7270&amp;"U"</f>
        <v>94296U</v>
      </c>
      <c r="C7270" s="341" t="s">
        <v>13143</v>
      </c>
      <c r="D7270" s="341" t="s">
        <v>13145</v>
      </c>
      <c r="E7270" s="341" t="s">
        <v>5964</v>
      </c>
      <c r="F7270" s="344" t="n">
        <v>3698.18</v>
      </c>
    </row>
    <row r="7271" customFormat="false" ht="15" hidden="false" customHeight="false" outlineLevel="0" collapsed="false">
      <c r="A7271" s="341" t="n">
        <v>95308</v>
      </c>
      <c r="B7271" s="342" t="str">
        <f aca="false">A7271&amp;"U"</f>
        <v>95308U</v>
      </c>
      <c r="C7271" s="341" t="s">
        <v>13150</v>
      </c>
      <c r="D7271" s="341" t="s">
        <v>484</v>
      </c>
      <c r="E7271" s="341" t="s">
        <v>5964</v>
      </c>
      <c r="F7271" s="343" t="n">
        <v>0.15</v>
      </c>
    </row>
    <row r="7272" customFormat="false" ht="15" hidden="false" customHeight="false" outlineLevel="0" collapsed="false">
      <c r="A7272" s="341" t="n">
        <v>95309</v>
      </c>
      <c r="B7272" s="342" t="str">
        <f aca="false">A7272&amp;"U"</f>
        <v>95309U</v>
      </c>
      <c r="C7272" s="341" t="s">
        <v>13151</v>
      </c>
      <c r="D7272" s="341" t="s">
        <v>484</v>
      </c>
      <c r="E7272" s="341" t="s">
        <v>5964</v>
      </c>
      <c r="F7272" s="343" t="n">
        <v>0.19</v>
      </c>
    </row>
    <row r="7273" customFormat="false" ht="15" hidden="false" customHeight="false" outlineLevel="0" collapsed="false">
      <c r="A7273" s="341" t="n">
        <v>95310</v>
      </c>
      <c r="B7273" s="342" t="str">
        <f aca="false">A7273&amp;"U"</f>
        <v>95310U</v>
      </c>
      <c r="C7273" s="341" t="s">
        <v>13152</v>
      </c>
      <c r="D7273" s="341" t="s">
        <v>484</v>
      </c>
      <c r="E7273" s="341" t="s">
        <v>5964</v>
      </c>
      <c r="F7273" s="343" t="n">
        <v>0.15</v>
      </c>
    </row>
    <row r="7274" customFormat="false" ht="15" hidden="false" customHeight="false" outlineLevel="0" collapsed="false">
      <c r="A7274" s="341" t="n">
        <v>95311</v>
      </c>
      <c r="B7274" s="342" t="str">
        <f aca="false">A7274&amp;"U"</f>
        <v>95311U</v>
      </c>
      <c r="C7274" s="341" t="s">
        <v>13153</v>
      </c>
      <c r="D7274" s="341" t="s">
        <v>484</v>
      </c>
      <c r="E7274" s="341" t="s">
        <v>5964</v>
      </c>
      <c r="F7274" s="343" t="n">
        <v>0.15</v>
      </c>
    </row>
    <row r="7275" customFormat="false" ht="15" hidden="false" customHeight="false" outlineLevel="0" collapsed="false">
      <c r="A7275" s="341" t="n">
        <v>95312</v>
      </c>
      <c r="B7275" s="342" t="str">
        <f aca="false">A7275&amp;"U"</f>
        <v>95312U</v>
      </c>
      <c r="C7275" s="341" t="s">
        <v>13154</v>
      </c>
      <c r="D7275" s="341" t="s">
        <v>484</v>
      </c>
      <c r="E7275" s="341" t="s">
        <v>5964</v>
      </c>
      <c r="F7275" s="343" t="n">
        <v>0.19</v>
      </c>
    </row>
    <row r="7276" customFormat="false" ht="15" hidden="false" customHeight="false" outlineLevel="0" collapsed="false">
      <c r="A7276" s="341" t="n">
        <v>95313</v>
      </c>
      <c r="B7276" s="342" t="str">
        <f aca="false">A7276&amp;"U"</f>
        <v>95313U</v>
      </c>
      <c r="C7276" s="341" t="s">
        <v>13155</v>
      </c>
      <c r="D7276" s="341" t="s">
        <v>484</v>
      </c>
      <c r="E7276" s="341" t="s">
        <v>5964</v>
      </c>
      <c r="F7276" s="343" t="n">
        <v>0.15</v>
      </c>
    </row>
    <row r="7277" customFormat="false" ht="15" hidden="false" customHeight="false" outlineLevel="0" collapsed="false">
      <c r="A7277" s="341" t="n">
        <v>95314</v>
      </c>
      <c r="B7277" s="342" t="str">
        <f aca="false">A7277&amp;"U"</f>
        <v>95314U</v>
      </c>
      <c r="C7277" s="341" t="s">
        <v>13156</v>
      </c>
      <c r="D7277" s="341" t="s">
        <v>484</v>
      </c>
      <c r="E7277" s="341" t="s">
        <v>5964</v>
      </c>
      <c r="F7277" s="343" t="n">
        <v>0.24</v>
      </c>
    </row>
    <row r="7278" customFormat="false" ht="15" hidden="false" customHeight="false" outlineLevel="0" collapsed="false">
      <c r="A7278" s="341" t="n">
        <v>95315</v>
      </c>
      <c r="B7278" s="342" t="str">
        <f aca="false">A7278&amp;"U"</f>
        <v>95315U</v>
      </c>
      <c r="C7278" s="341" t="s">
        <v>13157</v>
      </c>
      <c r="D7278" s="341" t="s">
        <v>484</v>
      </c>
      <c r="E7278" s="341" t="s">
        <v>5964</v>
      </c>
      <c r="F7278" s="343" t="n">
        <v>0.15</v>
      </c>
    </row>
    <row r="7279" customFormat="false" ht="15" hidden="false" customHeight="false" outlineLevel="0" collapsed="false">
      <c r="A7279" s="341" t="n">
        <v>95316</v>
      </c>
      <c r="B7279" s="342" t="str">
        <f aca="false">A7279&amp;"U"</f>
        <v>95316U</v>
      </c>
      <c r="C7279" s="341" t="s">
        <v>13158</v>
      </c>
      <c r="D7279" s="341" t="s">
        <v>484</v>
      </c>
      <c r="E7279" s="341" t="s">
        <v>5964</v>
      </c>
      <c r="F7279" s="343" t="n">
        <v>0.48</v>
      </c>
    </row>
    <row r="7280" customFormat="false" ht="15" hidden="false" customHeight="false" outlineLevel="0" collapsed="false">
      <c r="A7280" s="341" t="n">
        <v>95317</v>
      </c>
      <c r="B7280" s="342" t="str">
        <f aca="false">A7280&amp;"U"</f>
        <v>95317U</v>
      </c>
      <c r="C7280" s="341" t="s">
        <v>13159</v>
      </c>
      <c r="D7280" s="341" t="s">
        <v>484</v>
      </c>
      <c r="E7280" s="341" t="s">
        <v>5964</v>
      </c>
      <c r="F7280" s="343" t="n">
        <v>0.23</v>
      </c>
    </row>
    <row r="7281" customFormat="false" ht="15" hidden="false" customHeight="false" outlineLevel="0" collapsed="false">
      <c r="A7281" s="341" t="n">
        <v>95318</v>
      </c>
      <c r="B7281" s="342" t="str">
        <f aca="false">A7281&amp;"U"</f>
        <v>95318U</v>
      </c>
      <c r="C7281" s="341" t="s">
        <v>13160</v>
      </c>
      <c r="D7281" s="341" t="s">
        <v>484</v>
      </c>
      <c r="E7281" s="341" t="s">
        <v>5964</v>
      </c>
      <c r="F7281" s="343" t="n">
        <v>0.2</v>
      </c>
    </row>
    <row r="7282" customFormat="false" ht="15" hidden="false" customHeight="false" outlineLevel="0" collapsed="false">
      <c r="A7282" s="341" t="n">
        <v>95319</v>
      </c>
      <c r="B7282" s="342" t="str">
        <f aca="false">A7282&amp;"U"</f>
        <v>95319U</v>
      </c>
      <c r="C7282" s="341" t="s">
        <v>13161</v>
      </c>
      <c r="D7282" s="341" t="s">
        <v>484</v>
      </c>
      <c r="E7282" s="341" t="s">
        <v>5964</v>
      </c>
      <c r="F7282" s="343" t="n">
        <v>0.15</v>
      </c>
    </row>
    <row r="7283" customFormat="false" ht="15" hidden="false" customHeight="false" outlineLevel="0" collapsed="false">
      <c r="A7283" s="341" t="n">
        <v>95320</v>
      </c>
      <c r="B7283" s="342" t="str">
        <f aca="false">A7283&amp;"U"</f>
        <v>95320U</v>
      </c>
      <c r="C7283" s="341" t="s">
        <v>13162</v>
      </c>
      <c r="D7283" s="341" t="s">
        <v>484</v>
      </c>
      <c r="E7283" s="341" t="s">
        <v>5964</v>
      </c>
      <c r="F7283" s="343" t="n">
        <v>0.15</v>
      </c>
    </row>
    <row r="7284" customFormat="false" ht="15" hidden="false" customHeight="false" outlineLevel="0" collapsed="false">
      <c r="A7284" s="341" t="n">
        <v>95321</v>
      </c>
      <c r="B7284" s="342" t="str">
        <f aca="false">A7284&amp;"U"</f>
        <v>95321U</v>
      </c>
      <c r="C7284" s="341" t="s">
        <v>13163</v>
      </c>
      <c r="D7284" s="341" t="s">
        <v>484</v>
      </c>
      <c r="E7284" s="341" t="s">
        <v>5964</v>
      </c>
      <c r="F7284" s="343" t="n">
        <v>0.14</v>
      </c>
    </row>
    <row r="7285" customFormat="false" ht="15" hidden="false" customHeight="false" outlineLevel="0" collapsed="false">
      <c r="A7285" s="341" t="n">
        <v>95322</v>
      </c>
      <c r="B7285" s="342" t="str">
        <f aca="false">A7285&amp;"U"</f>
        <v>95322U</v>
      </c>
      <c r="C7285" s="341" t="s">
        <v>13164</v>
      </c>
      <c r="D7285" s="341" t="s">
        <v>484</v>
      </c>
      <c r="E7285" s="341" t="s">
        <v>5964</v>
      </c>
      <c r="F7285" s="343" t="n">
        <v>0.07</v>
      </c>
    </row>
    <row r="7286" customFormat="false" ht="15" hidden="false" customHeight="false" outlineLevel="0" collapsed="false">
      <c r="A7286" s="341" t="n">
        <v>95323</v>
      </c>
      <c r="B7286" s="342" t="str">
        <f aca="false">A7286&amp;"U"</f>
        <v>95323U</v>
      </c>
      <c r="C7286" s="341" t="s">
        <v>13165</v>
      </c>
      <c r="D7286" s="341" t="s">
        <v>484</v>
      </c>
      <c r="E7286" s="341" t="s">
        <v>5964</v>
      </c>
      <c r="F7286" s="343" t="n">
        <v>0.22</v>
      </c>
    </row>
    <row r="7287" customFormat="false" ht="15" hidden="false" customHeight="false" outlineLevel="0" collapsed="false">
      <c r="A7287" s="341" t="n">
        <v>95324</v>
      </c>
      <c r="B7287" s="342" t="str">
        <f aca="false">A7287&amp;"U"</f>
        <v>95324U</v>
      </c>
      <c r="C7287" s="341" t="s">
        <v>13166</v>
      </c>
      <c r="D7287" s="341" t="s">
        <v>484</v>
      </c>
      <c r="E7287" s="341" t="s">
        <v>5964</v>
      </c>
      <c r="F7287" s="343" t="n">
        <v>0.32</v>
      </c>
    </row>
    <row r="7288" customFormat="false" ht="15" hidden="false" customHeight="false" outlineLevel="0" collapsed="false">
      <c r="A7288" s="341" t="n">
        <v>95325</v>
      </c>
      <c r="B7288" s="342" t="str">
        <f aca="false">A7288&amp;"U"</f>
        <v>95325U</v>
      </c>
      <c r="C7288" s="341" t="s">
        <v>13167</v>
      </c>
      <c r="D7288" s="341" t="s">
        <v>484</v>
      </c>
      <c r="E7288" s="341" t="s">
        <v>5964</v>
      </c>
      <c r="F7288" s="343" t="n">
        <v>0.27</v>
      </c>
    </row>
    <row r="7289" customFormat="false" ht="15" hidden="false" customHeight="false" outlineLevel="0" collapsed="false">
      <c r="A7289" s="341" t="n">
        <v>95326</v>
      </c>
      <c r="B7289" s="342" t="str">
        <f aca="false">A7289&amp;"U"</f>
        <v>95326U</v>
      </c>
      <c r="C7289" s="341" t="s">
        <v>13168</v>
      </c>
      <c r="D7289" s="341" t="s">
        <v>484</v>
      </c>
      <c r="E7289" s="341" t="s">
        <v>5964</v>
      </c>
      <c r="F7289" s="343" t="n">
        <v>0.08</v>
      </c>
    </row>
    <row r="7290" customFormat="false" ht="15" hidden="false" customHeight="false" outlineLevel="0" collapsed="false">
      <c r="A7290" s="341" t="n">
        <v>95328</v>
      </c>
      <c r="B7290" s="342" t="str">
        <f aca="false">A7290&amp;"U"</f>
        <v>95328U</v>
      </c>
      <c r="C7290" s="341" t="s">
        <v>13169</v>
      </c>
      <c r="D7290" s="341" t="s">
        <v>484</v>
      </c>
      <c r="E7290" s="341" t="s">
        <v>5964</v>
      </c>
      <c r="F7290" s="343" t="n">
        <v>0.22</v>
      </c>
    </row>
    <row r="7291" customFormat="false" ht="15" hidden="false" customHeight="false" outlineLevel="0" collapsed="false">
      <c r="A7291" s="341" t="n">
        <v>95329</v>
      </c>
      <c r="B7291" s="342" t="str">
        <f aca="false">A7291&amp;"U"</f>
        <v>95329U</v>
      </c>
      <c r="C7291" s="341" t="s">
        <v>13170</v>
      </c>
      <c r="D7291" s="341" t="s">
        <v>484</v>
      </c>
      <c r="E7291" s="341" t="s">
        <v>5964</v>
      </c>
      <c r="F7291" s="343" t="n">
        <v>0.29</v>
      </c>
    </row>
    <row r="7292" customFormat="false" ht="15" hidden="false" customHeight="false" outlineLevel="0" collapsed="false">
      <c r="A7292" s="341" t="n">
        <v>95330</v>
      </c>
      <c r="B7292" s="342" t="str">
        <f aca="false">A7292&amp;"U"</f>
        <v>95330U</v>
      </c>
      <c r="C7292" s="341" t="s">
        <v>13171</v>
      </c>
      <c r="D7292" s="341" t="s">
        <v>484</v>
      </c>
      <c r="E7292" s="341" t="s">
        <v>6393</v>
      </c>
      <c r="F7292" s="343" t="n">
        <v>0.24</v>
      </c>
    </row>
    <row r="7293" customFormat="false" ht="15" hidden="false" customHeight="false" outlineLevel="0" collapsed="false">
      <c r="A7293" s="341" t="n">
        <v>95331</v>
      </c>
      <c r="B7293" s="342" t="str">
        <f aca="false">A7293&amp;"U"</f>
        <v>95331U</v>
      </c>
      <c r="C7293" s="341" t="s">
        <v>13172</v>
      </c>
      <c r="D7293" s="341" t="s">
        <v>484</v>
      </c>
      <c r="E7293" s="341" t="s">
        <v>5964</v>
      </c>
      <c r="F7293" s="343" t="n">
        <v>0.18</v>
      </c>
    </row>
    <row r="7294" customFormat="false" ht="15" hidden="false" customHeight="false" outlineLevel="0" collapsed="false">
      <c r="A7294" s="341" t="n">
        <v>95332</v>
      </c>
      <c r="B7294" s="342" t="str">
        <f aca="false">A7294&amp;"U"</f>
        <v>95332U</v>
      </c>
      <c r="C7294" s="341" t="s">
        <v>13173</v>
      </c>
      <c r="D7294" s="341" t="s">
        <v>484</v>
      </c>
      <c r="E7294" s="341" t="s">
        <v>6393</v>
      </c>
      <c r="F7294" s="343" t="n">
        <v>0.79</v>
      </c>
    </row>
    <row r="7295" customFormat="false" ht="15" hidden="false" customHeight="false" outlineLevel="0" collapsed="false">
      <c r="A7295" s="341" t="n">
        <v>95333</v>
      </c>
      <c r="B7295" s="342" t="str">
        <f aca="false">A7295&amp;"U"</f>
        <v>95333U</v>
      </c>
      <c r="C7295" s="341" t="s">
        <v>13174</v>
      </c>
      <c r="D7295" s="341" t="s">
        <v>484</v>
      </c>
      <c r="E7295" s="341" t="s">
        <v>5964</v>
      </c>
      <c r="F7295" s="343" t="n">
        <v>0.79</v>
      </c>
    </row>
    <row r="7296" customFormat="false" ht="15" hidden="false" customHeight="false" outlineLevel="0" collapsed="false">
      <c r="A7296" s="341" t="n">
        <v>95334</v>
      </c>
      <c r="B7296" s="342" t="str">
        <f aca="false">A7296&amp;"U"</f>
        <v>95334U</v>
      </c>
      <c r="C7296" s="341" t="s">
        <v>13175</v>
      </c>
      <c r="D7296" s="341" t="s">
        <v>484</v>
      </c>
      <c r="E7296" s="341" t="s">
        <v>5964</v>
      </c>
      <c r="F7296" s="343" t="n">
        <v>0.79</v>
      </c>
    </row>
    <row r="7297" customFormat="false" ht="15" hidden="false" customHeight="false" outlineLevel="0" collapsed="false">
      <c r="A7297" s="341" t="n">
        <v>95335</v>
      </c>
      <c r="B7297" s="342" t="str">
        <f aca="false">A7297&amp;"U"</f>
        <v>95335U</v>
      </c>
      <c r="C7297" s="341" t="s">
        <v>13176</v>
      </c>
      <c r="D7297" s="341" t="s">
        <v>484</v>
      </c>
      <c r="E7297" s="341" t="s">
        <v>6393</v>
      </c>
      <c r="F7297" s="343" t="n">
        <v>0.38</v>
      </c>
    </row>
    <row r="7298" customFormat="false" ht="15" hidden="false" customHeight="false" outlineLevel="0" collapsed="false">
      <c r="A7298" s="341" t="n">
        <v>95337</v>
      </c>
      <c r="B7298" s="342" t="str">
        <f aca="false">A7298&amp;"U"</f>
        <v>95337U</v>
      </c>
      <c r="C7298" s="341" t="s">
        <v>13177</v>
      </c>
      <c r="D7298" s="341" t="s">
        <v>484</v>
      </c>
      <c r="E7298" s="341" t="s">
        <v>5964</v>
      </c>
      <c r="F7298" s="343" t="n">
        <v>0.22</v>
      </c>
    </row>
    <row r="7299" customFormat="false" ht="15" hidden="false" customHeight="false" outlineLevel="0" collapsed="false">
      <c r="A7299" s="341" t="n">
        <v>95338</v>
      </c>
      <c r="B7299" s="342" t="str">
        <f aca="false">A7299&amp;"U"</f>
        <v>95338U</v>
      </c>
      <c r="C7299" s="341" t="s">
        <v>13178</v>
      </c>
      <c r="D7299" s="341" t="s">
        <v>484</v>
      </c>
      <c r="E7299" s="341" t="s">
        <v>5964</v>
      </c>
      <c r="F7299" s="343" t="n">
        <v>0.45</v>
      </c>
    </row>
    <row r="7300" customFormat="false" ht="15" hidden="false" customHeight="false" outlineLevel="0" collapsed="false">
      <c r="A7300" s="341" t="n">
        <v>95339</v>
      </c>
      <c r="B7300" s="342" t="str">
        <f aca="false">A7300&amp;"U"</f>
        <v>95339U</v>
      </c>
      <c r="C7300" s="341" t="s">
        <v>13179</v>
      </c>
      <c r="D7300" s="341" t="s">
        <v>484</v>
      </c>
      <c r="E7300" s="341" t="s">
        <v>5964</v>
      </c>
      <c r="F7300" s="343" t="n">
        <v>0.38</v>
      </c>
    </row>
    <row r="7301" customFormat="false" ht="15" hidden="false" customHeight="false" outlineLevel="0" collapsed="false">
      <c r="A7301" s="341" t="n">
        <v>95340</v>
      </c>
      <c r="B7301" s="342" t="str">
        <f aca="false">A7301&amp;"U"</f>
        <v>95340U</v>
      </c>
      <c r="C7301" s="341" t="s">
        <v>13180</v>
      </c>
      <c r="D7301" s="341" t="s">
        <v>484</v>
      </c>
      <c r="E7301" s="341" t="s">
        <v>5964</v>
      </c>
      <c r="F7301" s="343" t="n">
        <v>0.29</v>
      </c>
    </row>
    <row r="7302" customFormat="false" ht="15" hidden="false" customHeight="false" outlineLevel="0" collapsed="false">
      <c r="A7302" s="341" t="n">
        <v>95341</v>
      </c>
      <c r="B7302" s="342" t="str">
        <f aca="false">A7302&amp;"U"</f>
        <v>95341U</v>
      </c>
      <c r="C7302" s="341" t="s">
        <v>13181</v>
      </c>
      <c r="D7302" s="341" t="s">
        <v>484</v>
      </c>
      <c r="E7302" s="341" t="s">
        <v>5964</v>
      </c>
      <c r="F7302" s="343" t="n">
        <v>0.31</v>
      </c>
    </row>
    <row r="7303" customFormat="false" ht="15" hidden="false" customHeight="false" outlineLevel="0" collapsed="false">
      <c r="A7303" s="341" t="n">
        <v>95342</v>
      </c>
      <c r="B7303" s="342" t="str">
        <f aca="false">A7303&amp;"U"</f>
        <v>95342U</v>
      </c>
      <c r="C7303" s="341" t="s">
        <v>13182</v>
      </c>
      <c r="D7303" s="341" t="s">
        <v>484</v>
      </c>
      <c r="E7303" s="341" t="s">
        <v>5964</v>
      </c>
      <c r="F7303" s="343" t="n">
        <v>0.19</v>
      </c>
    </row>
    <row r="7304" customFormat="false" ht="15" hidden="false" customHeight="false" outlineLevel="0" collapsed="false">
      <c r="A7304" s="341" t="n">
        <v>95343</v>
      </c>
      <c r="B7304" s="342" t="str">
        <f aca="false">A7304&amp;"U"</f>
        <v>95343U</v>
      </c>
      <c r="C7304" s="341" t="s">
        <v>13183</v>
      </c>
      <c r="D7304" s="341" t="s">
        <v>484</v>
      </c>
      <c r="E7304" s="341" t="s">
        <v>5964</v>
      </c>
      <c r="F7304" s="343" t="n">
        <v>0.18</v>
      </c>
    </row>
    <row r="7305" customFormat="false" ht="15" hidden="false" customHeight="false" outlineLevel="0" collapsed="false">
      <c r="A7305" s="341" t="n">
        <v>95344</v>
      </c>
      <c r="B7305" s="342" t="str">
        <f aca="false">A7305&amp;"U"</f>
        <v>95344U</v>
      </c>
      <c r="C7305" s="341" t="s">
        <v>13184</v>
      </c>
      <c r="D7305" s="341" t="s">
        <v>484</v>
      </c>
      <c r="E7305" s="341" t="s">
        <v>5964</v>
      </c>
      <c r="F7305" s="343" t="n">
        <v>0.17</v>
      </c>
    </row>
    <row r="7306" customFormat="false" ht="15" hidden="false" customHeight="false" outlineLevel="0" collapsed="false">
      <c r="A7306" s="341" t="n">
        <v>95345</v>
      </c>
      <c r="B7306" s="342" t="str">
        <f aca="false">A7306&amp;"U"</f>
        <v>95345U</v>
      </c>
      <c r="C7306" s="341" t="s">
        <v>13185</v>
      </c>
      <c r="D7306" s="341" t="s">
        <v>484</v>
      </c>
      <c r="E7306" s="341" t="s">
        <v>5964</v>
      </c>
      <c r="F7306" s="343" t="n">
        <v>0.43</v>
      </c>
    </row>
    <row r="7307" customFormat="false" ht="15" hidden="false" customHeight="false" outlineLevel="0" collapsed="false">
      <c r="A7307" s="341" t="n">
        <v>95346</v>
      </c>
      <c r="B7307" s="342" t="str">
        <f aca="false">A7307&amp;"U"</f>
        <v>95346U</v>
      </c>
      <c r="C7307" s="341" t="s">
        <v>13186</v>
      </c>
      <c r="D7307" s="341" t="s">
        <v>484</v>
      </c>
      <c r="E7307" s="341" t="s">
        <v>5964</v>
      </c>
      <c r="F7307" s="343" t="n">
        <v>0.13</v>
      </c>
    </row>
    <row r="7308" customFormat="false" ht="15" hidden="false" customHeight="false" outlineLevel="0" collapsed="false">
      <c r="A7308" s="341" t="n">
        <v>95347</v>
      </c>
      <c r="B7308" s="342" t="str">
        <f aca="false">A7308&amp;"U"</f>
        <v>95347U</v>
      </c>
      <c r="C7308" s="341" t="s">
        <v>13187</v>
      </c>
      <c r="D7308" s="341" t="s">
        <v>484</v>
      </c>
      <c r="E7308" s="341" t="s">
        <v>6393</v>
      </c>
      <c r="F7308" s="343" t="n">
        <v>0.12</v>
      </c>
    </row>
    <row r="7309" customFormat="false" ht="15" hidden="false" customHeight="false" outlineLevel="0" collapsed="false">
      <c r="A7309" s="341" t="n">
        <v>95348</v>
      </c>
      <c r="B7309" s="342" t="str">
        <f aca="false">A7309&amp;"U"</f>
        <v>95348U</v>
      </c>
      <c r="C7309" s="341" t="s">
        <v>13188</v>
      </c>
      <c r="D7309" s="341" t="s">
        <v>484</v>
      </c>
      <c r="E7309" s="341" t="s">
        <v>5964</v>
      </c>
      <c r="F7309" s="343" t="n">
        <v>0.15</v>
      </c>
    </row>
    <row r="7310" customFormat="false" ht="15" hidden="false" customHeight="false" outlineLevel="0" collapsed="false">
      <c r="A7310" s="341" t="n">
        <v>95349</v>
      </c>
      <c r="B7310" s="342" t="str">
        <f aca="false">A7310&amp;"U"</f>
        <v>95349U</v>
      </c>
      <c r="C7310" s="341" t="s">
        <v>13189</v>
      </c>
      <c r="D7310" s="341" t="s">
        <v>484</v>
      </c>
      <c r="E7310" s="341" t="s">
        <v>5964</v>
      </c>
      <c r="F7310" s="343" t="n">
        <v>0.1</v>
      </c>
    </row>
    <row r="7311" customFormat="false" ht="15" hidden="false" customHeight="false" outlineLevel="0" collapsed="false">
      <c r="A7311" s="341" t="n">
        <v>95351</v>
      </c>
      <c r="B7311" s="342" t="str">
        <f aca="false">A7311&amp;"U"</f>
        <v>95351U</v>
      </c>
      <c r="C7311" s="341" t="s">
        <v>13190</v>
      </c>
      <c r="D7311" s="341" t="s">
        <v>484</v>
      </c>
      <c r="E7311" s="341" t="s">
        <v>5964</v>
      </c>
      <c r="F7311" s="343" t="n">
        <v>0.43</v>
      </c>
    </row>
    <row r="7312" customFormat="false" ht="15" hidden="false" customHeight="false" outlineLevel="0" collapsed="false">
      <c r="A7312" s="341" t="n">
        <v>95352</v>
      </c>
      <c r="B7312" s="342" t="str">
        <f aca="false">A7312&amp;"U"</f>
        <v>95352U</v>
      </c>
      <c r="C7312" s="341" t="s">
        <v>13191</v>
      </c>
      <c r="D7312" s="341" t="s">
        <v>484</v>
      </c>
      <c r="E7312" s="341" t="s">
        <v>5964</v>
      </c>
      <c r="F7312" s="343" t="n">
        <v>0.1</v>
      </c>
    </row>
    <row r="7313" customFormat="false" ht="15" hidden="false" customHeight="false" outlineLevel="0" collapsed="false">
      <c r="A7313" s="341" t="n">
        <v>95354</v>
      </c>
      <c r="B7313" s="342" t="str">
        <f aca="false">A7313&amp;"U"</f>
        <v>95354U</v>
      </c>
      <c r="C7313" s="341" t="s">
        <v>13192</v>
      </c>
      <c r="D7313" s="341" t="s">
        <v>484</v>
      </c>
      <c r="E7313" s="341" t="s">
        <v>5964</v>
      </c>
      <c r="F7313" s="343" t="n">
        <v>0.11</v>
      </c>
    </row>
    <row r="7314" customFormat="false" ht="15" hidden="false" customHeight="false" outlineLevel="0" collapsed="false">
      <c r="A7314" s="341" t="n">
        <v>95355</v>
      </c>
      <c r="B7314" s="342" t="str">
        <f aca="false">A7314&amp;"U"</f>
        <v>95355U</v>
      </c>
      <c r="C7314" s="341" t="s">
        <v>13193</v>
      </c>
      <c r="D7314" s="341" t="s">
        <v>484</v>
      </c>
      <c r="E7314" s="341" t="s">
        <v>5964</v>
      </c>
      <c r="F7314" s="343" t="n">
        <v>0.12</v>
      </c>
    </row>
    <row r="7315" customFormat="false" ht="15" hidden="false" customHeight="false" outlineLevel="0" collapsed="false">
      <c r="A7315" s="341" t="n">
        <v>95356</v>
      </c>
      <c r="B7315" s="342" t="str">
        <f aca="false">A7315&amp;"U"</f>
        <v>95356U</v>
      </c>
      <c r="C7315" s="341" t="s">
        <v>13194</v>
      </c>
      <c r="D7315" s="341" t="s">
        <v>484</v>
      </c>
      <c r="E7315" s="341" t="s">
        <v>5964</v>
      </c>
      <c r="F7315" s="343" t="n">
        <v>0.11</v>
      </c>
    </row>
    <row r="7316" customFormat="false" ht="15" hidden="false" customHeight="false" outlineLevel="0" collapsed="false">
      <c r="A7316" s="341" t="n">
        <v>95357</v>
      </c>
      <c r="B7316" s="342" t="str">
        <f aca="false">A7316&amp;"U"</f>
        <v>95357U</v>
      </c>
      <c r="C7316" s="341" t="s">
        <v>13195</v>
      </c>
      <c r="D7316" s="341" t="s">
        <v>484</v>
      </c>
      <c r="E7316" s="341" t="s">
        <v>6393</v>
      </c>
      <c r="F7316" s="343" t="n">
        <v>0.24</v>
      </c>
    </row>
    <row r="7317" customFormat="false" ht="15" hidden="false" customHeight="false" outlineLevel="0" collapsed="false">
      <c r="A7317" s="341" t="n">
        <v>95358</v>
      </c>
      <c r="B7317" s="342" t="str">
        <f aca="false">A7317&amp;"U"</f>
        <v>95358U</v>
      </c>
      <c r="C7317" s="341" t="s">
        <v>13196</v>
      </c>
      <c r="D7317" s="341" t="s">
        <v>484</v>
      </c>
      <c r="E7317" s="341" t="s">
        <v>5964</v>
      </c>
      <c r="F7317" s="343" t="n">
        <v>0.18</v>
      </c>
    </row>
    <row r="7318" customFormat="false" ht="15" hidden="false" customHeight="false" outlineLevel="0" collapsed="false">
      <c r="A7318" s="341" t="n">
        <v>95359</v>
      </c>
      <c r="B7318" s="342" t="str">
        <f aca="false">A7318&amp;"U"</f>
        <v>95359U</v>
      </c>
      <c r="C7318" s="341" t="s">
        <v>13197</v>
      </c>
      <c r="D7318" s="341" t="s">
        <v>484</v>
      </c>
      <c r="E7318" s="341" t="s">
        <v>5964</v>
      </c>
      <c r="F7318" s="343" t="n">
        <v>0.36</v>
      </c>
    </row>
    <row r="7319" customFormat="false" ht="15" hidden="false" customHeight="false" outlineLevel="0" collapsed="false">
      <c r="A7319" s="341" t="n">
        <v>95360</v>
      </c>
      <c r="B7319" s="342" t="str">
        <f aca="false">A7319&amp;"U"</f>
        <v>95360U</v>
      </c>
      <c r="C7319" s="341" t="s">
        <v>13198</v>
      </c>
      <c r="D7319" s="341" t="s">
        <v>484</v>
      </c>
      <c r="E7319" s="341" t="s">
        <v>5964</v>
      </c>
      <c r="F7319" s="343" t="n">
        <v>0.17</v>
      </c>
    </row>
    <row r="7320" customFormat="false" ht="15" hidden="false" customHeight="false" outlineLevel="0" collapsed="false">
      <c r="A7320" s="341" t="n">
        <v>95361</v>
      </c>
      <c r="B7320" s="342" t="str">
        <f aca="false">A7320&amp;"U"</f>
        <v>95361U</v>
      </c>
      <c r="C7320" s="341" t="s">
        <v>13199</v>
      </c>
      <c r="D7320" s="341" t="s">
        <v>484</v>
      </c>
      <c r="E7320" s="341" t="s">
        <v>5964</v>
      </c>
      <c r="F7320" s="343" t="n">
        <v>0.13</v>
      </c>
    </row>
    <row r="7321" customFormat="false" ht="15" hidden="false" customHeight="false" outlineLevel="0" collapsed="false">
      <c r="A7321" s="341" t="n">
        <v>95362</v>
      </c>
      <c r="B7321" s="342" t="str">
        <f aca="false">A7321&amp;"U"</f>
        <v>95362U</v>
      </c>
      <c r="C7321" s="341" t="s">
        <v>13200</v>
      </c>
      <c r="D7321" s="341" t="s">
        <v>484</v>
      </c>
      <c r="E7321" s="341" t="s">
        <v>5964</v>
      </c>
      <c r="F7321" s="343" t="n">
        <v>0.21</v>
      </c>
    </row>
    <row r="7322" customFormat="false" ht="15" hidden="false" customHeight="false" outlineLevel="0" collapsed="false">
      <c r="A7322" s="341" t="n">
        <v>95363</v>
      </c>
      <c r="B7322" s="342" t="str">
        <f aca="false">A7322&amp;"U"</f>
        <v>95363U</v>
      </c>
      <c r="C7322" s="341" t="s">
        <v>13201</v>
      </c>
      <c r="D7322" s="341" t="s">
        <v>484</v>
      </c>
      <c r="E7322" s="341" t="s">
        <v>5964</v>
      </c>
      <c r="F7322" s="343" t="n">
        <v>0.21</v>
      </c>
    </row>
    <row r="7323" customFormat="false" ht="15" hidden="false" customHeight="false" outlineLevel="0" collapsed="false">
      <c r="A7323" s="341" t="n">
        <v>95364</v>
      </c>
      <c r="B7323" s="342" t="str">
        <f aca="false">A7323&amp;"U"</f>
        <v>95364U</v>
      </c>
      <c r="C7323" s="341" t="s">
        <v>13202</v>
      </c>
      <c r="D7323" s="341" t="s">
        <v>484</v>
      </c>
      <c r="E7323" s="341" t="s">
        <v>5964</v>
      </c>
      <c r="F7323" s="343" t="n">
        <v>0.11</v>
      </c>
    </row>
    <row r="7324" customFormat="false" ht="15" hidden="false" customHeight="false" outlineLevel="0" collapsed="false">
      <c r="A7324" s="341" t="n">
        <v>95365</v>
      </c>
      <c r="B7324" s="342" t="str">
        <f aca="false">A7324&amp;"U"</f>
        <v>95365U</v>
      </c>
      <c r="C7324" s="341" t="s">
        <v>13203</v>
      </c>
      <c r="D7324" s="341" t="s">
        <v>484</v>
      </c>
      <c r="E7324" s="341" t="s">
        <v>5964</v>
      </c>
      <c r="F7324" s="343" t="n">
        <v>0.11</v>
      </c>
    </row>
    <row r="7325" customFormat="false" ht="15" hidden="false" customHeight="false" outlineLevel="0" collapsed="false">
      <c r="A7325" s="341" t="n">
        <v>95366</v>
      </c>
      <c r="B7325" s="342" t="str">
        <f aca="false">A7325&amp;"U"</f>
        <v>95366U</v>
      </c>
      <c r="C7325" s="341" t="s">
        <v>13204</v>
      </c>
      <c r="D7325" s="341" t="s">
        <v>484</v>
      </c>
      <c r="E7325" s="341" t="s">
        <v>5964</v>
      </c>
      <c r="F7325" s="343" t="n">
        <v>0.12</v>
      </c>
    </row>
    <row r="7326" customFormat="false" ht="15" hidden="false" customHeight="false" outlineLevel="0" collapsed="false">
      <c r="A7326" s="341" t="n">
        <v>95367</v>
      </c>
      <c r="B7326" s="342" t="str">
        <f aca="false">A7326&amp;"U"</f>
        <v>95367U</v>
      </c>
      <c r="C7326" s="341" t="s">
        <v>13205</v>
      </c>
      <c r="D7326" s="341" t="s">
        <v>484</v>
      </c>
      <c r="E7326" s="341" t="s">
        <v>5964</v>
      </c>
      <c r="F7326" s="343" t="n">
        <v>0.21</v>
      </c>
    </row>
    <row r="7327" customFormat="false" ht="15" hidden="false" customHeight="false" outlineLevel="0" collapsed="false">
      <c r="A7327" s="341" t="n">
        <v>95368</v>
      </c>
      <c r="B7327" s="342" t="str">
        <f aca="false">A7327&amp;"U"</f>
        <v>95368U</v>
      </c>
      <c r="C7327" s="341" t="s">
        <v>13206</v>
      </c>
      <c r="D7327" s="341" t="s">
        <v>484</v>
      </c>
      <c r="E7327" s="341" t="s">
        <v>5964</v>
      </c>
      <c r="F7327" s="343" t="n">
        <v>0.22</v>
      </c>
    </row>
    <row r="7328" customFormat="false" ht="15" hidden="false" customHeight="false" outlineLevel="0" collapsed="false">
      <c r="A7328" s="341" t="n">
        <v>95369</v>
      </c>
      <c r="B7328" s="342" t="str">
        <f aca="false">A7328&amp;"U"</f>
        <v>95369U</v>
      </c>
      <c r="C7328" s="341" t="s">
        <v>13207</v>
      </c>
      <c r="D7328" s="341" t="s">
        <v>484</v>
      </c>
      <c r="E7328" s="341" t="s">
        <v>5964</v>
      </c>
      <c r="F7328" s="343" t="n">
        <v>0.23</v>
      </c>
    </row>
    <row r="7329" customFormat="false" ht="15" hidden="false" customHeight="false" outlineLevel="0" collapsed="false">
      <c r="A7329" s="341" t="n">
        <v>95370</v>
      </c>
      <c r="B7329" s="342" t="str">
        <f aca="false">A7329&amp;"U"</f>
        <v>95370U</v>
      </c>
      <c r="C7329" s="341" t="s">
        <v>13208</v>
      </c>
      <c r="D7329" s="341" t="s">
        <v>484</v>
      </c>
      <c r="E7329" s="341" t="s">
        <v>5964</v>
      </c>
      <c r="F7329" s="343" t="n">
        <v>0.31</v>
      </c>
    </row>
    <row r="7330" customFormat="false" ht="15" hidden="false" customHeight="false" outlineLevel="0" collapsed="false">
      <c r="A7330" s="341" t="n">
        <v>95371</v>
      </c>
      <c r="B7330" s="342" t="str">
        <f aca="false">A7330&amp;"U"</f>
        <v>95371U</v>
      </c>
      <c r="C7330" s="341" t="s">
        <v>13209</v>
      </c>
      <c r="D7330" s="341" t="s">
        <v>484</v>
      </c>
      <c r="E7330" s="341" t="s">
        <v>6393</v>
      </c>
      <c r="F7330" s="343" t="n">
        <v>0.45</v>
      </c>
    </row>
    <row r="7331" customFormat="false" ht="15" hidden="false" customHeight="false" outlineLevel="0" collapsed="false">
      <c r="A7331" s="341" t="n">
        <v>95372</v>
      </c>
      <c r="B7331" s="342" t="str">
        <f aca="false">A7331&amp;"U"</f>
        <v>95372U</v>
      </c>
      <c r="C7331" s="341" t="s">
        <v>13210</v>
      </c>
      <c r="D7331" s="341" t="s">
        <v>484</v>
      </c>
      <c r="E7331" s="341" t="s">
        <v>6393</v>
      </c>
      <c r="F7331" s="343" t="n">
        <v>0.31</v>
      </c>
    </row>
    <row r="7332" customFormat="false" ht="15" hidden="false" customHeight="false" outlineLevel="0" collapsed="false">
      <c r="A7332" s="341" t="n">
        <v>95373</v>
      </c>
      <c r="B7332" s="342" t="str">
        <f aca="false">A7332&amp;"U"</f>
        <v>95373U</v>
      </c>
      <c r="C7332" s="341" t="s">
        <v>13211</v>
      </c>
      <c r="D7332" s="341" t="s">
        <v>484</v>
      </c>
      <c r="E7332" s="341" t="s">
        <v>5964</v>
      </c>
      <c r="F7332" s="343" t="n">
        <v>0.3</v>
      </c>
    </row>
    <row r="7333" customFormat="false" ht="15" hidden="false" customHeight="false" outlineLevel="0" collapsed="false">
      <c r="A7333" s="341" t="n">
        <v>95374</v>
      </c>
      <c r="B7333" s="342" t="str">
        <f aca="false">A7333&amp;"U"</f>
        <v>95374U</v>
      </c>
      <c r="C7333" s="341" t="s">
        <v>13212</v>
      </c>
      <c r="D7333" s="341" t="s">
        <v>484</v>
      </c>
      <c r="E7333" s="341" t="s">
        <v>5964</v>
      </c>
      <c r="F7333" s="343" t="n">
        <v>0.31</v>
      </c>
    </row>
    <row r="7334" customFormat="false" ht="15" hidden="false" customHeight="false" outlineLevel="0" collapsed="false">
      <c r="A7334" s="341" t="n">
        <v>95375</v>
      </c>
      <c r="B7334" s="342" t="str">
        <f aca="false">A7334&amp;"U"</f>
        <v>95375U</v>
      </c>
      <c r="C7334" s="341" t="s">
        <v>13213</v>
      </c>
      <c r="D7334" s="341" t="s">
        <v>484</v>
      </c>
      <c r="E7334" s="341" t="s">
        <v>5964</v>
      </c>
      <c r="F7334" s="343" t="n">
        <v>0.3</v>
      </c>
    </row>
    <row r="7335" customFormat="false" ht="15" hidden="false" customHeight="false" outlineLevel="0" collapsed="false">
      <c r="A7335" s="341" t="n">
        <v>95376</v>
      </c>
      <c r="B7335" s="342" t="str">
        <f aca="false">A7335&amp;"U"</f>
        <v>95376U</v>
      </c>
      <c r="C7335" s="341" t="s">
        <v>13214</v>
      </c>
      <c r="D7335" s="341" t="s">
        <v>484</v>
      </c>
      <c r="E7335" s="341" t="s">
        <v>5964</v>
      </c>
      <c r="F7335" s="343" t="n">
        <v>0.09</v>
      </c>
    </row>
    <row r="7336" customFormat="false" ht="15" hidden="false" customHeight="false" outlineLevel="0" collapsed="false">
      <c r="A7336" s="341" t="n">
        <v>95377</v>
      </c>
      <c r="B7336" s="342" t="str">
        <f aca="false">A7336&amp;"U"</f>
        <v>95377U</v>
      </c>
      <c r="C7336" s="341" t="s">
        <v>13215</v>
      </c>
      <c r="D7336" s="341" t="s">
        <v>484</v>
      </c>
      <c r="E7336" s="341" t="s">
        <v>5964</v>
      </c>
      <c r="F7336" s="343" t="n">
        <v>0.24</v>
      </c>
    </row>
    <row r="7337" customFormat="false" ht="15" hidden="false" customHeight="false" outlineLevel="0" collapsed="false">
      <c r="A7337" s="341" t="n">
        <v>95378</v>
      </c>
      <c r="B7337" s="342" t="str">
        <f aca="false">A7337&amp;"U"</f>
        <v>95378U</v>
      </c>
      <c r="C7337" s="341" t="s">
        <v>13216</v>
      </c>
      <c r="D7337" s="341" t="s">
        <v>484</v>
      </c>
      <c r="E7337" s="341" t="s">
        <v>6393</v>
      </c>
      <c r="F7337" s="343" t="n">
        <v>0.27</v>
      </c>
    </row>
    <row r="7338" customFormat="false" ht="15" hidden="false" customHeight="false" outlineLevel="0" collapsed="false">
      <c r="A7338" s="341" t="n">
        <v>95379</v>
      </c>
      <c r="B7338" s="342" t="str">
        <f aca="false">A7338&amp;"U"</f>
        <v>95379U</v>
      </c>
      <c r="C7338" s="341" t="s">
        <v>13217</v>
      </c>
      <c r="D7338" s="341" t="s">
        <v>484</v>
      </c>
      <c r="E7338" s="341" t="s">
        <v>6393</v>
      </c>
      <c r="F7338" s="343" t="n">
        <v>0.24</v>
      </c>
    </row>
    <row r="7339" customFormat="false" ht="15" hidden="false" customHeight="false" outlineLevel="0" collapsed="false">
      <c r="A7339" s="341" t="n">
        <v>95380</v>
      </c>
      <c r="B7339" s="342" t="str">
        <f aca="false">A7339&amp;"U"</f>
        <v>95380U</v>
      </c>
      <c r="C7339" s="341" t="s">
        <v>13218</v>
      </c>
      <c r="D7339" s="341" t="s">
        <v>484</v>
      </c>
      <c r="E7339" s="341" t="s">
        <v>5964</v>
      </c>
      <c r="F7339" s="343" t="n">
        <v>0.28</v>
      </c>
    </row>
    <row r="7340" customFormat="false" ht="15" hidden="false" customHeight="false" outlineLevel="0" collapsed="false">
      <c r="A7340" s="341" t="n">
        <v>95382</v>
      </c>
      <c r="B7340" s="342" t="str">
        <f aca="false">A7340&amp;"U"</f>
        <v>95382U</v>
      </c>
      <c r="C7340" s="341" t="s">
        <v>13219</v>
      </c>
      <c r="D7340" s="341" t="s">
        <v>484</v>
      </c>
      <c r="E7340" s="341" t="s">
        <v>5964</v>
      </c>
      <c r="F7340" s="343" t="n">
        <v>0.24</v>
      </c>
    </row>
    <row r="7341" customFormat="false" ht="15" hidden="false" customHeight="false" outlineLevel="0" collapsed="false">
      <c r="A7341" s="341" t="n">
        <v>95383</v>
      </c>
      <c r="B7341" s="342" t="str">
        <f aca="false">A7341&amp;"U"</f>
        <v>95383U</v>
      </c>
      <c r="C7341" s="341" t="s">
        <v>13220</v>
      </c>
      <c r="D7341" s="341" t="s">
        <v>484</v>
      </c>
      <c r="E7341" s="341" t="s">
        <v>5964</v>
      </c>
      <c r="F7341" s="343" t="n">
        <v>0.22</v>
      </c>
    </row>
    <row r="7342" customFormat="false" ht="15" hidden="false" customHeight="false" outlineLevel="0" collapsed="false">
      <c r="A7342" s="341" t="n">
        <v>95384</v>
      </c>
      <c r="B7342" s="342" t="str">
        <f aca="false">A7342&amp;"U"</f>
        <v>95384U</v>
      </c>
      <c r="C7342" s="341" t="s">
        <v>13221</v>
      </c>
      <c r="D7342" s="341" t="s">
        <v>484</v>
      </c>
      <c r="E7342" s="341" t="s">
        <v>5964</v>
      </c>
      <c r="F7342" s="343" t="n">
        <v>0.74</v>
      </c>
    </row>
    <row r="7343" customFormat="false" ht="15" hidden="false" customHeight="false" outlineLevel="0" collapsed="false">
      <c r="A7343" s="341" t="n">
        <v>95385</v>
      </c>
      <c r="B7343" s="342" t="str">
        <f aca="false">A7343&amp;"U"</f>
        <v>95385U</v>
      </c>
      <c r="C7343" s="341" t="s">
        <v>13222</v>
      </c>
      <c r="D7343" s="341" t="s">
        <v>484</v>
      </c>
      <c r="E7343" s="341" t="s">
        <v>5964</v>
      </c>
      <c r="F7343" s="343" t="n">
        <v>0.24</v>
      </c>
    </row>
    <row r="7344" customFormat="false" ht="15" hidden="false" customHeight="false" outlineLevel="0" collapsed="false">
      <c r="A7344" s="341" t="n">
        <v>95386</v>
      </c>
      <c r="B7344" s="342" t="str">
        <f aca="false">A7344&amp;"U"</f>
        <v>95386U</v>
      </c>
      <c r="C7344" s="341" t="s">
        <v>13223</v>
      </c>
      <c r="D7344" s="341" t="s">
        <v>484</v>
      </c>
      <c r="E7344" s="341" t="s">
        <v>5964</v>
      </c>
      <c r="F7344" s="343" t="n">
        <v>0.17</v>
      </c>
    </row>
    <row r="7345" customFormat="false" ht="15" hidden="false" customHeight="false" outlineLevel="0" collapsed="false">
      <c r="A7345" s="341" t="n">
        <v>95387</v>
      </c>
      <c r="B7345" s="342" t="str">
        <f aca="false">A7345&amp;"U"</f>
        <v>95387U</v>
      </c>
      <c r="C7345" s="341" t="s">
        <v>13224</v>
      </c>
      <c r="D7345" s="341" t="s">
        <v>484</v>
      </c>
      <c r="E7345" s="341" t="s">
        <v>5964</v>
      </c>
      <c r="F7345" s="343" t="n">
        <v>0.27</v>
      </c>
    </row>
    <row r="7346" customFormat="false" ht="15" hidden="false" customHeight="false" outlineLevel="0" collapsed="false">
      <c r="A7346" s="341" t="n">
        <v>95389</v>
      </c>
      <c r="B7346" s="342" t="str">
        <f aca="false">A7346&amp;"U"</f>
        <v>95389U</v>
      </c>
      <c r="C7346" s="341" t="s">
        <v>13225</v>
      </c>
      <c r="D7346" s="341" t="s">
        <v>484</v>
      </c>
      <c r="E7346" s="341" t="s">
        <v>5964</v>
      </c>
      <c r="F7346" s="343" t="n">
        <v>0.1</v>
      </c>
    </row>
    <row r="7347" customFormat="false" ht="15" hidden="false" customHeight="false" outlineLevel="0" collapsed="false">
      <c r="A7347" s="341" t="n">
        <v>95390</v>
      </c>
      <c r="B7347" s="342" t="str">
        <f aca="false">A7347&amp;"U"</f>
        <v>95390U</v>
      </c>
      <c r="C7347" s="341" t="s">
        <v>13226</v>
      </c>
      <c r="D7347" s="341" t="s">
        <v>484</v>
      </c>
      <c r="E7347" s="341" t="s">
        <v>5964</v>
      </c>
      <c r="F7347" s="343" t="n">
        <v>0.09</v>
      </c>
    </row>
    <row r="7348" customFormat="false" ht="15" hidden="false" customHeight="false" outlineLevel="0" collapsed="false">
      <c r="A7348" s="341" t="n">
        <v>95391</v>
      </c>
      <c r="B7348" s="342" t="str">
        <f aca="false">A7348&amp;"U"</f>
        <v>95391U</v>
      </c>
      <c r="C7348" s="341" t="s">
        <v>13227</v>
      </c>
      <c r="D7348" s="341" t="s">
        <v>484</v>
      </c>
      <c r="E7348" s="341" t="s">
        <v>5964</v>
      </c>
      <c r="F7348" s="343" t="n">
        <v>0.09</v>
      </c>
    </row>
    <row r="7349" customFormat="false" ht="15" hidden="false" customHeight="false" outlineLevel="0" collapsed="false">
      <c r="A7349" s="341" t="n">
        <v>95392</v>
      </c>
      <c r="B7349" s="342" t="str">
        <f aca="false">A7349&amp;"U"</f>
        <v>95392U</v>
      </c>
      <c r="C7349" s="341" t="s">
        <v>13228</v>
      </c>
      <c r="D7349" s="341" t="s">
        <v>484</v>
      </c>
      <c r="E7349" s="341" t="s">
        <v>6393</v>
      </c>
      <c r="F7349" s="343" t="n">
        <v>0.1</v>
      </c>
    </row>
    <row r="7350" customFormat="false" ht="15" hidden="false" customHeight="false" outlineLevel="0" collapsed="false">
      <c r="A7350" s="341" t="n">
        <v>95393</v>
      </c>
      <c r="B7350" s="342" t="str">
        <f aca="false">A7350&amp;"U"</f>
        <v>95393U</v>
      </c>
      <c r="C7350" s="341" t="s">
        <v>13229</v>
      </c>
      <c r="D7350" s="341" t="s">
        <v>484</v>
      </c>
      <c r="E7350" s="341" t="s">
        <v>5964</v>
      </c>
      <c r="F7350" s="343" t="n">
        <v>0.45</v>
      </c>
    </row>
    <row r="7351" customFormat="false" ht="15" hidden="false" customHeight="false" outlineLevel="0" collapsed="false">
      <c r="A7351" s="341" t="n">
        <v>95394</v>
      </c>
      <c r="B7351" s="342" t="str">
        <f aca="false">A7351&amp;"U"</f>
        <v>95394U</v>
      </c>
      <c r="C7351" s="341" t="s">
        <v>13230</v>
      </c>
      <c r="D7351" s="341" t="s">
        <v>484</v>
      </c>
      <c r="E7351" s="341" t="s">
        <v>5964</v>
      </c>
      <c r="F7351" s="343" t="n">
        <v>0.88</v>
      </c>
    </row>
    <row r="7352" customFormat="false" ht="15" hidden="false" customHeight="false" outlineLevel="0" collapsed="false">
      <c r="A7352" s="341" t="n">
        <v>95395</v>
      </c>
      <c r="B7352" s="342" t="str">
        <f aca="false">A7352&amp;"U"</f>
        <v>95395U</v>
      </c>
      <c r="C7352" s="341" t="s">
        <v>13231</v>
      </c>
      <c r="D7352" s="341" t="s">
        <v>484</v>
      </c>
      <c r="E7352" s="341" t="s">
        <v>5964</v>
      </c>
      <c r="F7352" s="343" t="n">
        <v>0.94</v>
      </c>
    </row>
    <row r="7353" customFormat="false" ht="15" hidden="false" customHeight="false" outlineLevel="0" collapsed="false">
      <c r="A7353" s="341" t="n">
        <v>95396</v>
      </c>
      <c r="B7353" s="342" t="str">
        <f aca="false">A7353&amp;"U"</f>
        <v>95396U</v>
      </c>
      <c r="C7353" s="341" t="s">
        <v>13232</v>
      </c>
      <c r="D7353" s="341" t="s">
        <v>484</v>
      </c>
      <c r="E7353" s="341" t="s">
        <v>5964</v>
      </c>
      <c r="F7353" s="343" t="n">
        <v>0.98</v>
      </c>
    </row>
    <row r="7354" customFormat="false" ht="15" hidden="false" customHeight="false" outlineLevel="0" collapsed="false">
      <c r="A7354" s="341" t="n">
        <v>95397</v>
      </c>
      <c r="B7354" s="342" t="str">
        <f aca="false">A7354&amp;"U"</f>
        <v>95397U</v>
      </c>
      <c r="C7354" s="341" t="s">
        <v>13233</v>
      </c>
      <c r="D7354" s="341" t="s">
        <v>484</v>
      </c>
      <c r="E7354" s="341" t="s">
        <v>5964</v>
      </c>
      <c r="F7354" s="343" t="n">
        <v>0.06</v>
      </c>
    </row>
    <row r="7355" customFormat="false" ht="15" hidden="false" customHeight="false" outlineLevel="0" collapsed="false">
      <c r="A7355" s="341" t="n">
        <v>95398</v>
      </c>
      <c r="B7355" s="342" t="str">
        <f aca="false">A7355&amp;"U"</f>
        <v>95398U</v>
      </c>
      <c r="C7355" s="341" t="s">
        <v>13234</v>
      </c>
      <c r="D7355" s="341" t="s">
        <v>484</v>
      </c>
      <c r="E7355" s="341" t="s">
        <v>5964</v>
      </c>
      <c r="F7355" s="343" t="n">
        <v>0.09</v>
      </c>
    </row>
    <row r="7356" customFormat="false" ht="15" hidden="false" customHeight="false" outlineLevel="0" collapsed="false">
      <c r="A7356" s="341" t="n">
        <v>95399</v>
      </c>
      <c r="B7356" s="342" t="str">
        <f aca="false">A7356&amp;"U"</f>
        <v>95399U</v>
      </c>
      <c r="C7356" s="341" t="s">
        <v>13235</v>
      </c>
      <c r="D7356" s="341" t="s">
        <v>484</v>
      </c>
      <c r="E7356" s="341" t="s">
        <v>5964</v>
      </c>
      <c r="F7356" s="343" t="n">
        <v>0.06</v>
      </c>
    </row>
    <row r="7357" customFormat="false" ht="15" hidden="false" customHeight="false" outlineLevel="0" collapsed="false">
      <c r="A7357" s="341" t="n">
        <v>95400</v>
      </c>
      <c r="B7357" s="342" t="str">
        <f aca="false">A7357&amp;"U"</f>
        <v>95400U</v>
      </c>
      <c r="C7357" s="341" t="s">
        <v>13236</v>
      </c>
      <c r="D7357" s="341" t="s">
        <v>484</v>
      </c>
      <c r="E7357" s="341" t="s">
        <v>5964</v>
      </c>
      <c r="F7357" s="343" t="n">
        <v>0.08</v>
      </c>
    </row>
    <row r="7358" customFormat="false" ht="15" hidden="false" customHeight="false" outlineLevel="0" collapsed="false">
      <c r="A7358" s="341" t="n">
        <v>95401</v>
      </c>
      <c r="B7358" s="342" t="str">
        <f aca="false">A7358&amp;"U"</f>
        <v>95401U</v>
      </c>
      <c r="C7358" s="341" t="s">
        <v>13237</v>
      </c>
      <c r="D7358" s="341" t="s">
        <v>484</v>
      </c>
      <c r="E7358" s="341" t="s">
        <v>6393</v>
      </c>
      <c r="F7358" s="343" t="n">
        <v>0.63</v>
      </c>
    </row>
    <row r="7359" customFormat="false" ht="15" hidden="false" customHeight="false" outlineLevel="0" collapsed="false">
      <c r="A7359" s="341" t="n">
        <v>95402</v>
      </c>
      <c r="B7359" s="342" t="str">
        <f aca="false">A7359&amp;"U"</f>
        <v>95402U</v>
      </c>
      <c r="C7359" s="341" t="s">
        <v>13238</v>
      </c>
      <c r="D7359" s="341" t="s">
        <v>484</v>
      </c>
      <c r="E7359" s="341" t="s">
        <v>6393</v>
      </c>
      <c r="F7359" s="343" t="n">
        <v>1.6</v>
      </c>
    </row>
    <row r="7360" customFormat="false" ht="15" hidden="false" customHeight="false" outlineLevel="0" collapsed="false">
      <c r="A7360" s="341" t="n">
        <v>95403</v>
      </c>
      <c r="B7360" s="342" t="str">
        <f aca="false">A7360&amp;"U"</f>
        <v>95403U</v>
      </c>
      <c r="C7360" s="341" t="s">
        <v>13239</v>
      </c>
      <c r="D7360" s="341" t="s">
        <v>484</v>
      </c>
      <c r="E7360" s="341" t="s">
        <v>5964</v>
      </c>
      <c r="F7360" s="343" t="n">
        <v>1.69</v>
      </c>
    </row>
    <row r="7361" customFormat="false" ht="15" hidden="false" customHeight="false" outlineLevel="0" collapsed="false">
      <c r="A7361" s="341" t="n">
        <v>95404</v>
      </c>
      <c r="B7361" s="342" t="str">
        <f aca="false">A7361&amp;"U"</f>
        <v>95404U</v>
      </c>
      <c r="C7361" s="341" t="s">
        <v>13240</v>
      </c>
      <c r="D7361" s="341" t="s">
        <v>484</v>
      </c>
      <c r="E7361" s="341" t="s">
        <v>5964</v>
      </c>
      <c r="F7361" s="343" t="n">
        <v>2.02</v>
      </c>
    </row>
    <row r="7362" customFormat="false" ht="15" hidden="false" customHeight="false" outlineLevel="0" collapsed="false">
      <c r="A7362" s="341" t="n">
        <v>95405</v>
      </c>
      <c r="B7362" s="342" t="str">
        <f aca="false">A7362&amp;"U"</f>
        <v>95405U</v>
      </c>
      <c r="C7362" s="341" t="s">
        <v>13241</v>
      </c>
      <c r="D7362" s="341" t="s">
        <v>484</v>
      </c>
      <c r="E7362" s="341" t="s">
        <v>5964</v>
      </c>
      <c r="F7362" s="343" t="n">
        <v>0.87</v>
      </c>
    </row>
    <row r="7363" customFormat="false" ht="15" hidden="false" customHeight="false" outlineLevel="0" collapsed="false">
      <c r="A7363" s="341" t="n">
        <v>95406</v>
      </c>
      <c r="B7363" s="342" t="str">
        <f aca="false">A7363&amp;"U"</f>
        <v>95406U</v>
      </c>
      <c r="C7363" s="341" t="s">
        <v>13242</v>
      </c>
      <c r="D7363" s="341" t="s">
        <v>484</v>
      </c>
      <c r="E7363" s="341" t="s">
        <v>6393</v>
      </c>
      <c r="F7363" s="343" t="n">
        <v>0.17</v>
      </c>
    </row>
    <row r="7364" customFormat="false" ht="15" hidden="false" customHeight="false" outlineLevel="0" collapsed="false">
      <c r="A7364" s="341" t="n">
        <v>95408</v>
      </c>
      <c r="B7364" s="342" t="str">
        <f aca="false">A7364&amp;"U"</f>
        <v>95408U</v>
      </c>
      <c r="C7364" s="341" t="s">
        <v>13243</v>
      </c>
      <c r="D7364" s="341" t="s">
        <v>13145</v>
      </c>
      <c r="E7364" s="341" t="s">
        <v>5964</v>
      </c>
      <c r="F7364" s="343" t="n">
        <v>16.49</v>
      </c>
    </row>
    <row r="7365" customFormat="false" ht="15" hidden="false" customHeight="false" outlineLevel="0" collapsed="false">
      <c r="A7365" s="341" t="n">
        <v>95409</v>
      </c>
      <c r="B7365" s="342" t="str">
        <f aca="false">A7365&amp;"U"</f>
        <v>95409U</v>
      </c>
      <c r="C7365" s="341" t="s">
        <v>13244</v>
      </c>
      <c r="D7365" s="341" t="s">
        <v>13145</v>
      </c>
      <c r="E7365" s="341" t="s">
        <v>5964</v>
      </c>
      <c r="F7365" s="343" t="n">
        <v>11.88</v>
      </c>
    </row>
    <row r="7366" customFormat="false" ht="15" hidden="false" customHeight="false" outlineLevel="0" collapsed="false">
      <c r="A7366" s="341" t="n">
        <v>95410</v>
      </c>
      <c r="B7366" s="342" t="str">
        <f aca="false">A7366&amp;"U"</f>
        <v>95410U</v>
      </c>
      <c r="C7366" s="341" t="s">
        <v>13245</v>
      </c>
      <c r="D7366" s="341" t="s">
        <v>13145</v>
      </c>
      <c r="E7366" s="341" t="s">
        <v>5964</v>
      </c>
      <c r="F7366" s="343" t="n">
        <v>8.82</v>
      </c>
    </row>
    <row r="7367" customFormat="false" ht="15" hidden="false" customHeight="false" outlineLevel="0" collapsed="false">
      <c r="A7367" s="341" t="n">
        <v>95411</v>
      </c>
      <c r="B7367" s="342" t="str">
        <f aca="false">A7367&amp;"U"</f>
        <v>95411U</v>
      </c>
      <c r="C7367" s="341" t="s">
        <v>13246</v>
      </c>
      <c r="D7367" s="341" t="s">
        <v>13145</v>
      </c>
      <c r="E7367" s="341" t="s">
        <v>5964</v>
      </c>
      <c r="F7367" s="343" t="n">
        <v>10.74</v>
      </c>
    </row>
    <row r="7368" customFormat="false" ht="15" hidden="false" customHeight="false" outlineLevel="0" collapsed="false">
      <c r="A7368" s="341" t="n">
        <v>95412</v>
      </c>
      <c r="B7368" s="342" t="str">
        <f aca="false">A7368&amp;"U"</f>
        <v>95412U</v>
      </c>
      <c r="C7368" s="341" t="s">
        <v>13247</v>
      </c>
      <c r="D7368" s="341" t="s">
        <v>13145</v>
      </c>
      <c r="E7368" s="341" t="s">
        <v>5964</v>
      </c>
      <c r="F7368" s="343" t="n">
        <v>8.93</v>
      </c>
    </row>
    <row r="7369" customFormat="false" ht="15" hidden="false" customHeight="false" outlineLevel="0" collapsed="false">
      <c r="A7369" s="341" t="n">
        <v>95413</v>
      </c>
      <c r="B7369" s="342" t="str">
        <f aca="false">A7369&amp;"U"</f>
        <v>95413U</v>
      </c>
      <c r="C7369" s="341" t="s">
        <v>13248</v>
      </c>
      <c r="D7369" s="341" t="s">
        <v>13145</v>
      </c>
      <c r="E7369" s="341" t="s">
        <v>5964</v>
      </c>
      <c r="F7369" s="343" t="n">
        <v>14.34</v>
      </c>
    </row>
    <row r="7370" customFormat="false" ht="15" hidden="false" customHeight="false" outlineLevel="0" collapsed="false">
      <c r="A7370" s="341" t="n">
        <v>95414</v>
      </c>
      <c r="B7370" s="342" t="str">
        <f aca="false">A7370&amp;"U"</f>
        <v>95414U</v>
      </c>
      <c r="C7370" s="341" t="s">
        <v>13249</v>
      </c>
      <c r="D7370" s="341" t="s">
        <v>13145</v>
      </c>
      <c r="E7370" s="341" t="s">
        <v>5964</v>
      </c>
      <c r="F7370" s="343" t="n">
        <v>60.54</v>
      </c>
    </row>
    <row r="7371" customFormat="false" ht="15" hidden="false" customHeight="false" outlineLevel="0" collapsed="false">
      <c r="A7371" s="341" t="n">
        <v>95415</v>
      </c>
      <c r="B7371" s="342" t="str">
        <f aca="false">A7371&amp;"U"</f>
        <v>95415U</v>
      </c>
      <c r="C7371" s="341" t="s">
        <v>13250</v>
      </c>
      <c r="D7371" s="341" t="s">
        <v>13145</v>
      </c>
      <c r="E7371" s="341" t="s">
        <v>5964</v>
      </c>
      <c r="F7371" s="343" t="n">
        <v>211.76</v>
      </c>
    </row>
    <row r="7372" customFormat="false" ht="15" hidden="false" customHeight="false" outlineLevel="0" collapsed="false">
      <c r="A7372" s="341" t="n">
        <v>95416</v>
      </c>
      <c r="B7372" s="342" t="str">
        <f aca="false">A7372&amp;"U"</f>
        <v>95416U</v>
      </c>
      <c r="C7372" s="341" t="s">
        <v>13251</v>
      </c>
      <c r="D7372" s="341" t="s">
        <v>13145</v>
      </c>
      <c r="E7372" s="341" t="s">
        <v>5964</v>
      </c>
      <c r="F7372" s="343" t="n">
        <v>11.93</v>
      </c>
    </row>
    <row r="7373" customFormat="false" ht="15" hidden="false" customHeight="false" outlineLevel="0" collapsed="false">
      <c r="A7373" s="341" t="n">
        <v>95417</v>
      </c>
      <c r="B7373" s="342" t="str">
        <f aca="false">A7373&amp;"U"</f>
        <v>95417U</v>
      </c>
      <c r="C7373" s="341" t="s">
        <v>13252</v>
      </c>
      <c r="D7373" s="341" t="s">
        <v>13145</v>
      </c>
      <c r="E7373" s="341" t="s">
        <v>5964</v>
      </c>
      <c r="F7373" s="343" t="n">
        <v>223.58</v>
      </c>
    </row>
    <row r="7374" customFormat="false" ht="15" hidden="false" customHeight="false" outlineLevel="0" collapsed="false">
      <c r="A7374" s="341" t="n">
        <v>95418</v>
      </c>
      <c r="B7374" s="342" t="str">
        <f aca="false">A7374&amp;"U"</f>
        <v>95418U</v>
      </c>
      <c r="C7374" s="341" t="s">
        <v>13253</v>
      </c>
      <c r="D7374" s="341" t="s">
        <v>13145</v>
      </c>
      <c r="E7374" s="341" t="s">
        <v>5964</v>
      </c>
      <c r="F7374" s="343" t="n">
        <v>266.64</v>
      </c>
    </row>
    <row r="7375" customFormat="false" ht="15" hidden="false" customHeight="false" outlineLevel="0" collapsed="false">
      <c r="A7375" s="341" t="n">
        <v>95419</v>
      </c>
      <c r="B7375" s="342" t="str">
        <f aca="false">A7375&amp;"U"</f>
        <v>95419U</v>
      </c>
      <c r="C7375" s="341" t="s">
        <v>13254</v>
      </c>
      <c r="D7375" s="341" t="s">
        <v>13145</v>
      </c>
      <c r="E7375" s="341" t="s">
        <v>5964</v>
      </c>
      <c r="F7375" s="343" t="n">
        <v>117.09</v>
      </c>
    </row>
    <row r="7376" customFormat="false" ht="15" hidden="false" customHeight="false" outlineLevel="0" collapsed="false">
      <c r="A7376" s="341" t="n">
        <v>95420</v>
      </c>
      <c r="B7376" s="342" t="str">
        <f aca="false">A7376&amp;"U"</f>
        <v>95420U</v>
      </c>
      <c r="C7376" s="341" t="s">
        <v>13255</v>
      </c>
      <c r="D7376" s="341" t="s">
        <v>13145</v>
      </c>
      <c r="E7376" s="341" t="s">
        <v>5964</v>
      </c>
      <c r="F7376" s="343" t="n">
        <v>124.04</v>
      </c>
    </row>
    <row r="7377" customFormat="false" ht="15" hidden="false" customHeight="false" outlineLevel="0" collapsed="false">
      <c r="A7377" s="341" t="n">
        <v>95421</v>
      </c>
      <c r="B7377" s="342" t="str">
        <f aca="false">A7377&amp;"U"</f>
        <v>95421U</v>
      </c>
      <c r="C7377" s="341" t="s">
        <v>13256</v>
      </c>
      <c r="D7377" s="341" t="s">
        <v>13145</v>
      </c>
      <c r="E7377" s="341" t="s">
        <v>5964</v>
      </c>
      <c r="F7377" s="343" t="n">
        <v>130</v>
      </c>
    </row>
    <row r="7378" customFormat="false" ht="15" hidden="false" customHeight="false" outlineLevel="0" collapsed="false">
      <c r="A7378" s="341" t="n">
        <v>95422</v>
      </c>
      <c r="B7378" s="342" t="str">
        <f aca="false">A7378&amp;"U"</f>
        <v>95422U</v>
      </c>
      <c r="C7378" s="341" t="s">
        <v>13257</v>
      </c>
      <c r="D7378" s="341" t="s">
        <v>13145</v>
      </c>
      <c r="E7378" s="341" t="s">
        <v>5964</v>
      </c>
      <c r="F7378" s="343" t="n">
        <v>83.16</v>
      </c>
    </row>
    <row r="7379" customFormat="false" ht="15" hidden="false" customHeight="false" outlineLevel="0" collapsed="false">
      <c r="A7379" s="341" t="n">
        <v>95423</v>
      </c>
      <c r="B7379" s="342" t="str">
        <f aca="false">A7379&amp;"U"</f>
        <v>95423U</v>
      </c>
      <c r="C7379" s="341" t="s">
        <v>13258</v>
      </c>
      <c r="D7379" s="341" t="s">
        <v>13145</v>
      </c>
      <c r="E7379" s="341" t="s">
        <v>5964</v>
      </c>
      <c r="F7379" s="343" t="n">
        <v>115.48</v>
      </c>
    </row>
    <row r="7380" customFormat="false" ht="15" hidden="false" customHeight="false" outlineLevel="0" collapsed="false">
      <c r="A7380" s="341" t="n">
        <v>95424</v>
      </c>
      <c r="B7380" s="342" t="str">
        <f aca="false">A7380&amp;"U"</f>
        <v>95424U</v>
      </c>
      <c r="C7380" s="341" t="s">
        <v>13259</v>
      </c>
      <c r="D7380" s="341" t="s">
        <v>13145</v>
      </c>
      <c r="E7380" s="341" t="s">
        <v>5964</v>
      </c>
      <c r="F7380" s="343" t="n">
        <v>23.41</v>
      </c>
    </row>
    <row r="7381" customFormat="false" ht="15" hidden="false" customHeight="false" outlineLevel="0" collapsed="false">
      <c r="A7381" s="341" t="n">
        <v>100288</v>
      </c>
      <c r="B7381" s="342" t="str">
        <f aca="false">A7381&amp;"U"</f>
        <v>100288U</v>
      </c>
      <c r="C7381" s="341" t="s">
        <v>13260</v>
      </c>
      <c r="D7381" s="341" t="s">
        <v>484</v>
      </c>
      <c r="E7381" s="341" t="s">
        <v>5964</v>
      </c>
      <c r="F7381" s="343" t="n">
        <v>0.07</v>
      </c>
    </row>
    <row r="7382" customFormat="false" ht="15" hidden="false" customHeight="false" outlineLevel="0" collapsed="false">
      <c r="A7382" s="341" t="n">
        <v>100289</v>
      </c>
      <c r="B7382" s="342" t="str">
        <f aca="false">A7382&amp;"U"</f>
        <v>100289U</v>
      </c>
      <c r="C7382" s="341" t="s">
        <v>13261</v>
      </c>
      <c r="D7382" s="341" t="s">
        <v>484</v>
      </c>
      <c r="E7382" s="341" t="s">
        <v>5964</v>
      </c>
      <c r="F7382" s="343" t="n">
        <v>19.2</v>
      </c>
    </row>
    <row r="7383" customFormat="false" ht="15" hidden="false" customHeight="false" outlineLevel="0" collapsed="false">
      <c r="A7383" s="341" t="n">
        <v>100290</v>
      </c>
      <c r="B7383" s="342" t="str">
        <f aca="false">A7383&amp;"U"</f>
        <v>100290U</v>
      </c>
      <c r="C7383" s="341" t="s">
        <v>13262</v>
      </c>
      <c r="D7383" s="341" t="s">
        <v>484</v>
      </c>
      <c r="E7383" s="341" t="s">
        <v>5964</v>
      </c>
      <c r="F7383" s="343" t="n">
        <v>0.06</v>
      </c>
    </row>
    <row r="7384" customFormat="false" ht="15" hidden="false" customHeight="false" outlineLevel="0" collapsed="false">
      <c r="A7384" s="341" t="n">
        <v>100291</v>
      </c>
      <c r="B7384" s="342" t="str">
        <f aca="false">A7384&amp;"U"</f>
        <v>100291U</v>
      </c>
      <c r="C7384" s="341" t="s">
        <v>13263</v>
      </c>
      <c r="D7384" s="341" t="s">
        <v>484</v>
      </c>
      <c r="E7384" s="341" t="s">
        <v>5964</v>
      </c>
      <c r="F7384" s="343" t="n">
        <v>0.19</v>
      </c>
    </row>
    <row r="7385" customFormat="false" ht="15" hidden="false" customHeight="false" outlineLevel="0" collapsed="false">
      <c r="A7385" s="341" t="n">
        <v>100293</v>
      </c>
      <c r="B7385" s="342" t="str">
        <f aca="false">A7385&amp;"U"</f>
        <v>100293U</v>
      </c>
      <c r="C7385" s="341" t="s">
        <v>13264</v>
      </c>
      <c r="D7385" s="341" t="s">
        <v>484</v>
      </c>
      <c r="E7385" s="341" t="s">
        <v>5964</v>
      </c>
      <c r="F7385" s="343" t="n">
        <v>0.2</v>
      </c>
    </row>
    <row r="7386" customFormat="false" ht="15" hidden="false" customHeight="false" outlineLevel="0" collapsed="false">
      <c r="A7386" s="341" t="n">
        <v>100295</v>
      </c>
      <c r="B7386" s="342" t="str">
        <f aca="false">A7386&amp;"U"</f>
        <v>100295U</v>
      </c>
      <c r="C7386" s="341" t="s">
        <v>13265</v>
      </c>
      <c r="D7386" s="341" t="s">
        <v>484</v>
      </c>
      <c r="E7386" s="341" t="s">
        <v>5964</v>
      </c>
      <c r="F7386" s="343" t="n">
        <v>0.55</v>
      </c>
    </row>
    <row r="7387" customFormat="false" ht="15" hidden="false" customHeight="false" outlineLevel="0" collapsed="false">
      <c r="A7387" s="341" t="n">
        <v>100298</v>
      </c>
      <c r="B7387" s="342" t="str">
        <f aca="false">A7387&amp;"U"</f>
        <v>100298U</v>
      </c>
      <c r="C7387" s="341" t="s">
        <v>13266</v>
      </c>
      <c r="D7387" s="341" t="s">
        <v>484</v>
      </c>
      <c r="E7387" s="341" t="s">
        <v>5964</v>
      </c>
      <c r="F7387" s="343" t="n">
        <v>0.58</v>
      </c>
    </row>
    <row r="7388" customFormat="false" ht="15" hidden="false" customHeight="false" outlineLevel="0" collapsed="false">
      <c r="A7388" s="341" t="n">
        <v>100299</v>
      </c>
      <c r="B7388" s="342" t="str">
        <f aca="false">A7388&amp;"U"</f>
        <v>100299U</v>
      </c>
      <c r="C7388" s="341" t="s">
        <v>13267</v>
      </c>
      <c r="D7388" s="341" t="s">
        <v>484</v>
      </c>
      <c r="E7388" s="341" t="s">
        <v>5964</v>
      </c>
      <c r="F7388" s="343" t="n">
        <v>0.51</v>
      </c>
    </row>
    <row r="7389" customFormat="false" ht="15" hidden="false" customHeight="false" outlineLevel="0" collapsed="false">
      <c r="A7389" s="341" t="n">
        <v>100300</v>
      </c>
      <c r="B7389" s="342" t="str">
        <f aca="false">A7389&amp;"U"</f>
        <v>100300U</v>
      </c>
      <c r="C7389" s="341" t="s">
        <v>13268</v>
      </c>
      <c r="D7389" s="341" t="s">
        <v>484</v>
      </c>
      <c r="E7389" s="341" t="s">
        <v>5964</v>
      </c>
      <c r="F7389" s="343" t="n">
        <v>13.51</v>
      </c>
    </row>
    <row r="7390" customFormat="false" ht="15" hidden="false" customHeight="false" outlineLevel="0" collapsed="false">
      <c r="A7390" s="341" t="n">
        <v>100301</v>
      </c>
      <c r="B7390" s="342" t="str">
        <f aca="false">A7390&amp;"U"</f>
        <v>100301U</v>
      </c>
      <c r="C7390" s="341" t="s">
        <v>13269</v>
      </c>
      <c r="D7390" s="341" t="s">
        <v>484</v>
      </c>
      <c r="E7390" s="341" t="s">
        <v>5964</v>
      </c>
      <c r="F7390" s="343" t="n">
        <v>20.41</v>
      </c>
    </row>
    <row r="7391" customFormat="false" ht="15" hidden="false" customHeight="false" outlineLevel="0" collapsed="false">
      <c r="A7391" s="341" t="n">
        <v>100303</v>
      </c>
      <c r="B7391" s="342" t="str">
        <f aca="false">A7391&amp;"U"</f>
        <v>100303U</v>
      </c>
      <c r="C7391" s="341" t="s">
        <v>13270</v>
      </c>
      <c r="D7391" s="341" t="s">
        <v>484</v>
      </c>
      <c r="E7391" s="341" t="s">
        <v>5964</v>
      </c>
      <c r="F7391" s="343" t="n">
        <v>19.28</v>
      </c>
    </row>
    <row r="7392" customFormat="false" ht="15" hidden="false" customHeight="false" outlineLevel="0" collapsed="false">
      <c r="A7392" s="341" t="n">
        <v>100307</v>
      </c>
      <c r="B7392" s="342" t="str">
        <f aca="false">A7392&amp;"U"</f>
        <v>100307U</v>
      </c>
      <c r="C7392" s="341" t="s">
        <v>13271</v>
      </c>
      <c r="D7392" s="341" t="s">
        <v>484</v>
      </c>
      <c r="E7392" s="341" t="s">
        <v>5964</v>
      </c>
      <c r="F7392" s="343" t="n">
        <v>23.47</v>
      </c>
    </row>
    <row r="7393" customFormat="false" ht="15" hidden="false" customHeight="false" outlineLevel="0" collapsed="false">
      <c r="A7393" s="341" t="n">
        <v>100308</v>
      </c>
      <c r="B7393" s="342" t="str">
        <f aca="false">A7393&amp;"U"</f>
        <v>100308U</v>
      </c>
      <c r="C7393" s="341" t="s">
        <v>13272</v>
      </c>
      <c r="D7393" s="341" t="s">
        <v>484</v>
      </c>
      <c r="E7393" s="341" t="s">
        <v>5964</v>
      </c>
      <c r="F7393" s="343" t="n">
        <v>26.3</v>
      </c>
    </row>
    <row r="7394" customFormat="false" ht="15" hidden="false" customHeight="false" outlineLevel="0" collapsed="false">
      <c r="A7394" s="341" t="n">
        <v>100309</v>
      </c>
      <c r="B7394" s="342" t="str">
        <f aca="false">A7394&amp;"U"</f>
        <v>100309U</v>
      </c>
      <c r="C7394" s="341" t="s">
        <v>13273</v>
      </c>
      <c r="D7394" s="341" t="s">
        <v>484</v>
      </c>
      <c r="E7394" s="341" t="s">
        <v>5964</v>
      </c>
      <c r="F7394" s="343" t="n">
        <v>27.62</v>
      </c>
    </row>
    <row r="7395" customFormat="false" ht="15" hidden="false" customHeight="false" outlineLevel="0" collapsed="false">
      <c r="A7395" s="341" t="n">
        <v>100310</v>
      </c>
      <c r="B7395" s="342" t="str">
        <f aca="false">A7395&amp;"U"</f>
        <v>100310U</v>
      </c>
      <c r="C7395" s="341" t="s">
        <v>13274</v>
      </c>
      <c r="D7395" s="341" t="s">
        <v>13145</v>
      </c>
      <c r="E7395" s="341" t="s">
        <v>5964</v>
      </c>
      <c r="F7395" s="343" t="n">
        <v>8.66</v>
      </c>
    </row>
    <row r="7396" customFormat="false" ht="15" hidden="false" customHeight="false" outlineLevel="0" collapsed="false">
      <c r="A7396" s="341" t="n">
        <v>100315</v>
      </c>
      <c r="B7396" s="342" t="str">
        <f aca="false">A7396&amp;"U"</f>
        <v>100315U</v>
      </c>
      <c r="C7396" s="341" t="s">
        <v>13275</v>
      </c>
      <c r="D7396" s="341" t="s">
        <v>13145</v>
      </c>
      <c r="E7396" s="341" t="s">
        <v>5964</v>
      </c>
      <c r="F7396" s="343" t="n">
        <v>67.83</v>
      </c>
    </row>
    <row r="7397" customFormat="false" ht="15" hidden="false" customHeight="false" outlineLevel="0" collapsed="false">
      <c r="A7397" s="341" t="n">
        <v>100316</v>
      </c>
      <c r="B7397" s="342" t="str">
        <f aca="false">A7397&amp;"U"</f>
        <v>100316U</v>
      </c>
      <c r="C7397" s="341" t="s">
        <v>13268</v>
      </c>
      <c r="D7397" s="341" t="s">
        <v>13145</v>
      </c>
      <c r="E7397" s="341" t="s">
        <v>5964</v>
      </c>
      <c r="F7397" s="344" t="n">
        <v>2404.24</v>
      </c>
    </row>
    <row r="7398" customFormat="false" ht="15" hidden="false" customHeight="false" outlineLevel="0" collapsed="false">
      <c r="A7398" s="341" t="n">
        <v>100321</v>
      </c>
      <c r="B7398" s="342" t="str">
        <f aca="false">A7398&amp;"U"</f>
        <v>100321U</v>
      </c>
      <c r="C7398" s="341" t="s">
        <v>13273</v>
      </c>
      <c r="D7398" s="341" t="s">
        <v>13145</v>
      </c>
      <c r="E7398" s="341" t="s">
        <v>5964</v>
      </c>
      <c r="F7398" s="344" t="n">
        <v>4865.29</v>
      </c>
    </row>
    <row r="7399" customFormat="false" ht="15" hidden="false" customHeight="false" outlineLevel="0" collapsed="false">
      <c r="A7399" s="341" t="n">
        <v>100533</v>
      </c>
      <c r="B7399" s="342" t="str">
        <f aca="false">A7399&amp;"U"</f>
        <v>100533U</v>
      </c>
      <c r="C7399" s="341" t="s">
        <v>13276</v>
      </c>
      <c r="D7399" s="341" t="s">
        <v>484</v>
      </c>
      <c r="E7399" s="341" t="s">
        <v>5964</v>
      </c>
      <c r="F7399" s="343" t="n">
        <v>17.13</v>
      </c>
    </row>
    <row r="7400" customFormat="false" ht="15" hidden="false" customHeight="false" outlineLevel="0" collapsed="false">
      <c r="A7400" s="341" t="n">
        <v>100534</v>
      </c>
      <c r="B7400" s="342" t="str">
        <f aca="false">A7400&amp;"U"</f>
        <v>100534U</v>
      </c>
      <c r="C7400" s="341" t="s">
        <v>13276</v>
      </c>
      <c r="D7400" s="341" t="s">
        <v>13145</v>
      </c>
      <c r="E7400" s="341" t="s">
        <v>5964</v>
      </c>
      <c r="F7400" s="344" t="n">
        <v>3041.78</v>
      </c>
    </row>
    <row r="7401" customFormat="false" ht="15" hidden="false" customHeight="false" outlineLevel="0" collapsed="false">
      <c r="A7401" s="341" t="n">
        <v>100535</v>
      </c>
      <c r="B7401" s="342" t="str">
        <f aca="false">A7401&amp;"U"</f>
        <v>100535U</v>
      </c>
      <c r="C7401" s="341" t="s">
        <v>13277</v>
      </c>
      <c r="D7401" s="341" t="s">
        <v>484</v>
      </c>
      <c r="E7401" s="341" t="s">
        <v>5964</v>
      </c>
      <c r="F7401" s="343" t="n">
        <v>0.3</v>
      </c>
    </row>
    <row r="7402" customFormat="false" ht="15" hidden="false" customHeight="false" outlineLevel="0" collapsed="false">
      <c r="A7402" s="341" t="n">
        <v>100536</v>
      </c>
      <c r="B7402" s="342" t="str">
        <f aca="false">A7402&amp;"U"</f>
        <v>100536U</v>
      </c>
      <c r="C7402" s="341" t="s">
        <v>13278</v>
      </c>
      <c r="D7402" s="341" t="s">
        <v>13145</v>
      </c>
      <c r="E7402" s="341" t="s">
        <v>5964</v>
      </c>
      <c r="F7402" s="343" t="n">
        <v>40.01</v>
      </c>
    </row>
    <row r="7403" customFormat="false" ht="15" hidden="false" customHeight="false" outlineLevel="0" collapsed="false">
      <c r="A7403" s="341" t="n">
        <v>101286</v>
      </c>
      <c r="B7403" s="342" t="str">
        <f aca="false">A7403&amp;"U"</f>
        <v>101286U</v>
      </c>
      <c r="C7403" s="341" t="s">
        <v>13279</v>
      </c>
      <c r="D7403" s="341" t="s">
        <v>13145</v>
      </c>
      <c r="E7403" s="341" t="s">
        <v>5964</v>
      </c>
      <c r="F7403" s="343" t="n">
        <v>19.89</v>
      </c>
    </row>
    <row r="7404" customFormat="false" ht="15" hidden="false" customHeight="false" outlineLevel="0" collapsed="false">
      <c r="A7404" s="341" t="n">
        <v>101287</v>
      </c>
      <c r="B7404" s="342" t="str">
        <f aca="false">A7404&amp;"U"</f>
        <v>101287U</v>
      </c>
      <c r="C7404" s="341" t="s">
        <v>13280</v>
      </c>
      <c r="D7404" s="341" t="s">
        <v>13145</v>
      </c>
      <c r="E7404" s="341" t="s">
        <v>5964</v>
      </c>
      <c r="F7404" s="343" t="n">
        <v>64.33</v>
      </c>
    </row>
    <row r="7405" customFormat="false" ht="15" hidden="false" customHeight="false" outlineLevel="0" collapsed="false">
      <c r="A7405" s="341" t="n">
        <v>101288</v>
      </c>
      <c r="B7405" s="342" t="str">
        <f aca="false">A7405&amp;"U"</f>
        <v>101288U</v>
      </c>
      <c r="C7405" s="341" t="s">
        <v>13281</v>
      </c>
      <c r="D7405" s="341" t="s">
        <v>13145</v>
      </c>
      <c r="E7405" s="341" t="s">
        <v>5964</v>
      </c>
      <c r="F7405" s="343" t="n">
        <v>19.89</v>
      </c>
    </row>
    <row r="7406" customFormat="false" ht="15" hidden="false" customHeight="false" outlineLevel="0" collapsed="false">
      <c r="A7406" s="341" t="n">
        <v>101289</v>
      </c>
      <c r="B7406" s="342" t="str">
        <f aca="false">A7406&amp;"U"</f>
        <v>101289U</v>
      </c>
      <c r="C7406" s="341" t="s">
        <v>13282</v>
      </c>
      <c r="D7406" s="341" t="s">
        <v>13145</v>
      </c>
      <c r="E7406" s="341" t="s">
        <v>5964</v>
      </c>
      <c r="F7406" s="343" t="n">
        <v>20.44</v>
      </c>
    </row>
    <row r="7407" customFormat="false" ht="15" hidden="false" customHeight="false" outlineLevel="0" collapsed="false">
      <c r="A7407" s="341" t="n">
        <v>101290</v>
      </c>
      <c r="B7407" s="342" t="str">
        <f aca="false">A7407&amp;"U"</f>
        <v>101290U</v>
      </c>
      <c r="C7407" s="341" t="s">
        <v>13283</v>
      </c>
      <c r="D7407" s="341" t="s">
        <v>13145</v>
      </c>
      <c r="E7407" s="341" t="s">
        <v>5964</v>
      </c>
      <c r="F7407" s="343" t="n">
        <v>25.44</v>
      </c>
    </row>
    <row r="7408" customFormat="false" ht="15" hidden="false" customHeight="false" outlineLevel="0" collapsed="false">
      <c r="A7408" s="341" t="n">
        <v>101291</v>
      </c>
      <c r="B7408" s="342" t="str">
        <f aca="false">A7408&amp;"U"</f>
        <v>101291U</v>
      </c>
      <c r="C7408" s="341" t="s">
        <v>13284</v>
      </c>
      <c r="D7408" s="341" t="s">
        <v>13145</v>
      </c>
      <c r="E7408" s="341" t="s">
        <v>5964</v>
      </c>
      <c r="F7408" s="343" t="n">
        <v>19.89</v>
      </c>
    </row>
    <row r="7409" customFormat="false" ht="15" hidden="false" customHeight="false" outlineLevel="0" collapsed="false">
      <c r="A7409" s="341" t="n">
        <v>101292</v>
      </c>
      <c r="B7409" s="342" t="str">
        <f aca="false">A7409&amp;"U"</f>
        <v>101292U</v>
      </c>
      <c r="C7409" s="341" t="s">
        <v>13285</v>
      </c>
      <c r="D7409" s="341" t="s">
        <v>13145</v>
      </c>
      <c r="E7409" s="341" t="s">
        <v>5964</v>
      </c>
      <c r="F7409" s="343" t="n">
        <v>20.44</v>
      </c>
    </row>
    <row r="7410" customFormat="false" ht="15" hidden="false" customHeight="false" outlineLevel="0" collapsed="false">
      <c r="A7410" s="341" t="n">
        <v>101293</v>
      </c>
      <c r="B7410" s="342" t="str">
        <f aca="false">A7410&amp;"U"</f>
        <v>101293U</v>
      </c>
      <c r="C7410" s="341" t="s">
        <v>13286</v>
      </c>
      <c r="D7410" s="341" t="s">
        <v>13145</v>
      </c>
      <c r="E7410" s="341" t="s">
        <v>5964</v>
      </c>
      <c r="F7410" s="343" t="n">
        <v>32.5</v>
      </c>
    </row>
    <row r="7411" customFormat="false" ht="15" hidden="false" customHeight="false" outlineLevel="0" collapsed="false">
      <c r="A7411" s="341" t="n">
        <v>101294</v>
      </c>
      <c r="B7411" s="342" t="str">
        <f aca="false">A7411&amp;"U"</f>
        <v>101294U</v>
      </c>
      <c r="C7411" s="341" t="s">
        <v>13287</v>
      </c>
      <c r="D7411" s="341" t="s">
        <v>13145</v>
      </c>
      <c r="E7411" s="341" t="s">
        <v>5964</v>
      </c>
      <c r="F7411" s="343" t="n">
        <v>21</v>
      </c>
    </row>
    <row r="7412" customFormat="false" ht="15" hidden="false" customHeight="false" outlineLevel="0" collapsed="false">
      <c r="A7412" s="341" t="n">
        <v>101295</v>
      </c>
      <c r="B7412" s="342" t="str">
        <f aca="false">A7412&amp;"U"</f>
        <v>101295U</v>
      </c>
      <c r="C7412" s="341" t="s">
        <v>13288</v>
      </c>
      <c r="D7412" s="341" t="s">
        <v>13145</v>
      </c>
      <c r="E7412" s="341" t="s">
        <v>5964</v>
      </c>
      <c r="F7412" s="343" t="n">
        <v>26.57</v>
      </c>
    </row>
    <row r="7413" customFormat="false" ht="15" hidden="false" customHeight="false" outlineLevel="0" collapsed="false">
      <c r="A7413" s="341" t="n">
        <v>101296</v>
      </c>
      <c r="B7413" s="342" t="str">
        <f aca="false">A7413&amp;"U"</f>
        <v>101296U</v>
      </c>
      <c r="C7413" s="341" t="s">
        <v>13289</v>
      </c>
      <c r="D7413" s="341" t="s">
        <v>13145</v>
      </c>
      <c r="E7413" s="341" t="s">
        <v>5964</v>
      </c>
      <c r="F7413" s="343" t="n">
        <v>31</v>
      </c>
    </row>
    <row r="7414" customFormat="false" ht="15" hidden="false" customHeight="false" outlineLevel="0" collapsed="false">
      <c r="A7414" s="341" t="n">
        <v>101297</v>
      </c>
      <c r="B7414" s="342" t="str">
        <f aca="false">A7414&amp;"U"</f>
        <v>101297U</v>
      </c>
      <c r="C7414" s="341" t="s">
        <v>13290</v>
      </c>
      <c r="D7414" s="341" t="s">
        <v>13145</v>
      </c>
      <c r="E7414" s="341" t="s">
        <v>5964</v>
      </c>
      <c r="F7414" s="343" t="n">
        <v>26.69</v>
      </c>
    </row>
    <row r="7415" customFormat="false" ht="15" hidden="false" customHeight="false" outlineLevel="0" collapsed="false">
      <c r="A7415" s="341" t="n">
        <v>101298</v>
      </c>
      <c r="B7415" s="342" t="str">
        <f aca="false">A7415&amp;"U"</f>
        <v>101298U</v>
      </c>
      <c r="C7415" s="341" t="s">
        <v>13291</v>
      </c>
      <c r="D7415" s="341" t="s">
        <v>13145</v>
      </c>
      <c r="E7415" s="341" t="s">
        <v>5964</v>
      </c>
      <c r="F7415" s="343" t="n">
        <v>19.89</v>
      </c>
    </row>
    <row r="7416" customFormat="false" ht="15" hidden="false" customHeight="false" outlineLevel="0" collapsed="false">
      <c r="A7416" s="341" t="n">
        <v>101299</v>
      </c>
      <c r="B7416" s="342" t="str">
        <f aca="false">A7416&amp;"U"</f>
        <v>101299U</v>
      </c>
      <c r="C7416" s="341" t="s">
        <v>13292</v>
      </c>
      <c r="D7416" s="341" t="s">
        <v>13145</v>
      </c>
      <c r="E7416" s="341" t="s">
        <v>5964</v>
      </c>
      <c r="F7416" s="343" t="n">
        <v>25.44</v>
      </c>
    </row>
    <row r="7417" customFormat="false" ht="15" hidden="false" customHeight="false" outlineLevel="0" collapsed="false">
      <c r="A7417" s="341" t="n">
        <v>101300</v>
      </c>
      <c r="B7417" s="342" t="str">
        <f aca="false">A7417&amp;"U"</f>
        <v>101300U</v>
      </c>
      <c r="C7417" s="341" t="s">
        <v>13293</v>
      </c>
      <c r="D7417" s="341" t="s">
        <v>13145</v>
      </c>
      <c r="E7417" s="341" t="s">
        <v>5964</v>
      </c>
      <c r="F7417" s="343" t="n">
        <v>19.44</v>
      </c>
    </row>
    <row r="7418" customFormat="false" ht="15" hidden="false" customHeight="false" outlineLevel="0" collapsed="false">
      <c r="A7418" s="341" t="n">
        <v>101301</v>
      </c>
      <c r="B7418" s="342" t="str">
        <f aca="false">A7418&amp;"U"</f>
        <v>101301U</v>
      </c>
      <c r="C7418" s="341" t="s">
        <v>13294</v>
      </c>
      <c r="D7418" s="341" t="s">
        <v>13145</v>
      </c>
      <c r="E7418" s="341" t="s">
        <v>5964</v>
      </c>
      <c r="F7418" s="343" t="n">
        <v>10.53</v>
      </c>
    </row>
    <row r="7419" customFormat="false" ht="15" hidden="false" customHeight="false" outlineLevel="0" collapsed="false">
      <c r="A7419" s="341" t="n">
        <v>101302</v>
      </c>
      <c r="B7419" s="342" t="str">
        <f aca="false">A7419&amp;"U"</f>
        <v>101302U</v>
      </c>
      <c r="C7419" s="341" t="s">
        <v>13295</v>
      </c>
      <c r="D7419" s="341" t="s">
        <v>13145</v>
      </c>
      <c r="E7419" s="341" t="s">
        <v>5964</v>
      </c>
      <c r="F7419" s="343" t="n">
        <v>29</v>
      </c>
    </row>
    <row r="7420" customFormat="false" ht="15" hidden="false" customHeight="false" outlineLevel="0" collapsed="false">
      <c r="A7420" s="341" t="n">
        <v>101303</v>
      </c>
      <c r="B7420" s="342" t="str">
        <f aca="false">A7420&amp;"U"</f>
        <v>101303U</v>
      </c>
      <c r="C7420" s="341" t="s">
        <v>13296</v>
      </c>
      <c r="D7420" s="341" t="s">
        <v>13145</v>
      </c>
      <c r="E7420" s="341" t="s">
        <v>5964</v>
      </c>
      <c r="F7420" s="343" t="n">
        <v>73.63</v>
      </c>
    </row>
    <row r="7421" customFormat="false" ht="15" hidden="false" customHeight="false" outlineLevel="0" collapsed="false">
      <c r="A7421" s="341" t="n">
        <v>101304</v>
      </c>
      <c r="B7421" s="342" t="str">
        <f aca="false">A7421&amp;"U"</f>
        <v>101304U</v>
      </c>
      <c r="C7421" s="341" t="s">
        <v>13297</v>
      </c>
      <c r="D7421" s="341" t="s">
        <v>13145</v>
      </c>
      <c r="E7421" s="341" t="s">
        <v>5964</v>
      </c>
      <c r="F7421" s="343" t="n">
        <v>42.73</v>
      </c>
    </row>
    <row r="7422" customFormat="false" ht="15" hidden="false" customHeight="false" outlineLevel="0" collapsed="false">
      <c r="A7422" s="341" t="n">
        <v>101305</v>
      </c>
      <c r="B7422" s="342" t="str">
        <f aca="false">A7422&amp;"U"</f>
        <v>101305U</v>
      </c>
      <c r="C7422" s="341" t="s">
        <v>13298</v>
      </c>
      <c r="D7422" s="341" t="s">
        <v>13145</v>
      </c>
      <c r="E7422" s="341" t="s">
        <v>5964</v>
      </c>
      <c r="F7422" s="343" t="n">
        <v>36</v>
      </c>
    </row>
    <row r="7423" customFormat="false" ht="15" hidden="false" customHeight="false" outlineLevel="0" collapsed="false">
      <c r="A7423" s="341" t="n">
        <v>101307</v>
      </c>
      <c r="B7423" s="342" t="str">
        <f aca="false">A7423&amp;"U"</f>
        <v>101307U</v>
      </c>
      <c r="C7423" s="341" t="s">
        <v>13299</v>
      </c>
      <c r="D7423" s="341" t="s">
        <v>13145</v>
      </c>
      <c r="E7423" s="341" t="s">
        <v>5964</v>
      </c>
      <c r="F7423" s="343" t="n">
        <v>29.43</v>
      </c>
    </row>
    <row r="7424" customFormat="false" ht="15" hidden="false" customHeight="false" outlineLevel="0" collapsed="false">
      <c r="A7424" s="341" t="n">
        <v>101308</v>
      </c>
      <c r="B7424" s="342" t="str">
        <f aca="false">A7424&amp;"U"</f>
        <v>101308U</v>
      </c>
      <c r="C7424" s="341" t="s">
        <v>13300</v>
      </c>
      <c r="D7424" s="341" t="s">
        <v>13145</v>
      </c>
      <c r="E7424" s="341" t="s">
        <v>5964</v>
      </c>
      <c r="F7424" s="343" t="n">
        <v>23.31</v>
      </c>
    </row>
    <row r="7425" customFormat="false" ht="15" hidden="false" customHeight="false" outlineLevel="0" collapsed="false">
      <c r="A7425" s="341" t="n">
        <v>101309</v>
      </c>
      <c r="B7425" s="342" t="str">
        <f aca="false">A7425&amp;"U"</f>
        <v>101309U</v>
      </c>
      <c r="C7425" s="341" t="s">
        <v>13301</v>
      </c>
      <c r="D7425" s="341" t="s">
        <v>13145</v>
      </c>
      <c r="E7425" s="341" t="s">
        <v>5964</v>
      </c>
      <c r="F7425" s="343" t="n">
        <v>25.44</v>
      </c>
    </row>
    <row r="7426" customFormat="false" ht="15" hidden="false" customHeight="false" outlineLevel="0" collapsed="false">
      <c r="A7426" s="341" t="n">
        <v>101310</v>
      </c>
      <c r="B7426" s="342" t="str">
        <f aca="false">A7426&amp;"U"</f>
        <v>101310U</v>
      </c>
      <c r="C7426" s="341" t="s">
        <v>13302</v>
      </c>
      <c r="D7426" s="341" t="s">
        <v>13145</v>
      </c>
      <c r="E7426" s="341" t="s">
        <v>5964</v>
      </c>
      <c r="F7426" s="343" t="n">
        <v>39.13</v>
      </c>
    </row>
    <row r="7427" customFormat="false" ht="15" hidden="false" customHeight="false" outlineLevel="0" collapsed="false">
      <c r="A7427" s="341" t="n">
        <v>101311</v>
      </c>
      <c r="B7427" s="342" t="str">
        <f aca="false">A7427&amp;"U"</f>
        <v>101311U</v>
      </c>
      <c r="C7427" s="341" t="s">
        <v>13303</v>
      </c>
      <c r="D7427" s="341" t="s">
        <v>13145</v>
      </c>
      <c r="E7427" s="341" t="s">
        <v>5964</v>
      </c>
      <c r="F7427" s="343" t="n">
        <v>32.5</v>
      </c>
    </row>
    <row r="7428" customFormat="false" ht="15" hidden="false" customHeight="false" outlineLevel="0" collapsed="false">
      <c r="A7428" s="341" t="n">
        <v>101312</v>
      </c>
      <c r="B7428" s="342" t="str">
        <f aca="false">A7428&amp;"U"</f>
        <v>101312U</v>
      </c>
      <c r="C7428" s="341" t="s">
        <v>13304</v>
      </c>
      <c r="D7428" s="341" t="s">
        <v>13145</v>
      </c>
      <c r="E7428" s="341" t="s">
        <v>5964</v>
      </c>
      <c r="F7428" s="343" t="n">
        <v>23.88</v>
      </c>
    </row>
    <row r="7429" customFormat="false" ht="15" hidden="false" customHeight="false" outlineLevel="0" collapsed="false">
      <c r="A7429" s="341" t="n">
        <v>101313</v>
      </c>
      <c r="B7429" s="342" t="str">
        <f aca="false">A7429&amp;"U"</f>
        <v>101313U</v>
      </c>
      <c r="C7429" s="341" t="s">
        <v>13305</v>
      </c>
      <c r="D7429" s="341" t="s">
        <v>13145</v>
      </c>
      <c r="E7429" s="341" t="s">
        <v>5964</v>
      </c>
      <c r="F7429" s="343" t="n">
        <v>105.08</v>
      </c>
    </row>
    <row r="7430" customFormat="false" ht="15" hidden="false" customHeight="false" outlineLevel="0" collapsed="false">
      <c r="A7430" s="341" t="n">
        <v>101314</v>
      </c>
      <c r="B7430" s="342" t="str">
        <f aca="false">A7430&amp;"U"</f>
        <v>101314U</v>
      </c>
      <c r="C7430" s="341" t="s">
        <v>13306</v>
      </c>
      <c r="D7430" s="341" t="s">
        <v>13145</v>
      </c>
      <c r="E7430" s="341" t="s">
        <v>5964</v>
      </c>
      <c r="F7430" s="343" t="n">
        <v>105.08</v>
      </c>
    </row>
    <row r="7431" customFormat="false" ht="15" hidden="false" customHeight="false" outlineLevel="0" collapsed="false">
      <c r="A7431" s="341" t="n">
        <v>101315</v>
      </c>
      <c r="B7431" s="342" t="str">
        <f aca="false">A7431&amp;"U"</f>
        <v>101315U</v>
      </c>
      <c r="C7431" s="341" t="s">
        <v>13307</v>
      </c>
      <c r="D7431" s="341" t="s">
        <v>13145</v>
      </c>
      <c r="E7431" s="341" t="s">
        <v>5964</v>
      </c>
      <c r="F7431" s="343" t="n">
        <v>104.13</v>
      </c>
    </row>
    <row r="7432" customFormat="false" ht="15" hidden="false" customHeight="false" outlineLevel="0" collapsed="false">
      <c r="A7432" s="341" t="n">
        <v>101316</v>
      </c>
      <c r="B7432" s="342" t="str">
        <f aca="false">A7432&amp;"U"</f>
        <v>101316U</v>
      </c>
      <c r="C7432" s="341" t="s">
        <v>13308</v>
      </c>
      <c r="D7432" s="341" t="s">
        <v>13145</v>
      </c>
      <c r="E7432" s="341" t="s">
        <v>5964</v>
      </c>
      <c r="F7432" s="343" t="n">
        <v>50.64</v>
      </c>
    </row>
    <row r="7433" customFormat="false" ht="15" hidden="false" customHeight="false" outlineLevel="0" collapsed="false">
      <c r="A7433" s="341" t="n">
        <v>101320</v>
      </c>
      <c r="B7433" s="342" t="str">
        <f aca="false">A7433&amp;"U"</f>
        <v>101320U</v>
      </c>
      <c r="C7433" s="341" t="s">
        <v>13309</v>
      </c>
      <c r="D7433" s="341" t="s">
        <v>13145</v>
      </c>
      <c r="E7433" s="341" t="s">
        <v>5964</v>
      </c>
      <c r="F7433" s="343" t="n">
        <v>15.39</v>
      </c>
    </row>
    <row r="7434" customFormat="false" ht="15" hidden="false" customHeight="false" outlineLevel="0" collapsed="false">
      <c r="A7434" s="341" t="n">
        <v>101322</v>
      </c>
      <c r="B7434" s="342" t="str">
        <f aca="false">A7434&amp;"U"</f>
        <v>101322U</v>
      </c>
      <c r="C7434" s="341" t="s">
        <v>13310</v>
      </c>
      <c r="D7434" s="341" t="s">
        <v>13145</v>
      </c>
      <c r="E7434" s="341" t="s">
        <v>5964</v>
      </c>
      <c r="F7434" s="343" t="n">
        <v>29.42</v>
      </c>
    </row>
    <row r="7435" customFormat="false" ht="15" hidden="false" customHeight="false" outlineLevel="0" collapsed="false">
      <c r="A7435" s="341" t="n">
        <v>101323</v>
      </c>
      <c r="B7435" s="342" t="str">
        <f aca="false">A7435&amp;"U"</f>
        <v>101323U</v>
      </c>
      <c r="C7435" s="341" t="s">
        <v>13311</v>
      </c>
      <c r="D7435" s="341" t="s">
        <v>13145</v>
      </c>
      <c r="E7435" s="341" t="s">
        <v>5964</v>
      </c>
      <c r="F7435" s="343" t="n">
        <v>59.71</v>
      </c>
    </row>
    <row r="7436" customFormat="false" ht="15" hidden="false" customHeight="false" outlineLevel="0" collapsed="false">
      <c r="A7436" s="341" t="n">
        <v>101324</v>
      </c>
      <c r="B7436" s="342" t="str">
        <f aca="false">A7436&amp;"U"</f>
        <v>101324U</v>
      </c>
      <c r="C7436" s="341" t="s">
        <v>13312</v>
      </c>
      <c r="D7436" s="341" t="s">
        <v>13145</v>
      </c>
      <c r="E7436" s="341" t="s">
        <v>5964</v>
      </c>
      <c r="F7436" s="343" t="n">
        <v>17.13</v>
      </c>
    </row>
    <row r="7437" customFormat="false" ht="15" hidden="false" customHeight="false" outlineLevel="0" collapsed="false">
      <c r="A7437" s="341" t="n">
        <v>101325</v>
      </c>
      <c r="B7437" s="342" t="str">
        <f aca="false">A7437&amp;"U"</f>
        <v>101325U</v>
      </c>
      <c r="C7437" s="341" t="s">
        <v>13313</v>
      </c>
      <c r="D7437" s="341" t="s">
        <v>13145</v>
      </c>
      <c r="E7437" s="341" t="s">
        <v>5964</v>
      </c>
      <c r="F7437" s="343" t="n">
        <v>24.62</v>
      </c>
    </row>
    <row r="7438" customFormat="false" ht="15" hidden="false" customHeight="false" outlineLevel="0" collapsed="false">
      <c r="A7438" s="341" t="n">
        <v>101326</v>
      </c>
      <c r="B7438" s="342" t="str">
        <f aca="false">A7438&amp;"U"</f>
        <v>101326U</v>
      </c>
      <c r="C7438" s="341" t="s">
        <v>13314</v>
      </c>
      <c r="D7438" s="341" t="s">
        <v>13145</v>
      </c>
      <c r="E7438" s="341" t="s">
        <v>5964</v>
      </c>
      <c r="F7438" s="343" t="n">
        <v>12.32</v>
      </c>
    </row>
    <row r="7439" customFormat="false" ht="15" hidden="false" customHeight="false" outlineLevel="0" collapsed="false">
      <c r="A7439" s="341" t="n">
        <v>101327</v>
      </c>
      <c r="B7439" s="342" t="str">
        <f aca="false">A7439&amp;"U"</f>
        <v>101327U</v>
      </c>
      <c r="C7439" s="341" t="s">
        <v>13315</v>
      </c>
      <c r="D7439" s="341" t="s">
        <v>13145</v>
      </c>
      <c r="E7439" s="341" t="s">
        <v>5964</v>
      </c>
      <c r="F7439" s="343" t="n">
        <v>11.73</v>
      </c>
    </row>
    <row r="7440" customFormat="false" ht="15" hidden="false" customHeight="false" outlineLevel="0" collapsed="false">
      <c r="A7440" s="341" t="n">
        <v>101328</v>
      </c>
      <c r="B7440" s="342" t="str">
        <f aca="false">A7440&amp;"U"</f>
        <v>101328U</v>
      </c>
      <c r="C7440" s="341" t="s">
        <v>13316</v>
      </c>
      <c r="D7440" s="341" t="s">
        <v>13145</v>
      </c>
      <c r="E7440" s="341" t="s">
        <v>5964</v>
      </c>
      <c r="F7440" s="343" t="n">
        <v>20.51</v>
      </c>
    </row>
    <row r="7441" customFormat="false" ht="15" hidden="false" customHeight="false" outlineLevel="0" collapsed="false">
      <c r="A7441" s="341" t="n">
        <v>101329</v>
      </c>
      <c r="B7441" s="342" t="str">
        <f aca="false">A7441&amp;"U"</f>
        <v>101329U</v>
      </c>
      <c r="C7441" s="341" t="s">
        <v>13317</v>
      </c>
      <c r="D7441" s="341" t="s">
        <v>13145</v>
      </c>
      <c r="E7441" s="341" t="s">
        <v>5964</v>
      </c>
      <c r="F7441" s="343" t="n">
        <v>50.13</v>
      </c>
    </row>
    <row r="7442" customFormat="false" ht="15" hidden="false" customHeight="false" outlineLevel="0" collapsed="false">
      <c r="A7442" s="341" t="n">
        <v>101330</v>
      </c>
      <c r="B7442" s="342" t="str">
        <f aca="false">A7442&amp;"U"</f>
        <v>101330U</v>
      </c>
      <c r="C7442" s="341" t="s">
        <v>13318</v>
      </c>
      <c r="D7442" s="341" t="s">
        <v>13145</v>
      </c>
      <c r="E7442" s="341" t="s">
        <v>5964</v>
      </c>
      <c r="F7442" s="343" t="n">
        <v>38.51</v>
      </c>
    </row>
    <row r="7443" customFormat="false" ht="15" hidden="false" customHeight="false" outlineLevel="0" collapsed="false">
      <c r="A7443" s="341" t="n">
        <v>101331</v>
      </c>
      <c r="B7443" s="342" t="str">
        <f aca="false">A7443&amp;"U"</f>
        <v>101331U</v>
      </c>
      <c r="C7443" s="341" t="s">
        <v>13319</v>
      </c>
      <c r="D7443" s="341" t="s">
        <v>13145</v>
      </c>
      <c r="E7443" s="341" t="s">
        <v>5964</v>
      </c>
      <c r="F7443" s="343" t="n">
        <v>41.55</v>
      </c>
    </row>
    <row r="7444" customFormat="false" ht="15" hidden="false" customHeight="false" outlineLevel="0" collapsed="false">
      <c r="A7444" s="341" t="n">
        <v>101332</v>
      </c>
      <c r="B7444" s="342" t="str">
        <f aca="false">A7444&amp;"U"</f>
        <v>101332U</v>
      </c>
      <c r="C7444" s="341" t="s">
        <v>13320</v>
      </c>
      <c r="D7444" s="341" t="s">
        <v>13145</v>
      </c>
      <c r="E7444" s="341" t="s">
        <v>5964</v>
      </c>
      <c r="F7444" s="343" t="n">
        <v>13.73</v>
      </c>
    </row>
    <row r="7445" customFormat="false" ht="15" hidden="false" customHeight="false" outlineLevel="0" collapsed="false">
      <c r="A7445" s="341" t="n">
        <v>101333</v>
      </c>
      <c r="B7445" s="342" t="str">
        <f aca="false">A7445&amp;"U"</f>
        <v>101333U</v>
      </c>
      <c r="C7445" s="341" t="s">
        <v>13321</v>
      </c>
      <c r="D7445" s="341" t="s">
        <v>13145</v>
      </c>
      <c r="E7445" s="341" t="s">
        <v>5964</v>
      </c>
      <c r="F7445" s="343" t="n">
        <v>25.09</v>
      </c>
    </row>
    <row r="7446" customFormat="false" ht="15" hidden="false" customHeight="false" outlineLevel="0" collapsed="false">
      <c r="A7446" s="341" t="n">
        <v>101334</v>
      </c>
      <c r="B7446" s="342" t="str">
        <f aca="false">A7446&amp;"U"</f>
        <v>101334U</v>
      </c>
      <c r="C7446" s="341" t="s">
        <v>13322</v>
      </c>
      <c r="D7446" s="341" t="s">
        <v>13145</v>
      </c>
      <c r="E7446" s="341" t="s">
        <v>5964</v>
      </c>
      <c r="F7446" s="343" t="n">
        <v>77.7</v>
      </c>
    </row>
    <row r="7447" customFormat="false" ht="15" hidden="false" customHeight="false" outlineLevel="0" collapsed="false">
      <c r="A7447" s="341" t="n">
        <v>101336</v>
      </c>
      <c r="B7447" s="342" t="str">
        <f aca="false">A7447&amp;"U"</f>
        <v>101336U</v>
      </c>
      <c r="C7447" s="341" t="s">
        <v>13323</v>
      </c>
      <c r="D7447" s="341" t="s">
        <v>13145</v>
      </c>
      <c r="E7447" s="341" t="s">
        <v>5964</v>
      </c>
      <c r="F7447" s="343" t="n">
        <v>57.89</v>
      </c>
    </row>
    <row r="7448" customFormat="false" ht="15" hidden="false" customHeight="false" outlineLevel="0" collapsed="false">
      <c r="A7448" s="341" t="n">
        <v>101337</v>
      </c>
      <c r="B7448" s="342" t="str">
        <f aca="false">A7448&amp;"U"</f>
        <v>101337U</v>
      </c>
      <c r="C7448" s="341" t="s">
        <v>13324</v>
      </c>
      <c r="D7448" s="341" t="s">
        <v>13145</v>
      </c>
      <c r="E7448" s="341" t="s">
        <v>5964</v>
      </c>
      <c r="F7448" s="343" t="n">
        <v>14.33</v>
      </c>
    </row>
    <row r="7449" customFormat="false" ht="15" hidden="false" customHeight="false" outlineLevel="0" collapsed="false">
      <c r="A7449" s="341" t="n">
        <v>101338</v>
      </c>
      <c r="B7449" s="342" t="str">
        <f aca="false">A7449&amp;"U"</f>
        <v>101338U</v>
      </c>
      <c r="C7449" s="341" t="s">
        <v>13325</v>
      </c>
      <c r="D7449" s="341" t="s">
        <v>13145</v>
      </c>
      <c r="E7449" s="341" t="s">
        <v>5964</v>
      </c>
      <c r="F7449" s="343" t="n">
        <v>30.97</v>
      </c>
    </row>
    <row r="7450" customFormat="false" ht="15" hidden="false" customHeight="false" outlineLevel="0" collapsed="false">
      <c r="A7450" s="341" t="n">
        <v>101339</v>
      </c>
      <c r="B7450" s="342" t="str">
        <f aca="false">A7450&amp;"U"</f>
        <v>101339U</v>
      </c>
      <c r="C7450" s="341" t="s">
        <v>13326</v>
      </c>
      <c r="D7450" s="341" t="s">
        <v>13145</v>
      </c>
      <c r="E7450" s="341" t="s">
        <v>5964</v>
      </c>
      <c r="F7450" s="343" t="n">
        <v>14.98</v>
      </c>
    </row>
    <row r="7451" customFormat="false" ht="15" hidden="false" customHeight="false" outlineLevel="0" collapsed="false">
      <c r="A7451" s="341" t="n">
        <v>101340</v>
      </c>
      <c r="B7451" s="342" t="str">
        <f aca="false">A7451&amp;"U"</f>
        <v>101340U</v>
      </c>
      <c r="C7451" s="341" t="s">
        <v>13327</v>
      </c>
      <c r="D7451" s="341" t="s">
        <v>13145</v>
      </c>
      <c r="E7451" s="341" t="s">
        <v>5964</v>
      </c>
      <c r="F7451" s="343" t="n">
        <v>13.75</v>
      </c>
    </row>
    <row r="7452" customFormat="false" ht="15" hidden="false" customHeight="false" outlineLevel="0" collapsed="false">
      <c r="A7452" s="341" t="n">
        <v>101341</v>
      </c>
      <c r="B7452" s="342" t="str">
        <f aca="false">A7452&amp;"U"</f>
        <v>101341U</v>
      </c>
      <c r="C7452" s="341" t="s">
        <v>13328</v>
      </c>
      <c r="D7452" s="341" t="s">
        <v>13145</v>
      </c>
      <c r="E7452" s="341" t="s">
        <v>5964</v>
      </c>
      <c r="F7452" s="343" t="n">
        <v>16.06</v>
      </c>
    </row>
    <row r="7453" customFormat="false" ht="15" hidden="false" customHeight="false" outlineLevel="0" collapsed="false">
      <c r="A7453" s="341" t="n">
        <v>101342</v>
      </c>
      <c r="B7453" s="342" t="str">
        <f aca="false">A7453&amp;"U"</f>
        <v>101342U</v>
      </c>
      <c r="C7453" s="341" t="s">
        <v>13329</v>
      </c>
      <c r="D7453" s="341" t="s">
        <v>13145</v>
      </c>
      <c r="E7453" s="341" t="s">
        <v>5964</v>
      </c>
      <c r="F7453" s="343" t="n">
        <v>14.98</v>
      </c>
    </row>
    <row r="7454" customFormat="false" ht="15" hidden="false" customHeight="false" outlineLevel="0" collapsed="false">
      <c r="A7454" s="341" t="n">
        <v>101343</v>
      </c>
      <c r="B7454" s="342" t="str">
        <f aca="false">A7454&amp;"U"</f>
        <v>101343U</v>
      </c>
      <c r="C7454" s="341" t="s">
        <v>13330</v>
      </c>
      <c r="D7454" s="341" t="s">
        <v>13145</v>
      </c>
      <c r="E7454" s="341" t="s">
        <v>5964</v>
      </c>
      <c r="F7454" s="343" t="n">
        <v>32.5</v>
      </c>
    </row>
    <row r="7455" customFormat="false" ht="15" hidden="false" customHeight="false" outlineLevel="0" collapsed="false">
      <c r="A7455" s="341" t="n">
        <v>101344</v>
      </c>
      <c r="B7455" s="342" t="str">
        <f aca="false">A7455&amp;"U"</f>
        <v>101344U</v>
      </c>
      <c r="C7455" s="341" t="s">
        <v>13331</v>
      </c>
      <c r="D7455" s="341" t="s">
        <v>13145</v>
      </c>
      <c r="E7455" s="341" t="s">
        <v>5964</v>
      </c>
      <c r="F7455" s="343" t="n">
        <v>24.73</v>
      </c>
    </row>
    <row r="7456" customFormat="false" ht="15" hidden="false" customHeight="false" outlineLevel="0" collapsed="false">
      <c r="A7456" s="341" t="n">
        <v>101345</v>
      </c>
      <c r="B7456" s="342" t="str">
        <f aca="false">A7456&amp;"U"</f>
        <v>101345U</v>
      </c>
      <c r="C7456" s="341" t="s">
        <v>13332</v>
      </c>
      <c r="D7456" s="341" t="s">
        <v>13145</v>
      </c>
      <c r="E7456" s="341" t="s">
        <v>5964</v>
      </c>
      <c r="F7456" s="343" t="n">
        <v>47.94</v>
      </c>
    </row>
    <row r="7457" customFormat="false" ht="15" hidden="false" customHeight="false" outlineLevel="0" collapsed="false">
      <c r="A7457" s="341" t="n">
        <v>101346</v>
      </c>
      <c r="B7457" s="342" t="str">
        <f aca="false">A7457&amp;"U"</f>
        <v>101346U</v>
      </c>
      <c r="C7457" s="341" t="s">
        <v>13333</v>
      </c>
      <c r="D7457" s="341" t="s">
        <v>13145</v>
      </c>
      <c r="E7457" s="341" t="s">
        <v>5964</v>
      </c>
      <c r="F7457" s="343" t="n">
        <v>29.59</v>
      </c>
    </row>
    <row r="7458" customFormat="false" ht="15" hidden="false" customHeight="false" outlineLevel="0" collapsed="false">
      <c r="A7458" s="341" t="n">
        <v>101347</v>
      </c>
      <c r="B7458" s="342" t="str">
        <f aca="false">A7458&amp;"U"</f>
        <v>101347U</v>
      </c>
      <c r="C7458" s="341" t="s">
        <v>13334</v>
      </c>
      <c r="D7458" s="341" t="s">
        <v>13145</v>
      </c>
      <c r="E7458" s="341" t="s">
        <v>5964</v>
      </c>
      <c r="F7458" s="343" t="n">
        <v>23.37</v>
      </c>
    </row>
    <row r="7459" customFormat="false" ht="15" hidden="false" customHeight="false" outlineLevel="0" collapsed="false">
      <c r="A7459" s="341" t="n">
        <v>101348</v>
      </c>
      <c r="B7459" s="342" t="str">
        <f aca="false">A7459&amp;"U"</f>
        <v>101348U</v>
      </c>
      <c r="C7459" s="341" t="s">
        <v>13335</v>
      </c>
      <c r="D7459" s="341" t="s">
        <v>13145</v>
      </c>
      <c r="E7459" s="341" t="s">
        <v>5964</v>
      </c>
      <c r="F7459" s="343" t="n">
        <v>17.51</v>
      </c>
    </row>
    <row r="7460" customFormat="false" ht="15" hidden="false" customHeight="false" outlineLevel="0" collapsed="false">
      <c r="A7460" s="341" t="n">
        <v>101349</v>
      </c>
      <c r="B7460" s="342" t="str">
        <f aca="false">A7460&amp;"U"</f>
        <v>101349U</v>
      </c>
      <c r="C7460" s="341" t="s">
        <v>13336</v>
      </c>
      <c r="D7460" s="341" t="s">
        <v>13145</v>
      </c>
      <c r="E7460" s="341" t="s">
        <v>5964</v>
      </c>
      <c r="F7460" s="343" t="n">
        <v>27.98</v>
      </c>
    </row>
    <row r="7461" customFormat="false" ht="15" hidden="false" customHeight="false" outlineLevel="0" collapsed="false">
      <c r="A7461" s="341" t="n">
        <v>101350</v>
      </c>
      <c r="B7461" s="342" t="str">
        <f aca="false">A7461&amp;"U"</f>
        <v>101350U</v>
      </c>
      <c r="C7461" s="341" t="s">
        <v>13337</v>
      </c>
      <c r="D7461" s="341" t="s">
        <v>13145</v>
      </c>
      <c r="E7461" s="341" t="s">
        <v>5964</v>
      </c>
      <c r="F7461" s="343" t="n">
        <v>27.98</v>
      </c>
    </row>
    <row r="7462" customFormat="false" ht="15" hidden="false" customHeight="false" outlineLevel="0" collapsed="false">
      <c r="A7462" s="341" t="n">
        <v>101351</v>
      </c>
      <c r="B7462" s="342" t="str">
        <f aca="false">A7462&amp;"U"</f>
        <v>101351U</v>
      </c>
      <c r="C7462" s="341" t="s">
        <v>13338</v>
      </c>
      <c r="D7462" s="341" t="s">
        <v>13145</v>
      </c>
      <c r="E7462" s="341" t="s">
        <v>5964</v>
      </c>
      <c r="F7462" s="343" t="n">
        <v>14.98</v>
      </c>
    </row>
    <row r="7463" customFormat="false" ht="15" hidden="false" customHeight="false" outlineLevel="0" collapsed="false">
      <c r="A7463" s="341" t="n">
        <v>101352</v>
      </c>
      <c r="B7463" s="342" t="str">
        <f aca="false">A7463&amp;"U"</f>
        <v>101352U</v>
      </c>
      <c r="C7463" s="341" t="s">
        <v>13339</v>
      </c>
      <c r="D7463" s="341" t="s">
        <v>13145</v>
      </c>
      <c r="E7463" s="341" t="s">
        <v>5964</v>
      </c>
      <c r="F7463" s="343" t="n">
        <v>14.98</v>
      </c>
    </row>
    <row r="7464" customFormat="false" ht="15" hidden="false" customHeight="false" outlineLevel="0" collapsed="false">
      <c r="A7464" s="341" t="n">
        <v>101353</v>
      </c>
      <c r="B7464" s="342" t="str">
        <f aca="false">A7464&amp;"U"</f>
        <v>101353U</v>
      </c>
      <c r="C7464" s="341" t="s">
        <v>13340</v>
      </c>
      <c r="D7464" s="341" t="s">
        <v>13145</v>
      </c>
      <c r="E7464" s="341" t="s">
        <v>5964</v>
      </c>
      <c r="F7464" s="343" t="n">
        <v>16.13</v>
      </c>
    </row>
    <row r="7465" customFormat="false" ht="15" hidden="false" customHeight="false" outlineLevel="0" collapsed="false">
      <c r="A7465" s="341" t="n">
        <v>101355</v>
      </c>
      <c r="B7465" s="342" t="str">
        <f aca="false">A7465&amp;"U"</f>
        <v>101355U</v>
      </c>
      <c r="C7465" s="341" t="s">
        <v>13341</v>
      </c>
      <c r="D7465" s="341" t="s">
        <v>13145</v>
      </c>
      <c r="E7465" s="341" t="s">
        <v>5964</v>
      </c>
      <c r="F7465" s="343" t="n">
        <v>27.98</v>
      </c>
    </row>
    <row r="7466" customFormat="false" ht="15" hidden="false" customHeight="false" outlineLevel="0" collapsed="false">
      <c r="A7466" s="341" t="n">
        <v>101356</v>
      </c>
      <c r="B7466" s="342" t="str">
        <f aca="false">A7466&amp;"U"</f>
        <v>101356U</v>
      </c>
      <c r="C7466" s="341" t="s">
        <v>13342</v>
      </c>
      <c r="D7466" s="341" t="s">
        <v>13145</v>
      </c>
      <c r="E7466" s="341" t="s">
        <v>5964</v>
      </c>
      <c r="F7466" s="343" t="n">
        <v>41.55</v>
      </c>
    </row>
    <row r="7467" customFormat="false" ht="15" hidden="false" customHeight="false" outlineLevel="0" collapsed="false">
      <c r="A7467" s="341" t="n">
        <v>101357</v>
      </c>
      <c r="B7467" s="342" t="str">
        <f aca="false">A7467&amp;"U"</f>
        <v>101357U</v>
      </c>
      <c r="C7467" s="341" t="s">
        <v>13343</v>
      </c>
      <c r="D7467" s="341" t="s">
        <v>13145</v>
      </c>
      <c r="E7467" s="341" t="s">
        <v>5964</v>
      </c>
      <c r="F7467" s="343" t="n">
        <v>59.7</v>
      </c>
    </row>
    <row r="7468" customFormat="false" ht="15" hidden="false" customHeight="false" outlineLevel="0" collapsed="false">
      <c r="A7468" s="341" t="n">
        <v>101358</v>
      </c>
      <c r="B7468" s="342" t="str">
        <f aca="false">A7468&amp;"U"</f>
        <v>101358U</v>
      </c>
      <c r="C7468" s="341" t="s">
        <v>13344</v>
      </c>
      <c r="D7468" s="341" t="s">
        <v>13145</v>
      </c>
      <c r="E7468" s="341" t="s">
        <v>5964</v>
      </c>
      <c r="F7468" s="343" t="n">
        <v>41.55</v>
      </c>
    </row>
    <row r="7469" customFormat="false" ht="15" hidden="false" customHeight="false" outlineLevel="0" collapsed="false">
      <c r="A7469" s="341" t="n">
        <v>101359</v>
      </c>
      <c r="B7469" s="342" t="str">
        <f aca="false">A7469&amp;"U"</f>
        <v>101359U</v>
      </c>
      <c r="C7469" s="341" t="s">
        <v>13345</v>
      </c>
      <c r="D7469" s="341" t="s">
        <v>13145</v>
      </c>
      <c r="E7469" s="341" t="s">
        <v>5964</v>
      </c>
      <c r="F7469" s="343" t="n">
        <v>40.35</v>
      </c>
    </row>
    <row r="7470" customFormat="false" ht="15" hidden="false" customHeight="false" outlineLevel="0" collapsed="false">
      <c r="A7470" s="341" t="n">
        <v>101360</v>
      </c>
      <c r="B7470" s="342" t="str">
        <f aca="false">A7470&amp;"U"</f>
        <v>101360U</v>
      </c>
      <c r="C7470" s="341" t="s">
        <v>13346</v>
      </c>
      <c r="D7470" s="341" t="s">
        <v>13145</v>
      </c>
      <c r="E7470" s="341" t="s">
        <v>5964</v>
      </c>
      <c r="F7470" s="343" t="n">
        <v>41.55</v>
      </c>
    </row>
    <row r="7471" customFormat="false" ht="15" hidden="false" customHeight="false" outlineLevel="0" collapsed="false">
      <c r="A7471" s="341" t="n">
        <v>101361</v>
      </c>
      <c r="B7471" s="342" t="str">
        <f aca="false">A7471&amp;"U"</f>
        <v>101361U</v>
      </c>
      <c r="C7471" s="341" t="s">
        <v>13347</v>
      </c>
      <c r="D7471" s="341" t="s">
        <v>13145</v>
      </c>
      <c r="E7471" s="341" t="s">
        <v>5964</v>
      </c>
      <c r="F7471" s="343" t="n">
        <v>39.76</v>
      </c>
    </row>
    <row r="7472" customFormat="false" ht="15" hidden="false" customHeight="false" outlineLevel="0" collapsed="false">
      <c r="A7472" s="341" t="n">
        <v>101363</v>
      </c>
      <c r="B7472" s="342" t="str">
        <f aca="false">A7472&amp;"U"</f>
        <v>101363U</v>
      </c>
      <c r="C7472" s="341" t="s">
        <v>13348</v>
      </c>
      <c r="D7472" s="341" t="s">
        <v>13145</v>
      </c>
      <c r="E7472" s="341" t="s">
        <v>5964</v>
      </c>
      <c r="F7472" s="343" t="n">
        <v>32.5</v>
      </c>
    </row>
    <row r="7473" customFormat="false" ht="15" hidden="false" customHeight="false" outlineLevel="0" collapsed="false">
      <c r="A7473" s="341" t="n">
        <v>101364</v>
      </c>
      <c r="B7473" s="342" t="str">
        <f aca="false">A7473&amp;"U"</f>
        <v>101364U</v>
      </c>
      <c r="C7473" s="341" t="s">
        <v>13349</v>
      </c>
      <c r="D7473" s="341" t="s">
        <v>13145</v>
      </c>
      <c r="E7473" s="341" t="s">
        <v>5964</v>
      </c>
      <c r="F7473" s="343" t="n">
        <v>35.71</v>
      </c>
    </row>
    <row r="7474" customFormat="false" ht="15" hidden="false" customHeight="false" outlineLevel="0" collapsed="false">
      <c r="A7474" s="341" t="n">
        <v>101365</v>
      </c>
      <c r="B7474" s="342" t="str">
        <f aca="false">A7474&amp;"U"</f>
        <v>101365U</v>
      </c>
      <c r="C7474" s="341" t="s">
        <v>13350</v>
      </c>
      <c r="D7474" s="341" t="s">
        <v>13145</v>
      </c>
      <c r="E7474" s="341" t="s">
        <v>5964</v>
      </c>
      <c r="F7474" s="343" t="n">
        <v>32.5</v>
      </c>
    </row>
    <row r="7475" customFormat="false" ht="15" hidden="false" customHeight="false" outlineLevel="0" collapsed="false">
      <c r="A7475" s="341" t="n">
        <v>101366</v>
      </c>
      <c r="B7475" s="342" t="str">
        <f aca="false">A7475&amp;"U"</f>
        <v>101366U</v>
      </c>
      <c r="C7475" s="341" t="s">
        <v>13351</v>
      </c>
      <c r="D7475" s="341" t="s">
        <v>13145</v>
      </c>
      <c r="E7475" s="341" t="s">
        <v>5964</v>
      </c>
      <c r="F7475" s="343" t="n">
        <v>38.19</v>
      </c>
    </row>
    <row r="7476" customFormat="false" ht="15" hidden="false" customHeight="false" outlineLevel="0" collapsed="false">
      <c r="A7476" s="341" t="n">
        <v>101367</v>
      </c>
      <c r="B7476" s="342" t="str">
        <f aca="false">A7476&amp;"U"</f>
        <v>101367U</v>
      </c>
      <c r="C7476" s="341" t="s">
        <v>13352</v>
      </c>
      <c r="D7476" s="341" t="s">
        <v>13145</v>
      </c>
      <c r="E7476" s="341" t="s">
        <v>5964</v>
      </c>
      <c r="F7476" s="343" t="n">
        <v>32.5</v>
      </c>
    </row>
    <row r="7477" customFormat="false" ht="15" hidden="false" customHeight="false" outlineLevel="0" collapsed="false">
      <c r="A7477" s="341" t="n">
        <v>101368</v>
      </c>
      <c r="B7477" s="342" t="str">
        <f aca="false">A7477&amp;"U"</f>
        <v>101368U</v>
      </c>
      <c r="C7477" s="341" t="s">
        <v>13353</v>
      </c>
      <c r="D7477" s="341" t="s">
        <v>13145</v>
      </c>
      <c r="E7477" s="341" t="s">
        <v>5964</v>
      </c>
      <c r="F7477" s="343" t="n">
        <v>30.07</v>
      </c>
    </row>
    <row r="7478" customFormat="false" ht="15" hidden="false" customHeight="false" outlineLevel="0" collapsed="false">
      <c r="A7478" s="341" t="n">
        <v>101369</v>
      </c>
      <c r="B7478" s="342" t="str">
        <f aca="false">A7478&amp;"U"</f>
        <v>101369U</v>
      </c>
      <c r="C7478" s="341" t="s">
        <v>13354</v>
      </c>
      <c r="D7478" s="341" t="s">
        <v>13145</v>
      </c>
      <c r="E7478" s="341" t="s">
        <v>5964</v>
      </c>
      <c r="F7478" s="343" t="n">
        <v>98.6</v>
      </c>
    </row>
    <row r="7479" customFormat="false" ht="15" hidden="false" customHeight="false" outlineLevel="0" collapsed="false">
      <c r="A7479" s="341" t="n">
        <v>101370</v>
      </c>
      <c r="B7479" s="342" t="str">
        <f aca="false">A7479&amp;"U"</f>
        <v>101370U</v>
      </c>
      <c r="C7479" s="341" t="s">
        <v>13355</v>
      </c>
      <c r="D7479" s="341" t="s">
        <v>13145</v>
      </c>
      <c r="E7479" s="341" t="s">
        <v>5964</v>
      </c>
      <c r="F7479" s="343" t="n">
        <v>32.11</v>
      </c>
    </row>
    <row r="7480" customFormat="false" ht="15" hidden="false" customHeight="false" outlineLevel="0" collapsed="false">
      <c r="A7480" s="341" t="n">
        <v>101371</v>
      </c>
      <c r="B7480" s="342" t="str">
        <f aca="false">A7480&amp;"U"</f>
        <v>101371U</v>
      </c>
      <c r="C7480" s="341" t="s">
        <v>13356</v>
      </c>
      <c r="D7480" s="341" t="s">
        <v>13145</v>
      </c>
      <c r="E7480" s="341" t="s">
        <v>5964</v>
      </c>
      <c r="F7480" s="343" t="n">
        <v>35.83</v>
      </c>
    </row>
    <row r="7481" customFormat="false" ht="15" hidden="false" customHeight="false" outlineLevel="0" collapsed="false">
      <c r="A7481" s="341" t="n">
        <v>101372</v>
      </c>
      <c r="B7481" s="342" t="str">
        <f aca="false">A7481&amp;"U"</f>
        <v>101372U</v>
      </c>
      <c r="C7481" s="341" t="s">
        <v>13357</v>
      </c>
      <c r="D7481" s="341" t="s">
        <v>13145</v>
      </c>
      <c r="E7481" s="341" t="s">
        <v>5964</v>
      </c>
      <c r="F7481" s="343" t="n">
        <v>9.28</v>
      </c>
    </row>
    <row r="7482" customFormat="false" ht="15" hidden="false" customHeight="false" outlineLevel="0" collapsed="false">
      <c r="A7482" s="341" t="n">
        <v>101374</v>
      </c>
      <c r="B7482" s="342" t="str">
        <f aca="false">A7482&amp;"U"</f>
        <v>101374U</v>
      </c>
      <c r="C7482" s="341" t="s">
        <v>13052</v>
      </c>
      <c r="D7482" s="341" t="s">
        <v>13145</v>
      </c>
      <c r="E7482" s="341" t="s">
        <v>5964</v>
      </c>
      <c r="F7482" s="344" t="n">
        <v>3380.75</v>
      </c>
    </row>
    <row r="7483" customFormat="false" ht="15" hidden="false" customHeight="false" outlineLevel="0" collapsed="false">
      <c r="A7483" s="341" t="n">
        <v>101375</v>
      </c>
      <c r="B7483" s="342" t="str">
        <f aca="false">A7483&amp;"U"</f>
        <v>101375U</v>
      </c>
      <c r="C7483" s="341" t="s">
        <v>13358</v>
      </c>
      <c r="D7483" s="341" t="s">
        <v>13145</v>
      </c>
      <c r="E7483" s="341" t="s">
        <v>5964</v>
      </c>
      <c r="F7483" s="344" t="n">
        <v>3422.77</v>
      </c>
    </row>
    <row r="7484" customFormat="false" ht="15" hidden="false" customHeight="false" outlineLevel="0" collapsed="false">
      <c r="A7484" s="341" t="n">
        <v>101376</v>
      </c>
      <c r="B7484" s="342" t="str">
        <f aca="false">A7484&amp;"U"</f>
        <v>101376U</v>
      </c>
      <c r="C7484" s="341" t="s">
        <v>13359</v>
      </c>
      <c r="D7484" s="341" t="s">
        <v>13145</v>
      </c>
      <c r="E7484" s="341" t="s">
        <v>5964</v>
      </c>
      <c r="F7484" s="344" t="n">
        <v>3155.17</v>
      </c>
    </row>
    <row r="7485" customFormat="false" ht="15" hidden="false" customHeight="false" outlineLevel="0" collapsed="false">
      <c r="A7485" s="341" t="n">
        <v>101377</v>
      </c>
      <c r="B7485" s="342" t="str">
        <f aca="false">A7485&amp;"U"</f>
        <v>101377U</v>
      </c>
      <c r="C7485" s="341" t="s">
        <v>13055</v>
      </c>
      <c r="D7485" s="341" t="s">
        <v>13145</v>
      </c>
      <c r="E7485" s="341" t="s">
        <v>5964</v>
      </c>
      <c r="F7485" s="344" t="n">
        <v>3436.61</v>
      </c>
    </row>
    <row r="7486" customFormat="false" ht="15" hidden="false" customHeight="false" outlineLevel="0" collapsed="false">
      <c r="A7486" s="341" t="n">
        <v>101378</v>
      </c>
      <c r="B7486" s="342" t="str">
        <f aca="false">A7486&amp;"U"</f>
        <v>101378U</v>
      </c>
      <c r="C7486" s="341" t="s">
        <v>13269</v>
      </c>
      <c r="D7486" s="341" t="s">
        <v>13145</v>
      </c>
      <c r="E7486" s="341" t="s">
        <v>5964</v>
      </c>
      <c r="F7486" s="344" t="n">
        <v>3694.46</v>
      </c>
    </row>
    <row r="7487" customFormat="false" ht="15" hidden="false" customHeight="false" outlineLevel="0" collapsed="false">
      <c r="A7487" s="341" t="n">
        <v>101379</v>
      </c>
      <c r="B7487" s="342" t="str">
        <f aca="false">A7487&amp;"U"</f>
        <v>101379U</v>
      </c>
      <c r="C7487" s="341" t="s">
        <v>13360</v>
      </c>
      <c r="D7487" s="341" t="s">
        <v>13145</v>
      </c>
      <c r="E7487" s="341" t="s">
        <v>5964</v>
      </c>
      <c r="F7487" s="344" t="n">
        <v>3380.75</v>
      </c>
    </row>
    <row r="7488" customFormat="false" ht="15" hidden="false" customHeight="false" outlineLevel="0" collapsed="false">
      <c r="A7488" s="341" t="n">
        <v>101380</v>
      </c>
      <c r="B7488" s="342" t="str">
        <f aca="false">A7488&amp;"U"</f>
        <v>101380U</v>
      </c>
      <c r="C7488" s="341" t="s">
        <v>13057</v>
      </c>
      <c r="D7488" s="341" t="s">
        <v>13145</v>
      </c>
      <c r="E7488" s="341" t="s">
        <v>5964</v>
      </c>
      <c r="F7488" s="344" t="n">
        <v>3413.01</v>
      </c>
    </row>
    <row r="7489" customFormat="false" ht="15" hidden="false" customHeight="false" outlineLevel="0" collapsed="false">
      <c r="A7489" s="341" t="n">
        <v>101381</v>
      </c>
      <c r="B7489" s="342" t="str">
        <f aca="false">A7489&amp;"U"</f>
        <v>101381U</v>
      </c>
      <c r="C7489" s="341" t="s">
        <v>13058</v>
      </c>
      <c r="D7489" s="341" t="s">
        <v>13145</v>
      </c>
      <c r="E7489" s="341" t="s">
        <v>5964</v>
      </c>
      <c r="F7489" s="344" t="n">
        <v>4661.41</v>
      </c>
    </row>
    <row r="7490" customFormat="false" ht="15" hidden="false" customHeight="false" outlineLevel="0" collapsed="false">
      <c r="A7490" s="341" t="n">
        <v>101382</v>
      </c>
      <c r="B7490" s="342" t="str">
        <f aca="false">A7490&amp;"U"</f>
        <v>101382U</v>
      </c>
      <c r="C7490" s="341" t="s">
        <v>13361</v>
      </c>
      <c r="D7490" s="341" t="s">
        <v>13145</v>
      </c>
      <c r="E7490" s="341" t="s">
        <v>5964</v>
      </c>
      <c r="F7490" s="344" t="n">
        <v>2807.56</v>
      </c>
    </row>
    <row r="7491" customFormat="false" ht="15" hidden="false" customHeight="false" outlineLevel="0" collapsed="false">
      <c r="A7491" s="341" t="n">
        <v>101383</v>
      </c>
      <c r="B7491" s="342" t="str">
        <f aca="false">A7491&amp;"U"</f>
        <v>101383U</v>
      </c>
      <c r="C7491" s="341" t="s">
        <v>13270</v>
      </c>
      <c r="D7491" s="341" t="s">
        <v>13145</v>
      </c>
      <c r="E7491" s="341" t="s">
        <v>5964</v>
      </c>
      <c r="F7491" s="344" t="n">
        <v>3476.97</v>
      </c>
    </row>
    <row r="7492" customFormat="false" ht="15" hidden="false" customHeight="false" outlineLevel="0" collapsed="false">
      <c r="A7492" s="341" t="n">
        <v>101384</v>
      </c>
      <c r="B7492" s="342" t="str">
        <f aca="false">A7492&amp;"U"</f>
        <v>101384U</v>
      </c>
      <c r="C7492" s="341" t="s">
        <v>13061</v>
      </c>
      <c r="D7492" s="341" t="s">
        <v>13145</v>
      </c>
      <c r="E7492" s="341" t="s">
        <v>5964</v>
      </c>
      <c r="F7492" s="344" t="n">
        <v>3261.78</v>
      </c>
    </row>
    <row r="7493" customFormat="false" ht="15" hidden="false" customHeight="false" outlineLevel="0" collapsed="false">
      <c r="A7493" s="341" t="n">
        <v>101385</v>
      </c>
      <c r="B7493" s="342" t="str">
        <f aca="false">A7493&amp;"U"</f>
        <v>101385U</v>
      </c>
      <c r="C7493" s="341" t="s">
        <v>13362</v>
      </c>
      <c r="D7493" s="341" t="s">
        <v>13145</v>
      </c>
      <c r="E7493" s="341" t="s">
        <v>5964</v>
      </c>
      <c r="F7493" s="344" t="n">
        <v>4173.05</v>
      </c>
    </row>
    <row r="7494" customFormat="false" ht="15" hidden="false" customHeight="false" outlineLevel="0" collapsed="false">
      <c r="A7494" s="341" t="n">
        <v>101386</v>
      </c>
      <c r="B7494" s="342" t="str">
        <f aca="false">A7494&amp;"U"</f>
        <v>101386U</v>
      </c>
      <c r="C7494" s="341" t="s">
        <v>13063</v>
      </c>
      <c r="D7494" s="341" t="s">
        <v>13145</v>
      </c>
      <c r="E7494" s="341" t="s">
        <v>5964</v>
      </c>
      <c r="F7494" s="344" t="n">
        <v>3155.17</v>
      </c>
    </row>
    <row r="7495" customFormat="false" ht="15" hidden="false" customHeight="false" outlineLevel="0" collapsed="false">
      <c r="A7495" s="341" t="n">
        <v>101387</v>
      </c>
      <c r="B7495" s="342" t="str">
        <f aca="false">A7495&amp;"U"</f>
        <v>101387U</v>
      </c>
      <c r="C7495" s="341" t="s">
        <v>13363</v>
      </c>
      <c r="D7495" s="341" t="s">
        <v>13145</v>
      </c>
      <c r="E7495" s="341" t="s">
        <v>5964</v>
      </c>
      <c r="F7495" s="344" t="n">
        <v>3386.3</v>
      </c>
    </row>
    <row r="7496" customFormat="false" ht="15" hidden="false" customHeight="false" outlineLevel="0" collapsed="false">
      <c r="A7496" s="341" t="n">
        <v>101388</v>
      </c>
      <c r="B7496" s="342" t="str">
        <f aca="false">A7496&amp;"U"</f>
        <v>101388U</v>
      </c>
      <c r="C7496" s="341" t="s">
        <v>13065</v>
      </c>
      <c r="D7496" s="341" t="s">
        <v>13145</v>
      </c>
      <c r="E7496" s="341" t="s">
        <v>5964</v>
      </c>
      <c r="F7496" s="344" t="n">
        <v>3311.12</v>
      </c>
    </row>
    <row r="7497" customFormat="false" ht="15" hidden="false" customHeight="false" outlineLevel="0" collapsed="false">
      <c r="A7497" s="341" t="n">
        <v>101389</v>
      </c>
      <c r="B7497" s="342" t="str">
        <f aca="false">A7497&amp;"U"</f>
        <v>101389U</v>
      </c>
      <c r="C7497" s="341" t="s">
        <v>13066</v>
      </c>
      <c r="D7497" s="341" t="s">
        <v>13145</v>
      </c>
      <c r="E7497" s="341" t="s">
        <v>5964</v>
      </c>
      <c r="F7497" s="344" t="n">
        <v>1887.06</v>
      </c>
    </row>
    <row r="7498" customFormat="false" ht="15" hidden="false" customHeight="false" outlineLevel="0" collapsed="false">
      <c r="A7498" s="341" t="n">
        <v>101390</v>
      </c>
      <c r="B7498" s="342" t="str">
        <f aca="false">A7498&amp;"U"</f>
        <v>101390U</v>
      </c>
      <c r="C7498" s="341" t="s">
        <v>13364</v>
      </c>
      <c r="D7498" s="341" t="s">
        <v>13145</v>
      </c>
      <c r="E7498" s="341" t="s">
        <v>5964</v>
      </c>
      <c r="F7498" s="344" t="n">
        <v>4481.51</v>
      </c>
    </row>
    <row r="7499" customFormat="false" ht="15" hidden="false" customHeight="false" outlineLevel="0" collapsed="false">
      <c r="A7499" s="341" t="n">
        <v>101391</v>
      </c>
      <c r="B7499" s="342" t="str">
        <f aca="false">A7499&amp;"U"</f>
        <v>101391U</v>
      </c>
      <c r="C7499" s="341" t="s">
        <v>13365</v>
      </c>
      <c r="D7499" s="341" t="s">
        <v>13145</v>
      </c>
      <c r="E7499" s="341" t="s">
        <v>5964</v>
      </c>
      <c r="F7499" s="344" t="n">
        <v>4764.67</v>
      </c>
    </row>
    <row r="7500" customFormat="false" ht="15" hidden="false" customHeight="false" outlineLevel="0" collapsed="false">
      <c r="A7500" s="341" t="n">
        <v>101392</v>
      </c>
      <c r="B7500" s="342" t="str">
        <f aca="false">A7500&amp;"U"</f>
        <v>101392U</v>
      </c>
      <c r="C7500" s="341" t="s">
        <v>13366</v>
      </c>
      <c r="D7500" s="341" t="s">
        <v>13145</v>
      </c>
      <c r="E7500" s="341" t="s">
        <v>5964</v>
      </c>
      <c r="F7500" s="344" t="n">
        <v>3494.12</v>
      </c>
    </row>
    <row r="7501" customFormat="false" ht="15" hidden="false" customHeight="false" outlineLevel="0" collapsed="false">
      <c r="A7501" s="341" t="n">
        <v>101394</v>
      </c>
      <c r="B7501" s="342" t="str">
        <f aca="false">A7501&amp;"U"</f>
        <v>101394U</v>
      </c>
      <c r="C7501" s="341" t="s">
        <v>13071</v>
      </c>
      <c r="D7501" s="341" t="s">
        <v>13145</v>
      </c>
      <c r="E7501" s="341" t="s">
        <v>5964</v>
      </c>
      <c r="F7501" s="344" t="n">
        <v>4350.14</v>
      </c>
    </row>
    <row r="7502" customFormat="false" ht="15" hidden="false" customHeight="false" outlineLevel="0" collapsed="false">
      <c r="A7502" s="341" t="n">
        <v>101395</v>
      </c>
      <c r="B7502" s="342" t="str">
        <f aca="false">A7502&amp;"U"</f>
        <v>101395U</v>
      </c>
      <c r="C7502" s="341" t="s">
        <v>13367</v>
      </c>
      <c r="D7502" s="341" t="s">
        <v>13145</v>
      </c>
      <c r="E7502" s="341" t="s">
        <v>5964</v>
      </c>
      <c r="F7502" s="344" t="n">
        <v>3359.97</v>
      </c>
    </row>
    <row r="7503" customFormat="false" ht="15" hidden="false" customHeight="false" outlineLevel="0" collapsed="false">
      <c r="A7503" s="341" t="n">
        <v>101396</v>
      </c>
      <c r="B7503" s="342" t="str">
        <f aca="false">A7503&amp;"U"</f>
        <v>101396U</v>
      </c>
      <c r="C7503" s="341" t="s">
        <v>13368</v>
      </c>
      <c r="D7503" s="341" t="s">
        <v>13145</v>
      </c>
      <c r="E7503" s="341" t="s">
        <v>5964</v>
      </c>
      <c r="F7503" s="344" t="n">
        <v>4450.91</v>
      </c>
    </row>
    <row r="7504" customFormat="false" ht="15" hidden="false" customHeight="false" outlineLevel="0" collapsed="false">
      <c r="A7504" s="341" t="n">
        <v>101397</v>
      </c>
      <c r="B7504" s="342" t="str">
        <f aca="false">A7504&amp;"U"</f>
        <v>101397U</v>
      </c>
      <c r="C7504" s="341" t="s">
        <v>13073</v>
      </c>
      <c r="D7504" s="341" t="s">
        <v>13145</v>
      </c>
      <c r="E7504" s="341" t="s">
        <v>5964</v>
      </c>
      <c r="F7504" s="344" t="n">
        <v>4635.08</v>
      </c>
    </row>
    <row r="7505" customFormat="false" ht="15" hidden="false" customHeight="false" outlineLevel="0" collapsed="false">
      <c r="A7505" s="341" t="n">
        <v>101398</v>
      </c>
      <c r="B7505" s="342" t="str">
        <f aca="false">A7505&amp;"U"</f>
        <v>101398U</v>
      </c>
      <c r="C7505" s="341" t="s">
        <v>13369</v>
      </c>
      <c r="D7505" s="341" t="s">
        <v>13145</v>
      </c>
      <c r="E7505" s="341" t="s">
        <v>5964</v>
      </c>
      <c r="F7505" s="344" t="n">
        <v>3560.54</v>
      </c>
    </row>
    <row r="7506" customFormat="false" ht="15" hidden="false" customHeight="false" outlineLevel="0" collapsed="false">
      <c r="A7506" s="341" t="n">
        <v>101399</v>
      </c>
      <c r="B7506" s="342" t="str">
        <f aca="false">A7506&amp;"U"</f>
        <v>101399U</v>
      </c>
      <c r="C7506" s="341" t="s">
        <v>13075</v>
      </c>
      <c r="D7506" s="341" t="s">
        <v>13145</v>
      </c>
      <c r="E7506" s="341" t="s">
        <v>5964</v>
      </c>
      <c r="F7506" s="344" t="n">
        <v>4731.57</v>
      </c>
    </row>
    <row r="7507" customFormat="false" ht="15" hidden="false" customHeight="false" outlineLevel="0" collapsed="false">
      <c r="A7507" s="341" t="n">
        <v>101400</v>
      </c>
      <c r="B7507" s="342" t="str">
        <f aca="false">A7507&amp;"U"</f>
        <v>101400U</v>
      </c>
      <c r="C7507" s="341" t="s">
        <v>13370</v>
      </c>
      <c r="D7507" s="341" t="s">
        <v>13145</v>
      </c>
      <c r="E7507" s="341" t="s">
        <v>5964</v>
      </c>
      <c r="F7507" s="344" t="n">
        <v>4731.57</v>
      </c>
    </row>
    <row r="7508" customFormat="false" ht="15" hidden="false" customHeight="false" outlineLevel="0" collapsed="false">
      <c r="A7508" s="341" t="n">
        <v>101401</v>
      </c>
      <c r="B7508" s="342" t="str">
        <f aca="false">A7508&amp;"U"</f>
        <v>101401U</v>
      </c>
      <c r="C7508" s="341" t="s">
        <v>13077</v>
      </c>
      <c r="D7508" s="341" t="s">
        <v>13145</v>
      </c>
      <c r="E7508" s="341" t="s">
        <v>5964</v>
      </c>
      <c r="F7508" s="344" t="n">
        <v>5377.19</v>
      </c>
    </row>
    <row r="7509" customFormat="false" ht="15" hidden="false" customHeight="false" outlineLevel="0" collapsed="false">
      <c r="A7509" s="341" t="n">
        <v>101402</v>
      </c>
      <c r="B7509" s="342" t="str">
        <f aca="false">A7509&amp;"U"</f>
        <v>101402U</v>
      </c>
      <c r="C7509" s="341" t="s">
        <v>13078</v>
      </c>
      <c r="D7509" s="341" t="s">
        <v>13145</v>
      </c>
      <c r="E7509" s="341" t="s">
        <v>5964</v>
      </c>
      <c r="F7509" s="344" t="n">
        <v>4549.47</v>
      </c>
    </row>
    <row r="7510" customFormat="false" ht="15" hidden="false" customHeight="false" outlineLevel="0" collapsed="false">
      <c r="A7510" s="341" t="n">
        <v>101407</v>
      </c>
      <c r="B7510" s="342" t="str">
        <f aca="false">A7510&amp;"U"</f>
        <v>101407U</v>
      </c>
      <c r="C7510" s="341" t="s">
        <v>13079</v>
      </c>
      <c r="D7510" s="341" t="s">
        <v>13145</v>
      </c>
      <c r="E7510" s="341" t="s">
        <v>5964</v>
      </c>
      <c r="F7510" s="344" t="n">
        <v>4349</v>
      </c>
    </row>
    <row r="7511" customFormat="false" ht="15" hidden="false" customHeight="false" outlineLevel="0" collapsed="false">
      <c r="A7511" s="341" t="n">
        <v>101408</v>
      </c>
      <c r="B7511" s="342" t="str">
        <f aca="false">A7511&amp;"U"</f>
        <v>101408U</v>
      </c>
      <c r="C7511" s="341" t="s">
        <v>13080</v>
      </c>
      <c r="D7511" s="341" t="s">
        <v>13145</v>
      </c>
      <c r="E7511" s="341" t="s">
        <v>5964</v>
      </c>
      <c r="F7511" s="344" t="n">
        <v>4689.42</v>
      </c>
    </row>
    <row r="7512" customFormat="false" ht="15" hidden="false" customHeight="false" outlineLevel="0" collapsed="false">
      <c r="A7512" s="341" t="n">
        <v>101409</v>
      </c>
      <c r="B7512" s="342" t="str">
        <f aca="false">A7512&amp;"U"</f>
        <v>101409U</v>
      </c>
      <c r="C7512" s="341" t="s">
        <v>13371</v>
      </c>
      <c r="D7512" s="341" t="s">
        <v>13145</v>
      </c>
      <c r="E7512" s="341" t="s">
        <v>5964</v>
      </c>
      <c r="F7512" s="344" t="n">
        <v>3095.63</v>
      </c>
    </row>
    <row r="7513" customFormat="false" ht="15" hidden="false" customHeight="false" outlineLevel="0" collapsed="false">
      <c r="A7513" s="341" t="n">
        <v>101410</v>
      </c>
      <c r="B7513" s="342" t="str">
        <f aca="false">A7513&amp;"U"</f>
        <v>101410U</v>
      </c>
      <c r="C7513" s="341" t="s">
        <v>13128</v>
      </c>
      <c r="D7513" s="341" t="s">
        <v>13145</v>
      </c>
      <c r="E7513" s="341" t="s">
        <v>5964</v>
      </c>
      <c r="F7513" s="344" t="n">
        <v>4186.11</v>
      </c>
    </row>
    <row r="7514" customFormat="false" ht="15" hidden="false" customHeight="false" outlineLevel="0" collapsed="false">
      <c r="A7514" s="341" t="n">
        <v>101411</v>
      </c>
      <c r="B7514" s="342" t="str">
        <f aca="false">A7514&amp;"U"</f>
        <v>101411U</v>
      </c>
      <c r="C7514" s="341" t="s">
        <v>13372</v>
      </c>
      <c r="D7514" s="341" t="s">
        <v>13145</v>
      </c>
      <c r="E7514" s="341" t="s">
        <v>5964</v>
      </c>
      <c r="F7514" s="344" t="n">
        <v>3109.91</v>
      </c>
    </row>
    <row r="7515" customFormat="false" ht="15" hidden="false" customHeight="false" outlineLevel="0" collapsed="false">
      <c r="A7515" s="341" t="n">
        <v>101412</v>
      </c>
      <c r="B7515" s="342" t="str">
        <f aca="false">A7515&amp;"U"</f>
        <v>101412U</v>
      </c>
      <c r="C7515" s="341" t="s">
        <v>13373</v>
      </c>
      <c r="D7515" s="341" t="s">
        <v>13145</v>
      </c>
      <c r="E7515" s="341" t="s">
        <v>5964</v>
      </c>
      <c r="F7515" s="344" t="n">
        <v>4827.58</v>
      </c>
    </row>
    <row r="7516" customFormat="false" ht="15" hidden="false" customHeight="false" outlineLevel="0" collapsed="false">
      <c r="A7516" s="341" t="n">
        <v>101413</v>
      </c>
      <c r="B7516" s="342" t="str">
        <f aca="false">A7516&amp;"U"</f>
        <v>101413U</v>
      </c>
      <c r="C7516" s="341" t="s">
        <v>13082</v>
      </c>
      <c r="D7516" s="341" t="s">
        <v>13145</v>
      </c>
      <c r="E7516" s="341" t="s">
        <v>5964</v>
      </c>
      <c r="F7516" s="344" t="n">
        <v>4401.71</v>
      </c>
    </row>
    <row r="7517" customFormat="false" ht="15" hidden="false" customHeight="false" outlineLevel="0" collapsed="false">
      <c r="A7517" s="341" t="n">
        <v>101414</v>
      </c>
      <c r="B7517" s="342" t="str">
        <f aca="false">A7517&amp;"U"</f>
        <v>101414U</v>
      </c>
      <c r="C7517" s="341" t="s">
        <v>13374</v>
      </c>
      <c r="D7517" s="341" t="s">
        <v>13145</v>
      </c>
      <c r="E7517" s="341" t="s">
        <v>5964</v>
      </c>
      <c r="F7517" s="344" t="n">
        <v>4670.46</v>
      </c>
    </row>
    <row r="7518" customFormat="false" ht="15" hidden="false" customHeight="false" outlineLevel="0" collapsed="false">
      <c r="A7518" s="341" t="n">
        <v>101415</v>
      </c>
      <c r="B7518" s="342" t="str">
        <f aca="false">A7518&amp;"U"</f>
        <v>101415U</v>
      </c>
      <c r="C7518" s="341" t="s">
        <v>13375</v>
      </c>
      <c r="D7518" s="341" t="s">
        <v>13145</v>
      </c>
      <c r="E7518" s="341" t="s">
        <v>5964</v>
      </c>
      <c r="F7518" s="344" t="n">
        <v>4663.1</v>
      </c>
    </row>
    <row r="7519" customFormat="false" ht="15" hidden="false" customHeight="false" outlineLevel="0" collapsed="false">
      <c r="A7519" s="341" t="n">
        <v>101416</v>
      </c>
      <c r="B7519" s="342" t="str">
        <f aca="false">A7519&amp;"U"</f>
        <v>101416U</v>
      </c>
      <c r="C7519" s="341" t="s">
        <v>13272</v>
      </c>
      <c r="D7519" s="341" t="s">
        <v>13145</v>
      </c>
      <c r="E7519" s="341" t="s">
        <v>5964</v>
      </c>
      <c r="F7519" s="344" t="n">
        <v>4696.62</v>
      </c>
    </row>
    <row r="7520" customFormat="false" ht="15" hidden="false" customHeight="false" outlineLevel="0" collapsed="false">
      <c r="A7520" s="341" t="n">
        <v>101417</v>
      </c>
      <c r="B7520" s="342" t="str">
        <f aca="false">A7520&amp;"U"</f>
        <v>101417U</v>
      </c>
      <c r="C7520" s="341" t="s">
        <v>13376</v>
      </c>
      <c r="D7520" s="341" t="s">
        <v>13145</v>
      </c>
      <c r="E7520" s="341" t="s">
        <v>5964</v>
      </c>
      <c r="F7520" s="344" t="n">
        <v>4199.54</v>
      </c>
    </row>
    <row r="7521" customFormat="false" ht="15" hidden="false" customHeight="false" outlineLevel="0" collapsed="false">
      <c r="A7521" s="341" t="n">
        <v>101418</v>
      </c>
      <c r="B7521" s="342" t="str">
        <f aca="false">A7521&amp;"U"</f>
        <v>101418U</v>
      </c>
      <c r="C7521" s="341" t="s">
        <v>13377</v>
      </c>
      <c r="D7521" s="341" t="s">
        <v>13145</v>
      </c>
      <c r="E7521" s="341" t="s">
        <v>5964</v>
      </c>
      <c r="F7521" s="344" t="n">
        <v>3502.1</v>
      </c>
    </row>
    <row r="7522" customFormat="false" ht="15" hidden="false" customHeight="false" outlineLevel="0" collapsed="false">
      <c r="A7522" s="341" t="n">
        <v>101419</v>
      </c>
      <c r="B7522" s="342" t="str">
        <f aca="false">A7522&amp;"U"</f>
        <v>101419U</v>
      </c>
      <c r="C7522" s="341" t="s">
        <v>13378</v>
      </c>
      <c r="D7522" s="341" t="s">
        <v>13145</v>
      </c>
      <c r="E7522" s="341" t="s">
        <v>5964</v>
      </c>
      <c r="F7522" s="344" t="n">
        <v>3522.99</v>
      </c>
    </row>
    <row r="7523" customFormat="false" ht="15" hidden="false" customHeight="false" outlineLevel="0" collapsed="false">
      <c r="A7523" s="341" t="n">
        <v>101420</v>
      </c>
      <c r="B7523" s="342" t="str">
        <f aca="false">A7523&amp;"U"</f>
        <v>101420U</v>
      </c>
      <c r="C7523" s="341" t="s">
        <v>13379</v>
      </c>
      <c r="D7523" s="341" t="s">
        <v>13145</v>
      </c>
      <c r="E7523" s="341" t="s">
        <v>5964</v>
      </c>
      <c r="F7523" s="344" t="n">
        <v>5063.47</v>
      </c>
    </row>
    <row r="7524" customFormat="false" ht="15" hidden="false" customHeight="false" outlineLevel="0" collapsed="false">
      <c r="A7524" s="341" t="n">
        <v>101421</v>
      </c>
      <c r="B7524" s="342" t="str">
        <f aca="false">A7524&amp;"U"</f>
        <v>101421U</v>
      </c>
      <c r="C7524" s="341" t="s">
        <v>13380</v>
      </c>
      <c r="D7524" s="341" t="s">
        <v>13145</v>
      </c>
      <c r="E7524" s="341" t="s">
        <v>5964</v>
      </c>
      <c r="F7524" s="344" t="n">
        <v>5837.25</v>
      </c>
    </row>
    <row r="7525" customFormat="false" ht="15" hidden="false" customHeight="false" outlineLevel="0" collapsed="false">
      <c r="A7525" s="341" t="n">
        <v>101422</v>
      </c>
      <c r="B7525" s="342" t="str">
        <f aca="false">A7525&amp;"U"</f>
        <v>101422U</v>
      </c>
      <c r="C7525" s="341" t="s">
        <v>13381</v>
      </c>
      <c r="D7525" s="341" t="s">
        <v>13145</v>
      </c>
      <c r="E7525" s="341" t="s">
        <v>5964</v>
      </c>
      <c r="F7525" s="344" t="n">
        <v>4283.59</v>
      </c>
    </row>
    <row r="7526" customFormat="false" ht="15" hidden="false" customHeight="false" outlineLevel="0" collapsed="false">
      <c r="A7526" s="341" t="n">
        <v>101424</v>
      </c>
      <c r="B7526" s="342" t="str">
        <f aca="false">A7526&amp;"U"</f>
        <v>101424U</v>
      </c>
      <c r="C7526" s="341" t="s">
        <v>13382</v>
      </c>
      <c r="D7526" s="341" t="s">
        <v>13145</v>
      </c>
      <c r="E7526" s="341" t="s">
        <v>5964</v>
      </c>
      <c r="F7526" s="344" t="n">
        <v>5297.7</v>
      </c>
    </row>
    <row r="7527" customFormat="false" ht="15" hidden="false" customHeight="false" outlineLevel="0" collapsed="false">
      <c r="A7527" s="341" t="n">
        <v>101425</v>
      </c>
      <c r="B7527" s="342" t="str">
        <f aca="false">A7527&amp;"U"</f>
        <v>101425U</v>
      </c>
      <c r="C7527" s="341" t="s">
        <v>13383</v>
      </c>
      <c r="D7527" s="341" t="s">
        <v>13145</v>
      </c>
      <c r="E7527" s="341" t="s">
        <v>5964</v>
      </c>
      <c r="F7527" s="344" t="n">
        <v>2421.05</v>
      </c>
    </row>
    <row r="7528" customFormat="false" ht="15" hidden="false" customHeight="false" outlineLevel="0" collapsed="false">
      <c r="A7528" s="341" t="n">
        <v>101426</v>
      </c>
      <c r="B7528" s="342" t="str">
        <f aca="false">A7528&amp;"U"</f>
        <v>101426U</v>
      </c>
      <c r="C7528" s="341" t="s">
        <v>13384</v>
      </c>
      <c r="D7528" s="341" t="s">
        <v>13145</v>
      </c>
      <c r="E7528" s="341" t="s">
        <v>5964</v>
      </c>
      <c r="F7528" s="344" t="n">
        <v>5490.12</v>
      </c>
    </row>
    <row r="7529" customFormat="false" ht="15" hidden="false" customHeight="false" outlineLevel="0" collapsed="false">
      <c r="A7529" s="341" t="n">
        <v>101427</v>
      </c>
      <c r="B7529" s="342" t="str">
        <f aca="false">A7529&amp;"U"</f>
        <v>101427U</v>
      </c>
      <c r="C7529" s="341" t="s">
        <v>13094</v>
      </c>
      <c r="D7529" s="341" t="s">
        <v>13145</v>
      </c>
      <c r="E7529" s="341" t="s">
        <v>5964</v>
      </c>
      <c r="F7529" s="344" t="n">
        <v>3241.02</v>
      </c>
    </row>
    <row r="7530" customFormat="false" ht="15" hidden="false" customHeight="false" outlineLevel="0" collapsed="false">
      <c r="A7530" s="341" t="n">
        <v>101428</v>
      </c>
      <c r="B7530" s="342" t="str">
        <f aca="false">A7530&amp;"U"</f>
        <v>101428U</v>
      </c>
      <c r="C7530" s="341" t="s">
        <v>13385</v>
      </c>
      <c r="D7530" s="341" t="s">
        <v>13145</v>
      </c>
      <c r="E7530" s="341" t="s">
        <v>5964</v>
      </c>
      <c r="F7530" s="344" t="n">
        <v>3067.82</v>
      </c>
    </row>
    <row r="7531" customFormat="false" ht="15" hidden="false" customHeight="false" outlineLevel="0" collapsed="false">
      <c r="A7531" s="341" t="n">
        <v>101429</v>
      </c>
      <c r="B7531" s="342" t="str">
        <f aca="false">A7531&amp;"U"</f>
        <v>101429U</v>
      </c>
      <c r="C7531" s="341" t="s">
        <v>13386</v>
      </c>
      <c r="D7531" s="341" t="s">
        <v>13145</v>
      </c>
      <c r="E7531" s="341" t="s">
        <v>5964</v>
      </c>
      <c r="F7531" s="344" t="n">
        <v>3393.9</v>
      </c>
    </row>
    <row r="7532" customFormat="false" ht="15" hidden="false" customHeight="false" outlineLevel="0" collapsed="false">
      <c r="A7532" s="341" t="n">
        <v>101430</v>
      </c>
      <c r="B7532" s="342" t="str">
        <f aca="false">A7532&amp;"U"</f>
        <v>101430U</v>
      </c>
      <c r="C7532" s="341" t="s">
        <v>13387</v>
      </c>
      <c r="D7532" s="341" t="s">
        <v>13145</v>
      </c>
      <c r="E7532" s="341" t="s">
        <v>5964</v>
      </c>
      <c r="F7532" s="344" t="n">
        <v>3241.02</v>
      </c>
    </row>
    <row r="7533" customFormat="false" ht="15" hidden="false" customHeight="false" outlineLevel="0" collapsed="false">
      <c r="A7533" s="341" t="n">
        <v>101431</v>
      </c>
      <c r="B7533" s="342" t="str">
        <f aca="false">A7533&amp;"U"</f>
        <v>101431U</v>
      </c>
      <c r="C7533" s="341" t="s">
        <v>13097</v>
      </c>
      <c r="D7533" s="341" t="s">
        <v>13145</v>
      </c>
      <c r="E7533" s="341" t="s">
        <v>5964</v>
      </c>
      <c r="F7533" s="344" t="n">
        <v>4435.83</v>
      </c>
    </row>
    <row r="7534" customFormat="false" ht="15" hidden="false" customHeight="false" outlineLevel="0" collapsed="false">
      <c r="A7534" s="341" t="n">
        <v>101432</v>
      </c>
      <c r="B7534" s="342" t="str">
        <f aca="false">A7534&amp;"U"</f>
        <v>101432U</v>
      </c>
      <c r="C7534" s="341" t="s">
        <v>13388</v>
      </c>
      <c r="D7534" s="341" t="s">
        <v>13145</v>
      </c>
      <c r="E7534" s="341" t="s">
        <v>5964</v>
      </c>
      <c r="F7534" s="344" t="n">
        <v>2912.55</v>
      </c>
    </row>
    <row r="7535" customFormat="false" ht="15" hidden="false" customHeight="false" outlineLevel="0" collapsed="false">
      <c r="A7535" s="341" t="n">
        <v>101433</v>
      </c>
      <c r="B7535" s="342" t="str">
        <f aca="false">A7535&amp;"U"</f>
        <v>101433U</v>
      </c>
      <c r="C7535" s="341" t="s">
        <v>13099</v>
      </c>
      <c r="D7535" s="341" t="s">
        <v>13145</v>
      </c>
      <c r="E7535" s="341" t="s">
        <v>5964</v>
      </c>
      <c r="F7535" s="344" t="n">
        <v>4581.79</v>
      </c>
    </row>
    <row r="7536" customFormat="false" ht="15" hidden="false" customHeight="false" outlineLevel="0" collapsed="false">
      <c r="A7536" s="341" t="n">
        <v>101434</v>
      </c>
      <c r="B7536" s="342" t="str">
        <f aca="false">A7536&amp;"U"</f>
        <v>101434U</v>
      </c>
      <c r="C7536" s="341" t="s">
        <v>13389</v>
      </c>
      <c r="D7536" s="341" t="s">
        <v>13145</v>
      </c>
      <c r="E7536" s="341" t="s">
        <v>5964</v>
      </c>
      <c r="F7536" s="344" t="n">
        <v>4140.16</v>
      </c>
    </row>
    <row r="7537" customFormat="false" ht="15" hidden="false" customHeight="false" outlineLevel="0" collapsed="false">
      <c r="A7537" s="341" t="n">
        <v>101435</v>
      </c>
      <c r="B7537" s="342" t="str">
        <f aca="false">A7537&amp;"U"</f>
        <v>101435U</v>
      </c>
      <c r="C7537" s="341" t="s">
        <v>13390</v>
      </c>
      <c r="D7537" s="341" t="s">
        <v>13145</v>
      </c>
      <c r="E7537" s="341" t="s">
        <v>5964</v>
      </c>
      <c r="F7537" s="344" t="n">
        <v>3508.73</v>
      </c>
    </row>
    <row r="7538" customFormat="false" ht="15" hidden="false" customHeight="false" outlineLevel="0" collapsed="false">
      <c r="A7538" s="341" t="n">
        <v>101436</v>
      </c>
      <c r="B7538" s="342" t="str">
        <f aca="false">A7538&amp;"U"</f>
        <v>101436U</v>
      </c>
      <c r="C7538" s="341" t="s">
        <v>13101</v>
      </c>
      <c r="D7538" s="341" t="s">
        <v>13145</v>
      </c>
      <c r="E7538" s="341" t="s">
        <v>5964</v>
      </c>
      <c r="F7538" s="344" t="n">
        <v>3598</v>
      </c>
    </row>
    <row r="7539" customFormat="false" ht="15" hidden="false" customHeight="false" outlineLevel="0" collapsed="false">
      <c r="A7539" s="341" t="n">
        <v>101437</v>
      </c>
      <c r="B7539" s="342" t="str">
        <f aca="false">A7539&amp;"U"</f>
        <v>101437U</v>
      </c>
      <c r="C7539" s="341" t="s">
        <v>13391</v>
      </c>
      <c r="D7539" s="341" t="s">
        <v>13145</v>
      </c>
      <c r="E7539" s="341" t="s">
        <v>5964</v>
      </c>
      <c r="F7539" s="344" t="n">
        <v>5070.2</v>
      </c>
    </row>
    <row r="7540" customFormat="false" ht="15" hidden="false" customHeight="false" outlineLevel="0" collapsed="false">
      <c r="A7540" s="341" t="n">
        <v>101438</v>
      </c>
      <c r="B7540" s="342" t="str">
        <f aca="false">A7540&amp;"U"</f>
        <v>101438U</v>
      </c>
      <c r="C7540" s="341" t="s">
        <v>13103</v>
      </c>
      <c r="D7540" s="341" t="s">
        <v>13145</v>
      </c>
      <c r="E7540" s="341" t="s">
        <v>5964</v>
      </c>
      <c r="F7540" s="344" t="n">
        <v>5070.2</v>
      </c>
    </row>
    <row r="7541" customFormat="false" ht="15" hidden="false" customHeight="false" outlineLevel="0" collapsed="false">
      <c r="A7541" s="341" t="n">
        <v>101439</v>
      </c>
      <c r="B7541" s="342" t="str">
        <f aca="false">A7541&amp;"U"</f>
        <v>101439U</v>
      </c>
      <c r="C7541" s="341" t="s">
        <v>13104</v>
      </c>
      <c r="D7541" s="341" t="s">
        <v>13145</v>
      </c>
      <c r="E7541" s="341" t="s">
        <v>5964</v>
      </c>
      <c r="F7541" s="344" t="n">
        <v>3241.02</v>
      </c>
    </row>
    <row r="7542" customFormat="false" ht="15" hidden="false" customHeight="false" outlineLevel="0" collapsed="false">
      <c r="A7542" s="341" t="n">
        <v>101440</v>
      </c>
      <c r="B7542" s="342" t="str">
        <f aca="false">A7542&amp;"U"</f>
        <v>101440U</v>
      </c>
      <c r="C7542" s="341" t="s">
        <v>13392</v>
      </c>
      <c r="D7542" s="341" t="s">
        <v>13145</v>
      </c>
      <c r="E7542" s="341" t="s">
        <v>5964</v>
      </c>
      <c r="F7542" s="344" t="n">
        <v>3241.02</v>
      </c>
    </row>
    <row r="7543" customFormat="false" ht="15" hidden="false" customHeight="false" outlineLevel="0" collapsed="false">
      <c r="A7543" s="341" t="n">
        <v>101441</v>
      </c>
      <c r="B7543" s="342" t="str">
        <f aca="false">A7543&amp;"U"</f>
        <v>101441U</v>
      </c>
      <c r="C7543" s="341" t="s">
        <v>13106</v>
      </c>
      <c r="D7543" s="341" t="s">
        <v>13145</v>
      </c>
      <c r="E7543" s="341" t="s">
        <v>5964</v>
      </c>
      <c r="F7543" s="344" t="n">
        <v>3402.69</v>
      </c>
    </row>
    <row r="7544" customFormat="false" ht="15" hidden="false" customHeight="false" outlineLevel="0" collapsed="false">
      <c r="A7544" s="341" t="n">
        <v>101443</v>
      </c>
      <c r="B7544" s="342" t="str">
        <f aca="false">A7544&amp;"U"</f>
        <v>101443U</v>
      </c>
      <c r="C7544" s="341" t="s">
        <v>13107</v>
      </c>
      <c r="D7544" s="341" t="s">
        <v>13145</v>
      </c>
      <c r="E7544" s="341" t="s">
        <v>5964</v>
      </c>
      <c r="F7544" s="344" t="n">
        <v>5070.2</v>
      </c>
    </row>
    <row r="7545" customFormat="false" ht="15" hidden="false" customHeight="false" outlineLevel="0" collapsed="false">
      <c r="A7545" s="341" t="n">
        <v>101444</v>
      </c>
      <c r="B7545" s="342" t="str">
        <f aca="false">A7545&amp;"U"</f>
        <v>101444U</v>
      </c>
      <c r="C7545" s="341" t="s">
        <v>13110</v>
      </c>
      <c r="D7545" s="341" t="s">
        <v>13145</v>
      </c>
      <c r="E7545" s="341" t="s">
        <v>5964</v>
      </c>
      <c r="F7545" s="344" t="n">
        <v>4670.46</v>
      </c>
    </row>
    <row r="7546" customFormat="false" ht="15" hidden="false" customHeight="false" outlineLevel="0" collapsed="false">
      <c r="A7546" s="341" t="n">
        <v>101445</v>
      </c>
      <c r="B7546" s="342" t="str">
        <f aca="false">A7546&amp;"U"</f>
        <v>101445U</v>
      </c>
      <c r="C7546" s="341" t="s">
        <v>13111</v>
      </c>
      <c r="D7546" s="341" t="s">
        <v>13145</v>
      </c>
      <c r="E7546" s="341" t="s">
        <v>5964</v>
      </c>
      <c r="F7546" s="344" t="n">
        <v>4688.61</v>
      </c>
    </row>
    <row r="7547" customFormat="false" ht="15" hidden="false" customHeight="false" outlineLevel="0" collapsed="false">
      <c r="A7547" s="341" t="n">
        <v>101446</v>
      </c>
      <c r="B7547" s="342" t="str">
        <f aca="false">A7547&amp;"U"</f>
        <v>101446U</v>
      </c>
      <c r="C7547" s="341" t="s">
        <v>13112</v>
      </c>
      <c r="D7547" s="341" t="s">
        <v>13145</v>
      </c>
      <c r="E7547" s="341" t="s">
        <v>5964</v>
      </c>
      <c r="F7547" s="344" t="n">
        <v>4978.62</v>
      </c>
    </row>
    <row r="7548" customFormat="false" ht="15" hidden="false" customHeight="false" outlineLevel="0" collapsed="false">
      <c r="A7548" s="341" t="n">
        <v>101447</v>
      </c>
      <c r="B7548" s="342" t="str">
        <f aca="false">A7548&amp;"U"</f>
        <v>101447U</v>
      </c>
      <c r="C7548" s="341" t="s">
        <v>13113</v>
      </c>
      <c r="D7548" s="341" t="s">
        <v>13145</v>
      </c>
      <c r="E7548" s="341" t="s">
        <v>5964</v>
      </c>
      <c r="F7548" s="344" t="n">
        <v>4882.81</v>
      </c>
    </row>
    <row r="7549" customFormat="false" ht="15" hidden="false" customHeight="false" outlineLevel="0" collapsed="false">
      <c r="A7549" s="341" t="n">
        <v>101448</v>
      </c>
      <c r="B7549" s="342" t="str">
        <f aca="false">A7549&amp;"U"</f>
        <v>101448U</v>
      </c>
      <c r="C7549" s="341" t="s">
        <v>13114</v>
      </c>
      <c r="D7549" s="341" t="s">
        <v>13145</v>
      </c>
      <c r="E7549" s="341" t="s">
        <v>5964</v>
      </c>
      <c r="F7549" s="344" t="n">
        <v>4978.62</v>
      </c>
    </row>
    <row r="7550" customFormat="false" ht="15" hidden="false" customHeight="false" outlineLevel="0" collapsed="false">
      <c r="A7550" s="341" t="n">
        <v>101449</v>
      </c>
      <c r="B7550" s="342" t="str">
        <f aca="false">A7550&amp;"U"</f>
        <v>101449U</v>
      </c>
      <c r="C7550" s="341" t="s">
        <v>13393</v>
      </c>
      <c r="D7550" s="341" t="s">
        <v>13145</v>
      </c>
      <c r="E7550" s="341" t="s">
        <v>5964</v>
      </c>
      <c r="F7550" s="344" t="n">
        <v>3351</v>
      </c>
    </row>
    <row r="7551" customFormat="false" ht="15" hidden="false" customHeight="false" outlineLevel="0" collapsed="false">
      <c r="A7551" s="341" t="n">
        <v>101451</v>
      </c>
      <c r="B7551" s="342" t="str">
        <f aca="false">A7551&amp;"U"</f>
        <v>101451U</v>
      </c>
      <c r="C7551" s="341" t="s">
        <v>13117</v>
      </c>
      <c r="D7551" s="341" t="s">
        <v>13145</v>
      </c>
      <c r="E7551" s="341" t="s">
        <v>5964</v>
      </c>
      <c r="F7551" s="344" t="n">
        <v>4661.41</v>
      </c>
    </row>
    <row r="7552" customFormat="false" ht="15" hidden="false" customHeight="false" outlineLevel="0" collapsed="false">
      <c r="A7552" s="341" t="n">
        <v>101452</v>
      </c>
      <c r="B7552" s="342" t="str">
        <f aca="false">A7552&amp;"U"</f>
        <v>101452U</v>
      </c>
      <c r="C7552" s="341" t="s">
        <v>13394</v>
      </c>
      <c r="D7552" s="341" t="s">
        <v>13145</v>
      </c>
      <c r="E7552" s="341" t="s">
        <v>5964</v>
      </c>
      <c r="F7552" s="344" t="n">
        <v>3327.39</v>
      </c>
    </row>
    <row r="7553" customFormat="false" ht="15" hidden="false" customHeight="false" outlineLevel="0" collapsed="false">
      <c r="A7553" s="341" t="n">
        <v>101453</v>
      </c>
      <c r="B7553" s="342" t="str">
        <f aca="false">A7553&amp;"U"</f>
        <v>101453U</v>
      </c>
      <c r="C7553" s="341" t="s">
        <v>13119</v>
      </c>
      <c r="D7553" s="341" t="s">
        <v>13145</v>
      </c>
      <c r="E7553" s="341" t="s">
        <v>5964</v>
      </c>
      <c r="F7553" s="344" t="n">
        <v>4843.03</v>
      </c>
    </row>
    <row r="7554" customFormat="false" ht="15" hidden="false" customHeight="false" outlineLevel="0" collapsed="false">
      <c r="A7554" s="341" t="n">
        <v>101454</v>
      </c>
      <c r="B7554" s="342" t="str">
        <f aca="false">A7554&amp;"U"</f>
        <v>101454U</v>
      </c>
      <c r="C7554" s="341" t="s">
        <v>13395</v>
      </c>
      <c r="D7554" s="341" t="s">
        <v>13145</v>
      </c>
      <c r="E7554" s="341" t="s">
        <v>5964</v>
      </c>
      <c r="F7554" s="344" t="n">
        <v>5421.32</v>
      </c>
    </row>
    <row r="7555" customFormat="false" ht="15" hidden="false" customHeight="false" outlineLevel="0" collapsed="false">
      <c r="A7555" s="341" t="n">
        <v>101455</v>
      </c>
      <c r="B7555" s="342" t="str">
        <f aca="false">A7555&amp;"U"</f>
        <v>101455U</v>
      </c>
      <c r="C7555" s="341" t="s">
        <v>13121</v>
      </c>
      <c r="D7555" s="341" t="s">
        <v>13145</v>
      </c>
      <c r="E7555" s="341" t="s">
        <v>5964</v>
      </c>
      <c r="F7555" s="344" t="n">
        <v>4635.08</v>
      </c>
    </row>
    <row r="7556" customFormat="false" ht="15" hidden="false" customHeight="false" outlineLevel="0" collapsed="false">
      <c r="A7556" s="341" t="n">
        <v>101456</v>
      </c>
      <c r="B7556" s="342" t="str">
        <f aca="false">A7556&amp;"U"</f>
        <v>101456U</v>
      </c>
      <c r="C7556" s="341" t="s">
        <v>13396</v>
      </c>
      <c r="D7556" s="341" t="s">
        <v>13145</v>
      </c>
      <c r="E7556" s="341" t="s">
        <v>5964</v>
      </c>
      <c r="F7556" s="344" t="n">
        <v>4649</v>
      </c>
    </row>
    <row r="7557" customFormat="false" ht="15" hidden="false" customHeight="false" outlineLevel="0" collapsed="false">
      <c r="A7557" s="341" t="n">
        <v>101457</v>
      </c>
      <c r="B7557" s="342" t="str">
        <f aca="false">A7557&amp;"U"</f>
        <v>101457U</v>
      </c>
      <c r="C7557" s="341" t="s">
        <v>13397</v>
      </c>
      <c r="D7557" s="341" t="s">
        <v>13145</v>
      </c>
      <c r="E7557" s="341" t="s">
        <v>5964</v>
      </c>
      <c r="F7557" s="344" t="n">
        <v>11152.67</v>
      </c>
    </row>
    <row r="7558" customFormat="false" ht="15" hidden="false" customHeight="false" outlineLevel="0" collapsed="false">
      <c r="A7558" s="341" t="n">
        <v>101458</v>
      </c>
      <c r="B7558" s="342" t="str">
        <f aca="false">A7558&amp;"U"</f>
        <v>101458U</v>
      </c>
      <c r="C7558" s="341" t="s">
        <v>13398</v>
      </c>
      <c r="D7558" s="341" t="s">
        <v>13145</v>
      </c>
      <c r="E7558" s="341" t="s">
        <v>5964</v>
      </c>
      <c r="F7558" s="344" t="n">
        <v>4595.81</v>
      </c>
    </row>
    <row r="7559" customFormat="false" ht="15" hidden="false" customHeight="false" outlineLevel="0" collapsed="false">
      <c r="A7559" s="341" t="n">
        <v>101459</v>
      </c>
      <c r="B7559" s="342" t="str">
        <f aca="false">A7559&amp;"U"</f>
        <v>101459U</v>
      </c>
      <c r="C7559" s="341" t="s">
        <v>13126</v>
      </c>
      <c r="D7559" s="341" t="s">
        <v>13145</v>
      </c>
      <c r="E7559" s="341" t="s">
        <v>5964</v>
      </c>
      <c r="F7559" s="344" t="n">
        <v>4214.44</v>
      </c>
    </row>
    <row r="7560" customFormat="false" ht="15" hidden="false" customHeight="false" outlineLevel="0" collapsed="false">
      <c r="A7560" s="341" t="n">
        <v>101460</v>
      </c>
      <c r="B7560" s="342" t="str">
        <f aca="false">A7560&amp;"U"</f>
        <v>101460U</v>
      </c>
      <c r="C7560" s="341" t="s">
        <v>13261</v>
      </c>
      <c r="D7560" s="341" t="s">
        <v>13145</v>
      </c>
      <c r="E7560" s="341" t="s">
        <v>5964</v>
      </c>
      <c r="F7560" s="344" t="n">
        <v>3465.23</v>
      </c>
    </row>
  </sheetData>
  <mergeCells count="3">
    <mergeCell ref="A1:N1"/>
    <mergeCell ref="A2:N2"/>
    <mergeCell ref="A3:N3"/>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558ED5"/>
    <pageSetUpPr fitToPage="true"/>
  </sheetPr>
  <dimension ref="A1:S183"/>
  <sheetViews>
    <sheetView showFormulas="false" showGridLines="true" showRowColHeaders="true" showZeros="true" rightToLeft="false" tabSelected="false" showOutlineSymbols="true" defaultGridColor="true" view="pageBreakPreview" topLeftCell="A172" colorId="64" zoomScale="70" zoomScaleNormal="70" zoomScalePageLayoutView="70" workbookViewId="0">
      <selection pane="topLeft" activeCell="T14" activeCellId="0" sqref="T14"/>
    </sheetView>
  </sheetViews>
  <sheetFormatPr defaultRowHeight="15" zeroHeight="false" outlineLevelRow="0" outlineLevelCol="0"/>
  <cols>
    <col collapsed="false" customWidth="true" hidden="false" outlineLevel="0" max="1" min="1" style="18" width="10.71"/>
    <col collapsed="false" customWidth="true" hidden="false" outlineLevel="0" max="2" min="2" style="19" width="23.42"/>
    <col collapsed="false" customWidth="true" hidden="false" outlineLevel="0" max="3" min="3" style="18" width="65.86"/>
    <col collapsed="false" customWidth="true" hidden="false" outlineLevel="0" max="6" min="4" style="20" width="10.58"/>
    <col collapsed="false" customWidth="true" hidden="false" outlineLevel="0" max="7" min="7" style="20" width="16.14"/>
    <col collapsed="false" customWidth="true" hidden="false" outlineLevel="0" max="8" min="8" style="20" width="12.71"/>
    <col collapsed="false" customWidth="true" hidden="false" outlineLevel="0" max="9" min="9" style="20" width="18.71"/>
    <col collapsed="false" customWidth="true" hidden="false" outlineLevel="0" max="10" min="10" style="20" width="20.29"/>
    <col collapsed="false" customWidth="true" hidden="false" outlineLevel="0" max="13" min="11" style="20" width="18.85"/>
    <col collapsed="false" customWidth="true" hidden="false" outlineLevel="0" max="15" min="14" style="21" width="9.14"/>
    <col collapsed="false" customWidth="true" hidden="false" outlineLevel="0" max="16" min="16" style="21" width="15.86"/>
    <col collapsed="false" customWidth="true" hidden="false" outlineLevel="0" max="17" min="17" style="21" width="15.42"/>
    <col collapsed="false" customWidth="true" hidden="false" outlineLevel="0" max="18" min="18" style="21" width="12.29"/>
    <col collapsed="false" customWidth="true" hidden="false" outlineLevel="0" max="19" min="19" style="21" width="15.29"/>
    <col collapsed="false" customWidth="true" hidden="false" outlineLevel="0" max="1025" min="20" style="0" width="8.71"/>
  </cols>
  <sheetData>
    <row r="1" s="25" customFormat="true" ht="22.5" hidden="false" customHeight="true" outlineLevel="0" collapsed="false">
      <c r="A1" s="22" t="s">
        <v>26</v>
      </c>
      <c r="B1" s="22"/>
      <c r="C1" s="22"/>
      <c r="D1" s="23" t="s">
        <v>27</v>
      </c>
      <c r="E1" s="23"/>
      <c r="F1" s="23"/>
      <c r="G1" s="23"/>
      <c r="H1" s="23"/>
      <c r="I1" s="23"/>
      <c r="J1" s="23"/>
      <c r="K1" s="24"/>
      <c r="L1" s="24"/>
      <c r="M1" s="24"/>
    </row>
    <row r="2" s="25" customFormat="true" ht="22.5" hidden="false" customHeight="true" outlineLevel="0" collapsed="false">
      <c r="A2" s="22"/>
      <c r="B2" s="22"/>
      <c r="C2" s="22"/>
      <c r="D2" s="26" t="str">
        <f aca="false">"OBRA: "&amp;'CAPA-DADOS'!D10</f>
        <v>OBRA: REFORMA PARA IMPLANTAÇÃO DE VT DE AGUAS LINDAS</v>
      </c>
      <c r="E2" s="26"/>
      <c r="F2" s="26"/>
      <c r="G2" s="26"/>
      <c r="H2" s="26"/>
      <c r="I2" s="26"/>
      <c r="J2" s="27" t="n">
        <f aca="false">'CAPA-DADOS'!E13</f>
        <v>45345</v>
      </c>
      <c r="K2" s="24"/>
      <c r="L2" s="24"/>
      <c r="M2" s="24"/>
    </row>
    <row r="3" s="25" customFormat="true" ht="22.5" hidden="false" customHeight="true" outlineLevel="0" collapsed="false">
      <c r="A3" s="22"/>
      <c r="B3" s="22"/>
      <c r="C3" s="22"/>
      <c r="D3" s="26"/>
      <c r="E3" s="26"/>
      <c r="F3" s="26"/>
      <c r="G3" s="26"/>
      <c r="H3" s="26"/>
      <c r="I3" s="26"/>
      <c r="J3" s="28" t="str">
        <f aca="false">'CAPA-DADOS'!E16</f>
        <v>SINAPI-DEZ/2023</v>
      </c>
      <c r="K3" s="24"/>
      <c r="L3" s="24"/>
      <c r="M3" s="24"/>
      <c r="S3" s="29" t="n">
        <f aca="false">SUM(S8:S163)</f>
        <v>75.5205211753883</v>
      </c>
    </row>
    <row r="4" s="34" customFormat="true" ht="15" hidden="false" customHeight="true" outlineLevel="0" collapsed="false">
      <c r="A4" s="30" t="s">
        <v>28</v>
      </c>
      <c r="B4" s="31" t="s">
        <v>29</v>
      </c>
      <c r="C4" s="31" t="s">
        <v>30</v>
      </c>
      <c r="D4" s="30" t="s">
        <v>31</v>
      </c>
      <c r="E4" s="30" t="s">
        <v>32</v>
      </c>
      <c r="F4" s="32" t="s">
        <v>33</v>
      </c>
      <c r="G4" s="33" t="s">
        <v>34</v>
      </c>
      <c r="H4" s="33"/>
      <c r="I4" s="33" t="s">
        <v>35</v>
      </c>
      <c r="J4" s="33"/>
      <c r="K4" s="33" t="s">
        <v>36</v>
      </c>
      <c r="L4" s="33"/>
      <c r="M4" s="33" t="s">
        <v>37</v>
      </c>
    </row>
    <row r="5" s="34" customFormat="true" ht="15" hidden="false" customHeight="false" outlineLevel="0" collapsed="false">
      <c r="A5" s="30"/>
      <c r="B5" s="31"/>
      <c r="C5" s="31"/>
      <c r="D5" s="30"/>
      <c r="E5" s="30"/>
      <c r="F5" s="32"/>
      <c r="G5" s="33" t="s">
        <v>38</v>
      </c>
      <c r="H5" s="33" t="s">
        <v>39</v>
      </c>
      <c r="I5" s="33" t="s">
        <v>38</v>
      </c>
      <c r="J5" s="33" t="s">
        <v>39</v>
      </c>
      <c r="K5" s="33" t="s">
        <v>38</v>
      </c>
      <c r="L5" s="33" t="s">
        <v>39</v>
      </c>
      <c r="M5" s="33"/>
      <c r="P5" s="35" t="s">
        <v>40</v>
      </c>
      <c r="Q5" s="35"/>
      <c r="R5" s="35"/>
      <c r="S5" s="35"/>
    </row>
    <row r="6" s="20" customFormat="true" ht="15" hidden="false" customHeight="false" outlineLevel="0" collapsed="false">
      <c r="A6" s="36" t="s">
        <v>41</v>
      </c>
      <c r="B6" s="37" t="s">
        <v>42</v>
      </c>
      <c r="C6" s="37" t="s">
        <v>43</v>
      </c>
      <c r="D6" s="36" t="s">
        <v>44</v>
      </c>
      <c r="E6" s="36" t="s">
        <v>45</v>
      </c>
      <c r="F6" s="38" t="s">
        <v>46</v>
      </c>
      <c r="G6" s="39" t="s">
        <v>47</v>
      </c>
      <c r="H6" s="39" t="s">
        <v>48</v>
      </c>
      <c r="I6" s="39" t="s">
        <v>49</v>
      </c>
      <c r="J6" s="39" t="s">
        <v>50</v>
      </c>
      <c r="K6" s="39" t="s">
        <v>51</v>
      </c>
      <c r="L6" s="39" t="s">
        <v>52</v>
      </c>
      <c r="M6" s="39" t="s">
        <v>53</v>
      </c>
      <c r="P6" s="35" t="s">
        <v>54</v>
      </c>
      <c r="Q6" s="35" t="s">
        <v>55</v>
      </c>
      <c r="R6" s="35" t="s">
        <v>56</v>
      </c>
      <c r="S6" s="40" t="s">
        <v>57</v>
      </c>
    </row>
    <row r="7" customFormat="false" ht="15" hidden="false" customHeight="false" outlineLevel="0" collapsed="false">
      <c r="A7" s="41" t="n">
        <v>1</v>
      </c>
      <c r="B7" s="42"/>
      <c r="C7" s="42" t="s">
        <v>58</v>
      </c>
      <c r="D7" s="43"/>
      <c r="E7" s="43"/>
      <c r="F7" s="44"/>
      <c r="G7" s="45"/>
      <c r="H7" s="45"/>
      <c r="I7" s="45" t="n">
        <f aca="false">SUBTOTAL(9,I8:I8)</f>
        <v>803.82</v>
      </c>
      <c r="J7" s="45" t="n">
        <f aca="false">SUBTOTAL(9,J8:J8)</f>
        <v>35629.0011864</v>
      </c>
      <c r="K7" s="45" t="n">
        <f aca="false">SUBTOTAL(9,K8:K8)</f>
        <v>979.05276</v>
      </c>
      <c r="L7" s="45" t="n">
        <f aca="false">SUBTOTAL(9,L8:L8)</f>
        <v>45893.7164282018</v>
      </c>
      <c r="M7" s="45" t="n">
        <f aca="false">SUBTOTAL(9,M8:M8)</f>
        <v>46872.7691882018</v>
      </c>
      <c r="P7" s="46"/>
      <c r="Q7" s="47"/>
      <c r="R7" s="46"/>
      <c r="S7" s="46"/>
    </row>
    <row r="8" customFormat="false" ht="26.25" hidden="false" customHeight="false" outlineLevel="0" collapsed="false">
      <c r="A8" s="41" t="s">
        <v>59</v>
      </c>
      <c r="B8" s="42" t="s">
        <v>60</v>
      </c>
      <c r="C8" s="42" t="s">
        <v>61</v>
      </c>
      <c r="D8" s="43" t="s">
        <v>62</v>
      </c>
      <c r="E8" s="43" t="s">
        <v>63</v>
      </c>
      <c r="F8" s="44" t="n">
        <v>2</v>
      </c>
      <c r="G8" s="48" t="n">
        <f aca="false">VLOOKUP(B8,03_COMPOSIÇÕES!A:G,6,0)</f>
        <v>401.91</v>
      </c>
      <c r="H8" s="48" t="n">
        <f aca="false">VLOOKUP(B8,03_COMPOSIÇÕES!A:G,7,0)</f>
        <v>17814.5005932</v>
      </c>
      <c r="I8" s="45" t="n">
        <f aca="false">$F8*$G8</f>
        <v>803.82</v>
      </c>
      <c r="J8" s="45" t="n">
        <f aca="false">$F8*$H8</f>
        <v>35629.0011864</v>
      </c>
      <c r="K8" s="45" t="n">
        <f aca="false">$I8*(1+BDI_MAT)</f>
        <v>979.05276</v>
      </c>
      <c r="L8" s="45" t="n">
        <f aca="false">$J8*(1+BDI_MDO)</f>
        <v>45893.7164282018</v>
      </c>
      <c r="M8" s="45" t="n">
        <f aca="false">SUM(K8:L8)</f>
        <v>46872.7691882018</v>
      </c>
      <c r="P8" s="46" t="n">
        <f aca="false">G8+H8</f>
        <v>18216.4105932</v>
      </c>
      <c r="Q8" s="47" t="n">
        <f aca="false">VLOOKUP(B8,'SERVICOS SINAPI'!B:N,5,0)</f>
        <v>18216.41</v>
      </c>
      <c r="R8" s="46" t="n">
        <f aca="false">P8-Q8</f>
        <v>0.000593199998547789</v>
      </c>
      <c r="S8" s="46" t="n">
        <f aca="false">R8*F8</f>
        <v>0.00118639999709558</v>
      </c>
    </row>
    <row r="9" customFormat="false" ht="15" hidden="false" customHeight="false" outlineLevel="0" collapsed="false">
      <c r="A9" s="41"/>
      <c r="B9" s="42"/>
      <c r="C9" s="42"/>
      <c r="D9" s="43"/>
      <c r="E9" s="43"/>
      <c r="F9" s="44"/>
      <c r="G9" s="45"/>
      <c r="H9" s="45"/>
      <c r="I9" s="45"/>
      <c r="J9" s="45"/>
      <c r="K9" s="45"/>
      <c r="L9" s="45"/>
      <c r="M9" s="45"/>
      <c r="P9" s="46"/>
      <c r="Q9" s="47"/>
      <c r="R9" s="46"/>
      <c r="S9" s="46"/>
    </row>
    <row r="10" customFormat="false" ht="15" hidden="false" customHeight="false" outlineLevel="0" collapsed="false">
      <c r="A10" s="41" t="n">
        <v>2</v>
      </c>
      <c r="B10" s="42"/>
      <c r="C10" s="42" t="s">
        <v>64</v>
      </c>
      <c r="D10" s="43"/>
      <c r="E10" s="43"/>
      <c r="F10" s="44"/>
      <c r="G10" s="45"/>
      <c r="H10" s="45"/>
      <c r="I10" s="45" t="n">
        <f aca="false">SUBTOTAL(9,I11:I23)</f>
        <v>1768.11540354</v>
      </c>
      <c r="J10" s="45" t="n">
        <f aca="false">SUBTOTAL(9,J11:J23)</f>
        <v>1551.50760175985</v>
      </c>
      <c r="K10" s="45" t="n">
        <f aca="false">SUBTOTAL(9,K11:K23)</f>
        <v>2153.56456151172</v>
      </c>
      <c r="L10" s="45" t="n">
        <f aca="false">SUBTOTAL(9,L11:L23)</f>
        <v>1998.49694182687</v>
      </c>
      <c r="M10" s="45" t="n">
        <f aca="false">SUBTOTAL(9,M11:M23)</f>
        <v>4152.06150333859</v>
      </c>
      <c r="P10" s="46"/>
      <c r="Q10" s="47"/>
      <c r="R10" s="46"/>
      <c r="S10" s="46"/>
    </row>
    <row r="11" customFormat="false" ht="26.25" hidden="false" customHeight="false" outlineLevel="0" collapsed="false">
      <c r="A11" s="41" t="s">
        <v>65</v>
      </c>
      <c r="B11" s="42" t="s">
        <v>66</v>
      </c>
      <c r="C11" s="42" t="s">
        <v>67</v>
      </c>
      <c r="D11" s="43" t="s">
        <v>62</v>
      </c>
      <c r="E11" s="43" t="s">
        <v>68</v>
      </c>
      <c r="F11" s="44" t="n">
        <v>39.24</v>
      </c>
      <c r="G11" s="48" t="n">
        <f aca="false">VLOOKUP(B11,03_COMPOSIÇÕES!A:G,6,0)</f>
        <v>3.575119</v>
      </c>
      <c r="H11" s="48" t="n">
        <f aca="false">VLOOKUP(B11,03_COMPOSIÇÕES!A:G,7,0)</f>
        <v>6.60158990124</v>
      </c>
      <c r="I11" s="45" t="n">
        <f aca="false">$F11*$G11</f>
        <v>140.28766956</v>
      </c>
      <c r="J11" s="45" t="n">
        <f aca="false">$F11*$H11</f>
        <v>259.046387724658</v>
      </c>
      <c r="K11" s="45" t="n">
        <f aca="false">$I11*(1+BDI_MAT)</f>
        <v>170.87038152408</v>
      </c>
      <c r="L11" s="45" t="n">
        <f aca="false">$J11*(1+BDI_MDO)</f>
        <v>333.677652028131</v>
      </c>
      <c r="M11" s="45" t="n">
        <f aca="false">SUM(K11:L11)</f>
        <v>504.548033552211</v>
      </c>
      <c r="P11" s="46" t="n">
        <f aca="false">G11+H11</f>
        <v>10.17670890124</v>
      </c>
      <c r="Q11" s="47" t="n">
        <f aca="false">VLOOKUP(B11,'SERVICOS SINAPI'!B:N,5,0)</f>
        <v>10.17</v>
      </c>
      <c r="R11" s="46" t="n">
        <f aca="false">P11-Q11</f>
        <v>0.00670890123999968</v>
      </c>
      <c r="S11" s="46" t="n">
        <f aca="false">R11*F11</f>
        <v>0.263257284657587</v>
      </c>
    </row>
    <row r="12" customFormat="false" ht="26.25" hidden="false" customHeight="false" outlineLevel="0" collapsed="false">
      <c r="A12" s="41" t="s">
        <v>69</v>
      </c>
      <c r="B12" s="42" t="s">
        <v>70</v>
      </c>
      <c r="C12" s="42" t="s">
        <v>71</v>
      </c>
      <c r="D12" s="43" t="s">
        <v>62</v>
      </c>
      <c r="E12" s="43" t="s">
        <v>68</v>
      </c>
      <c r="F12" s="44" t="n">
        <v>35.41</v>
      </c>
      <c r="G12" s="48" t="n">
        <f aca="false">VLOOKUP(B12,03_COMPOSIÇÕES!A:G,6,0)</f>
        <v>2.550559</v>
      </c>
      <c r="H12" s="48" t="n">
        <f aca="false">VLOOKUP(B12,03_COMPOSIÇÕES!A:G,7,0)</f>
        <v>4.47104681072</v>
      </c>
      <c r="I12" s="45" t="n">
        <f aca="false">$F12*$G12</f>
        <v>90.31529419</v>
      </c>
      <c r="J12" s="45" t="n">
        <f aca="false">$F12*$H12</f>
        <v>158.319767567595</v>
      </c>
      <c r="K12" s="45" t="n">
        <f aca="false">$I12*(1+BDI_MAT)</f>
        <v>110.00402832342</v>
      </c>
      <c r="L12" s="45" t="n">
        <f aca="false">$J12*(1+BDI_MDO)</f>
        <v>203.931692603819</v>
      </c>
      <c r="M12" s="45" t="n">
        <f aca="false">SUM(K12:L12)</f>
        <v>313.935720927239</v>
      </c>
      <c r="P12" s="46" t="n">
        <f aca="false">G12+H12</f>
        <v>7.02160581072</v>
      </c>
      <c r="Q12" s="47" t="n">
        <f aca="false">VLOOKUP(B12,'SERVICOS SINAPI'!B:N,5,0)</f>
        <v>7.01</v>
      </c>
      <c r="R12" s="46" t="n">
        <f aca="false">P12-Q12</f>
        <v>0.0116058107200008</v>
      </c>
      <c r="S12" s="46" t="n">
        <f aca="false">R12*F12</f>
        <v>0.410961757595227</v>
      </c>
    </row>
    <row r="13" customFormat="false" ht="26.25" hidden="false" customHeight="false" outlineLevel="0" collapsed="false">
      <c r="A13" s="41" t="s">
        <v>72</v>
      </c>
      <c r="B13" s="42" t="s">
        <v>73</v>
      </c>
      <c r="C13" s="42" t="s">
        <v>74</v>
      </c>
      <c r="D13" s="43" t="s">
        <v>62</v>
      </c>
      <c r="E13" s="43" t="s">
        <v>68</v>
      </c>
      <c r="F13" s="44" t="n">
        <v>15.12</v>
      </c>
      <c r="G13" s="48" t="n">
        <f aca="false">VLOOKUP(B13,03_COMPOSIÇÕES!A:G,6,0)</f>
        <v>0.596581</v>
      </c>
      <c r="H13" s="48" t="n">
        <f aca="false">VLOOKUP(B13,03_COMPOSIÇÕES!A:G,7,0)</f>
        <v>1.0458800416</v>
      </c>
      <c r="I13" s="45" t="n">
        <f aca="false">$F13*$G13</f>
        <v>9.02030472</v>
      </c>
      <c r="J13" s="45" t="n">
        <f aca="false">$F13*$H13</f>
        <v>15.813706228992</v>
      </c>
      <c r="K13" s="45" t="n">
        <f aca="false">$I13*(1+BDI_MAT)</f>
        <v>10.98673114896</v>
      </c>
      <c r="L13" s="45" t="n">
        <f aca="false">$J13*(1+BDI_MDO)</f>
        <v>20.3696349935646</v>
      </c>
      <c r="M13" s="45" t="n">
        <f aca="false">SUM(K13:L13)</f>
        <v>31.3563661425246</v>
      </c>
      <c r="P13" s="46" t="n">
        <f aca="false">G13+H13</f>
        <v>1.6424610416</v>
      </c>
      <c r="Q13" s="47" t="n">
        <f aca="false">VLOOKUP(B13,'SERVICOS SINAPI'!B:N,5,0)</f>
        <v>1.63</v>
      </c>
      <c r="R13" s="46" t="n">
        <f aca="false">P13-Q13</f>
        <v>0.0124610415999999</v>
      </c>
      <c r="S13" s="46" t="n">
        <f aca="false">R13*F13</f>
        <v>0.188410948991999</v>
      </c>
    </row>
    <row r="14" customFormat="false" ht="26.25" hidden="false" customHeight="false" outlineLevel="0" collapsed="false">
      <c r="A14" s="41" t="s">
        <v>75</v>
      </c>
      <c r="B14" s="42" t="s">
        <v>76</v>
      </c>
      <c r="C14" s="42" t="s">
        <v>77</v>
      </c>
      <c r="D14" s="43" t="s">
        <v>62</v>
      </c>
      <c r="E14" s="43" t="s">
        <v>68</v>
      </c>
      <c r="F14" s="44" t="n">
        <v>8.4</v>
      </c>
      <c r="G14" s="48" t="n">
        <f aca="false">VLOOKUP(B14,03_COMPOSIÇÕES!A:G,6,0)</f>
        <v>2.963902</v>
      </c>
      <c r="H14" s="48" t="n">
        <f aca="false">VLOOKUP(B14,03_COMPOSIÇÕES!A:G,7,0)</f>
        <v>5.57186750332</v>
      </c>
      <c r="I14" s="45" t="n">
        <f aca="false">$F14*$G14</f>
        <v>24.8967768</v>
      </c>
      <c r="J14" s="45" t="n">
        <f aca="false">$F14*$H14</f>
        <v>46.803687027888</v>
      </c>
      <c r="K14" s="45" t="n">
        <f aca="false">$I14*(1+BDI_MAT)</f>
        <v>30.3242741424</v>
      </c>
      <c r="L14" s="45" t="n">
        <f aca="false">$J14*(1+BDI_MDO)</f>
        <v>60.2878292606225</v>
      </c>
      <c r="M14" s="45" t="n">
        <f aca="false">SUM(K14:L14)</f>
        <v>90.6121034030225</v>
      </c>
      <c r="P14" s="46" t="n">
        <f aca="false">G14+H14</f>
        <v>8.53576950332</v>
      </c>
      <c r="Q14" s="47" t="n">
        <f aca="false">VLOOKUP(B14,'SERVICOS SINAPI'!B:N,5,0)</f>
        <v>8.52</v>
      </c>
      <c r="R14" s="46" t="n">
        <f aca="false">P14-Q14</f>
        <v>0.0157695033200014</v>
      </c>
      <c r="S14" s="46" t="n">
        <f aca="false">R14*F14</f>
        <v>0.132463827888012</v>
      </c>
    </row>
    <row r="15" customFormat="false" ht="26.25" hidden="false" customHeight="false" outlineLevel="0" collapsed="false">
      <c r="A15" s="41" t="s">
        <v>78</v>
      </c>
      <c r="B15" s="42" t="s">
        <v>79</v>
      </c>
      <c r="C15" s="42" t="s">
        <v>80</v>
      </c>
      <c r="D15" s="43" t="s">
        <v>62</v>
      </c>
      <c r="E15" s="43" t="s">
        <v>68</v>
      </c>
      <c r="F15" s="44" t="n">
        <v>3.85</v>
      </c>
      <c r="G15" s="48" t="n">
        <f aca="false">VLOOKUP(B15,03_COMPOSIÇÕES!A:G,6,0)</f>
        <v>7.650471</v>
      </c>
      <c r="H15" s="48" t="n">
        <f aca="false">VLOOKUP(B15,03_COMPOSIÇÕES!A:G,7,0)</f>
        <v>14.38310061196</v>
      </c>
      <c r="I15" s="45" t="n">
        <f aca="false">$F15*$G15</f>
        <v>29.45431335</v>
      </c>
      <c r="J15" s="45" t="n">
        <f aca="false">$F15*$H15</f>
        <v>55.374937356046</v>
      </c>
      <c r="K15" s="45" t="n">
        <f aca="false">$I15*(1+BDI_MAT)</f>
        <v>35.8753536603</v>
      </c>
      <c r="L15" s="45" t="n">
        <f aca="false">$J15*(1+BDI_MDO)</f>
        <v>71.3284568083228</v>
      </c>
      <c r="M15" s="45" t="n">
        <f aca="false">SUM(K15:L15)</f>
        <v>107.203810468623</v>
      </c>
      <c r="P15" s="46" t="n">
        <f aca="false">G15+H15</f>
        <v>22.03357161196</v>
      </c>
      <c r="Q15" s="47" t="n">
        <f aca="false">VLOOKUP(B15,'SERVICOS SINAPI'!B:N,5,0)</f>
        <v>22.01</v>
      </c>
      <c r="R15" s="46" t="n">
        <f aca="false">P15-Q15</f>
        <v>0.0235716119599978</v>
      </c>
      <c r="S15" s="46" t="n">
        <f aca="false">R15*F15</f>
        <v>0.0907507060459915</v>
      </c>
    </row>
    <row r="16" customFormat="false" ht="26.25" hidden="false" customHeight="false" outlineLevel="0" collapsed="false">
      <c r="A16" s="41" t="s">
        <v>81</v>
      </c>
      <c r="B16" s="42" t="s">
        <v>82</v>
      </c>
      <c r="C16" s="42" t="s">
        <v>83</v>
      </c>
      <c r="D16" s="43" t="s">
        <v>62</v>
      </c>
      <c r="E16" s="43" t="s">
        <v>32</v>
      </c>
      <c r="F16" s="44" t="n">
        <v>45</v>
      </c>
      <c r="G16" s="48" t="n">
        <f aca="false">VLOOKUP(B16,03_COMPOSIÇÕES!A:G,6,0)</f>
        <v>0.207155</v>
      </c>
      <c r="H16" s="48" t="n">
        <f aca="false">VLOOKUP(B16,03_COMPOSIÇÕES!A:G,7,0)</f>
        <v>0.39219404136</v>
      </c>
      <c r="I16" s="45" t="n">
        <f aca="false">$F16*$G16</f>
        <v>9.321975</v>
      </c>
      <c r="J16" s="45" t="n">
        <f aca="false">$F16*$H16</f>
        <v>17.6487318612</v>
      </c>
      <c r="K16" s="45" t="n">
        <f aca="false">$I16*(1+BDI_MAT)</f>
        <v>11.35416555</v>
      </c>
      <c r="L16" s="45" t="n">
        <f aca="false">$J16*(1+BDI_MDO)</f>
        <v>22.7333315104117</v>
      </c>
      <c r="M16" s="45" t="n">
        <f aca="false">SUM(K16:L16)</f>
        <v>34.0874970604117</v>
      </c>
      <c r="P16" s="46" t="n">
        <f aca="false">G16+H16</f>
        <v>0.59934904136</v>
      </c>
      <c r="Q16" s="47" t="n">
        <f aca="false">VLOOKUP(B16,'SERVICOS SINAPI'!B:N,5,0)</f>
        <v>0.59</v>
      </c>
      <c r="R16" s="46" t="n">
        <f aca="false">P16-Q16</f>
        <v>0.00934904136000003</v>
      </c>
      <c r="S16" s="46" t="n">
        <f aca="false">R16*F16</f>
        <v>0.420706861200001</v>
      </c>
    </row>
    <row r="17" customFormat="false" ht="26.25" hidden="false" customHeight="false" outlineLevel="0" collapsed="false">
      <c r="A17" s="41" t="s">
        <v>84</v>
      </c>
      <c r="B17" s="42" t="s">
        <v>85</v>
      </c>
      <c r="C17" s="42" t="s">
        <v>86</v>
      </c>
      <c r="D17" s="43" t="s">
        <v>62</v>
      </c>
      <c r="E17" s="43" t="s">
        <v>32</v>
      </c>
      <c r="F17" s="44" t="n">
        <v>2</v>
      </c>
      <c r="G17" s="48" t="n">
        <f aca="false">VLOOKUP(B17,03_COMPOSIÇÕES!A:G,6,0)</f>
        <v>3.84816</v>
      </c>
      <c r="H17" s="48" t="n">
        <f aca="false">VLOOKUP(B17,03_COMPOSIÇÕES!A:G,7,0)</f>
        <v>7.41205399264</v>
      </c>
      <c r="I17" s="45" t="n">
        <f aca="false">$F17*$G17</f>
        <v>7.69632</v>
      </c>
      <c r="J17" s="45" t="n">
        <f aca="false">$F17*$H17</f>
        <v>14.82410798528</v>
      </c>
      <c r="K17" s="45" t="n">
        <f aca="false">$I17*(1+BDI_MAT)</f>
        <v>9.37411776</v>
      </c>
      <c r="L17" s="45" t="n">
        <f aca="false">$J17*(1+BDI_MDO)</f>
        <v>19.0949334958392</v>
      </c>
      <c r="M17" s="45" t="n">
        <f aca="false">SUM(K17:L17)</f>
        <v>28.4690512558392</v>
      </c>
      <c r="P17" s="46" t="n">
        <f aca="false">G17+H17</f>
        <v>11.26021399264</v>
      </c>
      <c r="Q17" s="47" t="n">
        <f aca="false">VLOOKUP(B17,'SERVICOS SINAPI'!B:N,5,0)</f>
        <v>11.24</v>
      </c>
      <c r="R17" s="46" t="n">
        <f aca="false">P17-Q17</f>
        <v>0.0202139926399987</v>
      </c>
      <c r="S17" s="46" t="n">
        <f aca="false">R17*F17</f>
        <v>0.0404279852799974</v>
      </c>
    </row>
    <row r="18" customFormat="false" ht="26.25" hidden="false" customHeight="false" outlineLevel="0" collapsed="false">
      <c r="A18" s="41" t="s">
        <v>87</v>
      </c>
      <c r="B18" s="42" t="s">
        <v>88</v>
      </c>
      <c r="C18" s="42" t="s">
        <v>89</v>
      </c>
      <c r="D18" s="43" t="s">
        <v>62</v>
      </c>
      <c r="E18" s="43" t="s">
        <v>32</v>
      </c>
      <c r="F18" s="44" t="n">
        <v>6</v>
      </c>
      <c r="G18" s="48" t="n">
        <f aca="false">VLOOKUP(B18,03_COMPOSIÇÕES!A:G,6,0)</f>
        <v>0.48102</v>
      </c>
      <c r="H18" s="48" t="n">
        <f aca="false">VLOOKUP(B18,03_COMPOSIÇÕES!A:G,7,0)</f>
        <v>0.92650674908</v>
      </c>
      <c r="I18" s="45" t="n">
        <f aca="false">$F18*$G18</f>
        <v>2.88612</v>
      </c>
      <c r="J18" s="45" t="n">
        <f aca="false">$F18*$H18</f>
        <v>5.55904049448</v>
      </c>
      <c r="K18" s="45" t="n">
        <f aca="false">$I18*(1+BDI_MAT)</f>
        <v>3.51529416</v>
      </c>
      <c r="L18" s="45" t="n">
        <f aca="false">$J18*(1+BDI_MDO)</f>
        <v>7.16060006093969</v>
      </c>
      <c r="M18" s="45" t="n">
        <f aca="false">SUM(K18:L18)</f>
        <v>10.6758942209397</v>
      </c>
      <c r="P18" s="46" t="n">
        <f aca="false">G18+H18</f>
        <v>1.40752674908</v>
      </c>
      <c r="Q18" s="47" t="n">
        <f aca="false">VLOOKUP(B18,'SERVICOS SINAPI'!B:N,5,0)</f>
        <v>1.4</v>
      </c>
      <c r="R18" s="46" t="n">
        <f aca="false">P18-Q18</f>
        <v>0.00752674908000017</v>
      </c>
      <c r="S18" s="46" t="n">
        <f aca="false">R18*F18</f>
        <v>0.045160494480001</v>
      </c>
    </row>
    <row r="19" customFormat="false" ht="26.25" hidden="false" customHeight="false" outlineLevel="0" collapsed="false">
      <c r="A19" s="41" t="s">
        <v>90</v>
      </c>
      <c r="B19" s="42" t="s">
        <v>91</v>
      </c>
      <c r="C19" s="42" t="s">
        <v>92</v>
      </c>
      <c r="D19" s="43" t="s">
        <v>62</v>
      </c>
      <c r="E19" s="43" t="s">
        <v>32</v>
      </c>
      <c r="F19" s="44" t="n">
        <v>48</v>
      </c>
      <c r="G19" s="48" t="n">
        <f aca="false">VLOOKUP(B19,03_COMPOSIÇÕES!A:G,6,0)</f>
        <v>0.55882</v>
      </c>
      <c r="H19" s="48" t="n">
        <f aca="false">VLOOKUP(B19,03_COMPOSIÇÕES!A:G,7,0)</f>
        <v>1.0579667665</v>
      </c>
      <c r="I19" s="45" t="n">
        <f aca="false">$F19*$G19</f>
        <v>26.82336</v>
      </c>
      <c r="J19" s="45" t="n">
        <f aca="false">$F19*$H19</f>
        <v>50.782404792</v>
      </c>
      <c r="K19" s="45" t="n">
        <f aca="false">$I19*(1+BDI_MAT)</f>
        <v>32.67085248</v>
      </c>
      <c r="L19" s="45" t="n">
        <f aca="false">$J19*(1+BDI_MDO)</f>
        <v>65.4128156125752</v>
      </c>
      <c r="M19" s="45" t="n">
        <f aca="false">SUM(K19:L19)</f>
        <v>98.0836680925752</v>
      </c>
      <c r="P19" s="46" t="n">
        <f aca="false">G19+H19</f>
        <v>1.6167867665</v>
      </c>
      <c r="Q19" s="47" t="n">
        <f aca="false">VLOOKUP(B19,'SERVICOS SINAPI'!B:N,5,0)</f>
        <v>1.61</v>
      </c>
      <c r="R19" s="46" t="n">
        <f aca="false">P19-Q19</f>
        <v>0.0067867665000001</v>
      </c>
      <c r="S19" s="46" t="n">
        <f aca="false">R19*F19</f>
        <v>0.325764792000005</v>
      </c>
    </row>
    <row r="20" customFormat="false" ht="26.25" hidden="false" customHeight="false" outlineLevel="0" collapsed="false">
      <c r="A20" s="41" t="s">
        <v>93</v>
      </c>
      <c r="B20" s="42" t="s">
        <v>94</v>
      </c>
      <c r="C20" s="42" t="s">
        <v>95</v>
      </c>
      <c r="D20" s="43" t="s">
        <v>62</v>
      </c>
      <c r="E20" s="43" t="s">
        <v>32</v>
      </c>
      <c r="F20" s="44" t="n">
        <v>4</v>
      </c>
      <c r="G20" s="48" t="n">
        <f aca="false">VLOOKUP(B20,03_COMPOSIÇÕES!A:G,6,0)</f>
        <v>2.805586</v>
      </c>
      <c r="H20" s="48" t="n">
        <f aca="false">VLOOKUP(B20,03_COMPOSIÇÕES!A:G,7,0)</f>
        <v>5.40417934304</v>
      </c>
      <c r="I20" s="45" t="n">
        <f aca="false">$F20*$G20</f>
        <v>11.222344</v>
      </c>
      <c r="J20" s="45" t="n">
        <f aca="false">$F20*$H20</f>
        <v>21.61671737216</v>
      </c>
      <c r="K20" s="45" t="n">
        <f aca="false">$I20*(1+BDI_MAT)</f>
        <v>13.668814992</v>
      </c>
      <c r="L20" s="45" t="n">
        <f aca="false">$J20*(1+BDI_MDO)</f>
        <v>27.8444936470793</v>
      </c>
      <c r="M20" s="45" t="n">
        <f aca="false">SUM(K20:L20)</f>
        <v>41.5133086390793</v>
      </c>
      <c r="P20" s="46" t="n">
        <f aca="false">G20+H20</f>
        <v>8.20976534304</v>
      </c>
      <c r="Q20" s="47" t="n">
        <f aca="false">VLOOKUP(B20,'SERVICOS SINAPI'!B:N,5,0)</f>
        <v>8.2</v>
      </c>
      <c r="R20" s="46" t="n">
        <f aca="false">P20-Q20</f>
        <v>0.00976534303999976</v>
      </c>
      <c r="S20" s="46" t="n">
        <f aca="false">R20*F20</f>
        <v>0.0390613721599991</v>
      </c>
    </row>
    <row r="21" customFormat="false" ht="26.25" hidden="false" customHeight="false" outlineLevel="0" collapsed="false">
      <c r="A21" s="41" t="s">
        <v>96</v>
      </c>
      <c r="B21" s="42" t="s">
        <v>97</v>
      </c>
      <c r="C21" s="42" t="s">
        <v>98</v>
      </c>
      <c r="D21" s="43" t="s">
        <v>62</v>
      </c>
      <c r="E21" s="43" t="s">
        <v>68</v>
      </c>
      <c r="F21" s="44" t="n">
        <v>5.84</v>
      </c>
      <c r="G21" s="48" t="n">
        <f aca="false">VLOOKUP(B21,03_COMPOSIÇÕES!A:G,6,0)</f>
        <v>1.830638</v>
      </c>
      <c r="H21" s="48" t="n">
        <f aca="false">VLOOKUP(B21,03_COMPOSIÇÕES!A:G,7,0)</f>
        <v>2.94129831328</v>
      </c>
      <c r="I21" s="45" t="n">
        <f aca="false">$F21*$G21</f>
        <v>10.69092592</v>
      </c>
      <c r="J21" s="45" t="n">
        <f aca="false">$F21*$H21</f>
        <v>17.1771821495552</v>
      </c>
      <c r="K21" s="45" t="n">
        <f aca="false">$I21*(1+BDI_MAT)</f>
        <v>13.02154777056</v>
      </c>
      <c r="L21" s="45" t="n">
        <f aca="false">$J21*(1+BDI_MDO)</f>
        <v>22.125928326842</v>
      </c>
      <c r="M21" s="45" t="n">
        <f aca="false">SUM(K21:L21)</f>
        <v>35.147476097402</v>
      </c>
      <c r="P21" s="46"/>
      <c r="Q21" s="47"/>
      <c r="R21" s="46"/>
      <c r="S21" s="46"/>
    </row>
    <row r="22" customFormat="false" ht="15" hidden="false" customHeight="false" outlineLevel="0" collapsed="false">
      <c r="A22" s="41" t="s">
        <v>99</v>
      </c>
      <c r="B22" s="42" t="s">
        <v>100</v>
      </c>
      <c r="C22" s="42" t="s">
        <v>101</v>
      </c>
      <c r="D22" s="43" t="s">
        <v>62</v>
      </c>
      <c r="E22" s="43" t="s">
        <v>102</v>
      </c>
      <c r="F22" s="44" t="n">
        <v>12</v>
      </c>
      <c r="G22" s="48" t="n">
        <f aca="false">VLOOKUP(B22,03_COMPOSIÇÕES!A:G,6,0)</f>
        <v>99.4</v>
      </c>
      <c r="H22" s="48" t="n">
        <f aca="false">VLOOKUP(B22,03_COMPOSIÇÕES!A:G,7,0)</f>
        <v>45.5662016</v>
      </c>
      <c r="I22" s="45" t="n">
        <f aca="false">$F22*$G22</f>
        <v>1192.8</v>
      </c>
      <c r="J22" s="45" t="n">
        <f aca="false">$F22*$H22</f>
        <v>546.7944192</v>
      </c>
      <c r="K22" s="45" t="n">
        <f aca="false">$I22*(1+BDI_MAT)</f>
        <v>1452.8304</v>
      </c>
      <c r="L22" s="45" t="n">
        <f aca="false">$J22*(1+BDI_MDO)</f>
        <v>704.32589137152</v>
      </c>
      <c r="M22" s="45" t="n">
        <f aca="false">SUM(K22:L22)</f>
        <v>2157.15629137152</v>
      </c>
      <c r="P22" s="46"/>
      <c r="Q22" s="47"/>
      <c r="R22" s="46"/>
      <c r="S22" s="46"/>
    </row>
    <row r="23" customFormat="false" ht="15" hidden="false" customHeight="false" outlineLevel="0" collapsed="false">
      <c r="A23" s="41" t="s">
        <v>103</v>
      </c>
      <c r="B23" s="42" t="s">
        <v>104</v>
      </c>
      <c r="C23" s="42" t="s">
        <v>105</v>
      </c>
      <c r="D23" s="43" t="s">
        <v>62</v>
      </c>
      <c r="E23" s="43" t="s">
        <v>32</v>
      </c>
      <c r="F23" s="44" t="n">
        <v>5</v>
      </c>
      <c r="G23" s="48" t="n">
        <f aca="false">VLOOKUP(B23,03_COMPOSIÇÕES!A:G,6,0)</f>
        <v>42.54</v>
      </c>
      <c r="H23" s="48" t="n">
        <f aca="false">VLOOKUP(B23,03_COMPOSIÇÕES!A:G,7,0)</f>
        <v>68.3493024</v>
      </c>
      <c r="I23" s="45" t="n">
        <f aca="false">$F23*$G23</f>
        <v>212.7</v>
      </c>
      <c r="J23" s="45" t="n">
        <f aca="false">$F23*$H23</f>
        <v>341.746512</v>
      </c>
      <c r="K23" s="45" t="n">
        <f aca="false">$I23*(1+BDI_MAT)</f>
        <v>259.0686</v>
      </c>
      <c r="L23" s="45" t="n">
        <f aca="false">$J23*(1+BDI_MDO)</f>
        <v>440.2036821072</v>
      </c>
      <c r="M23" s="45" t="n">
        <f aca="false">SUM(K23:L23)</f>
        <v>699.2722821072</v>
      </c>
      <c r="P23" s="46"/>
      <c r="Q23" s="47"/>
      <c r="R23" s="46"/>
      <c r="S23" s="46"/>
    </row>
    <row r="24" customFormat="false" ht="15" hidden="false" customHeight="false" outlineLevel="0" collapsed="false">
      <c r="A24" s="41"/>
      <c r="B24" s="42"/>
      <c r="C24" s="42"/>
      <c r="D24" s="43"/>
      <c r="E24" s="43"/>
      <c r="F24" s="44"/>
      <c r="G24" s="45"/>
      <c r="H24" s="45"/>
      <c r="I24" s="45"/>
      <c r="J24" s="45"/>
      <c r="K24" s="45"/>
      <c r="L24" s="45"/>
      <c r="M24" s="45"/>
      <c r="P24" s="46"/>
      <c r="Q24" s="47"/>
      <c r="R24" s="46"/>
      <c r="S24" s="46"/>
    </row>
    <row r="25" customFormat="false" ht="15" hidden="false" customHeight="false" outlineLevel="0" collapsed="false">
      <c r="A25" s="41" t="n">
        <v>3</v>
      </c>
      <c r="B25" s="42"/>
      <c r="C25" s="42" t="s">
        <v>106</v>
      </c>
      <c r="D25" s="43"/>
      <c r="E25" s="43"/>
      <c r="F25" s="44"/>
      <c r="G25" s="45"/>
      <c r="H25" s="45"/>
      <c r="I25" s="45" t="n">
        <f aca="false">SUBTOTAL(9,I26:I29)</f>
        <v>19649.2449727662</v>
      </c>
      <c r="J25" s="45" t="n">
        <f aca="false">SUBTOTAL(9,J26:J29)</f>
        <v>2446.41042878678</v>
      </c>
      <c r="K25" s="45" t="n">
        <f aca="false">SUBTOTAL(9,K26:K29)</f>
        <v>23932.7803768292</v>
      </c>
      <c r="L25" s="45" t="n">
        <f aca="false">SUBTOTAL(9,L26:L29)</f>
        <v>3151.22127332025</v>
      </c>
      <c r="M25" s="45" t="n">
        <f aca="false">SUBTOTAL(9,M26:M29)</f>
        <v>27084.0016501495</v>
      </c>
      <c r="P25" s="46"/>
      <c r="Q25" s="47"/>
      <c r="R25" s="46"/>
      <c r="S25" s="46"/>
    </row>
    <row r="26" customFormat="false" ht="51.75" hidden="false" customHeight="false" outlineLevel="0" collapsed="false">
      <c r="A26" s="41" t="s">
        <v>107</v>
      </c>
      <c r="B26" s="42" t="s">
        <v>108</v>
      </c>
      <c r="C26" s="42" t="s">
        <v>109</v>
      </c>
      <c r="D26" s="43" t="s">
        <v>62</v>
      </c>
      <c r="E26" s="43" t="s">
        <v>68</v>
      </c>
      <c r="F26" s="44" t="n">
        <v>2.76</v>
      </c>
      <c r="G26" s="48" t="n">
        <f aca="false">VLOOKUP(B26,03_COMPOSIÇÕES!A:G,6,0)</f>
        <v>27.4217332</v>
      </c>
      <c r="H26" s="48" t="n">
        <f aca="false">VLOOKUP(B26,03_COMPOSIÇÕES!A:G,7,0)</f>
        <v>15.64818268312</v>
      </c>
      <c r="I26" s="45" t="n">
        <f aca="false">$F26*$G26</f>
        <v>75.683983632</v>
      </c>
      <c r="J26" s="45" t="n">
        <f aca="false">$F26*$H26</f>
        <v>43.1889842054112</v>
      </c>
      <c r="K26" s="45" t="n">
        <f aca="false">$I26*(1+BDI_MAT)</f>
        <v>92.183092063776</v>
      </c>
      <c r="L26" s="45" t="n">
        <f aca="false">$J26*(1+BDI_MDO)</f>
        <v>55.6317305549902</v>
      </c>
      <c r="M26" s="45" t="n">
        <f aca="false">SUM(K26:L26)</f>
        <v>147.814822618766</v>
      </c>
      <c r="P26" s="46" t="n">
        <f aca="false">G26+H26</f>
        <v>43.06991588312</v>
      </c>
      <c r="Q26" s="47" t="n">
        <f aca="false">VLOOKUP(B26,'SERVICOS SINAPI'!B:N,5,0)</f>
        <v>43.04</v>
      </c>
      <c r="R26" s="46" t="n">
        <f aca="false">P26-Q26</f>
        <v>0.0299158831199975</v>
      </c>
      <c r="S26" s="46" t="n">
        <f aca="false">R26*F26</f>
        <v>0.0825678374111931</v>
      </c>
    </row>
    <row r="27" customFormat="false" ht="26.25" hidden="false" customHeight="false" outlineLevel="0" collapsed="false">
      <c r="A27" s="41" t="s">
        <v>110</v>
      </c>
      <c r="B27" s="42" t="s">
        <v>111</v>
      </c>
      <c r="C27" s="42" t="s">
        <v>112</v>
      </c>
      <c r="D27" s="43" t="s">
        <v>62</v>
      </c>
      <c r="E27" s="43" t="s">
        <v>68</v>
      </c>
      <c r="F27" s="44" t="n">
        <v>39.24</v>
      </c>
      <c r="G27" s="48" t="n">
        <f aca="false">VLOOKUP(B27,03_COMPOSIÇÕES!A:G,6,0)</f>
        <v>24.003205705</v>
      </c>
      <c r="H27" s="48" t="n">
        <f aca="false">VLOOKUP(B27,03_COMPOSIÇÕES!A:G,7,0)</f>
        <v>19.9267076086</v>
      </c>
      <c r="I27" s="45" t="n">
        <f aca="false">$F27*$G27</f>
        <v>941.8857918642</v>
      </c>
      <c r="J27" s="45" t="n">
        <f aca="false">$F27*$H27</f>
        <v>781.924006561464</v>
      </c>
      <c r="K27" s="45" t="n">
        <f aca="false">$I27*(1+BDI_MAT)</f>
        <v>1147.2168944906</v>
      </c>
      <c r="L27" s="45" t="n">
        <f aca="false">$J27*(1+BDI_MDO)</f>
        <v>1007.19631285182</v>
      </c>
      <c r="M27" s="45" t="n">
        <f aca="false">SUM(K27:L27)</f>
        <v>2154.41320734242</v>
      </c>
      <c r="P27" s="46"/>
      <c r="Q27" s="47"/>
      <c r="R27" s="46"/>
      <c r="S27" s="46"/>
    </row>
    <row r="28" customFormat="false" ht="39" hidden="false" customHeight="false" outlineLevel="0" collapsed="false">
      <c r="A28" s="41" t="s">
        <v>113</v>
      </c>
      <c r="B28" s="42" t="s">
        <v>114</v>
      </c>
      <c r="C28" s="42" t="s">
        <v>115</v>
      </c>
      <c r="D28" s="43" t="s">
        <v>62</v>
      </c>
      <c r="E28" s="43" t="s">
        <v>68</v>
      </c>
      <c r="F28" s="44" t="n">
        <v>3.66</v>
      </c>
      <c r="G28" s="48" t="n">
        <f aca="false">VLOOKUP(B28,03_COMPOSIÇÕES!A:G,6,0)</f>
        <v>127.6533</v>
      </c>
      <c r="H28" s="48" t="n">
        <f aca="false">VLOOKUP(B28,03_COMPOSIÇÕES!A:G,7,0)</f>
        <v>24.815633282</v>
      </c>
      <c r="I28" s="45" t="n">
        <f aca="false">$F28*$G28</f>
        <v>467.211078</v>
      </c>
      <c r="J28" s="45" t="n">
        <f aca="false">$F28*$H28</f>
        <v>90.82521781212</v>
      </c>
      <c r="K28" s="45" t="n">
        <f aca="false">$I28*(1+BDI_MAT)</f>
        <v>569.063093004</v>
      </c>
      <c r="L28" s="45" t="n">
        <f aca="false">$J28*(1+BDI_MDO)</f>
        <v>116.991963063792</v>
      </c>
      <c r="M28" s="45" t="n">
        <f aca="false">SUM(K28:L28)</f>
        <v>686.055056067792</v>
      </c>
      <c r="P28" s="46"/>
      <c r="Q28" s="47"/>
      <c r="R28" s="46"/>
      <c r="S28" s="46"/>
    </row>
    <row r="29" customFormat="false" ht="51.75" hidden="false" customHeight="false" outlineLevel="0" collapsed="false">
      <c r="A29" s="41" t="s">
        <v>116</v>
      </c>
      <c r="B29" s="42" t="s">
        <v>117</v>
      </c>
      <c r="C29" s="42" t="s">
        <v>118</v>
      </c>
      <c r="D29" s="43" t="s">
        <v>62</v>
      </c>
      <c r="E29" s="43" t="s">
        <v>68</v>
      </c>
      <c r="F29" s="44" t="n">
        <v>106.23</v>
      </c>
      <c r="G29" s="48" t="n">
        <f aca="false">VLOOKUP(B29,03_COMPOSIÇÕES!A:G,6,0)</f>
        <v>170.991849</v>
      </c>
      <c r="H29" s="48" t="n">
        <f aca="false">VLOOKUP(B29,03_COMPOSIÇÕES!A:G,7,0)</f>
        <v>14.4071563608</v>
      </c>
      <c r="I29" s="45" t="n">
        <f aca="false">$F29*$G29</f>
        <v>18164.46411927</v>
      </c>
      <c r="J29" s="45" t="n">
        <f aca="false">$F29*$H29</f>
        <v>1530.47222020778</v>
      </c>
      <c r="K29" s="45" t="n">
        <f aca="false">$I29*(1+BDI_MAT)</f>
        <v>22124.3172972709</v>
      </c>
      <c r="L29" s="45" t="n">
        <f aca="false">$J29*(1+BDI_MDO)</f>
        <v>1971.40126684965</v>
      </c>
      <c r="M29" s="45" t="n">
        <f aca="false">SUM(K29:L29)</f>
        <v>24095.7185641205</v>
      </c>
      <c r="P29" s="46"/>
      <c r="Q29" s="47"/>
      <c r="R29" s="46"/>
      <c r="S29" s="46"/>
    </row>
    <row r="30" customFormat="false" ht="15" hidden="false" customHeight="false" outlineLevel="0" collapsed="false">
      <c r="A30" s="41"/>
      <c r="B30" s="42"/>
      <c r="C30" s="42"/>
      <c r="D30" s="43"/>
      <c r="E30" s="43"/>
      <c r="F30" s="44"/>
      <c r="G30" s="45"/>
      <c r="H30" s="45"/>
      <c r="I30" s="45"/>
      <c r="J30" s="45"/>
      <c r="K30" s="45"/>
      <c r="L30" s="45"/>
      <c r="M30" s="45"/>
      <c r="P30" s="46"/>
      <c r="Q30" s="47"/>
      <c r="R30" s="46"/>
      <c r="S30" s="46"/>
    </row>
    <row r="31" customFormat="false" ht="15" hidden="false" customHeight="false" outlineLevel="0" collapsed="false">
      <c r="A31" s="41" t="n">
        <v>4</v>
      </c>
      <c r="B31" s="42"/>
      <c r="C31" s="42" t="s">
        <v>119</v>
      </c>
      <c r="D31" s="43"/>
      <c r="E31" s="43"/>
      <c r="F31" s="44"/>
      <c r="G31" s="45"/>
      <c r="H31" s="45"/>
      <c r="I31" s="45" t="n">
        <f aca="false">SUBTOTAL(9,I32:I32)</f>
        <v>3365.75735886877</v>
      </c>
      <c r="J31" s="45" t="n">
        <f aca="false">SUBTOTAL(9,J32:J32)</f>
        <v>291.283630482975</v>
      </c>
      <c r="K31" s="45" t="n">
        <f aca="false">SUBTOTAL(9,K32:K32)</f>
        <v>4099.49246310217</v>
      </c>
      <c r="L31" s="45" t="n">
        <f aca="false">SUBTOTAL(9,L32:L32)</f>
        <v>375.20244442512</v>
      </c>
      <c r="M31" s="45" t="n">
        <f aca="false">SUBTOTAL(9,M32:M32)</f>
        <v>4474.69490752729</v>
      </c>
      <c r="P31" s="46"/>
      <c r="Q31" s="47"/>
      <c r="R31" s="46"/>
      <c r="S31" s="46"/>
    </row>
    <row r="32" customFormat="false" ht="64.5" hidden="false" customHeight="false" outlineLevel="0" collapsed="false">
      <c r="A32" s="41" t="s">
        <v>120</v>
      </c>
      <c r="B32" s="42" t="s">
        <v>121</v>
      </c>
      <c r="C32" s="42" t="s">
        <v>122</v>
      </c>
      <c r="D32" s="43" t="s">
        <v>62</v>
      </c>
      <c r="E32" s="43" t="s">
        <v>68</v>
      </c>
      <c r="F32" s="44" t="n">
        <v>9.75</v>
      </c>
      <c r="G32" s="48" t="n">
        <f aca="false">VLOOKUP(B32,03_COMPOSIÇÕES!A:G,6,0)</f>
        <v>345.2058829609</v>
      </c>
      <c r="H32" s="48" t="n">
        <f aca="false">VLOOKUP(B32,03_COMPOSIÇÕES!A:G,7,0)</f>
        <v>29.8752441521</v>
      </c>
      <c r="I32" s="45" t="n">
        <f aca="false">$F32*$G32</f>
        <v>3365.75735886877</v>
      </c>
      <c r="J32" s="45" t="n">
        <f aca="false">$F32*$H32</f>
        <v>291.283630482975</v>
      </c>
      <c r="K32" s="45" t="n">
        <f aca="false">$I32*(1+BDI_MAT)</f>
        <v>4099.49246310217</v>
      </c>
      <c r="L32" s="45" t="n">
        <f aca="false">$J32*(1+BDI_MDO)</f>
        <v>375.20244442512</v>
      </c>
      <c r="M32" s="45" t="n">
        <f aca="false">SUM(K32:L32)</f>
        <v>4474.69490752729</v>
      </c>
      <c r="P32" s="46"/>
      <c r="Q32" s="47"/>
      <c r="R32" s="46"/>
      <c r="S32" s="46"/>
    </row>
    <row r="33" customFormat="false" ht="15" hidden="false" customHeight="false" outlineLevel="0" collapsed="false">
      <c r="A33" s="41"/>
      <c r="B33" s="42"/>
      <c r="C33" s="42"/>
      <c r="D33" s="43"/>
      <c r="E33" s="43"/>
      <c r="F33" s="44"/>
      <c r="G33" s="45"/>
      <c r="H33" s="45"/>
      <c r="I33" s="45"/>
      <c r="J33" s="45"/>
      <c r="K33" s="45"/>
      <c r="L33" s="45"/>
      <c r="M33" s="45"/>
      <c r="P33" s="46"/>
      <c r="Q33" s="47"/>
      <c r="R33" s="46"/>
      <c r="S33" s="46"/>
    </row>
    <row r="34" customFormat="false" ht="15" hidden="false" customHeight="false" outlineLevel="0" collapsed="false">
      <c r="A34" s="41" t="n">
        <v>5</v>
      </c>
      <c r="B34" s="42"/>
      <c r="C34" s="42" t="s">
        <v>123</v>
      </c>
      <c r="D34" s="43"/>
      <c r="E34" s="43"/>
      <c r="F34" s="44"/>
      <c r="G34" s="45"/>
      <c r="H34" s="45"/>
      <c r="I34" s="45" t="n">
        <f aca="false">SUBTOTAL(9,I35:I39)</f>
        <v>2987.24758426</v>
      </c>
      <c r="J34" s="45" t="n">
        <f aca="false">SUBTOTAL(9,J35:J39)</f>
        <v>218.875008198735</v>
      </c>
      <c r="K34" s="45" t="n">
        <f aca="false">SUBTOTAL(9,K35:K39)</f>
        <v>3638.46755762868</v>
      </c>
      <c r="L34" s="45" t="n">
        <f aca="false">SUBTOTAL(9,L35:L39)</f>
        <v>281.932898060791</v>
      </c>
      <c r="M34" s="45" t="n">
        <f aca="false">SUBTOTAL(9,M35:M39)</f>
        <v>3920.40045568947</v>
      </c>
      <c r="P34" s="46"/>
      <c r="Q34" s="47"/>
      <c r="R34" s="46"/>
      <c r="S34" s="46"/>
    </row>
    <row r="35" customFormat="false" ht="26.25" hidden="false" customHeight="false" outlineLevel="0" collapsed="false">
      <c r="A35" s="41" t="s">
        <v>124</v>
      </c>
      <c r="B35" s="42" t="s">
        <v>125</v>
      </c>
      <c r="C35" s="42" t="s">
        <v>126</v>
      </c>
      <c r="D35" s="43" t="s">
        <v>62</v>
      </c>
      <c r="E35" s="43" t="s">
        <v>32</v>
      </c>
      <c r="F35" s="44" t="n">
        <v>1</v>
      </c>
      <c r="G35" s="48" t="n">
        <f aca="false">VLOOKUP(B35,03_COMPOSIÇÕES!A:G,6,0)</f>
        <v>283.709215</v>
      </c>
      <c r="H35" s="48" t="n">
        <f aca="false">VLOOKUP(B35,03_COMPOSIÇÕES!A:G,7,0)</f>
        <v>22.89727269176</v>
      </c>
      <c r="I35" s="45" t="n">
        <f aca="false">$F35*$G35</f>
        <v>283.709215</v>
      </c>
      <c r="J35" s="45" t="n">
        <f aca="false">$F35*$H35</f>
        <v>22.89727269176</v>
      </c>
      <c r="K35" s="45" t="n">
        <f aca="false">$I35*(1+BDI_MAT)</f>
        <v>345.55782387</v>
      </c>
      <c r="L35" s="45" t="n">
        <f aca="false">$J35*(1+BDI_MDO)</f>
        <v>29.4939769542561</v>
      </c>
      <c r="M35" s="45" t="n">
        <f aca="false">SUM(K35:L35)</f>
        <v>375.051800824256</v>
      </c>
      <c r="P35" s="46" t="n">
        <f aca="false">G35+H35</f>
        <v>306.60648769176</v>
      </c>
      <c r="Q35" s="47" t="n">
        <f aca="false">VLOOKUP(B35,'SERVICOS SINAPI'!B:N,5,0)</f>
        <v>306.58</v>
      </c>
      <c r="R35" s="46" t="n">
        <f aca="false">P35-Q35</f>
        <v>0.0264876917600532</v>
      </c>
      <c r="S35" s="46" t="n">
        <f aca="false">R35*F35</f>
        <v>0.0264876917600532</v>
      </c>
    </row>
    <row r="36" customFormat="false" ht="26.25" hidden="false" customHeight="false" outlineLevel="0" collapsed="false">
      <c r="A36" s="41" t="s">
        <v>127</v>
      </c>
      <c r="B36" s="42" t="s">
        <v>128</v>
      </c>
      <c r="C36" s="42" t="s">
        <v>129</v>
      </c>
      <c r="D36" s="43" t="s">
        <v>62</v>
      </c>
      <c r="E36" s="43" t="s">
        <v>32</v>
      </c>
      <c r="F36" s="44" t="n">
        <v>3</v>
      </c>
      <c r="G36" s="48" t="n">
        <f aca="false">VLOOKUP(B36,03_COMPOSIÇÕES!A:G,6,0)</f>
        <v>188.385797</v>
      </c>
      <c r="H36" s="48" t="n">
        <f aca="false">VLOOKUP(B36,03_COMPOSIÇÕES!A:G,7,0)</f>
        <v>2.16576615312</v>
      </c>
      <c r="I36" s="45" t="n">
        <f aca="false">$F36*$G36</f>
        <v>565.157391</v>
      </c>
      <c r="J36" s="45" t="n">
        <f aca="false">$F36*$H36</f>
        <v>6.49729845936</v>
      </c>
      <c r="K36" s="45" t="n">
        <f aca="false">$I36*(1+BDI_MAT)</f>
        <v>688.361702238</v>
      </c>
      <c r="L36" s="45" t="n">
        <f aca="false">$J36*(1+BDI_MDO)</f>
        <v>8.36917014550162</v>
      </c>
      <c r="M36" s="45" t="n">
        <f aca="false">SUM(K36:L36)</f>
        <v>696.730872383502</v>
      </c>
      <c r="P36" s="46" t="n">
        <f aca="false">G36+H36</f>
        <v>190.55156315312</v>
      </c>
      <c r="Q36" s="47" t="n">
        <f aca="false">VLOOKUP(B36,'SERVICOS SINAPI'!B:N,5,0)</f>
        <v>190.53</v>
      </c>
      <c r="R36" s="46" t="n">
        <f aca="false">P36-Q36</f>
        <v>0.0215631531200131</v>
      </c>
      <c r="S36" s="46" t="n">
        <f aca="false">R36*F36</f>
        <v>0.0646894593600393</v>
      </c>
    </row>
    <row r="37" customFormat="false" ht="39" hidden="false" customHeight="false" outlineLevel="0" collapsed="false">
      <c r="A37" s="41" t="s">
        <v>130</v>
      </c>
      <c r="B37" s="42" t="s">
        <v>131</v>
      </c>
      <c r="C37" s="42" t="s">
        <v>132</v>
      </c>
      <c r="D37" s="43" t="s">
        <v>62</v>
      </c>
      <c r="E37" s="43" t="s">
        <v>32</v>
      </c>
      <c r="F37" s="44" t="n">
        <v>2</v>
      </c>
      <c r="G37" s="48" t="n">
        <f aca="false">VLOOKUP(B37,03_COMPOSIÇÕES!A:G,6,0)</f>
        <v>199.81659</v>
      </c>
      <c r="H37" s="48" t="n">
        <f aca="false">VLOOKUP(B37,03_COMPOSIÇÕES!A:G,7,0)</f>
        <v>24.84743227352</v>
      </c>
      <c r="I37" s="45" t="n">
        <f aca="false">$F37*$G37</f>
        <v>399.63318</v>
      </c>
      <c r="J37" s="45" t="n">
        <f aca="false">$F37*$H37</f>
        <v>49.69486454704</v>
      </c>
      <c r="K37" s="45" t="n">
        <f aca="false">$I37*(1+BDI_MAT)</f>
        <v>486.75321324</v>
      </c>
      <c r="L37" s="45" t="n">
        <f aca="false">$J37*(1+BDI_MDO)</f>
        <v>64.0119550230422</v>
      </c>
      <c r="M37" s="45" t="n">
        <f aca="false">SUM(K37:L37)</f>
        <v>550.765168263042</v>
      </c>
      <c r="P37" s="46" t="n">
        <f aca="false">G37+H37</f>
        <v>224.66402227352</v>
      </c>
      <c r="Q37" s="47" t="n">
        <f aca="false">VLOOKUP(B37,'SERVICOS SINAPI'!B:N,5,0)</f>
        <v>224.62</v>
      </c>
      <c r="R37" s="46" t="n">
        <f aca="false">P37-Q37</f>
        <v>0.0440222735199995</v>
      </c>
      <c r="S37" s="46" t="n">
        <f aca="false">R37*F37</f>
        <v>0.0880445470399991</v>
      </c>
    </row>
    <row r="38" customFormat="false" ht="26.25" hidden="false" customHeight="false" outlineLevel="0" collapsed="false">
      <c r="A38" s="41" t="s">
        <v>133</v>
      </c>
      <c r="B38" s="42" t="s">
        <v>134</v>
      </c>
      <c r="C38" s="42" t="s">
        <v>135</v>
      </c>
      <c r="D38" s="43" t="s">
        <v>62</v>
      </c>
      <c r="E38" s="43" t="s">
        <v>68</v>
      </c>
      <c r="F38" s="44" t="n">
        <v>1.07</v>
      </c>
      <c r="G38" s="48" t="n">
        <f aca="false">VLOOKUP(B38,03_COMPOSIÇÕES!A:G,6,0)</f>
        <v>633.023418</v>
      </c>
      <c r="H38" s="48" t="n">
        <f aca="false">VLOOKUP(B38,03_COMPOSIÇÕES!A:G,7,0)</f>
        <v>47.47295066822</v>
      </c>
      <c r="I38" s="45" t="n">
        <f aca="false">$F38*$G38</f>
        <v>677.33505726</v>
      </c>
      <c r="J38" s="45" t="n">
        <f aca="false">$F38*$H38</f>
        <v>50.7960572149954</v>
      </c>
      <c r="K38" s="45" t="n">
        <f aca="false">$I38*(1+BDI_MAT)</f>
        <v>824.99409974268</v>
      </c>
      <c r="L38" s="45" t="n">
        <f aca="false">$J38*(1+BDI_MDO)</f>
        <v>65.4304012986356</v>
      </c>
      <c r="M38" s="45" t="n">
        <f aca="false">SUM(K38:L38)</f>
        <v>890.424501041316</v>
      </c>
      <c r="P38" s="46"/>
      <c r="Q38" s="47"/>
      <c r="R38" s="46"/>
      <c r="S38" s="46"/>
    </row>
    <row r="39" customFormat="false" ht="26.25" hidden="false" customHeight="false" outlineLevel="0" collapsed="false">
      <c r="A39" s="41" t="s">
        <v>136</v>
      </c>
      <c r="B39" s="42" t="s">
        <v>137</v>
      </c>
      <c r="C39" s="42" t="s">
        <v>138</v>
      </c>
      <c r="D39" s="43" t="s">
        <v>62</v>
      </c>
      <c r="E39" s="43" t="s">
        <v>68</v>
      </c>
      <c r="F39" s="44" t="n">
        <v>2.7</v>
      </c>
      <c r="G39" s="48" t="n">
        <f aca="false">VLOOKUP(B39,03_COMPOSIÇÕES!A:G,6,0)</f>
        <v>393.11583</v>
      </c>
      <c r="H39" s="48" t="n">
        <f aca="false">VLOOKUP(B39,03_COMPOSIÇÕES!A:G,7,0)</f>
        <v>32.9590797354</v>
      </c>
      <c r="I39" s="45" t="n">
        <f aca="false">$F39*$G39</f>
        <v>1061.412741</v>
      </c>
      <c r="J39" s="45" t="n">
        <f aca="false">$F39*$H39</f>
        <v>88.98951528558</v>
      </c>
      <c r="K39" s="45" t="n">
        <f aca="false">$I39*(1+BDI_MAT)</f>
        <v>1292.800718538</v>
      </c>
      <c r="L39" s="45" t="n">
        <f aca="false">$J39*(1+BDI_MDO)</f>
        <v>114.627394639356</v>
      </c>
      <c r="M39" s="45" t="n">
        <f aca="false">SUM(K39:L39)</f>
        <v>1407.42811317736</v>
      </c>
      <c r="P39" s="46"/>
      <c r="Q39" s="47"/>
      <c r="R39" s="46"/>
      <c r="S39" s="46"/>
    </row>
    <row r="40" customFormat="false" ht="15" hidden="false" customHeight="false" outlineLevel="0" collapsed="false">
      <c r="A40" s="41"/>
      <c r="B40" s="42"/>
      <c r="C40" s="42"/>
      <c r="D40" s="43"/>
      <c r="E40" s="43"/>
      <c r="F40" s="44"/>
      <c r="G40" s="45"/>
      <c r="H40" s="45"/>
      <c r="I40" s="45"/>
      <c r="J40" s="45"/>
      <c r="K40" s="45"/>
      <c r="L40" s="45"/>
      <c r="M40" s="45"/>
      <c r="P40" s="46"/>
      <c r="Q40" s="47"/>
      <c r="R40" s="46"/>
      <c r="S40" s="46"/>
    </row>
    <row r="41" customFormat="false" ht="15" hidden="false" customHeight="false" outlineLevel="0" collapsed="false">
      <c r="A41" s="41" t="n">
        <v>6</v>
      </c>
      <c r="B41" s="42"/>
      <c r="C41" s="42" t="s">
        <v>139</v>
      </c>
      <c r="D41" s="43"/>
      <c r="E41" s="43"/>
      <c r="F41" s="44"/>
      <c r="G41" s="45"/>
      <c r="H41" s="45"/>
      <c r="I41" s="45" t="n">
        <f aca="false">SUBTOTAL(9,I42:I46)</f>
        <v>13446.6958353482</v>
      </c>
      <c r="J41" s="45" t="n">
        <f aca="false">SUBTOTAL(9,J42:J46)</f>
        <v>2534.73648791605</v>
      </c>
      <c r="K41" s="45" t="n">
        <f aca="false">SUBTOTAL(9,K42:K46)</f>
        <v>16378.0755274541</v>
      </c>
      <c r="L41" s="45" t="n">
        <f aca="false">SUBTOTAL(9,L42:L46)</f>
        <v>3264.99407008466</v>
      </c>
      <c r="M41" s="45" t="n">
        <f aca="false">SUBTOTAL(9,M42:M46)</f>
        <v>19643.0695975388</v>
      </c>
      <c r="P41" s="46"/>
      <c r="Q41" s="47"/>
      <c r="R41" s="46"/>
      <c r="S41" s="46"/>
    </row>
    <row r="42" customFormat="false" ht="39" hidden="false" customHeight="false" outlineLevel="0" collapsed="false">
      <c r="A42" s="41" t="s">
        <v>140</v>
      </c>
      <c r="B42" s="42" t="s">
        <v>141</v>
      </c>
      <c r="C42" s="42" t="s">
        <v>142</v>
      </c>
      <c r="D42" s="43" t="s">
        <v>62</v>
      </c>
      <c r="E42" s="43" t="s">
        <v>68</v>
      </c>
      <c r="F42" s="44" t="n">
        <v>3.85</v>
      </c>
      <c r="G42" s="48" t="n">
        <f aca="false">VLOOKUP(B42,03_COMPOSIÇÕES!A:G,6,0)</f>
        <v>600.583157</v>
      </c>
      <c r="H42" s="48" t="n">
        <f aca="false">VLOOKUP(B42,03_COMPOSIÇÕES!A:G,7,0)</f>
        <v>42.2075586764</v>
      </c>
      <c r="I42" s="45" t="n">
        <f aca="false">$F42*$G42</f>
        <v>2312.24515445</v>
      </c>
      <c r="J42" s="45" t="n">
        <f aca="false">$F42*$H42</f>
        <v>162.49910090414</v>
      </c>
      <c r="K42" s="45" t="n">
        <f aca="false">$I42*(1+BDI_MAT)</f>
        <v>2816.3145981201</v>
      </c>
      <c r="L42" s="45" t="n">
        <f aca="false">$J42*(1+BDI_MDO)</f>
        <v>209.315091874623</v>
      </c>
      <c r="M42" s="45" t="n">
        <f aca="false">SUM(K42:L42)</f>
        <v>3025.62968999472</v>
      </c>
      <c r="P42" s="46" t="n">
        <f aca="false">G42+H42</f>
        <v>642.7907156764</v>
      </c>
      <c r="Q42" s="47" t="n">
        <f aca="false">VLOOKUP(B42,'SERVICOS SINAPI'!B:N,5,0)</f>
        <v>642.76</v>
      </c>
      <c r="R42" s="46" t="n">
        <f aca="false">P42-Q42</f>
        <v>0.0307156763998364</v>
      </c>
      <c r="S42" s="46" t="n">
        <f aca="false">R42*F42</f>
        <v>0.11825535413937</v>
      </c>
    </row>
    <row r="43" customFormat="false" ht="64.5" hidden="false" customHeight="false" outlineLevel="0" collapsed="false">
      <c r="A43" s="41" t="s">
        <v>143</v>
      </c>
      <c r="B43" s="42" t="s">
        <v>144</v>
      </c>
      <c r="C43" s="42" t="s">
        <v>145</v>
      </c>
      <c r="D43" s="43" t="s">
        <v>62</v>
      </c>
      <c r="E43" s="43" t="s">
        <v>32</v>
      </c>
      <c r="F43" s="44" t="n">
        <v>2</v>
      </c>
      <c r="G43" s="48" t="n">
        <f aca="false">VLOOKUP(B43,03_COMPOSIÇÕES!A:G,6,0)</f>
        <v>779.39809559</v>
      </c>
      <c r="H43" s="48" t="n">
        <f aca="false">VLOOKUP(B43,03_COMPOSIÇÕES!A:G,7,0)</f>
        <v>176.48600836556</v>
      </c>
      <c r="I43" s="45" t="n">
        <f aca="false">$F43*$G43</f>
        <v>1558.79619118</v>
      </c>
      <c r="J43" s="45" t="n">
        <f aca="false">$F43*$H43</f>
        <v>352.97201673112</v>
      </c>
      <c r="K43" s="45" t="n">
        <f aca="false">$I43*(1+BDI_MAT)</f>
        <v>1898.61376085724</v>
      </c>
      <c r="L43" s="45" t="n">
        <f aca="false">$J43*(1+BDI_MDO)</f>
        <v>454.663254751356</v>
      </c>
      <c r="M43" s="45" t="n">
        <f aca="false">SUM(K43:L43)</f>
        <v>2353.2770156086</v>
      </c>
      <c r="P43" s="46" t="n">
        <f aca="false">G43+H43</f>
        <v>955.88410395556</v>
      </c>
      <c r="Q43" s="47" t="n">
        <f aca="false">VLOOKUP(B43,'SERVICOS SINAPI'!B:N,5,0)</f>
        <v>955.42</v>
      </c>
      <c r="R43" s="46" t="n">
        <f aca="false">P43-Q43</f>
        <v>0.464103955560177</v>
      </c>
      <c r="S43" s="46" t="n">
        <f aca="false">R43*F43</f>
        <v>0.928207911120353</v>
      </c>
    </row>
    <row r="44" customFormat="false" ht="64.5" hidden="false" customHeight="false" outlineLevel="0" collapsed="false">
      <c r="A44" s="41" t="s">
        <v>146</v>
      </c>
      <c r="B44" s="42" t="s">
        <v>147</v>
      </c>
      <c r="C44" s="42" t="s">
        <v>148</v>
      </c>
      <c r="D44" s="43" t="s">
        <v>62</v>
      </c>
      <c r="E44" s="43" t="s">
        <v>32</v>
      </c>
      <c r="F44" s="44" t="n">
        <v>10</v>
      </c>
      <c r="G44" s="48" t="n">
        <f aca="false">VLOOKUP(B44,03_COMPOSIÇÕES!A:G,6,0)</f>
        <v>849.65021959</v>
      </c>
      <c r="H44" s="48" t="n">
        <f aca="false">VLOOKUP(B44,03_COMPOSIÇÕES!A:G,7,0)</f>
        <v>188.83703051422</v>
      </c>
      <c r="I44" s="45" t="n">
        <f aca="false">$F44*$G44</f>
        <v>8496.5021959</v>
      </c>
      <c r="J44" s="45" t="n">
        <f aca="false">$F44*$H44</f>
        <v>1888.3703051422</v>
      </c>
      <c r="K44" s="45" t="n">
        <f aca="false">$I44*(1+BDI_MAT)</f>
        <v>10348.7396746062</v>
      </c>
      <c r="L44" s="45" t="n">
        <f aca="false">$J44*(1+BDI_MDO)</f>
        <v>2432.40979005367</v>
      </c>
      <c r="M44" s="45" t="n">
        <f aca="false">SUM(K44:L44)</f>
        <v>12781.1494646599</v>
      </c>
      <c r="P44" s="46" t="n">
        <f aca="false">G44+H44</f>
        <v>1038.48725010422</v>
      </c>
      <c r="Q44" s="47" t="n">
        <f aca="false">VLOOKUP(B44,'SERVICOS SINAPI'!B:N,5,0)</f>
        <v>1038.01</v>
      </c>
      <c r="R44" s="46" t="n">
        <f aca="false">P44-Q44</f>
        <v>0.477250104220047</v>
      </c>
      <c r="S44" s="46" t="n">
        <f aca="false">R44*F44</f>
        <v>4.77250104220047</v>
      </c>
    </row>
    <row r="45" customFormat="false" ht="39" hidden="false" customHeight="false" outlineLevel="0" collapsed="false">
      <c r="A45" s="41" t="s">
        <v>149</v>
      </c>
      <c r="B45" s="42" t="s">
        <v>150</v>
      </c>
      <c r="C45" s="42" t="s">
        <v>151</v>
      </c>
      <c r="D45" s="43" t="s">
        <v>62</v>
      </c>
      <c r="E45" s="43" t="s">
        <v>152</v>
      </c>
      <c r="F45" s="44" t="n">
        <v>5.06</v>
      </c>
      <c r="G45" s="48" t="n">
        <f aca="false">VLOOKUP(B45,03_COMPOSIÇÕES!A:G,6,0)</f>
        <v>114.01843751348</v>
      </c>
      <c r="H45" s="48" t="n">
        <f aca="false">VLOOKUP(B45,03_COMPOSIÇÕES!A:G,7,0)</f>
        <v>16.2519472515</v>
      </c>
      <c r="I45" s="45" t="n">
        <f aca="false">$F45*$G45</f>
        <v>576.933293818209</v>
      </c>
      <c r="J45" s="45" t="n">
        <f aca="false">$F45*$H45</f>
        <v>82.23485309259</v>
      </c>
      <c r="K45" s="45" t="n">
        <f aca="false">$I45*(1+BDI_MAT)</f>
        <v>702.704751870578</v>
      </c>
      <c r="L45" s="45" t="n">
        <f aca="false">$J45*(1+BDI_MDO)</f>
        <v>105.926714268565</v>
      </c>
      <c r="M45" s="45" t="n">
        <f aca="false">SUM(K45:L45)</f>
        <v>808.631466139143</v>
      </c>
      <c r="P45" s="46" t="n">
        <f aca="false">G45+H45</f>
        <v>130.27038476498</v>
      </c>
      <c r="Q45" s="47" t="n">
        <f aca="false">VLOOKUP(B45,'SERVICOS SINAPI'!B:N,5,0)</f>
        <v>130.22</v>
      </c>
      <c r="R45" s="46" t="n">
        <f aca="false">P45-Q45</f>
        <v>0.0503847649800093</v>
      </c>
      <c r="S45" s="46" t="n">
        <f aca="false">R45*F45</f>
        <v>0.254946910798847</v>
      </c>
    </row>
    <row r="46" customFormat="false" ht="15" hidden="false" customHeight="false" outlineLevel="0" collapsed="false">
      <c r="A46" s="41" t="s">
        <v>153</v>
      </c>
      <c r="B46" s="42" t="s">
        <v>154</v>
      </c>
      <c r="C46" s="42" t="s">
        <v>155</v>
      </c>
      <c r="D46" s="43" t="s">
        <v>62</v>
      </c>
      <c r="E46" s="43" t="s">
        <v>68</v>
      </c>
      <c r="F46" s="44" t="n">
        <v>6.92</v>
      </c>
      <c r="G46" s="48" t="n">
        <f aca="false">VLOOKUP(B46,03_COMPOSIÇÕES!A:G,6,0)</f>
        <v>72.575</v>
      </c>
      <c r="H46" s="48" t="n">
        <f aca="false">VLOOKUP(B46,03_COMPOSIÇÕES!A:G,7,0)</f>
        <v>7.03182255</v>
      </c>
      <c r="I46" s="45" t="n">
        <f aca="false">$F46*$G46</f>
        <v>502.219</v>
      </c>
      <c r="J46" s="45" t="n">
        <f aca="false">$F46*$H46</f>
        <v>48.660212046</v>
      </c>
      <c r="K46" s="45" t="n">
        <f aca="false">$I46*(1+BDI_MAT)</f>
        <v>611.702742</v>
      </c>
      <c r="L46" s="45" t="n">
        <f aca="false">$J46*(1+BDI_MDO)</f>
        <v>62.6792191364526</v>
      </c>
      <c r="M46" s="45" t="n">
        <f aca="false">SUM(K46:L46)</f>
        <v>674.381961136453</v>
      </c>
      <c r="P46" s="46"/>
      <c r="Q46" s="47"/>
      <c r="R46" s="46"/>
      <c r="S46" s="46"/>
    </row>
    <row r="47" customFormat="false" ht="15" hidden="false" customHeight="false" outlineLevel="0" collapsed="false">
      <c r="A47" s="41"/>
      <c r="B47" s="42"/>
      <c r="C47" s="42"/>
      <c r="D47" s="43"/>
      <c r="E47" s="43"/>
      <c r="F47" s="44"/>
      <c r="G47" s="45"/>
      <c r="H47" s="45"/>
      <c r="I47" s="45"/>
      <c r="J47" s="45"/>
      <c r="K47" s="45"/>
      <c r="L47" s="45"/>
      <c r="M47" s="45"/>
      <c r="P47" s="46"/>
      <c r="Q47" s="47"/>
      <c r="R47" s="46"/>
      <c r="S47" s="46"/>
    </row>
    <row r="48" customFormat="false" ht="15" hidden="false" customHeight="false" outlineLevel="0" collapsed="false">
      <c r="A48" s="41" t="n">
        <v>7</v>
      </c>
      <c r="B48" s="42"/>
      <c r="C48" s="42" t="s">
        <v>156</v>
      </c>
      <c r="D48" s="43"/>
      <c r="E48" s="43"/>
      <c r="F48" s="44"/>
      <c r="G48" s="45"/>
      <c r="H48" s="45"/>
      <c r="I48" s="45" t="n">
        <f aca="false">SUBTOTAL(9,I49:I53)</f>
        <v>7606.49193166</v>
      </c>
      <c r="J48" s="45" t="n">
        <f aca="false">SUBTOTAL(9,J49:J53)</f>
        <v>6339.57498210236</v>
      </c>
      <c r="K48" s="45" t="n">
        <f aca="false">SUBTOTAL(9,K49:K53)</f>
        <v>9264.70717276188</v>
      </c>
      <c r="L48" s="45" t="n">
        <f aca="false">SUBTOTAL(9,L49:L53)</f>
        <v>8166.00653444605</v>
      </c>
      <c r="M48" s="45" t="n">
        <f aca="false">SUBTOTAL(9,M49:M53)</f>
        <v>17430.7137072079</v>
      </c>
      <c r="P48" s="46"/>
      <c r="Q48" s="47"/>
      <c r="R48" s="46"/>
      <c r="S48" s="46"/>
    </row>
    <row r="49" customFormat="false" ht="26.25" hidden="false" customHeight="false" outlineLevel="0" collapsed="false">
      <c r="A49" s="41" t="s">
        <v>157</v>
      </c>
      <c r="B49" s="42" t="s">
        <v>158</v>
      </c>
      <c r="C49" s="42" t="s">
        <v>159</v>
      </c>
      <c r="D49" s="43" t="s">
        <v>62</v>
      </c>
      <c r="E49" s="43" t="s">
        <v>68</v>
      </c>
      <c r="F49" s="44" t="n">
        <v>229.94</v>
      </c>
      <c r="G49" s="48" t="n">
        <f aca="false">VLOOKUP(B49,03_COMPOSIÇÕES!A:G,6,0)</f>
        <v>9.096758</v>
      </c>
      <c r="H49" s="48" t="n">
        <f aca="false">VLOOKUP(B49,03_COMPOSIÇÕES!A:G,7,0)</f>
        <v>5.15165840868</v>
      </c>
      <c r="I49" s="45" t="n">
        <f aca="false">$F49*$G49</f>
        <v>2091.70853452</v>
      </c>
      <c r="J49" s="45" t="n">
        <f aca="false">$F49*$H49</f>
        <v>1184.57233449188</v>
      </c>
      <c r="K49" s="45" t="n">
        <f aca="false">$I49*(1+BDI_MAT)</f>
        <v>2547.70099504536</v>
      </c>
      <c r="L49" s="45" t="n">
        <f aca="false">$J49*(1+BDI_MDO)</f>
        <v>1525.84762405899</v>
      </c>
      <c r="M49" s="45" t="n">
        <f aca="false">SUM(K49:L49)</f>
        <v>4073.54861910435</v>
      </c>
      <c r="P49" s="46" t="n">
        <f aca="false">G49+H49</f>
        <v>14.24841640868</v>
      </c>
      <c r="Q49" s="47" t="n">
        <f aca="false">VLOOKUP(B49,'SERVICOS SINAPI'!B:N,5,0)</f>
        <v>14.23</v>
      </c>
      <c r="R49" s="46" t="n">
        <f aca="false">P49-Q49</f>
        <v>0.0184164086800003</v>
      </c>
      <c r="S49" s="46" t="n">
        <f aca="false">R49*F49</f>
        <v>4.23466901187926</v>
      </c>
    </row>
    <row r="50" customFormat="false" ht="26.25" hidden="false" customHeight="false" outlineLevel="0" collapsed="false">
      <c r="A50" s="41" t="s">
        <v>160</v>
      </c>
      <c r="B50" s="42" t="s">
        <v>161</v>
      </c>
      <c r="C50" s="42" t="s">
        <v>162</v>
      </c>
      <c r="D50" s="43" t="s">
        <v>62</v>
      </c>
      <c r="E50" s="43" t="s">
        <v>68</v>
      </c>
      <c r="F50" s="44" t="n">
        <v>131.02</v>
      </c>
      <c r="G50" s="48" t="n">
        <f aca="false">VLOOKUP(B50,03_COMPOSIÇÕES!A:G,6,0)</f>
        <v>4.568749</v>
      </c>
      <c r="H50" s="48" t="n">
        <f aca="false">VLOOKUP(B50,03_COMPOSIÇÕES!A:G,7,0)</f>
        <v>5.58055341858</v>
      </c>
      <c r="I50" s="45" t="n">
        <f aca="false">$F50*$G50</f>
        <v>598.59749398</v>
      </c>
      <c r="J50" s="45" t="n">
        <f aca="false">$F50*$H50</f>
        <v>731.164108902352</v>
      </c>
      <c r="K50" s="45" t="n">
        <f aca="false">$I50*(1+BDI_MAT)</f>
        <v>729.09174766764</v>
      </c>
      <c r="L50" s="45" t="n">
        <f aca="false">$J50*(1+BDI_MDO)</f>
        <v>941.812488677119</v>
      </c>
      <c r="M50" s="45" t="n">
        <f aca="false">SUM(K50:L50)</f>
        <v>1670.90423634476</v>
      </c>
      <c r="P50" s="46" t="n">
        <f aca="false">G50+H50</f>
        <v>10.14930241858</v>
      </c>
      <c r="Q50" s="47" t="n">
        <f aca="false">VLOOKUP(B50,'SERVICOS SINAPI'!B:N,5,0)</f>
        <v>10.13</v>
      </c>
      <c r="R50" s="46" t="n">
        <f aca="false">P50-Q50</f>
        <v>0.0193024185799988</v>
      </c>
      <c r="S50" s="46" t="n">
        <f aca="false">R50*F50</f>
        <v>2.52900288235144</v>
      </c>
    </row>
    <row r="51" customFormat="false" ht="26.25" hidden="false" customHeight="false" outlineLevel="0" collapsed="false">
      <c r="A51" s="41" t="s">
        <v>163</v>
      </c>
      <c r="B51" s="42" t="s">
        <v>164</v>
      </c>
      <c r="C51" s="42" t="s">
        <v>165</v>
      </c>
      <c r="D51" s="43" t="s">
        <v>62</v>
      </c>
      <c r="E51" s="43" t="s">
        <v>68</v>
      </c>
      <c r="F51" s="44" t="n">
        <v>17.28</v>
      </c>
      <c r="G51" s="48" t="n">
        <f aca="false">VLOOKUP(B51,03_COMPOSIÇÕES!A:G,6,0)</f>
        <v>55.336802</v>
      </c>
      <c r="H51" s="48" t="n">
        <f aca="false">VLOOKUP(B51,03_COMPOSIÇÕES!A:G,7,0)</f>
        <v>11.90675782592</v>
      </c>
      <c r="I51" s="45" t="n">
        <f aca="false">$F51*$G51</f>
        <v>956.21993856</v>
      </c>
      <c r="J51" s="45" t="n">
        <f aca="false">$F51*$H51</f>
        <v>205.748775231898</v>
      </c>
      <c r="K51" s="45" t="n">
        <f aca="false">$I51*(1+BDI_MAT)</f>
        <v>1164.67588516608</v>
      </c>
      <c r="L51" s="45" t="n">
        <f aca="false">$J51*(1+BDI_MDO)</f>
        <v>265.024997376207</v>
      </c>
      <c r="M51" s="45" t="n">
        <f aca="false">SUM(K51:L51)</f>
        <v>1429.70088254229</v>
      </c>
      <c r="N51" s="49" t="n">
        <f aca="false">M51/M48</f>
        <v>0.082021935909089</v>
      </c>
      <c r="P51" s="46" t="n">
        <f aca="false">G51+H51</f>
        <v>67.24355982592</v>
      </c>
      <c r="Q51" s="47" t="n">
        <f aca="false">VLOOKUP(B51,'SERVICOS SINAPI'!B:N,5,0)</f>
        <v>67.17</v>
      </c>
      <c r="R51" s="46" t="n">
        <f aca="false">P51-Q51</f>
        <v>0.0735598259200145</v>
      </c>
      <c r="S51" s="46" t="n">
        <f aca="false">R51*F51</f>
        <v>1.27111379189785</v>
      </c>
    </row>
    <row r="52" customFormat="false" ht="26.25" hidden="false" customHeight="false" outlineLevel="0" collapsed="false">
      <c r="A52" s="41" t="s">
        <v>166</v>
      </c>
      <c r="B52" s="42" t="s">
        <v>167</v>
      </c>
      <c r="C52" s="42" t="s">
        <v>168</v>
      </c>
      <c r="D52" s="43" t="s">
        <v>62</v>
      </c>
      <c r="E52" s="43" t="s">
        <v>68</v>
      </c>
      <c r="F52" s="44" t="n">
        <v>19.32</v>
      </c>
      <c r="G52" s="48" t="n">
        <f aca="false">VLOOKUP(B52,03_COMPOSIÇÕES!A:G,6,0)</f>
        <v>5.656945</v>
      </c>
      <c r="H52" s="48" t="n">
        <f aca="false">VLOOKUP(B52,03_COMPOSIÇÕES!A:G,7,0)</f>
        <v>4.45748954378</v>
      </c>
      <c r="I52" s="45" t="n">
        <f aca="false">$F52*$G52</f>
        <v>109.2921774</v>
      </c>
      <c r="J52" s="45" t="n">
        <f aca="false">$F52*$H52</f>
        <v>86.1186979858296</v>
      </c>
      <c r="K52" s="45" t="n">
        <f aca="false">$I52*(1+BDI_MAT)</f>
        <v>133.1178720732</v>
      </c>
      <c r="L52" s="45" t="n">
        <f aca="false">$J52*(1+BDI_MDO)</f>
        <v>110.929494875547</v>
      </c>
      <c r="M52" s="45" t="n">
        <f aca="false">SUM(K52:L52)</f>
        <v>244.047366948747</v>
      </c>
      <c r="P52" s="46" t="n">
        <f aca="false">G52+H52</f>
        <v>10.11443454378</v>
      </c>
      <c r="Q52" s="47" t="n">
        <f aca="false">VLOOKUP(B52,'SERVICOS SINAPI'!B:N,5,0)</f>
        <v>10.1</v>
      </c>
      <c r="R52" s="46" t="n">
        <f aca="false">P52-Q52</f>
        <v>0.0144345437800002</v>
      </c>
      <c r="S52" s="46" t="n">
        <f aca="false">R52*F52</f>
        <v>0.278875385829604</v>
      </c>
    </row>
    <row r="53" customFormat="false" ht="15" hidden="false" customHeight="false" outlineLevel="0" collapsed="false">
      <c r="A53" s="41" t="s">
        <v>169</v>
      </c>
      <c r="B53" s="42" t="s">
        <v>170</v>
      </c>
      <c r="C53" s="42" t="s">
        <v>171</v>
      </c>
      <c r="D53" s="43" t="s">
        <v>62</v>
      </c>
      <c r="E53" s="43" t="s">
        <v>68</v>
      </c>
      <c r="F53" s="44" t="n">
        <v>436.72</v>
      </c>
      <c r="G53" s="48" t="n">
        <f aca="false">VLOOKUP(B53,03_COMPOSIÇÕES!A:G,6,0)</f>
        <v>8.81726</v>
      </c>
      <c r="H53" s="48" t="n">
        <f aca="false">VLOOKUP(B53,03_COMPOSIÇÕES!A:G,7,0)</f>
        <v>9.46137357</v>
      </c>
      <c r="I53" s="45" t="n">
        <f aca="false">$F53*$G53</f>
        <v>3850.6737872</v>
      </c>
      <c r="J53" s="45" t="n">
        <f aca="false">$F53*$H53</f>
        <v>4131.9710654904</v>
      </c>
      <c r="K53" s="45" t="n">
        <f aca="false">$I53*(1+BDI_MAT)</f>
        <v>4690.1206728096</v>
      </c>
      <c r="L53" s="45" t="n">
        <f aca="false">$J53*(1+BDI_MDO)</f>
        <v>5322.39192945819</v>
      </c>
      <c r="M53" s="45" t="n">
        <f aca="false">SUM(K53:L53)</f>
        <v>10012.5126022678</v>
      </c>
      <c r="P53" s="46"/>
      <c r="Q53" s="47"/>
      <c r="R53" s="46"/>
      <c r="S53" s="46"/>
    </row>
    <row r="54" customFormat="false" ht="15" hidden="false" customHeight="false" outlineLevel="0" collapsed="false">
      <c r="A54" s="41"/>
      <c r="B54" s="42"/>
      <c r="C54" s="42"/>
      <c r="D54" s="43"/>
      <c r="E54" s="43"/>
      <c r="F54" s="44"/>
      <c r="G54" s="45"/>
      <c r="H54" s="45"/>
      <c r="I54" s="45"/>
      <c r="J54" s="45"/>
      <c r="K54" s="45"/>
      <c r="L54" s="45"/>
      <c r="M54" s="45"/>
      <c r="P54" s="46"/>
      <c r="Q54" s="47"/>
      <c r="R54" s="46"/>
      <c r="S54" s="46"/>
    </row>
    <row r="55" customFormat="false" ht="15" hidden="false" customHeight="false" outlineLevel="0" collapsed="false">
      <c r="A55" s="41" t="n">
        <v>8</v>
      </c>
      <c r="B55" s="42"/>
      <c r="C55" s="42" t="s">
        <v>172</v>
      </c>
      <c r="D55" s="43"/>
      <c r="E55" s="43"/>
      <c r="F55" s="44"/>
      <c r="G55" s="45"/>
      <c r="H55" s="45"/>
      <c r="I55" s="45" t="n">
        <f aca="false">SUBTOTAL(9,I56:I56)</f>
        <v>124.4443074324</v>
      </c>
      <c r="J55" s="45" t="n">
        <f aca="false">SUBTOTAL(9,J56:J56)</f>
        <v>138.58366369388</v>
      </c>
      <c r="K55" s="45" t="n">
        <f aca="false">SUBTOTAL(9,K56:K56)</f>
        <v>151.573166452663</v>
      </c>
      <c r="L55" s="45" t="n">
        <f aca="false">SUBTOTAL(9,L56:L56)</f>
        <v>178.509617204087</v>
      </c>
      <c r="M55" s="45" t="n">
        <f aca="false">SUBTOTAL(9,M56:M56)</f>
        <v>330.08278365675</v>
      </c>
      <c r="P55" s="46"/>
      <c r="Q55" s="47"/>
      <c r="R55" s="46"/>
      <c r="S55" s="46"/>
    </row>
    <row r="56" customFormat="false" ht="39" hidden="false" customHeight="false" outlineLevel="0" collapsed="false">
      <c r="A56" s="41" t="s">
        <v>173</v>
      </c>
      <c r="B56" s="42" t="s">
        <v>174</v>
      </c>
      <c r="C56" s="42" t="s">
        <v>175</v>
      </c>
      <c r="D56" s="43" t="s">
        <v>62</v>
      </c>
      <c r="E56" s="43" t="s">
        <v>32</v>
      </c>
      <c r="F56" s="44" t="n">
        <v>2</v>
      </c>
      <c r="G56" s="48" t="n">
        <f aca="false">VLOOKUP(B56,03_COMPOSIÇÕES!A:G,6,0)</f>
        <v>62.2221537162</v>
      </c>
      <c r="H56" s="48" t="n">
        <f aca="false">VLOOKUP(B56,03_COMPOSIÇÕES!A:G,7,0)</f>
        <v>69.29183184694</v>
      </c>
      <c r="I56" s="45" t="n">
        <f aca="false">$F56*$G56</f>
        <v>124.4443074324</v>
      </c>
      <c r="J56" s="45" t="n">
        <f aca="false">$F56*$H56</f>
        <v>138.58366369388</v>
      </c>
      <c r="K56" s="45" t="n">
        <f aca="false">$I56*(1+BDI_MAT)</f>
        <v>151.573166452663</v>
      </c>
      <c r="L56" s="45" t="n">
        <f aca="false">$J56*(1+BDI_MDO)</f>
        <v>178.509617204087</v>
      </c>
      <c r="M56" s="45" t="n">
        <f aca="false">SUM(K56:L56)</f>
        <v>330.08278365675</v>
      </c>
      <c r="P56" s="46" t="n">
        <f aca="false">G56+H56</f>
        <v>131.51398556314</v>
      </c>
      <c r="Q56" s="47" t="n">
        <f aca="false">VLOOKUP(B56,'SERVICOS SINAPI'!B:N,5,0)</f>
        <v>131.29</v>
      </c>
      <c r="R56" s="46" t="n">
        <f aca="false">P56-Q56</f>
        <v>0.223985563140019</v>
      </c>
      <c r="S56" s="46" t="n">
        <f aca="false">R56*F56</f>
        <v>0.447971126280038</v>
      </c>
    </row>
    <row r="57" customFormat="false" ht="15" hidden="false" customHeight="false" outlineLevel="0" collapsed="false">
      <c r="A57" s="41"/>
      <c r="B57" s="42"/>
      <c r="C57" s="42"/>
      <c r="D57" s="43"/>
      <c r="E57" s="43"/>
      <c r="F57" s="44"/>
      <c r="G57" s="45"/>
      <c r="H57" s="45"/>
      <c r="I57" s="45"/>
      <c r="J57" s="45"/>
      <c r="K57" s="45"/>
      <c r="L57" s="45"/>
      <c r="M57" s="45"/>
      <c r="P57" s="46"/>
      <c r="Q57" s="47"/>
      <c r="R57" s="46"/>
      <c r="S57" s="46"/>
    </row>
    <row r="58" customFormat="false" ht="15" hidden="false" customHeight="false" outlineLevel="0" collapsed="false">
      <c r="A58" s="41" t="n">
        <v>9</v>
      </c>
      <c r="B58" s="42"/>
      <c r="C58" s="42" t="s">
        <v>176</v>
      </c>
      <c r="D58" s="43"/>
      <c r="E58" s="43"/>
      <c r="F58" s="44"/>
      <c r="G58" s="45"/>
      <c r="H58" s="45"/>
      <c r="I58" s="45" t="n">
        <f aca="false">SUBTOTAL(9,I59:I134)</f>
        <v>81256.77987467</v>
      </c>
      <c r="J58" s="45" t="n">
        <f aca="false">SUBTOTAL(9,J59:J134)</f>
        <v>13564.671157842</v>
      </c>
      <c r="K58" s="45" t="n">
        <f aca="false">SUBTOTAL(9,K59:K134)</f>
        <v>98970.7578873481</v>
      </c>
      <c r="L58" s="45" t="n">
        <f aca="false">SUBTOTAL(9,L59:L134)</f>
        <v>17472.6529184163</v>
      </c>
      <c r="M58" s="45"/>
      <c r="P58" s="46"/>
      <c r="Q58" s="47"/>
      <c r="R58" s="46"/>
      <c r="S58" s="46"/>
    </row>
    <row r="59" customFormat="false" ht="15" hidden="false" customHeight="false" outlineLevel="0" collapsed="false">
      <c r="A59" s="41" t="s">
        <v>177</v>
      </c>
      <c r="B59" s="42"/>
      <c r="C59" s="42" t="s">
        <v>178</v>
      </c>
      <c r="D59" s="43"/>
      <c r="E59" s="43"/>
      <c r="F59" s="44"/>
      <c r="G59" s="45"/>
      <c r="H59" s="45"/>
      <c r="I59" s="45" t="n">
        <f aca="false">SUBTOTAL(9,I60:I74)</f>
        <v>31264.4428857</v>
      </c>
      <c r="J59" s="45" t="n">
        <f aca="false">SUBTOTAL(9,J60:J74)</f>
        <v>1815.38372964675</v>
      </c>
      <c r="K59" s="45" t="n">
        <f aca="false">SUBTOTAL(9,K60:K74)</f>
        <v>38080.0914347826</v>
      </c>
      <c r="L59" s="45" t="n">
        <f aca="false">SUBTOTAL(9,L60:L74)</f>
        <v>2338.39578215798</v>
      </c>
      <c r="M59" s="45" t="n">
        <f aca="false">SUBTOTAL(9,M60:M74)</f>
        <v>40418.4872169406</v>
      </c>
      <c r="P59" s="46"/>
      <c r="Q59" s="47"/>
      <c r="R59" s="46"/>
      <c r="S59" s="46"/>
    </row>
    <row r="60" customFormat="false" ht="39" hidden="false" customHeight="false" outlineLevel="0" collapsed="false">
      <c r="A60" s="41" t="s">
        <v>179</v>
      </c>
      <c r="B60" s="42" t="s">
        <v>180</v>
      </c>
      <c r="C60" s="42" t="s">
        <v>181</v>
      </c>
      <c r="D60" s="43" t="s">
        <v>62</v>
      </c>
      <c r="E60" s="43" t="s">
        <v>152</v>
      </c>
      <c r="F60" s="44" t="n">
        <v>60</v>
      </c>
      <c r="G60" s="48" t="n">
        <f aca="false">VLOOKUP(B60,03_COMPOSIÇÕES!A:G,6,0)</f>
        <v>7.910668</v>
      </c>
      <c r="H60" s="48" t="n">
        <f aca="false">VLOOKUP(B60,03_COMPOSIÇÕES!A:G,7,0)</f>
        <v>7.4087375269</v>
      </c>
      <c r="I60" s="45" t="n">
        <f aca="false">$F60*$G60</f>
        <v>474.64008</v>
      </c>
      <c r="J60" s="45" t="n">
        <f aca="false">$F60*$H60</f>
        <v>444.524251614</v>
      </c>
      <c r="K60" s="45" t="n">
        <f aca="false">$I60*(1+BDI_MAT)</f>
        <v>578.11161744</v>
      </c>
      <c r="L60" s="45" t="n">
        <f aca="false">$J60*(1+BDI_MDO)</f>
        <v>572.591688503993</v>
      </c>
      <c r="M60" s="45" t="n">
        <f aca="false">SUM(K60:L60)</f>
        <v>1150.70330594399</v>
      </c>
      <c r="P60" s="46" t="n">
        <f aca="false">G60+H60</f>
        <v>15.3194055269</v>
      </c>
      <c r="Q60" s="47" t="n">
        <f aca="false">VLOOKUP(B60,'SERVICOS SINAPI'!B:N,5,0)</f>
        <v>15.27</v>
      </c>
      <c r="R60" s="46" t="n">
        <f aca="false">P60-Q60</f>
        <v>0.0494055268999993</v>
      </c>
      <c r="S60" s="46" t="n">
        <f aca="false">R60*F60</f>
        <v>2.96433161399996</v>
      </c>
    </row>
    <row r="61" customFormat="false" ht="39" hidden="false" customHeight="false" outlineLevel="0" collapsed="false">
      <c r="A61" s="41" t="s">
        <v>182</v>
      </c>
      <c r="B61" s="42" t="s">
        <v>183</v>
      </c>
      <c r="C61" s="42" t="s">
        <v>184</v>
      </c>
      <c r="D61" s="43" t="s">
        <v>62</v>
      </c>
      <c r="E61" s="43" t="s">
        <v>152</v>
      </c>
      <c r="F61" s="44" t="n">
        <v>425</v>
      </c>
      <c r="G61" s="48" t="n">
        <f aca="false">VLOOKUP(B61,03_COMPOSIÇÕES!A:G,6,0)</f>
        <v>2.923926</v>
      </c>
      <c r="H61" s="48" t="n">
        <f aca="false">VLOOKUP(B61,03_COMPOSIÇÕES!A:G,7,0)</f>
        <v>0.9058715935</v>
      </c>
      <c r="I61" s="45" t="n">
        <f aca="false">$F61*$G61</f>
        <v>1242.66855</v>
      </c>
      <c r="J61" s="45" t="n">
        <f aca="false">$F61*$H61</f>
        <v>384.9954272375</v>
      </c>
      <c r="K61" s="45" t="n">
        <f aca="false">$I61*(1+BDI_MAT)</f>
        <v>1513.5702939</v>
      </c>
      <c r="L61" s="45" t="n">
        <f aca="false">$J61*(1+BDI_MDO)</f>
        <v>495.912609824624</v>
      </c>
      <c r="M61" s="45" t="n">
        <f aca="false">SUM(K61:L61)</f>
        <v>2009.48290372462</v>
      </c>
      <c r="P61" s="46" t="n">
        <f aca="false">G61+H61</f>
        <v>3.8297975935</v>
      </c>
      <c r="Q61" s="47" t="n">
        <f aca="false">VLOOKUP(B61,'SERVICOS SINAPI'!B:N,5,0)</f>
        <v>3.82</v>
      </c>
      <c r="R61" s="46" t="n">
        <f aca="false">P61-Q61</f>
        <v>0.00979759350000053</v>
      </c>
      <c r="S61" s="46" t="n">
        <f aca="false">R61*F61</f>
        <v>4.16397723750023</v>
      </c>
    </row>
    <row r="62" customFormat="false" ht="39" hidden="false" customHeight="false" outlineLevel="0" collapsed="false">
      <c r="A62" s="41" t="s">
        <v>185</v>
      </c>
      <c r="B62" s="42" t="s">
        <v>186</v>
      </c>
      <c r="C62" s="42" t="s">
        <v>187</v>
      </c>
      <c r="D62" s="43" t="s">
        <v>62</v>
      </c>
      <c r="E62" s="43" t="s">
        <v>152</v>
      </c>
      <c r="F62" s="44" t="n">
        <v>52</v>
      </c>
      <c r="G62" s="48" t="n">
        <f aca="false">VLOOKUP(B62,03_COMPOSIÇÕES!A:G,6,0)</f>
        <v>11.906638</v>
      </c>
      <c r="H62" s="48" t="n">
        <f aca="false">VLOOKUP(B62,03_COMPOSIÇÕES!A:G,7,0)</f>
        <v>2.374008314</v>
      </c>
      <c r="I62" s="45" t="n">
        <f aca="false">$F62*$G62</f>
        <v>619.145176</v>
      </c>
      <c r="J62" s="45" t="n">
        <f aca="false">$F62*$H62</f>
        <v>123.448432328</v>
      </c>
      <c r="K62" s="45" t="n">
        <f aca="false">$I62*(1+BDI_MAT)</f>
        <v>754.118824368</v>
      </c>
      <c r="L62" s="45" t="n">
        <f aca="false">$J62*(1+BDI_MDO)</f>
        <v>159.013925681697</v>
      </c>
      <c r="M62" s="45" t="n">
        <f aca="false">SUM(K62:L62)</f>
        <v>913.132750049697</v>
      </c>
      <c r="P62" s="46" t="n">
        <f aca="false">G62+H62</f>
        <v>14.280646314</v>
      </c>
      <c r="Q62" s="47" t="n">
        <f aca="false">VLOOKUP(B62,'SERVICOS SINAPI'!B:N,5,0)</f>
        <v>14.26</v>
      </c>
      <c r="R62" s="46" t="n">
        <f aca="false">P62-Q62</f>
        <v>0.0206463140000022</v>
      </c>
      <c r="S62" s="46" t="n">
        <f aca="false">R62*F62</f>
        <v>1.07360832800011</v>
      </c>
    </row>
    <row r="63" customFormat="false" ht="39" hidden="false" customHeight="false" outlineLevel="0" collapsed="false">
      <c r="A63" s="41" t="s">
        <v>188</v>
      </c>
      <c r="B63" s="42" t="s">
        <v>189</v>
      </c>
      <c r="C63" s="42" t="s">
        <v>190</v>
      </c>
      <c r="D63" s="43" t="s">
        <v>62</v>
      </c>
      <c r="E63" s="43" t="s">
        <v>32</v>
      </c>
      <c r="F63" s="44" t="n">
        <v>10</v>
      </c>
      <c r="G63" s="48" t="n">
        <f aca="false">VLOOKUP(B63,03_COMPOSIÇÕES!A:G,6,0)</f>
        <v>4.31499997</v>
      </c>
      <c r="H63" s="48" t="n">
        <f aca="false">VLOOKUP(B63,03_COMPOSIÇÕES!A:G,7,0)</f>
        <v>5.21072306912</v>
      </c>
      <c r="I63" s="45" t="n">
        <f aca="false">$F63*$G63</f>
        <v>43.1499997</v>
      </c>
      <c r="J63" s="45" t="n">
        <f aca="false">$F63*$H63</f>
        <v>52.1072306912</v>
      </c>
      <c r="K63" s="45" t="n">
        <f aca="false">$I63*(1+BDI_MAT)</f>
        <v>52.5566996346</v>
      </c>
      <c r="L63" s="45" t="n">
        <f aca="false">$J63*(1+BDI_MDO)</f>
        <v>67.1193238533347</v>
      </c>
      <c r="M63" s="45" t="n">
        <f aca="false">SUM(K63:L63)</f>
        <v>119.676023487935</v>
      </c>
      <c r="P63" s="46" t="n">
        <f aca="false">G63+H63</f>
        <v>9.52572303912</v>
      </c>
      <c r="Q63" s="47" t="n">
        <f aca="false">VLOOKUP(B63,'SERVICOS SINAPI'!B:N,5,0)</f>
        <v>9.51</v>
      </c>
      <c r="R63" s="46" t="n">
        <f aca="false">P63-Q63</f>
        <v>0.0157230391199992</v>
      </c>
      <c r="S63" s="46" t="n">
        <f aca="false">R63*F63</f>
        <v>0.157230391199992</v>
      </c>
    </row>
    <row r="64" customFormat="false" ht="26.25" hidden="false" customHeight="false" outlineLevel="0" collapsed="false">
      <c r="A64" s="41" t="s">
        <v>191</v>
      </c>
      <c r="B64" s="42" t="s">
        <v>192</v>
      </c>
      <c r="C64" s="42" t="s">
        <v>193</v>
      </c>
      <c r="D64" s="43" t="s">
        <v>62</v>
      </c>
      <c r="E64" s="43" t="s">
        <v>32</v>
      </c>
      <c r="F64" s="44" t="n">
        <v>30</v>
      </c>
      <c r="G64" s="48" t="n">
        <f aca="false">VLOOKUP(B64,03_COMPOSIÇÕES!A:G,6,0)</f>
        <v>11.3848</v>
      </c>
      <c r="H64" s="48" t="n">
        <f aca="false">VLOOKUP(B64,03_COMPOSIÇÕES!A:G,7,0)</f>
        <v>9.9021136255</v>
      </c>
      <c r="I64" s="45" t="n">
        <f aca="false">$F64*$G64</f>
        <v>341.544</v>
      </c>
      <c r="J64" s="45" t="n">
        <f aca="false">$F64*$H64</f>
        <v>297.063408765</v>
      </c>
      <c r="K64" s="45" t="n">
        <f aca="false">$I64*(1+BDI_MAT)</f>
        <v>416.000592</v>
      </c>
      <c r="L64" s="45" t="n">
        <f aca="false">$J64*(1+BDI_MDO)</f>
        <v>382.647376830197</v>
      </c>
      <c r="M64" s="45" t="n">
        <f aca="false">SUM(K64:L64)</f>
        <v>798.647968830197</v>
      </c>
      <c r="P64" s="46" t="n">
        <f aca="false">G64+H64</f>
        <v>21.2869136255</v>
      </c>
      <c r="Q64" s="47" t="n">
        <f aca="false">VLOOKUP(B64,'SERVICOS SINAPI'!B:N,5,0)</f>
        <v>21.27</v>
      </c>
      <c r="R64" s="46" t="n">
        <f aca="false">P64-Q64</f>
        <v>0.0169136254999991</v>
      </c>
      <c r="S64" s="46" t="n">
        <f aca="false">R64*F64</f>
        <v>0.507408764999973</v>
      </c>
    </row>
    <row r="65" customFormat="false" ht="26.25" hidden="false" customHeight="false" outlineLevel="0" collapsed="false">
      <c r="A65" s="41" t="s">
        <v>194</v>
      </c>
      <c r="B65" s="42" t="s">
        <v>195</v>
      </c>
      <c r="C65" s="42" t="s">
        <v>196</v>
      </c>
      <c r="D65" s="43" t="s">
        <v>62</v>
      </c>
      <c r="E65" s="43" t="s">
        <v>32</v>
      </c>
      <c r="F65" s="44" t="n">
        <v>2</v>
      </c>
      <c r="G65" s="48" t="n">
        <f aca="false">VLOOKUP(B65,03_COMPOSIÇÕES!A:G,6,0)</f>
        <v>27.58</v>
      </c>
      <c r="H65" s="48" t="n">
        <f aca="false">VLOOKUP(B65,03_COMPOSIÇÕES!A:G,7,0)</f>
        <v>21.86586605</v>
      </c>
      <c r="I65" s="45" t="n">
        <f aca="false">$F65*$G65</f>
        <v>55.16</v>
      </c>
      <c r="J65" s="45" t="n">
        <f aca="false">$F65*$H65</f>
        <v>43.7317321</v>
      </c>
      <c r="K65" s="45" t="n">
        <f aca="false">$I65*(1+BDI_MAT)</f>
        <v>67.18488</v>
      </c>
      <c r="L65" s="45" t="n">
        <f aca="false">$J65*(1+BDI_MDO)</f>
        <v>56.33084411801</v>
      </c>
      <c r="M65" s="45" t="n">
        <f aca="false">SUM(K65:L65)</f>
        <v>123.51572411801</v>
      </c>
      <c r="P65" s="46" t="n">
        <f aca="false">G65+H65</f>
        <v>49.44586605</v>
      </c>
      <c r="Q65" s="47" t="n">
        <f aca="false">VLOOKUP(B65,'SERVICOS SINAPI'!B:N,5,0)</f>
        <v>49.41</v>
      </c>
      <c r="R65" s="46" t="n">
        <f aca="false">P65-Q65</f>
        <v>0.0358660500000099</v>
      </c>
      <c r="S65" s="46" t="n">
        <f aca="false">R65*F65</f>
        <v>0.0717321000000197</v>
      </c>
    </row>
    <row r="66" customFormat="false" ht="26.25" hidden="false" customHeight="false" outlineLevel="0" collapsed="false">
      <c r="A66" s="41" t="s">
        <v>197</v>
      </c>
      <c r="B66" s="42" t="s">
        <v>198</v>
      </c>
      <c r="C66" s="42" t="s">
        <v>199</v>
      </c>
      <c r="D66" s="43" t="s">
        <v>62</v>
      </c>
      <c r="E66" s="43" t="s">
        <v>32</v>
      </c>
      <c r="F66" s="44" t="n">
        <v>8</v>
      </c>
      <c r="G66" s="48" t="n">
        <f aca="false">VLOOKUP(B66,03_COMPOSIÇÕES!A:G,6,0)</f>
        <v>25.4056</v>
      </c>
      <c r="H66" s="48" t="n">
        <f aca="false">VLOOKUP(B66,03_COMPOSIÇÕES!A:G,7,0)</f>
        <v>17.1490863735</v>
      </c>
      <c r="I66" s="45" t="n">
        <f aca="false">$F66*$G66</f>
        <v>203.2448</v>
      </c>
      <c r="J66" s="45" t="n">
        <f aca="false">$F66*$H66</f>
        <v>137.192690988</v>
      </c>
      <c r="K66" s="45" t="n">
        <f aca="false">$I66*(1+BDI_MAT)</f>
        <v>247.5521664</v>
      </c>
      <c r="L66" s="45" t="n">
        <f aca="false">$J66*(1+BDI_MDO)</f>
        <v>176.717905261643</v>
      </c>
      <c r="M66" s="45" t="n">
        <f aca="false">SUM(K66:L66)</f>
        <v>424.270071661643</v>
      </c>
      <c r="P66" s="46" t="n">
        <f aca="false">G66+H66</f>
        <v>42.5546863735</v>
      </c>
      <c r="Q66" s="47" t="n">
        <f aca="false">VLOOKUP(B66,'SERVICOS SINAPI'!B:N,5,0)</f>
        <v>42.53</v>
      </c>
      <c r="R66" s="46" t="n">
        <f aca="false">P66-Q66</f>
        <v>0.0246863734999962</v>
      </c>
      <c r="S66" s="46" t="n">
        <f aca="false">R66*F66</f>
        <v>0.19749098799997</v>
      </c>
    </row>
    <row r="67" customFormat="false" ht="26.25" hidden="false" customHeight="false" outlineLevel="0" collapsed="false">
      <c r="A67" s="41" t="s">
        <v>200</v>
      </c>
      <c r="B67" s="42" t="s">
        <v>201</v>
      </c>
      <c r="C67" s="42" t="s">
        <v>202</v>
      </c>
      <c r="D67" s="43" t="s">
        <v>62</v>
      </c>
      <c r="E67" s="43" t="s">
        <v>32</v>
      </c>
      <c r="F67" s="44" t="n">
        <v>6</v>
      </c>
      <c r="G67" s="48" t="n">
        <f aca="false">VLOOKUP(B67,03_COMPOSIÇÕES!A:G,6,0)</f>
        <v>10.40472</v>
      </c>
      <c r="H67" s="48" t="n">
        <f aca="false">VLOOKUP(B67,03_COMPOSIÇÕES!A:G,7,0)</f>
        <v>2.07100988445</v>
      </c>
      <c r="I67" s="45" t="n">
        <f aca="false">$F67*$G67</f>
        <v>62.42832</v>
      </c>
      <c r="J67" s="45" t="n">
        <f aca="false">$F67*$H67</f>
        <v>12.4260593067</v>
      </c>
      <c r="K67" s="45" t="n">
        <f aca="false">$I67*(1+BDI_MAT)</f>
        <v>76.03769376</v>
      </c>
      <c r="L67" s="45" t="n">
        <f aca="false">$J67*(1+BDI_MDO)</f>
        <v>16.0060069929603</v>
      </c>
      <c r="M67" s="45" t="n">
        <f aca="false">SUM(K67:L67)</f>
        <v>92.0437007529603</v>
      </c>
      <c r="P67" s="46" t="n">
        <f aca="false">G67+H67</f>
        <v>12.47572988445</v>
      </c>
      <c r="Q67" s="47" t="n">
        <f aca="false">VLOOKUP(B67,'SERVICOS SINAPI'!B:N,5,0)</f>
        <v>12.47</v>
      </c>
      <c r="R67" s="46" t="n">
        <f aca="false">P67-Q67</f>
        <v>0.00572988444999822</v>
      </c>
      <c r="S67" s="46" t="n">
        <f aca="false">R67*F67</f>
        <v>0.0343793066999893</v>
      </c>
    </row>
    <row r="68" customFormat="false" ht="26.25" hidden="false" customHeight="false" outlineLevel="0" collapsed="false">
      <c r="A68" s="41" t="s">
        <v>203</v>
      </c>
      <c r="B68" s="42" t="s">
        <v>204</v>
      </c>
      <c r="C68" s="42" t="s">
        <v>205</v>
      </c>
      <c r="D68" s="43" t="s">
        <v>62</v>
      </c>
      <c r="E68" s="43" t="s">
        <v>32</v>
      </c>
      <c r="F68" s="44" t="n">
        <v>3</v>
      </c>
      <c r="G68" s="48" t="n">
        <f aca="false">VLOOKUP(B68,03_COMPOSIÇÕES!A:G,6,0)</f>
        <v>16.80448</v>
      </c>
      <c r="H68" s="48" t="n">
        <f aca="false">VLOOKUP(B68,03_COMPOSIÇÕES!A:G,7,0)</f>
        <v>5.9100312238</v>
      </c>
      <c r="I68" s="45" t="n">
        <f aca="false">$F68*$G68</f>
        <v>50.41344</v>
      </c>
      <c r="J68" s="45" t="n">
        <f aca="false">$F68*$H68</f>
        <v>17.7300936714</v>
      </c>
      <c r="K68" s="45" t="n">
        <f aca="false">$I68*(1+BDI_MAT)</f>
        <v>61.40356992</v>
      </c>
      <c r="L68" s="45" t="n">
        <f aca="false">$J68*(1+BDI_MDO)</f>
        <v>22.8381336581303</v>
      </c>
      <c r="M68" s="45" t="n">
        <f aca="false">SUM(K68:L68)</f>
        <v>84.2417035781303</v>
      </c>
      <c r="P68" s="46" t="n">
        <f aca="false">G68+H68</f>
        <v>22.7145112238</v>
      </c>
      <c r="Q68" s="47" t="n">
        <f aca="false">VLOOKUP(B68,'SERVICOS SINAPI'!B:N,5,0)</f>
        <v>22.7</v>
      </c>
      <c r="R68" s="46" t="n">
        <f aca="false">P68-Q68</f>
        <v>0.014511223799996</v>
      </c>
      <c r="S68" s="46" t="n">
        <f aca="false">R68*F68</f>
        <v>0.0435336713999881</v>
      </c>
    </row>
    <row r="69" customFormat="false" ht="15" hidden="false" customHeight="false" outlineLevel="0" collapsed="false">
      <c r="A69" s="41" t="s">
        <v>206</v>
      </c>
      <c r="B69" s="42" t="s">
        <v>207</v>
      </c>
      <c r="C69" s="42" t="s">
        <v>208</v>
      </c>
      <c r="D69" s="43" t="s">
        <v>62</v>
      </c>
      <c r="E69" s="43" t="s">
        <v>152</v>
      </c>
      <c r="F69" s="44" t="n">
        <v>30</v>
      </c>
      <c r="G69" s="48" t="n">
        <f aca="false">VLOOKUP(B69,03_COMPOSIÇÕES!A:G,6,0)</f>
        <v>9.596</v>
      </c>
      <c r="H69" s="48" t="n">
        <f aca="false">VLOOKUP(B69,03_COMPOSIÇÕES!A:G,7,0)</f>
        <v>4.37317321</v>
      </c>
      <c r="I69" s="45" t="n">
        <f aca="false">$F69*$G69</f>
        <v>287.88</v>
      </c>
      <c r="J69" s="45" t="n">
        <f aca="false">$F69*$H69</f>
        <v>131.1951963</v>
      </c>
      <c r="K69" s="45" t="n">
        <f aca="false">$I69*(1+BDI_MAT)</f>
        <v>350.63784</v>
      </c>
      <c r="L69" s="45" t="n">
        <f aca="false">$J69*(1+BDI_MDO)</f>
        <v>168.99253235403</v>
      </c>
      <c r="M69" s="45" t="n">
        <f aca="false">SUM(K69:L69)</f>
        <v>519.63037235403</v>
      </c>
      <c r="P69" s="46"/>
      <c r="Q69" s="47"/>
      <c r="R69" s="46"/>
      <c r="S69" s="46"/>
    </row>
    <row r="70" customFormat="false" ht="15" hidden="false" customHeight="false" outlineLevel="0" collapsed="false">
      <c r="A70" s="41" t="s">
        <v>209</v>
      </c>
      <c r="B70" s="42" t="s">
        <v>210</v>
      </c>
      <c r="C70" s="42" t="s">
        <v>211</v>
      </c>
      <c r="D70" s="43" t="s">
        <v>62</v>
      </c>
      <c r="E70" s="43" t="s">
        <v>32</v>
      </c>
      <c r="F70" s="44" t="n">
        <v>1</v>
      </c>
      <c r="G70" s="48" t="n">
        <f aca="false">VLOOKUP(B70,03_COMPOSIÇÕES!A:G,6,0)</f>
        <v>666.14852</v>
      </c>
      <c r="H70" s="48" t="n">
        <f aca="false">VLOOKUP(B70,03_COMPOSIÇÕES!A:G,7,0)</f>
        <v>47.58324821995</v>
      </c>
      <c r="I70" s="45" t="n">
        <f aca="false">$F70*$G70</f>
        <v>666.14852</v>
      </c>
      <c r="J70" s="45" t="n">
        <f aca="false">$F70*$H70</f>
        <v>47.58324821995</v>
      </c>
      <c r="K70" s="45" t="n">
        <f aca="false">$I70*(1+BDI_MAT)</f>
        <v>811.36889736</v>
      </c>
      <c r="L70" s="45" t="n">
        <f aca="false">$J70*(1+BDI_MDO)</f>
        <v>61.2919820321176</v>
      </c>
      <c r="M70" s="45" t="n">
        <f aca="false">SUM(K70:L70)</f>
        <v>872.660879392118</v>
      </c>
      <c r="P70" s="46"/>
      <c r="Q70" s="47"/>
      <c r="R70" s="46"/>
      <c r="S70" s="46"/>
    </row>
    <row r="71" customFormat="false" ht="15" hidden="false" customHeight="false" outlineLevel="0" collapsed="false">
      <c r="A71" s="41" t="s">
        <v>212</v>
      </c>
      <c r="B71" s="42" t="s">
        <v>213</v>
      </c>
      <c r="C71" s="42" t="s">
        <v>214</v>
      </c>
      <c r="D71" s="43" t="s">
        <v>62</v>
      </c>
      <c r="E71" s="43" t="s">
        <v>32</v>
      </c>
      <c r="F71" s="44" t="n">
        <v>5</v>
      </c>
      <c r="G71" s="48" t="n">
        <f aca="false">VLOOKUP(B71,03_COMPOSIÇÕES!A:G,6,0)</f>
        <v>5.37</v>
      </c>
      <c r="H71" s="48" t="n">
        <f aca="false">VLOOKUP(B71,03_COMPOSIÇÕES!A:G,7,0)</f>
        <v>1.561847575</v>
      </c>
      <c r="I71" s="45" t="n">
        <f aca="false">$F71*$G71</f>
        <v>26.85</v>
      </c>
      <c r="J71" s="45" t="n">
        <f aca="false">$F71*$H71</f>
        <v>7.809237875</v>
      </c>
      <c r="K71" s="45" t="n">
        <f aca="false">$I71*(1+BDI_MAT)</f>
        <v>32.7033</v>
      </c>
      <c r="L71" s="45" t="n">
        <f aca="false">$J71*(1+BDI_MDO)</f>
        <v>10.0590793067875</v>
      </c>
      <c r="M71" s="45" t="n">
        <f aca="false">SUM(K71:L71)</f>
        <v>42.7623793067875</v>
      </c>
      <c r="P71" s="46"/>
      <c r="Q71" s="47"/>
      <c r="R71" s="46"/>
      <c r="S71" s="46"/>
    </row>
    <row r="72" customFormat="false" ht="15" hidden="false" customHeight="false" outlineLevel="0" collapsed="false">
      <c r="A72" s="41" t="s">
        <v>215</v>
      </c>
      <c r="B72" s="42" t="s">
        <v>216</v>
      </c>
      <c r="C72" s="42" t="s">
        <v>217</v>
      </c>
      <c r="D72" s="43" t="s">
        <v>62</v>
      </c>
      <c r="E72" s="43" t="s">
        <v>32</v>
      </c>
      <c r="F72" s="44" t="n">
        <v>1</v>
      </c>
      <c r="G72" s="48" t="n">
        <f aca="false">VLOOKUP(B72,03_COMPOSIÇÕES!A:G,6,0)</f>
        <v>26917.8</v>
      </c>
      <c r="H72" s="48" t="n">
        <f aca="false">VLOOKUP(B72,03_COMPOSIÇÕES!A:G,7,0)</f>
        <v>62.473903</v>
      </c>
      <c r="I72" s="45" t="n">
        <f aca="false">$F72*$G72</f>
        <v>26917.8</v>
      </c>
      <c r="J72" s="45" t="n">
        <f aca="false">$F72*$H72</f>
        <v>62.473903</v>
      </c>
      <c r="K72" s="45" t="n">
        <f aca="false">$I72*(1+BDI_MAT)</f>
        <v>32785.8804</v>
      </c>
      <c r="L72" s="45" t="n">
        <f aca="false">$J72*(1+BDI_MDO)</f>
        <v>80.4726344543</v>
      </c>
      <c r="M72" s="45" t="n">
        <f aca="false">SUM(K72:L72)</f>
        <v>32866.3530344543</v>
      </c>
      <c r="P72" s="46"/>
      <c r="Q72" s="47"/>
      <c r="R72" s="46"/>
      <c r="S72" s="46"/>
    </row>
    <row r="73" customFormat="false" ht="15" hidden="false" customHeight="false" outlineLevel="0" collapsed="false">
      <c r="A73" s="41" t="s">
        <v>218</v>
      </c>
      <c r="B73" s="42" t="s">
        <v>219</v>
      </c>
      <c r="C73" s="42" t="s">
        <v>220</v>
      </c>
      <c r="D73" s="43" t="s">
        <v>62</v>
      </c>
      <c r="E73" s="43" t="s">
        <v>32</v>
      </c>
      <c r="F73" s="44" t="n">
        <v>7</v>
      </c>
      <c r="G73" s="48" t="n">
        <f aca="false">VLOOKUP(B73,03_COMPOSIÇÕES!A:G,6,0)</f>
        <v>12.13</v>
      </c>
      <c r="H73" s="48" t="n">
        <f aca="false">VLOOKUP(B73,03_COMPOSIÇÕES!A:G,7,0)</f>
        <v>6.2473903</v>
      </c>
      <c r="I73" s="45" t="n">
        <f aca="false">$F73*$G73</f>
        <v>84.91</v>
      </c>
      <c r="J73" s="45" t="n">
        <f aca="false">$F73*$H73</f>
        <v>43.7317321</v>
      </c>
      <c r="K73" s="45" t="n">
        <f aca="false">$I73*(1+BDI_MAT)</f>
        <v>103.42038</v>
      </c>
      <c r="L73" s="45" t="n">
        <f aca="false">$J73*(1+BDI_MDO)</f>
        <v>56.33084411801</v>
      </c>
      <c r="M73" s="45" t="n">
        <f aca="false">SUM(K73:L73)</f>
        <v>159.75122411801</v>
      </c>
      <c r="P73" s="46"/>
      <c r="Q73" s="47"/>
      <c r="R73" s="46"/>
      <c r="S73" s="46"/>
    </row>
    <row r="74" customFormat="false" ht="26.25" hidden="false" customHeight="false" outlineLevel="0" collapsed="false">
      <c r="A74" s="41" t="s">
        <v>221</v>
      </c>
      <c r="B74" s="42" t="s">
        <v>222</v>
      </c>
      <c r="C74" s="42" t="s">
        <v>223</v>
      </c>
      <c r="D74" s="43" t="s">
        <v>62</v>
      </c>
      <c r="E74" s="43" t="s">
        <v>152</v>
      </c>
      <c r="F74" s="44" t="n">
        <v>3</v>
      </c>
      <c r="G74" s="48" t="n">
        <f aca="false">VLOOKUP(B74,03_COMPOSIÇÕES!A:G,6,0)</f>
        <v>62.82</v>
      </c>
      <c r="H74" s="48" t="n">
        <f aca="false">VLOOKUP(B74,03_COMPOSIÇÕES!A:G,7,0)</f>
        <v>3.12369515</v>
      </c>
      <c r="I74" s="45" t="n">
        <f aca="false">$F74*$G74</f>
        <v>188.46</v>
      </c>
      <c r="J74" s="45" t="n">
        <f aca="false">$F74*$H74</f>
        <v>9.37108545</v>
      </c>
      <c r="K74" s="45" t="n">
        <f aca="false">$I74*(1+BDI_MAT)</f>
        <v>229.54428</v>
      </c>
      <c r="L74" s="45" t="n">
        <f aca="false">$J74*(1+BDI_MDO)</f>
        <v>12.070895168145</v>
      </c>
      <c r="M74" s="45" t="n">
        <f aca="false">SUM(K74:L74)</f>
        <v>241.615175168145</v>
      </c>
      <c r="P74" s="46"/>
      <c r="Q74" s="47"/>
      <c r="R74" s="46"/>
      <c r="S74" s="46"/>
    </row>
    <row r="75" customFormat="false" ht="15" hidden="false" customHeight="false" outlineLevel="0" collapsed="false">
      <c r="A75" s="41"/>
      <c r="B75" s="42"/>
      <c r="C75" s="42"/>
      <c r="D75" s="43"/>
      <c r="E75" s="43"/>
      <c r="F75" s="44"/>
      <c r="G75" s="45"/>
      <c r="H75" s="45"/>
      <c r="I75" s="45"/>
      <c r="J75" s="45"/>
      <c r="K75" s="45"/>
      <c r="L75" s="45"/>
      <c r="M75" s="45"/>
      <c r="P75" s="46"/>
      <c r="Q75" s="47"/>
      <c r="R75" s="46"/>
      <c r="S75" s="46"/>
    </row>
    <row r="76" customFormat="false" ht="26.25" hidden="false" customHeight="false" outlineLevel="0" collapsed="false">
      <c r="A76" s="41" t="s">
        <v>224</v>
      </c>
      <c r="B76" s="42"/>
      <c r="C76" s="42" t="s">
        <v>225</v>
      </c>
      <c r="D76" s="43"/>
      <c r="E76" s="43"/>
      <c r="F76" s="44"/>
      <c r="G76" s="45"/>
      <c r="H76" s="45"/>
      <c r="I76" s="45" t="n">
        <f aca="false">SUBTOTAL(9,I77:I109)</f>
        <v>22253.92310614</v>
      </c>
      <c r="J76" s="45" t="n">
        <f aca="false">SUBTOTAL(9,J77:J109)</f>
        <v>8455.39712692375</v>
      </c>
      <c r="K76" s="45" t="n">
        <f aca="false">SUBTOTAL(9,K77:K109)</f>
        <v>27105.2783432785</v>
      </c>
      <c r="L76" s="45" t="n">
        <f aca="false">SUBTOTAL(9,L77:L109)</f>
        <v>10891.3970391905</v>
      </c>
      <c r="M76" s="45" t="n">
        <f aca="false">SUBTOTAL(9,M77:M109)</f>
        <v>37996.675382469</v>
      </c>
      <c r="P76" s="46"/>
      <c r="Q76" s="47"/>
      <c r="R76" s="46"/>
      <c r="S76" s="46"/>
    </row>
    <row r="77" customFormat="false" ht="39" hidden="false" customHeight="false" outlineLevel="0" collapsed="false">
      <c r="A77" s="41" t="s">
        <v>226</v>
      </c>
      <c r="B77" s="42" t="s">
        <v>180</v>
      </c>
      <c r="C77" s="42" t="s">
        <v>181</v>
      </c>
      <c r="D77" s="43" t="s">
        <v>62</v>
      </c>
      <c r="E77" s="43" t="s">
        <v>152</v>
      </c>
      <c r="F77" s="44" t="n">
        <v>296</v>
      </c>
      <c r="G77" s="48" t="n">
        <f aca="false">VLOOKUP(B77,03_COMPOSIÇÕES!A:G,6,0)</f>
        <v>7.910668</v>
      </c>
      <c r="H77" s="48" t="n">
        <f aca="false">VLOOKUP(B77,03_COMPOSIÇÕES!A:G,7,0)</f>
        <v>7.4087375269</v>
      </c>
      <c r="I77" s="45" t="n">
        <f aca="false">$F77*$G77</f>
        <v>2341.557728</v>
      </c>
      <c r="J77" s="45" t="n">
        <f aca="false">$F77*$H77</f>
        <v>2192.9863079624</v>
      </c>
      <c r="K77" s="45" t="n">
        <f aca="false">$I77*(1+BDI_MAT)</f>
        <v>2852.017312704</v>
      </c>
      <c r="L77" s="45" t="n">
        <f aca="false">$J77*(1+BDI_MDO)</f>
        <v>2824.78566328637</v>
      </c>
      <c r="M77" s="45" t="n">
        <f aca="false">SUM(K77:L77)</f>
        <v>5676.80297599037</v>
      </c>
      <c r="P77" s="46" t="n">
        <f aca="false">G77+H77</f>
        <v>15.3194055269</v>
      </c>
      <c r="Q77" s="47" t="n">
        <f aca="false">VLOOKUP(B77,'SERVICOS SINAPI'!B:N,5,0)</f>
        <v>15.27</v>
      </c>
      <c r="R77" s="46" t="n">
        <f aca="false">P77-Q77</f>
        <v>0.0494055268999993</v>
      </c>
      <c r="S77" s="46" t="n">
        <f aca="false">R77*F77</f>
        <v>14.6240359623998</v>
      </c>
    </row>
    <row r="78" customFormat="false" ht="39" hidden="false" customHeight="false" outlineLevel="0" collapsed="false">
      <c r="A78" s="41" t="s">
        <v>227</v>
      </c>
      <c r="B78" s="42" t="s">
        <v>228</v>
      </c>
      <c r="C78" s="42" t="s">
        <v>229</v>
      </c>
      <c r="D78" s="43" t="s">
        <v>62</v>
      </c>
      <c r="E78" s="43" t="s">
        <v>152</v>
      </c>
      <c r="F78" s="44" t="n">
        <v>30</v>
      </c>
      <c r="G78" s="48" t="n">
        <f aca="false">VLOOKUP(B78,03_COMPOSIÇÕES!A:G,6,0)</f>
        <v>9.427468</v>
      </c>
      <c r="H78" s="48" t="n">
        <f aca="false">VLOOKUP(B78,03_COMPOSIÇÕES!A:G,7,0)</f>
        <v>8.4083199749</v>
      </c>
      <c r="I78" s="45" t="n">
        <f aca="false">$F78*$G78</f>
        <v>282.82404</v>
      </c>
      <c r="J78" s="45" t="n">
        <f aca="false">$F78*$H78</f>
        <v>252.249599247</v>
      </c>
      <c r="K78" s="45" t="n">
        <f aca="false">$I78*(1+BDI_MAT)</f>
        <v>344.47968072</v>
      </c>
      <c r="L78" s="45" t="n">
        <f aca="false">$J78*(1+BDI_MDO)</f>
        <v>324.922708790061</v>
      </c>
      <c r="M78" s="45" t="n">
        <f aca="false">SUM(K78:L78)</f>
        <v>669.402389510061</v>
      </c>
      <c r="P78" s="46" t="n">
        <f aca="false">G78+H78</f>
        <v>17.8357879749</v>
      </c>
      <c r="Q78" s="47" t="n">
        <f aca="false">VLOOKUP(B78,'SERVICOS SINAPI'!B:N,5,0)</f>
        <v>17.79</v>
      </c>
      <c r="R78" s="46" t="n">
        <f aca="false">P78-Q78</f>
        <v>0.0457879749000014</v>
      </c>
      <c r="S78" s="46" t="n">
        <f aca="false">R78*F78</f>
        <v>1.37363924700004</v>
      </c>
    </row>
    <row r="79" customFormat="false" ht="39" hidden="false" customHeight="false" outlineLevel="0" collapsed="false">
      <c r="A79" s="41" t="s">
        <v>230</v>
      </c>
      <c r="B79" s="42" t="s">
        <v>183</v>
      </c>
      <c r="C79" s="42" t="s">
        <v>184</v>
      </c>
      <c r="D79" s="43" t="s">
        <v>62</v>
      </c>
      <c r="E79" s="43" t="s">
        <v>152</v>
      </c>
      <c r="F79" s="44" t="n">
        <v>1460</v>
      </c>
      <c r="G79" s="48" t="n">
        <f aca="false">VLOOKUP(B79,03_COMPOSIÇÕES!A:G,6,0)</f>
        <v>2.923926</v>
      </c>
      <c r="H79" s="48" t="n">
        <f aca="false">VLOOKUP(B79,03_COMPOSIÇÕES!A:G,7,0)</f>
        <v>0.9058715935</v>
      </c>
      <c r="I79" s="45" t="n">
        <f aca="false">$F79*$G79</f>
        <v>4268.93196</v>
      </c>
      <c r="J79" s="45" t="n">
        <f aca="false">$F79*$H79</f>
        <v>1322.57252651</v>
      </c>
      <c r="K79" s="45" t="n">
        <f aca="false">$I79*(1+BDI_MAT)</f>
        <v>5199.55912728</v>
      </c>
      <c r="L79" s="45" t="n">
        <f aca="false">$J79*(1+BDI_MDO)</f>
        <v>1703.60567139753</v>
      </c>
      <c r="M79" s="45" t="n">
        <f aca="false">SUM(K79:L79)</f>
        <v>6903.16479867753</v>
      </c>
      <c r="P79" s="46" t="n">
        <f aca="false">G79+H79</f>
        <v>3.8297975935</v>
      </c>
      <c r="Q79" s="47" t="n">
        <f aca="false">VLOOKUP(B79,'SERVICOS SINAPI'!B:N,5,0)</f>
        <v>3.82</v>
      </c>
      <c r="R79" s="46" t="n">
        <f aca="false">P79-Q79</f>
        <v>0.00979759350000053</v>
      </c>
      <c r="S79" s="46" t="n">
        <f aca="false">R79*F79</f>
        <v>14.3044865100008</v>
      </c>
    </row>
    <row r="80" customFormat="false" ht="39" hidden="false" customHeight="false" outlineLevel="0" collapsed="false">
      <c r="A80" s="41" t="s">
        <v>231</v>
      </c>
      <c r="B80" s="42" t="s">
        <v>232</v>
      </c>
      <c r="C80" s="42" t="s">
        <v>233</v>
      </c>
      <c r="D80" s="43" t="s">
        <v>62</v>
      </c>
      <c r="E80" s="43" t="s">
        <v>152</v>
      </c>
      <c r="F80" s="44" t="n">
        <v>300</v>
      </c>
      <c r="G80" s="48" t="n">
        <f aca="false">VLOOKUP(B80,03_COMPOSIÇÕES!A:G,6,0)</f>
        <v>4.709214</v>
      </c>
      <c r="H80" s="48" t="n">
        <f aca="false">VLOOKUP(B80,03_COMPOSIÇÕES!A:G,7,0)</f>
        <v>1.2182411085</v>
      </c>
      <c r="I80" s="45" t="n">
        <f aca="false">$F80*$G80</f>
        <v>1412.7642</v>
      </c>
      <c r="J80" s="45" t="n">
        <f aca="false">$F80*$H80</f>
        <v>365.47233255</v>
      </c>
      <c r="K80" s="45" t="n">
        <f aca="false">$I80*(1+BDI_MAT)</f>
        <v>1720.7467956</v>
      </c>
      <c r="L80" s="45" t="n">
        <f aca="false">$J80*(1+BDI_MDO)</f>
        <v>470.764911557655</v>
      </c>
      <c r="M80" s="45" t="n">
        <f aca="false">SUM(K80:L80)</f>
        <v>2191.51170715766</v>
      </c>
      <c r="P80" s="46" t="n">
        <f aca="false">G80+H80</f>
        <v>5.9274551085</v>
      </c>
      <c r="Q80" s="47" t="n">
        <f aca="false">VLOOKUP(B80,'SERVICOS SINAPI'!B:N,5,0)</f>
        <v>5.91</v>
      </c>
      <c r="R80" s="46" t="n">
        <f aca="false">P80-Q80</f>
        <v>0.0174551085000001</v>
      </c>
      <c r="S80" s="46" t="n">
        <f aca="false">R80*F80</f>
        <v>5.23653255000003</v>
      </c>
    </row>
    <row r="81" customFormat="false" ht="39" hidden="false" customHeight="false" outlineLevel="0" collapsed="false">
      <c r="A81" s="41" t="s">
        <v>234</v>
      </c>
      <c r="B81" s="42" t="s">
        <v>186</v>
      </c>
      <c r="C81" s="42" t="s">
        <v>187</v>
      </c>
      <c r="D81" s="43" t="s">
        <v>62</v>
      </c>
      <c r="E81" s="43" t="s">
        <v>152</v>
      </c>
      <c r="F81" s="44" t="n">
        <v>70</v>
      </c>
      <c r="G81" s="48" t="n">
        <f aca="false">VLOOKUP(B81,03_COMPOSIÇÕES!A:G,6,0)</f>
        <v>11.906638</v>
      </c>
      <c r="H81" s="48" t="n">
        <f aca="false">VLOOKUP(B81,03_COMPOSIÇÕES!A:G,7,0)</f>
        <v>2.374008314</v>
      </c>
      <c r="I81" s="45" t="n">
        <f aca="false">$F81*$G81</f>
        <v>833.46466</v>
      </c>
      <c r="J81" s="45" t="n">
        <f aca="false">$F81*$H81</f>
        <v>166.18058198</v>
      </c>
      <c r="K81" s="45" t="n">
        <f aca="false">$I81*(1+BDI_MAT)</f>
        <v>1015.15995588</v>
      </c>
      <c r="L81" s="45" t="n">
        <f aca="false">$J81*(1+BDI_MDO)</f>
        <v>214.057207648438</v>
      </c>
      <c r="M81" s="45" t="n">
        <f aca="false">SUM(K81:L81)</f>
        <v>1229.21716352844</v>
      </c>
      <c r="P81" s="46" t="n">
        <f aca="false">G81+H81</f>
        <v>14.280646314</v>
      </c>
      <c r="Q81" s="47" t="n">
        <f aca="false">VLOOKUP(B81,'SERVICOS SINAPI'!B:N,5,0)</f>
        <v>14.26</v>
      </c>
      <c r="R81" s="46" t="n">
        <f aca="false">P81-Q81</f>
        <v>0.0206463140000022</v>
      </c>
      <c r="S81" s="46" t="n">
        <f aca="false">R81*F81</f>
        <v>1.44524198000015</v>
      </c>
    </row>
    <row r="82" customFormat="false" ht="39" hidden="false" customHeight="false" outlineLevel="0" collapsed="false">
      <c r="A82" s="41" t="s">
        <v>235</v>
      </c>
      <c r="B82" s="42" t="s">
        <v>189</v>
      </c>
      <c r="C82" s="42" t="s">
        <v>190</v>
      </c>
      <c r="D82" s="43" t="s">
        <v>62</v>
      </c>
      <c r="E82" s="43" t="s">
        <v>32</v>
      </c>
      <c r="F82" s="44" t="n">
        <v>62</v>
      </c>
      <c r="G82" s="48" t="n">
        <f aca="false">VLOOKUP(B82,03_COMPOSIÇÕES!A:G,6,0)</f>
        <v>4.31499997</v>
      </c>
      <c r="H82" s="48" t="n">
        <f aca="false">VLOOKUP(B82,03_COMPOSIÇÕES!A:G,7,0)</f>
        <v>5.21072306912</v>
      </c>
      <c r="I82" s="45" t="n">
        <f aca="false">$F82*$G82</f>
        <v>267.52999814</v>
      </c>
      <c r="J82" s="45" t="n">
        <f aca="false">$F82*$H82</f>
        <v>323.06483028544</v>
      </c>
      <c r="K82" s="45" t="n">
        <f aca="false">$I82*(1+BDI_MAT)</f>
        <v>325.85153773452</v>
      </c>
      <c r="L82" s="45" t="n">
        <f aca="false">$J82*(1+BDI_MDO)</f>
        <v>416.139807890675</v>
      </c>
      <c r="M82" s="45" t="n">
        <f aca="false">SUM(K82:L82)</f>
        <v>741.991345625195</v>
      </c>
      <c r="P82" s="46" t="n">
        <f aca="false">G82+H82</f>
        <v>9.52572303912</v>
      </c>
      <c r="Q82" s="47" t="n">
        <f aca="false">VLOOKUP(B82,'SERVICOS SINAPI'!B:N,5,0)</f>
        <v>9.51</v>
      </c>
      <c r="R82" s="46" t="n">
        <f aca="false">P82-Q82</f>
        <v>0.0157230391199992</v>
      </c>
      <c r="S82" s="46" t="n">
        <f aca="false">R82*F82</f>
        <v>0.974828425439949</v>
      </c>
    </row>
    <row r="83" customFormat="false" ht="26.25" hidden="false" customHeight="false" outlineLevel="0" collapsed="false">
      <c r="A83" s="41" t="s">
        <v>236</v>
      </c>
      <c r="B83" s="42" t="s">
        <v>237</v>
      </c>
      <c r="C83" s="42" t="s">
        <v>238</v>
      </c>
      <c r="D83" s="43" t="s">
        <v>62</v>
      </c>
      <c r="E83" s="43" t="s">
        <v>32</v>
      </c>
      <c r="F83" s="44" t="n">
        <v>2</v>
      </c>
      <c r="G83" s="48" t="n">
        <f aca="false">VLOOKUP(B83,03_COMPOSIÇÕES!A:G,6,0)</f>
        <v>15.034</v>
      </c>
      <c r="H83" s="48" t="n">
        <f aca="false">VLOOKUP(B83,03_COMPOSIÇÕES!A:G,7,0)</f>
        <v>11.24530254</v>
      </c>
      <c r="I83" s="45" t="n">
        <f aca="false">$F83*$G83</f>
        <v>30.068</v>
      </c>
      <c r="J83" s="45" t="n">
        <f aca="false">$F83*$H83</f>
        <v>22.49060508</v>
      </c>
      <c r="K83" s="45" t="n">
        <f aca="false">$I83*(1+BDI_MAT)</f>
        <v>36.622824</v>
      </c>
      <c r="L83" s="45" t="n">
        <f aca="false">$J83*(1+BDI_MDO)</f>
        <v>28.970148403548</v>
      </c>
      <c r="M83" s="45" t="n">
        <f aca="false">SUM(K83:L83)</f>
        <v>65.592972403548</v>
      </c>
      <c r="P83" s="46" t="n">
        <f aca="false">G83+H83</f>
        <v>26.27930254</v>
      </c>
      <c r="Q83" s="47" t="n">
        <f aca="false">VLOOKUP(B83,'SERVICOS SINAPI'!B:N,5,0)</f>
        <v>26.25</v>
      </c>
      <c r="R83" s="46" t="n">
        <f aca="false">P83-Q83</f>
        <v>0.0293025399999998</v>
      </c>
      <c r="S83" s="46" t="n">
        <f aca="false">R83*F83</f>
        <v>0.0586050799999995</v>
      </c>
    </row>
    <row r="84" customFormat="false" ht="26.25" hidden="false" customHeight="false" outlineLevel="0" collapsed="false">
      <c r="A84" s="41" t="s">
        <v>239</v>
      </c>
      <c r="B84" s="42" t="s">
        <v>240</v>
      </c>
      <c r="C84" s="42" t="s">
        <v>241</v>
      </c>
      <c r="D84" s="43" t="s">
        <v>62</v>
      </c>
      <c r="E84" s="43" t="s">
        <v>32</v>
      </c>
      <c r="F84" s="44" t="n">
        <v>4</v>
      </c>
      <c r="G84" s="48" t="n">
        <f aca="false">VLOOKUP(B84,03_COMPOSIÇÕES!A:G,6,0)</f>
        <v>18.078</v>
      </c>
      <c r="H84" s="48" t="n">
        <f aca="false">VLOOKUP(B84,03_COMPOSIÇÕES!A:G,7,0)</f>
        <v>13.9004434175</v>
      </c>
      <c r="I84" s="45" t="n">
        <f aca="false">$F84*$G84</f>
        <v>72.312</v>
      </c>
      <c r="J84" s="45" t="n">
        <f aca="false">$F84*$H84</f>
        <v>55.60177367</v>
      </c>
      <c r="K84" s="45" t="n">
        <f aca="false">$I84*(1+BDI_MAT)</f>
        <v>88.076016</v>
      </c>
      <c r="L84" s="45" t="n">
        <f aca="false">$J84*(1+BDI_MDO)</f>
        <v>71.620644664327</v>
      </c>
      <c r="M84" s="45" t="n">
        <f aca="false">SUM(K84:L84)</f>
        <v>159.696660664327</v>
      </c>
      <c r="P84" s="46" t="n">
        <f aca="false">G84+H84</f>
        <v>31.9784434175</v>
      </c>
      <c r="Q84" s="47" t="n">
        <f aca="false">VLOOKUP(B84,'SERVICOS SINAPI'!B:N,5,0)</f>
        <v>31.95</v>
      </c>
      <c r="R84" s="46" t="n">
        <f aca="false">P84-Q84</f>
        <v>0.0284434175000001</v>
      </c>
      <c r="S84" s="46" t="n">
        <f aca="false">R84*F84</f>
        <v>0.113773670000001</v>
      </c>
    </row>
    <row r="85" customFormat="false" ht="26.25" hidden="false" customHeight="false" outlineLevel="0" collapsed="false">
      <c r="A85" s="41" t="s">
        <v>242</v>
      </c>
      <c r="B85" s="42" t="s">
        <v>243</v>
      </c>
      <c r="C85" s="42" t="s">
        <v>244</v>
      </c>
      <c r="D85" s="43" t="s">
        <v>62</v>
      </c>
      <c r="E85" s="43" t="s">
        <v>32</v>
      </c>
      <c r="F85" s="44" t="n">
        <v>1</v>
      </c>
      <c r="G85" s="48" t="n">
        <f aca="false">VLOOKUP(B85,03_COMPOSIÇÕES!A:G,6,0)</f>
        <v>23.472</v>
      </c>
      <c r="H85" s="48" t="n">
        <f aca="false">VLOOKUP(B85,03_COMPOSIÇÕES!A:G,7,0)</f>
        <v>16.555584295</v>
      </c>
      <c r="I85" s="45" t="n">
        <f aca="false">$F85*$G85</f>
        <v>23.472</v>
      </c>
      <c r="J85" s="45" t="n">
        <f aca="false">$F85*$H85</f>
        <v>16.555584295</v>
      </c>
      <c r="K85" s="45" t="n">
        <f aca="false">$I85*(1+BDI_MAT)</f>
        <v>28.588896</v>
      </c>
      <c r="L85" s="45" t="n">
        <f aca="false">$J85*(1+BDI_MDO)</f>
        <v>21.3252481303895</v>
      </c>
      <c r="M85" s="45" t="n">
        <f aca="false">SUM(K85:L85)</f>
        <v>49.9141441303895</v>
      </c>
      <c r="P85" s="46" t="n">
        <f aca="false">G85+H85</f>
        <v>40.027584295</v>
      </c>
      <c r="Q85" s="47" t="n">
        <f aca="false">VLOOKUP(B85,'SERVICOS SINAPI'!B:N,5,0)</f>
        <v>40</v>
      </c>
      <c r="R85" s="46" t="n">
        <f aca="false">P85-Q85</f>
        <v>0.0275842949999969</v>
      </c>
      <c r="S85" s="46" t="n">
        <f aca="false">R85*F85</f>
        <v>0.0275842949999969</v>
      </c>
    </row>
    <row r="86" customFormat="false" ht="26.25" hidden="false" customHeight="false" outlineLevel="0" collapsed="false">
      <c r="A86" s="41" t="s">
        <v>245</v>
      </c>
      <c r="B86" s="42" t="s">
        <v>246</v>
      </c>
      <c r="C86" s="42" t="s">
        <v>247</v>
      </c>
      <c r="D86" s="43" t="s">
        <v>62</v>
      </c>
      <c r="E86" s="43" t="s">
        <v>32</v>
      </c>
      <c r="F86" s="44" t="n">
        <v>4</v>
      </c>
      <c r="G86" s="48" t="n">
        <f aca="false">VLOOKUP(B86,03_COMPOSIÇÕES!A:G,6,0)</f>
        <v>29.56</v>
      </c>
      <c r="H86" s="48" t="n">
        <f aca="false">VLOOKUP(B86,03_COMPOSIÇÕES!A:G,7,0)</f>
        <v>21.86586605</v>
      </c>
      <c r="I86" s="45" t="n">
        <f aca="false">$F86*$G86</f>
        <v>118.24</v>
      </c>
      <c r="J86" s="45" t="n">
        <f aca="false">$F86*$H86</f>
        <v>87.4634642</v>
      </c>
      <c r="K86" s="45" t="n">
        <f aca="false">$I86*(1+BDI_MAT)</f>
        <v>144.01632</v>
      </c>
      <c r="L86" s="45" t="n">
        <f aca="false">$J86*(1+BDI_MDO)</f>
        <v>112.66168823602</v>
      </c>
      <c r="M86" s="45" t="n">
        <f aca="false">SUM(K86:L86)</f>
        <v>256.67800823602</v>
      </c>
      <c r="P86" s="46" t="n">
        <f aca="false">G86+H86</f>
        <v>51.42586605</v>
      </c>
      <c r="Q86" s="47" t="n">
        <f aca="false">VLOOKUP(B86,'SERVICOS SINAPI'!B:N,5,0)</f>
        <v>51.39</v>
      </c>
      <c r="R86" s="46" t="n">
        <f aca="false">P86-Q86</f>
        <v>0.0358660499999957</v>
      </c>
      <c r="S86" s="46" t="n">
        <f aca="false">R86*F86</f>
        <v>0.143464199999983</v>
      </c>
    </row>
    <row r="87" customFormat="false" ht="26.25" hidden="false" customHeight="false" outlineLevel="0" collapsed="false">
      <c r="A87" s="41" t="s">
        <v>248</v>
      </c>
      <c r="B87" s="42" t="s">
        <v>249</v>
      </c>
      <c r="C87" s="42" t="s">
        <v>250</v>
      </c>
      <c r="D87" s="43" t="s">
        <v>62</v>
      </c>
      <c r="E87" s="43" t="s">
        <v>32</v>
      </c>
      <c r="F87" s="44" t="n">
        <v>13</v>
      </c>
      <c r="G87" s="48" t="n">
        <f aca="false">VLOOKUP(B87,03_COMPOSIÇÕES!A:G,6,0)</f>
        <v>19.8816</v>
      </c>
      <c r="H87" s="48" t="n">
        <f aca="false">VLOOKUP(B87,03_COMPOSIÇÕES!A:G,7,0)</f>
        <v>19.9604120085</v>
      </c>
      <c r="I87" s="45" t="n">
        <f aca="false">$F87*$G87</f>
        <v>258.4608</v>
      </c>
      <c r="J87" s="45" t="n">
        <f aca="false">$F87*$H87</f>
        <v>259.4853561105</v>
      </c>
      <c r="K87" s="45" t="n">
        <f aca="false">$I87*(1+BDI_MAT)</f>
        <v>314.8052544</v>
      </c>
      <c r="L87" s="45" t="n">
        <f aca="false">$J87*(1+BDI_MDO)</f>
        <v>334.243087205935</v>
      </c>
      <c r="M87" s="45" t="n">
        <f aca="false">SUM(K87:L87)</f>
        <v>649.048341605935</v>
      </c>
      <c r="P87" s="46" t="n">
        <f aca="false">G87+H87</f>
        <v>39.8420120085</v>
      </c>
      <c r="Q87" s="47" t="n">
        <f aca="false">VLOOKUP(B87,'SERVICOS SINAPI'!B:N,5,0)</f>
        <v>39.81</v>
      </c>
      <c r="R87" s="46" t="n">
        <f aca="false">P87-Q87</f>
        <v>0.0320120085000042</v>
      </c>
      <c r="S87" s="46" t="n">
        <f aca="false">R87*F87</f>
        <v>0.416156110500054</v>
      </c>
    </row>
    <row r="88" customFormat="false" ht="26.25" hidden="false" customHeight="false" outlineLevel="0" collapsed="false">
      <c r="A88" s="41" t="s">
        <v>251</v>
      </c>
      <c r="B88" s="42" t="s">
        <v>192</v>
      </c>
      <c r="C88" s="42" t="s">
        <v>193</v>
      </c>
      <c r="D88" s="43" t="s">
        <v>62</v>
      </c>
      <c r="E88" s="43" t="s">
        <v>32</v>
      </c>
      <c r="F88" s="44" t="n">
        <v>2</v>
      </c>
      <c r="G88" s="48" t="n">
        <f aca="false">VLOOKUP(B88,03_COMPOSIÇÕES!A:G,6,0)</f>
        <v>11.3848</v>
      </c>
      <c r="H88" s="48" t="n">
        <f aca="false">VLOOKUP(B88,03_COMPOSIÇÕES!A:G,7,0)</f>
        <v>9.9021136255</v>
      </c>
      <c r="I88" s="45" t="n">
        <f aca="false">$F88*$G88</f>
        <v>22.7696</v>
      </c>
      <c r="J88" s="45" t="n">
        <f aca="false">$F88*$H88</f>
        <v>19.804227251</v>
      </c>
      <c r="K88" s="45" t="n">
        <f aca="false">$I88*(1+BDI_MAT)</f>
        <v>27.7333728</v>
      </c>
      <c r="L88" s="45" t="n">
        <f aca="false">$J88*(1+BDI_MDO)</f>
        <v>25.5098251220131</v>
      </c>
      <c r="M88" s="45" t="n">
        <f aca="false">SUM(K88:L88)</f>
        <v>53.2431979220131</v>
      </c>
      <c r="P88" s="46" t="n">
        <f aca="false">G88+H88</f>
        <v>21.2869136255</v>
      </c>
      <c r="Q88" s="47" t="n">
        <f aca="false">VLOOKUP(B88,'SERVICOS SINAPI'!B:N,5,0)</f>
        <v>21.27</v>
      </c>
      <c r="R88" s="46" t="n">
        <f aca="false">P88-Q88</f>
        <v>0.0169136254999991</v>
      </c>
      <c r="S88" s="46" t="n">
        <f aca="false">R88*F88</f>
        <v>0.0338272509999982</v>
      </c>
    </row>
    <row r="89" customFormat="false" ht="26.25" hidden="false" customHeight="false" outlineLevel="0" collapsed="false">
      <c r="A89" s="41" t="s">
        <v>252</v>
      </c>
      <c r="B89" s="42" t="s">
        <v>195</v>
      </c>
      <c r="C89" s="42" t="s">
        <v>196</v>
      </c>
      <c r="D89" s="43" t="s">
        <v>62</v>
      </c>
      <c r="E89" s="43" t="s">
        <v>32</v>
      </c>
      <c r="F89" s="44" t="n">
        <v>4</v>
      </c>
      <c r="G89" s="48" t="n">
        <f aca="false">VLOOKUP(B89,03_COMPOSIÇÕES!A:G,6,0)</f>
        <v>27.58</v>
      </c>
      <c r="H89" s="48" t="n">
        <f aca="false">VLOOKUP(B89,03_COMPOSIÇÕES!A:G,7,0)</f>
        <v>21.86586605</v>
      </c>
      <c r="I89" s="45" t="n">
        <f aca="false">$F89*$G89</f>
        <v>110.32</v>
      </c>
      <c r="J89" s="45" t="n">
        <f aca="false">$F89*$H89</f>
        <v>87.4634642</v>
      </c>
      <c r="K89" s="45" t="n">
        <f aca="false">$I89*(1+BDI_MAT)</f>
        <v>134.36976</v>
      </c>
      <c r="L89" s="45" t="n">
        <f aca="false">$J89*(1+BDI_MDO)</f>
        <v>112.66168823602</v>
      </c>
      <c r="M89" s="45" t="n">
        <f aca="false">SUM(K89:L89)</f>
        <v>247.03144823602</v>
      </c>
      <c r="P89" s="46" t="n">
        <f aca="false">G89+H89</f>
        <v>49.44586605</v>
      </c>
      <c r="Q89" s="47" t="n">
        <f aca="false">VLOOKUP(B89,'SERVICOS SINAPI'!B:N,5,0)</f>
        <v>49.41</v>
      </c>
      <c r="R89" s="46" t="n">
        <f aca="false">P89-Q89</f>
        <v>0.0358660500000099</v>
      </c>
      <c r="S89" s="46" t="n">
        <f aca="false">R89*F89</f>
        <v>0.143464200000039</v>
      </c>
    </row>
    <row r="90" customFormat="false" ht="26.25" hidden="false" customHeight="false" outlineLevel="0" collapsed="false">
      <c r="A90" s="41" t="s">
        <v>253</v>
      </c>
      <c r="B90" s="42" t="s">
        <v>254</v>
      </c>
      <c r="C90" s="42" t="s">
        <v>255</v>
      </c>
      <c r="D90" s="43" t="s">
        <v>62</v>
      </c>
      <c r="E90" s="43" t="s">
        <v>32</v>
      </c>
      <c r="F90" s="44" t="n">
        <v>6</v>
      </c>
      <c r="G90" s="48" t="n">
        <f aca="false">VLOOKUP(B90,03_COMPOSIÇÕES!A:G,6,0)</f>
        <v>31.4</v>
      </c>
      <c r="H90" s="48" t="n">
        <f aca="false">VLOOKUP(B90,03_COMPOSIÇÕES!A:G,7,0)</f>
        <v>21.86586605</v>
      </c>
      <c r="I90" s="45" t="n">
        <f aca="false">$F90*$G90</f>
        <v>188.4</v>
      </c>
      <c r="J90" s="45" t="n">
        <f aca="false">$F90*$H90</f>
        <v>131.1951963</v>
      </c>
      <c r="K90" s="45" t="n">
        <f aca="false">$I90*(1+BDI_MAT)</f>
        <v>229.4712</v>
      </c>
      <c r="L90" s="45" t="n">
        <f aca="false">$J90*(1+BDI_MDO)</f>
        <v>168.99253235403</v>
      </c>
      <c r="M90" s="45" t="n">
        <f aca="false">SUM(K90:L90)</f>
        <v>398.46373235403</v>
      </c>
      <c r="P90" s="46" t="n">
        <f aca="false">G90+H90</f>
        <v>53.26586605</v>
      </c>
      <c r="Q90" s="47" t="n">
        <f aca="false">VLOOKUP(B90,'SERVICOS SINAPI'!B:N,5,0)</f>
        <v>53.23</v>
      </c>
      <c r="R90" s="46" t="n">
        <f aca="false">P90-Q90</f>
        <v>0.0358660500000028</v>
      </c>
      <c r="S90" s="46" t="n">
        <f aca="false">R90*F90</f>
        <v>0.215196300000017</v>
      </c>
    </row>
    <row r="91" customFormat="false" ht="26.25" hidden="false" customHeight="false" outlineLevel="0" collapsed="false">
      <c r="A91" s="41" t="s">
        <v>256</v>
      </c>
      <c r="B91" s="42" t="s">
        <v>198</v>
      </c>
      <c r="C91" s="42" t="s">
        <v>199</v>
      </c>
      <c r="D91" s="43" t="s">
        <v>62</v>
      </c>
      <c r="E91" s="43" t="s">
        <v>32</v>
      </c>
      <c r="F91" s="44" t="n">
        <v>26</v>
      </c>
      <c r="G91" s="48" t="n">
        <f aca="false">VLOOKUP(B91,03_COMPOSIÇÕES!A:G,6,0)</f>
        <v>25.4056</v>
      </c>
      <c r="H91" s="48" t="n">
        <f aca="false">VLOOKUP(B91,03_COMPOSIÇÕES!A:G,7,0)</f>
        <v>17.1490863735</v>
      </c>
      <c r="I91" s="45" t="n">
        <f aca="false">$F91*$G91</f>
        <v>660.5456</v>
      </c>
      <c r="J91" s="45" t="n">
        <f aca="false">$F91*$H91</f>
        <v>445.876245711</v>
      </c>
      <c r="K91" s="45" t="n">
        <f aca="false">$I91*(1+BDI_MAT)</f>
        <v>804.5445408</v>
      </c>
      <c r="L91" s="45" t="n">
        <f aca="false">$J91*(1+BDI_MDO)</f>
        <v>574.333192100339</v>
      </c>
      <c r="M91" s="45" t="n">
        <f aca="false">SUM(K91:L91)</f>
        <v>1378.87773290034</v>
      </c>
      <c r="P91" s="46" t="n">
        <f aca="false">G91+H91</f>
        <v>42.5546863735</v>
      </c>
      <c r="Q91" s="47" t="n">
        <f aca="false">VLOOKUP(B91,'SERVICOS SINAPI'!B:N,5,0)</f>
        <v>42.53</v>
      </c>
      <c r="R91" s="46" t="n">
        <f aca="false">P91-Q91</f>
        <v>0.0246863734999962</v>
      </c>
      <c r="S91" s="46" t="n">
        <f aca="false">R91*F91</f>
        <v>0.641845710999903</v>
      </c>
    </row>
    <row r="92" customFormat="false" ht="26.25" hidden="false" customHeight="false" outlineLevel="0" collapsed="false">
      <c r="A92" s="41" t="s">
        <v>257</v>
      </c>
      <c r="B92" s="42" t="s">
        <v>201</v>
      </c>
      <c r="C92" s="42" t="s">
        <v>202</v>
      </c>
      <c r="D92" s="43" t="s">
        <v>62</v>
      </c>
      <c r="E92" s="43" t="s">
        <v>32</v>
      </c>
      <c r="F92" s="44" t="n">
        <v>19</v>
      </c>
      <c r="G92" s="48" t="n">
        <f aca="false">VLOOKUP(B92,03_COMPOSIÇÕES!A:G,6,0)</f>
        <v>10.40472</v>
      </c>
      <c r="H92" s="48" t="n">
        <f aca="false">VLOOKUP(B92,03_COMPOSIÇÕES!A:G,7,0)</f>
        <v>2.07100988445</v>
      </c>
      <c r="I92" s="45" t="n">
        <f aca="false">$F92*$G92</f>
        <v>197.68968</v>
      </c>
      <c r="J92" s="45" t="n">
        <f aca="false">$F92*$H92</f>
        <v>39.34918780455</v>
      </c>
      <c r="K92" s="45" t="n">
        <f aca="false">$I92*(1+BDI_MAT)</f>
        <v>240.78603024</v>
      </c>
      <c r="L92" s="45" t="n">
        <f aca="false">$J92*(1+BDI_MDO)</f>
        <v>50.6856888110409</v>
      </c>
      <c r="M92" s="45" t="n">
        <f aca="false">SUM(K92:L92)</f>
        <v>291.471719051041</v>
      </c>
      <c r="P92" s="46" t="n">
        <f aca="false">G92+H92</f>
        <v>12.47572988445</v>
      </c>
      <c r="Q92" s="47" t="n">
        <f aca="false">VLOOKUP(B92,'SERVICOS SINAPI'!B:N,5,0)</f>
        <v>12.47</v>
      </c>
      <c r="R92" s="46" t="n">
        <f aca="false">P92-Q92</f>
        <v>0.00572988444999822</v>
      </c>
      <c r="S92" s="46" t="n">
        <f aca="false">R92*F92</f>
        <v>0.108867804549966</v>
      </c>
    </row>
    <row r="93" customFormat="false" ht="26.25" hidden="false" customHeight="false" outlineLevel="0" collapsed="false">
      <c r="A93" s="41" t="s">
        <v>258</v>
      </c>
      <c r="B93" s="42" t="s">
        <v>259</v>
      </c>
      <c r="C93" s="42" t="s">
        <v>260</v>
      </c>
      <c r="D93" s="43" t="s">
        <v>62</v>
      </c>
      <c r="E93" s="43" t="s">
        <v>32</v>
      </c>
      <c r="F93" s="44" t="n">
        <v>5</v>
      </c>
      <c r="G93" s="48" t="n">
        <f aca="false">VLOOKUP(B93,03_COMPOSIÇÕES!A:G,6,0)</f>
        <v>10.40472</v>
      </c>
      <c r="H93" s="48" t="n">
        <f aca="false">VLOOKUP(B93,03_COMPOSIÇÕES!A:G,7,0)</f>
        <v>2.07100988445</v>
      </c>
      <c r="I93" s="45" t="n">
        <f aca="false">$F93*$G93</f>
        <v>52.0236</v>
      </c>
      <c r="J93" s="45" t="n">
        <f aca="false">$F93*$H93</f>
        <v>10.35504942225</v>
      </c>
      <c r="K93" s="45" t="n">
        <f aca="false">$I93*(1+BDI_MAT)</f>
        <v>63.3647448</v>
      </c>
      <c r="L93" s="45" t="n">
        <f aca="false">$J93*(1+BDI_MDO)</f>
        <v>13.3383391608002</v>
      </c>
      <c r="M93" s="45" t="n">
        <f aca="false">SUM(K93:L93)</f>
        <v>76.7030839608002</v>
      </c>
      <c r="P93" s="46" t="n">
        <f aca="false">G93+H93</f>
        <v>12.47572988445</v>
      </c>
      <c r="Q93" s="47" t="n">
        <f aca="false">VLOOKUP(B93,'SERVICOS SINAPI'!B:N,5,0)</f>
        <v>12.47</v>
      </c>
      <c r="R93" s="46" t="n">
        <f aca="false">P93-Q93</f>
        <v>0.00572988444999822</v>
      </c>
      <c r="S93" s="46" t="n">
        <f aca="false">R93*F93</f>
        <v>0.0286494222499911</v>
      </c>
    </row>
    <row r="94" customFormat="false" ht="26.25" hidden="false" customHeight="false" outlineLevel="0" collapsed="false">
      <c r="A94" s="41" t="s">
        <v>261</v>
      </c>
      <c r="B94" s="42" t="s">
        <v>262</v>
      </c>
      <c r="C94" s="42" t="s">
        <v>263</v>
      </c>
      <c r="D94" s="43" t="s">
        <v>62</v>
      </c>
      <c r="E94" s="43" t="s">
        <v>32</v>
      </c>
      <c r="F94" s="44" t="n">
        <v>2</v>
      </c>
      <c r="G94" s="48" t="n">
        <f aca="false">VLOOKUP(B94,03_COMPOSIÇÕES!A:G,6,0)</f>
        <v>71.54488</v>
      </c>
      <c r="H94" s="48" t="n">
        <f aca="false">VLOOKUP(B94,03_COMPOSIÇÕES!A:G,7,0)</f>
        <v>17.73321736655</v>
      </c>
      <c r="I94" s="45" t="n">
        <f aca="false">$F94*$G94</f>
        <v>143.08976</v>
      </c>
      <c r="J94" s="45" t="n">
        <f aca="false">$F94*$H94</f>
        <v>35.4664347331</v>
      </c>
      <c r="K94" s="45" t="n">
        <f aca="false">$I94*(1+BDI_MAT)</f>
        <v>174.28332768</v>
      </c>
      <c r="L94" s="45" t="n">
        <f aca="false">$J94*(1+BDI_MDO)</f>
        <v>45.6843145797061</v>
      </c>
      <c r="M94" s="45" t="n">
        <f aca="false">SUM(K94:L94)</f>
        <v>219.967642259706</v>
      </c>
      <c r="P94" s="46" t="n">
        <f aca="false">G94+H94</f>
        <v>89.27809736655</v>
      </c>
      <c r="Q94" s="47" t="n">
        <f aca="false">VLOOKUP(B94,'SERVICOS SINAPI'!B:N,5,0)</f>
        <v>89.26</v>
      </c>
      <c r="R94" s="46" t="n">
        <f aca="false">P94-Q94</f>
        <v>0.0180973665499806</v>
      </c>
      <c r="S94" s="46" t="n">
        <f aca="false">R94*F94</f>
        <v>0.0361947330999612</v>
      </c>
    </row>
    <row r="95" customFormat="false" ht="26.25" hidden="false" customHeight="false" outlineLevel="0" collapsed="false">
      <c r="A95" s="41" t="s">
        <v>264</v>
      </c>
      <c r="B95" s="42" t="s">
        <v>265</v>
      </c>
      <c r="C95" s="42" t="s">
        <v>266</v>
      </c>
      <c r="D95" s="43" t="s">
        <v>62</v>
      </c>
      <c r="E95" s="43" t="s">
        <v>32</v>
      </c>
      <c r="F95" s="44" t="n">
        <v>13</v>
      </c>
      <c r="G95" s="48" t="n">
        <f aca="false">VLOOKUP(B95,03_COMPOSIÇÕES!A:G,6,0)</f>
        <v>16.88096</v>
      </c>
      <c r="H95" s="48" t="n">
        <f aca="false">VLOOKUP(B95,03_COMPOSIÇÕES!A:G,7,0)</f>
        <v>4.36544063042</v>
      </c>
      <c r="I95" s="45" t="n">
        <f aca="false">$F95*$G95</f>
        <v>219.45248</v>
      </c>
      <c r="J95" s="45" t="n">
        <f aca="false">$F95*$H95</f>
        <v>56.75072819546</v>
      </c>
      <c r="K95" s="45" t="n">
        <f aca="false">$I95*(1+BDI_MAT)</f>
        <v>267.29312064</v>
      </c>
      <c r="L95" s="45" t="n">
        <f aca="false">$J95*(1+BDI_MDO)</f>
        <v>73.100612988572</v>
      </c>
      <c r="M95" s="45" t="n">
        <f aca="false">SUM(K95:L95)</f>
        <v>340.393733628572</v>
      </c>
      <c r="P95" s="46" t="n">
        <f aca="false">G95+H95</f>
        <v>21.24640063042</v>
      </c>
      <c r="Q95" s="47" t="n">
        <f aca="false">VLOOKUP(B95,'SERVICOS SINAPI'!B:N,5,0)</f>
        <v>21.23</v>
      </c>
      <c r="R95" s="46" t="n">
        <f aca="false">P95-Q95</f>
        <v>0.0164006304200015</v>
      </c>
      <c r="S95" s="46" t="n">
        <f aca="false">R95*F95</f>
        <v>0.21320819546002</v>
      </c>
    </row>
    <row r="96" customFormat="false" ht="15" hidden="false" customHeight="false" outlineLevel="0" collapsed="false">
      <c r="A96" s="41" t="s">
        <v>267</v>
      </c>
      <c r="B96" s="42" t="s">
        <v>268</v>
      </c>
      <c r="C96" s="42" t="s">
        <v>269</v>
      </c>
      <c r="D96" s="43" t="s">
        <v>62</v>
      </c>
      <c r="E96" s="43" t="s">
        <v>32</v>
      </c>
      <c r="F96" s="44" t="n">
        <v>50</v>
      </c>
      <c r="G96" s="48" t="n">
        <f aca="false">VLOOKUP(B96,03_COMPOSIÇÕES!A:G,6,0)</f>
        <v>9.13352</v>
      </c>
      <c r="H96" s="48" t="n">
        <f aca="false">VLOOKUP(B96,03_COMPOSIÇÕES!A:G,7,0)</f>
        <v>16.5197374161</v>
      </c>
      <c r="I96" s="45" t="n">
        <f aca="false">$F96*$G96</f>
        <v>456.676</v>
      </c>
      <c r="J96" s="45" t="n">
        <f aca="false">$F96*$H96</f>
        <v>825.986870805</v>
      </c>
      <c r="K96" s="45" t="n">
        <f aca="false">$I96*(1+BDI_MAT)</f>
        <v>556.231368</v>
      </c>
      <c r="L96" s="45" t="n">
        <f aca="false">$J96*(1+BDI_MDO)</f>
        <v>1063.95368828392</v>
      </c>
      <c r="M96" s="45" t="n">
        <f aca="false">SUM(K96:L96)</f>
        <v>1620.18505628392</v>
      </c>
      <c r="P96" s="46"/>
      <c r="Q96" s="47"/>
      <c r="R96" s="46"/>
      <c r="S96" s="46"/>
    </row>
    <row r="97" customFormat="false" ht="15" hidden="false" customHeight="false" outlineLevel="0" collapsed="false">
      <c r="A97" s="41" t="s">
        <v>270</v>
      </c>
      <c r="B97" s="42" t="s">
        <v>207</v>
      </c>
      <c r="C97" s="42" t="s">
        <v>208</v>
      </c>
      <c r="D97" s="43" t="s">
        <v>62</v>
      </c>
      <c r="E97" s="43" t="s">
        <v>152</v>
      </c>
      <c r="F97" s="44" t="n">
        <v>30</v>
      </c>
      <c r="G97" s="48" t="n">
        <f aca="false">VLOOKUP(B97,03_COMPOSIÇÕES!A:G,6,0)</f>
        <v>9.596</v>
      </c>
      <c r="H97" s="48" t="n">
        <f aca="false">VLOOKUP(B97,03_COMPOSIÇÕES!A:G,7,0)</f>
        <v>4.37317321</v>
      </c>
      <c r="I97" s="45" t="n">
        <f aca="false">$F97*$G97</f>
        <v>287.88</v>
      </c>
      <c r="J97" s="45" t="n">
        <f aca="false">$F97*$H97</f>
        <v>131.1951963</v>
      </c>
      <c r="K97" s="45" t="n">
        <f aca="false">$I97*(1+BDI_MAT)</f>
        <v>350.63784</v>
      </c>
      <c r="L97" s="45" t="n">
        <f aca="false">$J97*(1+BDI_MDO)</f>
        <v>168.99253235403</v>
      </c>
      <c r="M97" s="45" t="n">
        <f aca="false">SUM(K97:L97)</f>
        <v>519.63037235403</v>
      </c>
      <c r="P97" s="46"/>
      <c r="Q97" s="47"/>
      <c r="R97" s="46"/>
      <c r="S97" s="46"/>
    </row>
    <row r="98" customFormat="false" ht="15" hidden="false" customHeight="false" outlineLevel="0" collapsed="false">
      <c r="A98" s="41" t="s">
        <v>271</v>
      </c>
      <c r="B98" s="42" t="s">
        <v>272</v>
      </c>
      <c r="C98" s="42" t="s">
        <v>273</v>
      </c>
      <c r="D98" s="43" t="s">
        <v>62</v>
      </c>
      <c r="E98" s="43" t="s">
        <v>32</v>
      </c>
      <c r="F98" s="44" t="n">
        <v>1</v>
      </c>
      <c r="G98" s="48" t="n">
        <f aca="false">VLOOKUP(B98,03_COMPOSIÇÕES!A:G,6,0)</f>
        <v>141.46</v>
      </c>
      <c r="H98" s="48" t="n">
        <f aca="false">VLOOKUP(B98,03_COMPOSIÇÕES!A:G,7,0)</f>
        <v>18.7421709</v>
      </c>
      <c r="I98" s="45" t="n">
        <f aca="false">$F98*$G98</f>
        <v>141.46</v>
      </c>
      <c r="J98" s="45" t="n">
        <f aca="false">$F98*$H98</f>
        <v>18.7421709</v>
      </c>
      <c r="K98" s="45" t="n">
        <f aca="false">$I98*(1+BDI_MAT)</f>
        <v>172.29828</v>
      </c>
      <c r="L98" s="45" t="n">
        <f aca="false">$J98*(1+BDI_MDO)</f>
        <v>24.14179033629</v>
      </c>
      <c r="M98" s="45" t="n">
        <f aca="false">SUM(K98:L98)</f>
        <v>196.44007033629</v>
      </c>
      <c r="P98" s="46"/>
      <c r="Q98" s="47"/>
      <c r="R98" s="46"/>
      <c r="S98" s="46"/>
    </row>
    <row r="99" customFormat="false" ht="15" hidden="false" customHeight="false" outlineLevel="0" collapsed="false">
      <c r="A99" s="41" t="s">
        <v>274</v>
      </c>
      <c r="B99" s="42" t="s">
        <v>275</v>
      </c>
      <c r="C99" s="42" t="s">
        <v>211</v>
      </c>
      <c r="D99" s="43" t="s">
        <v>62</v>
      </c>
      <c r="E99" s="43" t="s">
        <v>32</v>
      </c>
      <c r="F99" s="44" t="n">
        <v>1</v>
      </c>
      <c r="G99" s="48" t="n">
        <f aca="false">VLOOKUP(B99,03_COMPOSIÇÕES!A:G,6,0)</f>
        <v>774.25452</v>
      </c>
      <c r="H99" s="48" t="n">
        <f aca="false">VLOOKUP(B99,03_COMPOSIÇÕES!A:G,7,0)</f>
        <v>47.58324821995</v>
      </c>
      <c r="I99" s="45" t="n">
        <f aca="false">$F99*$G99</f>
        <v>774.25452</v>
      </c>
      <c r="J99" s="45" t="n">
        <f aca="false">$F99*$H99</f>
        <v>47.58324821995</v>
      </c>
      <c r="K99" s="45" t="n">
        <f aca="false">$I99*(1+BDI_MAT)</f>
        <v>943.04200536</v>
      </c>
      <c r="L99" s="45" t="n">
        <f aca="false">$J99*(1+BDI_MDO)</f>
        <v>61.2919820321176</v>
      </c>
      <c r="M99" s="45" t="n">
        <f aca="false">SUM(K99:L99)</f>
        <v>1004.33398739212</v>
      </c>
      <c r="P99" s="46"/>
      <c r="Q99" s="47"/>
      <c r="R99" s="46"/>
      <c r="S99" s="46"/>
    </row>
    <row r="100" customFormat="false" ht="15" hidden="false" customHeight="false" outlineLevel="0" collapsed="false">
      <c r="A100" s="41" t="s">
        <v>276</v>
      </c>
      <c r="B100" s="42" t="s">
        <v>213</v>
      </c>
      <c r="C100" s="42" t="s">
        <v>214</v>
      </c>
      <c r="D100" s="43" t="s">
        <v>62</v>
      </c>
      <c r="E100" s="43" t="s">
        <v>32</v>
      </c>
      <c r="F100" s="44" t="n">
        <v>23</v>
      </c>
      <c r="G100" s="48" t="n">
        <f aca="false">VLOOKUP(B100,03_COMPOSIÇÕES!A:G,6,0)</f>
        <v>5.37</v>
      </c>
      <c r="H100" s="48" t="n">
        <f aca="false">VLOOKUP(B100,03_COMPOSIÇÕES!A:G,7,0)</f>
        <v>1.561847575</v>
      </c>
      <c r="I100" s="45" t="n">
        <f aca="false">$F100*$G100</f>
        <v>123.51</v>
      </c>
      <c r="J100" s="45" t="n">
        <f aca="false">$F100*$H100</f>
        <v>35.922494225</v>
      </c>
      <c r="K100" s="45" t="n">
        <f aca="false">$I100*(1+BDI_MAT)</f>
        <v>150.43518</v>
      </c>
      <c r="L100" s="45" t="n">
        <f aca="false">$J100*(1+BDI_MDO)</f>
        <v>46.2717648112225</v>
      </c>
      <c r="M100" s="45" t="n">
        <f aca="false">SUM(K100:L100)</f>
        <v>196.706944811223</v>
      </c>
      <c r="P100" s="46"/>
      <c r="Q100" s="47"/>
      <c r="R100" s="46"/>
      <c r="S100" s="46"/>
    </row>
    <row r="101" customFormat="false" ht="15" hidden="false" customHeight="false" outlineLevel="0" collapsed="false">
      <c r="A101" s="41" t="s">
        <v>277</v>
      </c>
      <c r="B101" s="42" t="s">
        <v>278</v>
      </c>
      <c r="C101" s="42" t="s">
        <v>279</v>
      </c>
      <c r="D101" s="43" t="s">
        <v>62</v>
      </c>
      <c r="E101" s="43" t="s">
        <v>32</v>
      </c>
      <c r="F101" s="44" t="n">
        <v>32</v>
      </c>
      <c r="G101" s="48" t="n">
        <f aca="false">VLOOKUP(B101,03_COMPOSIÇÕES!A:G,6,0)</f>
        <v>9.85</v>
      </c>
      <c r="H101" s="48" t="n">
        <f aca="false">VLOOKUP(B101,03_COMPOSIÇÕES!A:G,7,0)</f>
        <v>1.561847575</v>
      </c>
      <c r="I101" s="45" t="n">
        <f aca="false">$F101*$G101</f>
        <v>315.2</v>
      </c>
      <c r="J101" s="45" t="n">
        <f aca="false">$F101*$H101</f>
        <v>49.9791224</v>
      </c>
      <c r="K101" s="45" t="n">
        <f aca="false">$I101*(1+BDI_MAT)</f>
        <v>383.9136</v>
      </c>
      <c r="L101" s="45" t="n">
        <f aca="false">$J101*(1+BDI_MDO)</f>
        <v>64.37810756344</v>
      </c>
      <c r="M101" s="45" t="n">
        <f aca="false">SUM(K101:L101)</f>
        <v>448.29170756344</v>
      </c>
      <c r="P101" s="46"/>
      <c r="Q101" s="47"/>
      <c r="R101" s="46"/>
      <c r="S101" s="46"/>
    </row>
    <row r="102" customFormat="false" ht="15" hidden="false" customHeight="false" outlineLevel="0" collapsed="false">
      <c r="A102" s="41" t="s">
        <v>280</v>
      </c>
      <c r="B102" s="42" t="s">
        <v>219</v>
      </c>
      <c r="C102" s="42" t="s">
        <v>220</v>
      </c>
      <c r="D102" s="43" t="s">
        <v>62</v>
      </c>
      <c r="E102" s="43" t="s">
        <v>32</v>
      </c>
      <c r="F102" s="44" t="n">
        <v>7</v>
      </c>
      <c r="G102" s="48" t="n">
        <f aca="false">VLOOKUP(B102,03_COMPOSIÇÕES!A:G,6,0)</f>
        <v>12.13</v>
      </c>
      <c r="H102" s="48" t="n">
        <f aca="false">VLOOKUP(B102,03_COMPOSIÇÕES!A:G,7,0)</f>
        <v>6.2473903</v>
      </c>
      <c r="I102" s="45" t="n">
        <f aca="false">$F102*$G102</f>
        <v>84.91</v>
      </c>
      <c r="J102" s="45" t="n">
        <f aca="false">$F102*$H102</f>
        <v>43.7317321</v>
      </c>
      <c r="K102" s="45" t="n">
        <f aca="false">$I102*(1+BDI_MAT)</f>
        <v>103.42038</v>
      </c>
      <c r="L102" s="45" t="n">
        <f aca="false">$J102*(1+BDI_MDO)</f>
        <v>56.33084411801</v>
      </c>
      <c r="M102" s="45" t="n">
        <f aca="false">SUM(K102:L102)</f>
        <v>159.75122411801</v>
      </c>
      <c r="P102" s="46"/>
      <c r="Q102" s="47"/>
      <c r="R102" s="46"/>
      <c r="S102" s="46"/>
    </row>
    <row r="103" customFormat="false" ht="15" hidden="false" customHeight="false" outlineLevel="0" collapsed="false">
      <c r="A103" s="41" t="s">
        <v>281</v>
      </c>
      <c r="B103" s="42" t="s">
        <v>282</v>
      </c>
      <c r="C103" s="42" t="s">
        <v>283</v>
      </c>
      <c r="D103" s="43" t="s">
        <v>62</v>
      </c>
      <c r="E103" s="43" t="s">
        <v>284</v>
      </c>
      <c r="F103" s="44" t="n">
        <v>65</v>
      </c>
      <c r="G103" s="48" t="n">
        <f aca="false">VLOOKUP(B103,03_COMPOSIÇÕES!A:G,6,0)</f>
        <v>0.8512</v>
      </c>
      <c r="H103" s="48" t="n">
        <f aca="false">VLOOKUP(B103,03_COMPOSIÇÕES!A:G,7,0)</f>
        <v>0.7184498845</v>
      </c>
      <c r="I103" s="45" t="n">
        <f aca="false">$F103*$G103</f>
        <v>55.328</v>
      </c>
      <c r="J103" s="45" t="n">
        <f aca="false">$F103*$H103</f>
        <v>46.6992424925</v>
      </c>
      <c r="K103" s="45" t="n">
        <f aca="false">$I103*(1+BDI_MAT)</f>
        <v>67.389504</v>
      </c>
      <c r="L103" s="45" t="n">
        <f aca="false">$J103*(1+BDI_MDO)</f>
        <v>60.1532942545893</v>
      </c>
      <c r="M103" s="45" t="n">
        <f aca="false">SUM(K103:L103)</f>
        <v>127.542798254589</v>
      </c>
      <c r="P103" s="46"/>
      <c r="Q103" s="47"/>
      <c r="R103" s="46"/>
      <c r="S103" s="46"/>
    </row>
    <row r="104" customFormat="false" ht="15" hidden="false" customHeight="false" outlineLevel="0" collapsed="false">
      <c r="A104" s="41" t="s">
        <v>285</v>
      </c>
      <c r="B104" s="42" t="s">
        <v>286</v>
      </c>
      <c r="C104" s="42" t="s">
        <v>287</v>
      </c>
      <c r="D104" s="43" t="s">
        <v>62</v>
      </c>
      <c r="E104" s="43" t="s">
        <v>32</v>
      </c>
      <c r="F104" s="44" t="n">
        <v>144</v>
      </c>
      <c r="G104" s="48" t="n">
        <f aca="false">VLOOKUP(B104,03_COMPOSIÇÕES!A:G,6,0)</f>
        <v>27.35792</v>
      </c>
      <c r="H104" s="48" t="n">
        <f aca="false">VLOOKUP(B104,03_COMPOSIÇÕES!A:G,7,0)</f>
        <v>6.02695337565</v>
      </c>
      <c r="I104" s="45" t="n">
        <f aca="false">$F104*$G104</f>
        <v>3939.54048</v>
      </c>
      <c r="J104" s="45" t="n">
        <f aca="false">$F104*$H104</f>
        <v>867.8812860936</v>
      </c>
      <c r="K104" s="45" t="n">
        <f aca="false">$I104*(1+BDI_MAT)</f>
        <v>4798.36030464</v>
      </c>
      <c r="L104" s="45" t="n">
        <f aca="false">$J104*(1+BDI_MDO)</f>
        <v>1117.91788461717</v>
      </c>
      <c r="M104" s="45" t="n">
        <f aca="false">SUM(K104:L104)</f>
        <v>5916.27818925717</v>
      </c>
      <c r="P104" s="46"/>
      <c r="Q104" s="47"/>
      <c r="R104" s="46"/>
      <c r="S104" s="46"/>
    </row>
    <row r="105" customFormat="false" ht="15" hidden="false" customHeight="false" outlineLevel="0" collapsed="false">
      <c r="A105" s="41" t="s">
        <v>288</v>
      </c>
      <c r="B105" s="42" t="s">
        <v>289</v>
      </c>
      <c r="C105" s="42" t="s">
        <v>290</v>
      </c>
      <c r="D105" s="43" t="s">
        <v>62</v>
      </c>
      <c r="E105" s="43" t="s">
        <v>32</v>
      </c>
      <c r="F105" s="44" t="n">
        <v>4</v>
      </c>
      <c r="G105" s="48" t="n">
        <f aca="false">VLOOKUP(B105,03_COMPOSIÇÕES!A:G,6,0)</f>
        <v>88.41</v>
      </c>
      <c r="H105" s="48" t="n">
        <f aca="false">VLOOKUP(B105,03_COMPOSIÇÕES!A:G,7,0)</f>
        <v>6.2473903</v>
      </c>
      <c r="I105" s="45" t="n">
        <f aca="false">$F105*$G105</f>
        <v>353.64</v>
      </c>
      <c r="J105" s="45" t="n">
        <f aca="false">$F105*$H105</f>
        <v>24.9895612</v>
      </c>
      <c r="K105" s="45" t="n">
        <f aca="false">$I105*(1+BDI_MAT)</f>
        <v>430.73352</v>
      </c>
      <c r="L105" s="45" t="n">
        <f aca="false">$J105*(1+BDI_MDO)</f>
        <v>32.18905378172</v>
      </c>
      <c r="M105" s="45" t="n">
        <f aca="false">SUM(K105:L105)</f>
        <v>462.92257378172</v>
      </c>
      <c r="P105" s="46"/>
      <c r="Q105" s="47"/>
      <c r="R105" s="46"/>
      <c r="S105" s="46"/>
    </row>
    <row r="106" customFormat="false" ht="15" hidden="false" customHeight="false" outlineLevel="0" collapsed="false">
      <c r="A106" s="41" t="s">
        <v>291</v>
      </c>
      <c r="B106" s="42" t="s">
        <v>292</v>
      </c>
      <c r="C106" s="42" t="s">
        <v>293</v>
      </c>
      <c r="D106" s="43" t="s">
        <v>62</v>
      </c>
      <c r="E106" s="43" t="s">
        <v>32</v>
      </c>
      <c r="F106" s="44" t="n">
        <v>2</v>
      </c>
      <c r="G106" s="48" t="n">
        <f aca="false">VLOOKUP(B106,03_COMPOSIÇÕES!A:G,6,0)</f>
        <v>83.26</v>
      </c>
      <c r="H106" s="48" t="n">
        <f aca="false">VLOOKUP(B106,03_COMPOSIÇÕES!A:G,7,0)</f>
        <v>6.2473903</v>
      </c>
      <c r="I106" s="45" t="n">
        <f aca="false">$F106*$G106</f>
        <v>166.52</v>
      </c>
      <c r="J106" s="45" t="n">
        <f aca="false">$F106*$H106</f>
        <v>12.4947806</v>
      </c>
      <c r="K106" s="45" t="n">
        <f aca="false">$I106*(1+BDI_MAT)</f>
        <v>202.82136</v>
      </c>
      <c r="L106" s="45" t="n">
        <f aca="false">$J106*(1+BDI_MDO)</f>
        <v>16.09452689086</v>
      </c>
      <c r="M106" s="45" t="n">
        <f aca="false">SUM(K106:L106)</f>
        <v>218.91588689086</v>
      </c>
      <c r="P106" s="46"/>
      <c r="Q106" s="47"/>
      <c r="R106" s="46"/>
      <c r="S106" s="46"/>
    </row>
    <row r="107" customFormat="false" ht="26.25" hidden="false" customHeight="false" outlineLevel="0" collapsed="false">
      <c r="A107" s="41" t="s">
        <v>294</v>
      </c>
      <c r="B107" s="42" t="s">
        <v>295</v>
      </c>
      <c r="C107" s="42" t="s">
        <v>296</v>
      </c>
      <c r="D107" s="43" t="s">
        <v>62</v>
      </c>
      <c r="E107" s="43" t="s">
        <v>32</v>
      </c>
      <c r="F107" s="44" t="n">
        <v>4</v>
      </c>
      <c r="G107" s="48" t="n">
        <f aca="false">VLOOKUP(B107,03_COMPOSIÇÕES!A:G,6,0)</f>
        <v>21.83</v>
      </c>
      <c r="H107" s="48" t="n">
        <f aca="false">VLOOKUP(B107,03_COMPOSIÇÕES!A:G,7,0)</f>
        <v>6.2473903</v>
      </c>
      <c r="I107" s="45" t="n">
        <f aca="false">$F107*$G107</f>
        <v>87.32</v>
      </c>
      <c r="J107" s="45" t="n">
        <f aca="false">$F107*$H107</f>
        <v>24.9895612</v>
      </c>
      <c r="K107" s="45" t="n">
        <f aca="false">$I107*(1+BDI_MAT)</f>
        <v>106.35576</v>
      </c>
      <c r="L107" s="45" t="n">
        <f aca="false">$J107*(1+BDI_MDO)</f>
        <v>32.18905378172</v>
      </c>
      <c r="M107" s="45" t="n">
        <f aca="false">SUM(K107:L107)</f>
        <v>138.54481378172</v>
      </c>
      <c r="P107" s="46"/>
      <c r="Q107" s="47"/>
      <c r="R107" s="46"/>
      <c r="S107" s="46"/>
    </row>
    <row r="108" customFormat="false" ht="26.25" hidden="false" customHeight="false" outlineLevel="0" collapsed="false">
      <c r="A108" s="41" t="s">
        <v>297</v>
      </c>
      <c r="B108" s="42" t="s">
        <v>298</v>
      </c>
      <c r="C108" s="42" t="s">
        <v>299</v>
      </c>
      <c r="D108" s="43" t="s">
        <v>62</v>
      </c>
      <c r="E108" s="43" t="s">
        <v>32</v>
      </c>
      <c r="F108" s="44" t="n">
        <v>12</v>
      </c>
      <c r="G108" s="48" t="n">
        <f aca="false">VLOOKUP(B108,03_COMPOSIÇÕES!A:G,6,0)</f>
        <v>266.494</v>
      </c>
      <c r="H108" s="48" t="n">
        <f aca="false">VLOOKUP(B108,03_COMPOSIÇÕES!A:G,7,0)</f>
        <v>29.98747344</v>
      </c>
      <c r="I108" s="45" t="n">
        <f aca="false">$F108*$G108</f>
        <v>3197.928</v>
      </c>
      <c r="J108" s="45" t="n">
        <f aca="false">$F108*$H108</f>
        <v>359.84968128</v>
      </c>
      <c r="K108" s="45" t="n">
        <f aca="false">$I108*(1+BDI_MAT)</f>
        <v>3895.076304</v>
      </c>
      <c r="L108" s="45" t="n">
        <f aca="false">$J108*(1+BDI_MDO)</f>
        <v>463.522374456768</v>
      </c>
      <c r="M108" s="45" t="n">
        <f aca="false">SUM(K108:L108)</f>
        <v>4358.59867845677</v>
      </c>
      <c r="P108" s="46"/>
      <c r="Q108" s="47"/>
      <c r="R108" s="46"/>
      <c r="S108" s="46"/>
    </row>
    <row r="109" customFormat="false" ht="26.25" hidden="false" customHeight="false" outlineLevel="0" collapsed="false">
      <c r="A109" s="41" t="s">
        <v>300</v>
      </c>
      <c r="B109" s="42" t="s">
        <v>301</v>
      </c>
      <c r="C109" s="42" t="s">
        <v>302</v>
      </c>
      <c r="D109" s="43" t="s">
        <v>62</v>
      </c>
      <c r="E109" s="43" t="s">
        <v>32</v>
      </c>
      <c r="F109" s="44" t="n">
        <v>12</v>
      </c>
      <c r="G109" s="48" t="n">
        <f aca="false">VLOOKUP(B109,03_COMPOSIÇÕES!A:G,6,0)</f>
        <v>63.82</v>
      </c>
      <c r="H109" s="48" t="n">
        <f aca="false">VLOOKUP(B109,03_COMPOSIÇÕES!A:G,7,0)</f>
        <v>6.2473903</v>
      </c>
      <c r="I109" s="45" t="n">
        <f aca="false">$F109*$G109</f>
        <v>765.84</v>
      </c>
      <c r="J109" s="45" t="n">
        <f aca="false">$F109*$H109</f>
        <v>74.9686836</v>
      </c>
      <c r="K109" s="45" t="n">
        <f aca="false">$I109*(1+BDI_MAT)</f>
        <v>932.79312</v>
      </c>
      <c r="L109" s="45" t="n">
        <f aca="false">$J109*(1+BDI_MDO)</f>
        <v>96.56716134516</v>
      </c>
      <c r="M109" s="45" t="n">
        <f aca="false">SUM(K109:L109)</f>
        <v>1029.36028134516</v>
      </c>
      <c r="P109" s="46"/>
      <c r="Q109" s="47"/>
      <c r="R109" s="46"/>
      <c r="S109" s="46"/>
    </row>
    <row r="110" customFormat="false" ht="15" hidden="false" customHeight="false" outlineLevel="0" collapsed="false">
      <c r="A110" s="41"/>
      <c r="B110" s="42"/>
      <c r="C110" s="42"/>
      <c r="D110" s="43"/>
      <c r="E110" s="43"/>
      <c r="F110" s="44"/>
      <c r="G110" s="45"/>
      <c r="H110" s="45"/>
      <c r="I110" s="45"/>
      <c r="J110" s="45"/>
      <c r="K110" s="45"/>
      <c r="L110" s="45"/>
      <c r="M110" s="45"/>
      <c r="P110" s="46"/>
      <c r="Q110" s="47"/>
      <c r="R110" s="46"/>
      <c r="S110" s="46"/>
    </row>
    <row r="111" customFormat="false" ht="15" hidden="false" customHeight="false" outlineLevel="0" collapsed="false">
      <c r="A111" s="41" t="s">
        <v>303</v>
      </c>
      <c r="B111" s="42"/>
      <c r="C111" s="42" t="s">
        <v>304</v>
      </c>
      <c r="D111" s="43"/>
      <c r="E111" s="43"/>
      <c r="F111" s="44"/>
      <c r="G111" s="45"/>
      <c r="H111" s="45"/>
      <c r="I111" s="45" t="n">
        <f aca="false">SUBTOTAL(9,I112:I125)</f>
        <v>21965.51495367</v>
      </c>
      <c r="J111" s="45" t="n">
        <f aca="false">SUBTOTAL(9,J112:J125)</f>
        <v>2425.8895669597</v>
      </c>
      <c r="K111" s="45" t="n">
        <f aca="false">SUBTOTAL(9,K112:K125)</f>
        <v>26753.9972135701</v>
      </c>
      <c r="L111" s="45" t="n">
        <f aca="false">SUBTOTAL(9,L112:L125)</f>
        <v>3124.78835120079</v>
      </c>
      <c r="M111" s="45" t="n">
        <f aca="false">SUBTOTAL(9,M112:M125)</f>
        <v>29878.7855647709</v>
      </c>
      <c r="P111" s="46"/>
      <c r="Q111" s="47"/>
      <c r="R111" s="46"/>
      <c r="S111" s="46"/>
    </row>
    <row r="112" customFormat="false" ht="39" hidden="false" customHeight="false" outlineLevel="0" collapsed="false">
      <c r="A112" s="41" t="s">
        <v>305</v>
      </c>
      <c r="B112" s="42" t="s">
        <v>180</v>
      </c>
      <c r="C112" s="42" t="s">
        <v>181</v>
      </c>
      <c r="D112" s="43" t="s">
        <v>62</v>
      </c>
      <c r="E112" s="43" t="s">
        <v>152</v>
      </c>
      <c r="F112" s="44" t="n">
        <v>60</v>
      </c>
      <c r="G112" s="48" t="n">
        <f aca="false">VLOOKUP(B112,03_COMPOSIÇÕES!A:G,6,0)</f>
        <v>7.910668</v>
      </c>
      <c r="H112" s="48" t="n">
        <f aca="false">VLOOKUP(B112,03_COMPOSIÇÕES!A:G,7,0)</f>
        <v>7.4087375269</v>
      </c>
      <c r="I112" s="45" t="n">
        <f aca="false">$F112*$G112</f>
        <v>474.64008</v>
      </c>
      <c r="J112" s="45" t="n">
        <f aca="false">$F112*$H112</f>
        <v>444.524251614</v>
      </c>
      <c r="K112" s="45" t="n">
        <f aca="false">$I112*(1+BDI_MAT)</f>
        <v>578.11161744</v>
      </c>
      <c r="L112" s="45" t="n">
        <f aca="false">$J112*(1+BDI_MDO)</f>
        <v>572.591688503993</v>
      </c>
      <c r="M112" s="45" t="n">
        <f aca="false">SUM(K112:L112)</f>
        <v>1150.70330594399</v>
      </c>
      <c r="P112" s="46" t="n">
        <f aca="false">G112+H112</f>
        <v>15.3194055269</v>
      </c>
      <c r="Q112" s="47" t="n">
        <f aca="false">VLOOKUP(B112,'SERVICOS SINAPI'!B:N,5,0)</f>
        <v>15.27</v>
      </c>
      <c r="R112" s="46" t="n">
        <f aca="false">P112-Q112</f>
        <v>0.0494055268999993</v>
      </c>
      <c r="S112" s="46" t="n">
        <f aca="false">R112*F112</f>
        <v>2.96433161399996</v>
      </c>
    </row>
    <row r="113" customFormat="false" ht="39" hidden="false" customHeight="false" outlineLevel="0" collapsed="false">
      <c r="A113" s="41" t="s">
        <v>306</v>
      </c>
      <c r="B113" s="42" t="s">
        <v>307</v>
      </c>
      <c r="C113" s="42" t="s">
        <v>308</v>
      </c>
      <c r="D113" s="43" t="s">
        <v>62</v>
      </c>
      <c r="E113" s="43" t="s">
        <v>152</v>
      </c>
      <c r="F113" s="44" t="n">
        <v>52</v>
      </c>
      <c r="G113" s="48" t="n">
        <f aca="false">VLOOKUP(B113,03_COMPOSIÇÕES!A:G,6,0)</f>
        <v>7.0698</v>
      </c>
      <c r="H113" s="48" t="n">
        <f aca="false">VLOOKUP(B113,03_COMPOSIÇÕES!A:G,7,0)</f>
        <v>2.95189191675</v>
      </c>
      <c r="I113" s="45" t="n">
        <f aca="false">$F113*$G113</f>
        <v>367.6296</v>
      </c>
      <c r="J113" s="45" t="n">
        <f aca="false">$F113*$H113</f>
        <v>153.498379671</v>
      </c>
      <c r="K113" s="45" t="n">
        <f aca="false">$I113*(1+BDI_MAT)</f>
        <v>447.7728528</v>
      </c>
      <c r="L113" s="45" t="n">
        <f aca="false">$J113*(1+BDI_MDO)</f>
        <v>197.721262854215</v>
      </c>
      <c r="M113" s="45" t="n">
        <f aca="false">SUM(K113:L113)</f>
        <v>645.494115654215</v>
      </c>
      <c r="P113" s="46" t="n">
        <f aca="false">G113+H113</f>
        <v>10.02169191675</v>
      </c>
      <c r="Q113" s="47" t="n">
        <f aca="false">VLOOKUP(B113,'SERVICOS SINAPI'!B:N,5,0)</f>
        <v>10.01</v>
      </c>
      <c r="R113" s="46" t="n">
        <f aca="false">P113-Q113</f>
        <v>0.0116919167500011</v>
      </c>
      <c r="S113" s="46" t="n">
        <f aca="false">R113*F113</f>
        <v>0.607979671000059</v>
      </c>
    </row>
    <row r="114" customFormat="false" ht="39" hidden="false" customHeight="false" outlineLevel="0" collapsed="false">
      <c r="A114" s="41" t="s">
        <v>309</v>
      </c>
      <c r="B114" s="42" t="s">
        <v>310</v>
      </c>
      <c r="C114" s="42" t="s">
        <v>311</v>
      </c>
      <c r="D114" s="43" t="s">
        <v>62</v>
      </c>
      <c r="E114" s="43" t="s">
        <v>32</v>
      </c>
      <c r="F114" s="44" t="n">
        <v>1</v>
      </c>
      <c r="G114" s="48" t="n">
        <f aca="false">VLOOKUP(B114,03_COMPOSIÇÕES!A:G,6,0)</f>
        <v>245.76767367</v>
      </c>
      <c r="H114" s="48" t="n">
        <f aca="false">VLOOKUP(B114,03_COMPOSIÇÕES!A:G,7,0)</f>
        <v>36.3028193437</v>
      </c>
      <c r="I114" s="45" t="n">
        <f aca="false">$F114*$G114</f>
        <v>245.76767367</v>
      </c>
      <c r="J114" s="45" t="n">
        <f aca="false">$F114*$H114</f>
        <v>36.3028193437</v>
      </c>
      <c r="K114" s="45" t="n">
        <f aca="false">$I114*(1+BDI_MAT)</f>
        <v>299.34502653006</v>
      </c>
      <c r="L114" s="45" t="n">
        <f aca="false">$J114*(1+BDI_MDO)</f>
        <v>46.76166159662</v>
      </c>
      <c r="M114" s="45" t="n">
        <f aca="false">SUM(K114:L114)</f>
        <v>346.10668812668</v>
      </c>
      <c r="P114" s="46" t="n">
        <f aca="false">G114+H114</f>
        <v>282.0704930137</v>
      </c>
      <c r="Q114" s="47" t="n">
        <f aca="false">VLOOKUP(B114,'SERVICOS SINAPI'!B:N,5,0)</f>
        <v>282.03</v>
      </c>
      <c r="R114" s="46" t="n">
        <f aca="false">P114-Q114</f>
        <v>0.0404930137000292</v>
      </c>
      <c r="S114" s="46" t="n">
        <f aca="false">R114*F114</f>
        <v>0.0404930137000292</v>
      </c>
    </row>
    <row r="115" customFormat="false" ht="15" hidden="false" customHeight="false" outlineLevel="0" collapsed="false">
      <c r="A115" s="41" t="s">
        <v>312</v>
      </c>
      <c r="B115" s="42" t="s">
        <v>313</v>
      </c>
      <c r="C115" s="42" t="s">
        <v>314</v>
      </c>
      <c r="D115" s="43" t="s">
        <v>62</v>
      </c>
      <c r="E115" s="43" t="s">
        <v>32</v>
      </c>
      <c r="F115" s="44" t="n">
        <v>20</v>
      </c>
      <c r="G115" s="48" t="n">
        <f aca="false">VLOOKUP(B115,03_COMPOSIÇÕES!A:G,6,0)</f>
        <v>91.82248</v>
      </c>
      <c r="H115" s="48" t="n">
        <f aca="false">VLOOKUP(B115,03_COMPOSIÇÕES!A:G,7,0)</f>
        <v>10.4393891913</v>
      </c>
      <c r="I115" s="45" t="n">
        <f aca="false">$F115*$G115</f>
        <v>1836.4496</v>
      </c>
      <c r="J115" s="45" t="n">
        <f aca="false">$F115*$H115</f>
        <v>208.787783826</v>
      </c>
      <c r="K115" s="45" t="n">
        <f aca="false">$I115*(1+BDI_MAT)</f>
        <v>2236.7956128</v>
      </c>
      <c r="L115" s="45" t="n">
        <f aca="false">$J115*(1+BDI_MDO)</f>
        <v>268.939544346271</v>
      </c>
      <c r="M115" s="45" t="n">
        <f aca="false">SUM(K115:L115)</f>
        <v>2505.73515714627</v>
      </c>
      <c r="P115" s="46"/>
      <c r="Q115" s="47"/>
      <c r="R115" s="46"/>
      <c r="S115" s="46"/>
    </row>
    <row r="116" customFormat="false" ht="15" hidden="false" customHeight="false" outlineLevel="0" collapsed="false">
      <c r="A116" s="41" t="s">
        <v>315</v>
      </c>
      <c r="B116" s="42" t="s">
        <v>213</v>
      </c>
      <c r="C116" s="42" t="s">
        <v>214</v>
      </c>
      <c r="D116" s="43" t="s">
        <v>62</v>
      </c>
      <c r="E116" s="43" t="s">
        <v>32</v>
      </c>
      <c r="F116" s="44" t="n">
        <v>18</v>
      </c>
      <c r="G116" s="48" t="n">
        <f aca="false">VLOOKUP(B116,03_COMPOSIÇÕES!A:G,6,0)</f>
        <v>5.37</v>
      </c>
      <c r="H116" s="48" t="n">
        <f aca="false">VLOOKUP(B116,03_COMPOSIÇÕES!A:G,7,0)</f>
        <v>1.561847575</v>
      </c>
      <c r="I116" s="45" t="n">
        <f aca="false">$F116*$G116</f>
        <v>96.66</v>
      </c>
      <c r="J116" s="45" t="n">
        <f aca="false">$F116*$H116</f>
        <v>28.11325635</v>
      </c>
      <c r="K116" s="45" t="n">
        <f aca="false">$I116*(1+BDI_MAT)</f>
        <v>117.73188</v>
      </c>
      <c r="L116" s="45" t="n">
        <f aca="false">$J116*(1+BDI_MDO)</f>
        <v>36.212685504435</v>
      </c>
      <c r="M116" s="45" t="n">
        <f aca="false">SUM(K116:L116)</f>
        <v>153.944565504435</v>
      </c>
      <c r="P116" s="46"/>
      <c r="Q116" s="47"/>
      <c r="R116" s="46"/>
      <c r="S116" s="46"/>
    </row>
    <row r="117" customFormat="false" ht="15" hidden="false" customHeight="false" outlineLevel="0" collapsed="false">
      <c r="A117" s="41" t="s">
        <v>316</v>
      </c>
      <c r="B117" s="42" t="s">
        <v>317</v>
      </c>
      <c r="C117" s="42" t="s">
        <v>318</v>
      </c>
      <c r="D117" s="43" t="s">
        <v>62</v>
      </c>
      <c r="E117" s="43" t="s">
        <v>32</v>
      </c>
      <c r="F117" s="44" t="n">
        <v>37</v>
      </c>
      <c r="G117" s="48" t="n">
        <f aca="false">VLOOKUP(B117,03_COMPOSIÇÕES!A:G,6,0)</f>
        <v>58.33</v>
      </c>
      <c r="H117" s="48" t="n">
        <f aca="false">VLOOKUP(B117,03_COMPOSIÇÕES!A:G,7,0)</f>
        <v>0</v>
      </c>
      <c r="I117" s="45" t="n">
        <f aca="false">$F117*$G117</f>
        <v>2158.21</v>
      </c>
      <c r="J117" s="45" t="n">
        <f aca="false">$F117*$H117</f>
        <v>0</v>
      </c>
      <c r="K117" s="45" t="n">
        <f aca="false">$I117*(1+BDI_MAT)</f>
        <v>2628.69978</v>
      </c>
      <c r="L117" s="45" t="n">
        <f aca="false">$J117*(1+BDI_MDO)</f>
        <v>0</v>
      </c>
      <c r="M117" s="45" t="n">
        <f aca="false">SUM(K117:L117)</f>
        <v>2628.69978</v>
      </c>
      <c r="P117" s="46"/>
      <c r="Q117" s="47"/>
      <c r="R117" s="46"/>
      <c r="S117" s="46"/>
    </row>
    <row r="118" customFormat="false" ht="26.25" hidden="false" customHeight="false" outlineLevel="0" collapsed="false">
      <c r="A118" s="41" t="s">
        <v>319</v>
      </c>
      <c r="B118" s="42" t="s">
        <v>320</v>
      </c>
      <c r="C118" s="42" t="s">
        <v>321</v>
      </c>
      <c r="D118" s="43" t="s">
        <v>62</v>
      </c>
      <c r="E118" s="43" t="s">
        <v>32</v>
      </c>
      <c r="F118" s="44" t="n">
        <v>1</v>
      </c>
      <c r="G118" s="48" t="n">
        <f aca="false">VLOOKUP(B118,03_COMPOSIÇÕES!A:G,6,0)</f>
        <v>5437.25</v>
      </c>
      <c r="H118" s="48" t="n">
        <f aca="false">VLOOKUP(B118,03_COMPOSIÇÕES!A:G,7,0)</f>
        <v>124.947806</v>
      </c>
      <c r="I118" s="45" t="n">
        <f aca="false">$F118*$G118</f>
        <v>5437.25</v>
      </c>
      <c r="J118" s="45" t="n">
        <f aca="false">$F118*$H118</f>
        <v>124.947806</v>
      </c>
      <c r="K118" s="45" t="n">
        <f aca="false">$I118*(1+BDI_MAT)</f>
        <v>6622.5705</v>
      </c>
      <c r="L118" s="45" t="n">
        <f aca="false">$J118*(1+BDI_MDO)</f>
        <v>160.9452689086</v>
      </c>
      <c r="M118" s="45" t="n">
        <f aca="false">SUM(K118:L118)</f>
        <v>6783.5157689086</v>
      </c>
      <c r="P118" s="46"/>
      <c r="Q118" s="47"/>
      <c r="R118" s="46"/>
      <c r="S118" s="46"/>
    </row>
    <row r="119" customFormat="false" ht="15" hidden="false" customHeight="false" outlineLevel="0" collapsed="false">
      <c r="A119" s="41" t="s">
        <v>322</v>
      </c>
      <c r="B119" s="42" t="s">
        <v>278</v>
      </c>
      <c r="C119" s="42" t="s">
        <v>279</v>
      </c>
      <c r="D119" s="43" t="s">
        <v>62</v>
      </c>
      <c r="E119" s="43" t="s">
        <v>32</v>
      </c>
      <c r="F119" s="44" t="n">
        <v>32</v>
      </c>
      <c r="G119" s="48" t="n">
        <f aca="false">VLOOKUP(B119,03_COMPOSIÇÕES!A:G,6,0)</f>
        <v>9.85</v>
      </c>
      <c r="H119" s="48" t="n">
        <f aca="false">VLOOKUP(B119,03_COMPOSIÇÕES!A:G,7,0)</f>
        <v>1.561847575</v>
      </c>
      <c r="I119" s="45" t="n">
        <f aca="false">$F119*$G119</f>
        <v>315.2</v>
      </c>
      <c r="J119" s="45" t="n">
        <f aca="false">$F119*$H119</f>
        <v>49.9791224</v>
      </c>
      <c r="K119" s="45" t="n">
        <f aca="false">$I119*(1+BDI_MAT)</f>
        <v>383.9136</v>
      </c>
      <c r="L119" s="45" t="n">
        <f aca="false">$J119*(1+BDI_MDO)</f>
        <v>64.37810756344</v>
      </c>
      <c r="M119" s="45" t="n">
        <f aca="false">SUM(K119:L119)</f>
        <v>448.29170756344</v>
      </c>
      <c r="P119" s="46"/>
      <c r="Q119" s="47"/>
      <c r="R119" s="46"/>
      <c r="S119" s="46"/>
    </row>
    <row r="120" customFormat="false" ht="26.25" hidden="false" customHeight="false" outlineLevel="0" collapsed="false">
      <c r="A120" s="41" t="s">
        <v>323</v>
      </c>
      <c r="B120" s="42" t="s">
        <v>324</v>
      </c>
      <c r="C120" s="42" t="s">
        <v>325</v>
      </c>
      <c r="D120" s="43" t="s">
        <v>62</v>
      </c>
      <c r="E120" s="43" t="s">
        <v>32</v>
      </c>
      <c r="F120" s="44" t="n">
        <v>750</v>
      </c>
      <c r="G120" s="48" t="n">
        <f aca="false">VLOOKUP(B120,03_COMPOSIÇÕES!A:G,6,0)</f>
        <v>9.0216</v>
      </c>
      <c r="H120" s="48" t="n">
        <f aca="false">VLOOKUP(B120,03_COMPOSIÇÕES!A:G,7,0)</f>
        <v>1.2182411085</v>
      </c>
      <c r="I120" s="45" t="n">
        <f aca="false">$F120*$G120</f>
        <v>6766.2</v>
      </c>
      <c r="J120" s="45" t="n">
        <f aca="false">$F120*$H120</f>
        <v>913.680831375</v>
      </c>
      <c r="K120" s="45" t="n">
        <f aca="false">$I120*(1+BDI_MAT)</f>
        <v>8241.2316</v>
      </c>
      <c r="L120" s="45" t="n">
        <f aca="false">$J120*(1+BDI_MDO)</f>
        <v>1176.91227889414</v>
      </c>
      <c r="M120" s="45" t="n">
        <f aca="false">SUM(K120:L120)</f>
        <v>9418.14387889414</v>
      </c>
      <c r="P120" s="46"/>
      <c r="Q120" s="47"/>
      <c r="R120" s="46"/>
      <c r="S120" s="46"/>
    </row>
    <row r="121" customFormat="false" ht="15" hidden="false" customHeight="false" outlineLevel="0" collapsed="false">
      <c r="A121" s="41" t="s">
        <v>326</v>
      </c>
      <c r="B121" s="42" t="s">
        <v>289</v>
      </c>
      <c r="C121" s="42" t="s">
        <v>290</v>
      </c>
      <c r="D121" s="43" t="s">
        <v>62</v>
      </c>
      <c r="E121" s="43" t="s">
        <v>32</v>
      </c>
      <c r="F121" s="44" t="n">
        <v>2</v>
      </c>
      <c r="G121" s="48" t="n">
        <f aca="false">VLOOKUP(B121,03_COMPOSIÇÕES!A:G,6,0)</f>
        <v>88.41</v>
      </c>
      <c r="H121" s="48" t="n">
        <f aca="false">VLOOKUP(B121,03_COMPOSIÇÕES!A:G,7,0)</f>
        <v>6.2473903</v>
      </c>
      <c r="I121" s="45" t="n">
        <f aca="false">$F121*$G121</f>
        <v>176.82</v>
      </c>
      <c r="J121" s="45" t="n">
        <f aca="false">$F121*$H121</f>
        <v>12.4947806</v>
      </c>
      <c r="K121" s="45" t="n">
        <f aca="false">$I121*(1+BDI_MAT)</f>
        <v>215.36676</v>
      </c>
      <c r="L121" s="45" t="n">
        <f aca="false">$J121*(1+BDI_MDO)</f>
        <v>16.09452689086</v>
      </c>
      <c r="M121" s="45" t="n">
        <f aca="false">SUM(K121:L121)</f>
        <v>231.46128689086</v>
      </c>
      <c r="P121" s="46"/>
      <c r="Q121" s="47"/>
      <c r="R121" s="46"/>
      <c r="S121" s="46"/>
    </row>
    <row r="122" customFormat="false" ht="15" hidden="false" customHeight="false" outlineLevel="0" collapsed="false">
      <c r="A122" s="41" t="s">
        <v>327</v>
      </c>
      <c r="B122" s="42" t="s">
        <v>292</v>
      </c>
      <c r="C122" s="42" t="s">
        <v>293</v>
      </c>
      <c r="D122" s="43" t="s">
        <v>62</v>
      </c>
      <c r="E122" s="43" t="s">
        <v>32</v>
      </c>
      <c r="F122" s="44" t="n">
        <v>1</v>
      </c>
      <c r="G122" s="48" t="n">
        <f aca="false">VLOOKUP(B122,03_COMPOSIÇÕES!A:G,6,0)</f>
        <v>83.26</v>
      </c>
      <c r="H122" s="48" t="n">
        <f aca="false">VLOOKUP(B122,03_COMPOSIÇÕES!A:G,7,0)</f>
        <v>6.2473903</v>
      </c>
      <c r="I122" s="45" t="n">
        <f aca="false">$F122*$G122</f>
        <v>83.26</v>
      </c>
      <c r="J122" s="45" t="n">
        <f aca="false">$F122*$H122</f>
        <v>6.2473903</v>
      </c>
      <c r="K122" s="45" t="n">
        <f aca="false">$I122*(1+BDI_MAT)</f>
        <v>101.41068</v>
      </c>
      <c r="L122" s="45" t="n">
        <f aca="false">$J122*(1+BDI_MDO)</f>
        <v>8.04726344543</v>
      </c>
      <c r="M122" s="45" t="n">
        <f aca="false">SUM(K122:L122)</f>
        <v>109.45794344543</v>
      </c>
      <c r="P122" s="46"/>
      <c r="Q122" s="47"/>
      <c r="R122" s="46"/>
      <c r="S122" s="46"/>
    </row>
    <row r="123" customFormat="false" ht="26.25" hidden="false" customHeight="false" outlineLevel="0" collapsed="false">
      <c r="A123" s="41" t="s">
        <v>328</v>
      </c>
      <c r="B123" s="42" t="s">
        <v>295</v>
      </c>
      <c r="C123" s="42" t="s">
        <v>296</v>
      </c>
      <c r="D123" s="43" t="s">
        <v>62</v>
      </c>
      <c r="E123" s="43" t="s">
        <v>32</v>
      </c>
      <c r="F123" s="44" t="n">
        <v>2</v>
      </c>
      <c r="G123" s="48" t="n">
        <f aca="false">VLOOKUP(B123,03_COMPOSIÇÕES!A:G,6,0)</f>
        <v>21.83</v>
      </c>
      <c r="H123" s="48" t="n">
        <f aca="false">VLOOKUP(B123,03_COMPOSIÇÕES!A:G,7,0)</f>
        <v>6.2473903</v>
      </c>
      <c r="I123" s="45" t="n">
        <f aca="false">$F123*$G123</f>
        <v>43.66</v>
      </c>
      <c r="J123" s="45" t="n">
        <f aca="false">$F123*$H123</f>
        <v>12.4947806</v>
      </c>
      <c r="K123" s="45" t="n">
        <f aca="false">$I123*(1+BDI_MAT)</f>
        <v>53.17788</v>
      </c>
      <c r="L123" s="45" t="n">
        <f aca="false">$J123*(1+BDI_MDO)</f>
        <v>16.09452689086</v>
      </c>
      <c r="M123" s="45" t="n">
        <f aca="false">SUM(K123:L123)</f>
        <v>69.27240689086</v>
      </c>
      <c r="P123" s="46"/>
      <c r="Q123" s="47"/>
      <c r="R123" s="46"/>
      <c r="S123" s="46"/>
    </row>
    <row r="124" customFormat="false" ht="26.25" hidden="false" customHeight="false" outlineLevel="0" collapsed="false">
      <c r="A124" s="41" t="s">
        <v>329</v>
      </c>
      <c r="B124" s="42" t="s">
        <v>298</v>
      </c>
      <c r="C124" s="42" t="s">
        <v>299</v>
      </c>
      <c r="D124" s="43" t="s">
        <v>62</v>
      </c>
      <c r="E124" s="43" t="s">
        <v>32</v>
      </c>
      <c r="F124" s="44" t="n">
        <v>12</v>
      </c>
      <c r="G124" s="48" t="n">
        <f aca="false">VLOOKUP(B124,03_COMPOSIÇÕES!A:G,6,0)</f>
        <v>266.494</v>
      </c>
      <c r="H124" s="48" t="n">
        <f aca="false">VLOOKUP(B124,03_COMPOSIÇÕES!A:G,7,0)</f>
        <v>29.98747344</v>
      </c>
      <c r="I124" s="45" t="n">
        <f aca="false">$F124*$G124</f>
        <v>3197.928</v>
      </c>
      <c r="J124" s="45" t="n">
        <f aca="false">$F124*$H124</f>
        <v>359.84968128</v>
      </c>
      <c r="K124" s="45" t="n">
        <f aca="false">$I124*(1+BDI_MAT)</f>
        <v>3895.076304</v>
      </c>
      <c r="L124" s="45" t="n">
        <f aca="false">$J124*(1+BDI_MDO)</f>
        <v>463.522374456768</v>
      </c>
      <c r="M124" s="45" t="n">
        <f aca="false">SUM(K124:L124)</f>
        <v>4358.59867845677</v>
      </c>
      <c r="P124" s="46"/>
      <c r="Q124" s="47"/>
      <c r="R124" s="46"/>
      <c r="S124" s="46"/>
    </row>
    <row r="125" customFormat="false" ht="26.25" hidden="false" customHeight="false" outlineLevel="0" collapsed="false">
      <c r="A125" s="41" t="s">
        <v>330</v>
      </c>
      <c r="B125" s="42" t="s">
        <v>301</v>
      </c>
      <c r="C125" s="42" t="s">
        <v>302</v>
      </c>
      <c r="D125" s="43" t="s">
        <v>62</v>
      </c>
      <c r="E125" s="43" t="s">
        <v>32</v>
      </c>
      <c r="F125" s="44" t="n">
        <v>12</v>
      </c>
      <c r="G125" s="48" t="n">
        <f aca="false">VLOOKUP(B125,03_COMPOSIÇÕES!A:G,6,0)</f>
        <v>63.82</v>
      </c>
      <c r="H125" s="48" t="n">
        <f aca="false">VLOOKUP(B125,03_COMPOSIÇÕES!A:G,7,0)</f>
        <v>6.2473903</v>
      </c>
      <c r="I125" s="45" t="n">
        <f aca="false">$F125*$G125</f>
        <v>765.84</v>
      </c>
      <c r="J125" s="45" t="n">
        <f aca="false">$F125*$H125</f>
        <v>74.9686836</v>
      </c>
      <c r="K125" s="45" t="n">
        <f aca="false">$I125*(1+BDI_MAT)</f>
        <v>932.79312</v>
      </c>
      <c r="L125" s="45" t="n">
        <f aca="false">$J125*(1+BDI_MDO)</f>
        <v>96.56716134516</v>
      </c>
      <c r="M125" s="45" t="n">
        <f aca="false">SUM(K125:L125)</f>
        <v>1029.36028134516</v>
      </c>
      <c r="P125" s="46"/>
      <c r="Q125" s="47"/>
      <c r="R125" s="46"/>
      <c r="S125" s="46"/>
    </row>
    <row r="126" customFormat="false" ht="15" hidden="false" customHeight="false" outlineLevel="0" collapsed="false">
      <c r="A126" s="41"/>
      <c r="B126" s="42"/>
      <c r="C126" s="42"/>
      <c r="D126" s="43"/>
      <c r="E126" s="43"/>
      <c r="F126" s="44"/>
      <c r="G126" s="45"/>
      <c r="H126" s="45"/>
      <c r="I126" s="45"/>
      <c r="J126" s="45"/>
      <c r="K126" s="45"/>
      <c r="L126" s="45"/>
      <c r="M126" s="45"/>
      <c r="P126" s="46"/>
      <c r="Q126" s="47"/>
      <c r="R126" s="46"/>
      <c r="S126" s="46"/>
    </row>
    <row r="127" customFormat="false" ht="15" hidden="false" customHeight="false" outlineLevel="0" collapsed="false">
      <c r="A127" s="41" t="s">
        <v>331</v>
      </c>
      <c r="B127" s="42"/>
      <c r="C127" s="42" t="s">
        <v>332</v>
      </c>
      <c r="D127" s="43"/>
      <c r="E127" s="43"/>
      <c r="F127" s="44"/>
      <c r="G127" s="45"/>
      <c r="H127" s="45"/>
      <c r="I127" s="45" t="n">
        <f aca="false">SUBTOTAL(9,I128:I134)</f>
        <v>5772.89892916</v>
      </c>
      <c r="J127" s="45" t="n">
        <f aca="false">SUBTOTAL(9,J128:J134)</f>
        <v>868.00073431184</v>
      </c>
      <c r="K127" s="45" t="n">
        <f aca="false">SUBTOTAL(9,K128:K134)</f>
        <v>7031.39089571688</v>
      </c>
      <c r="L127" s="45" t="n">
        <f aca="false">SUBTOTAL(9,L128:L134)</f>
        <v>1118.07174586708</v>
      </c>
      <c r="M127" s="45" t="n">
        <f aca="false">SUBTOTAL(9,M128:M134)</f>
        <v>8149.46264158396</v>
      </c>
      <c r="P127" s="46"/>
      <c r="Q127" s="47"/>
      <c r="R127" s="46"/>
      <c r="S127" s="46"/>
    </row>
    <row r="128" customFormat="false" ht="39" hidden="false" customHeight="false" outlineLevel="0" collapsed="false">
      <c r="A128" s="41" t="s">
        <v>333</v>
      </c>
      <c r="B128" s="42" t="s">
        <v>180</v>
      </c>
      <c r="C128" s="42" t="s">
        <v>181</v>
      </c>
      <c r="D128" s="43" t="s">
        <v>62</v>
      </c>
      <c r="E128" s="43" t="s">
        <v>152</v>
      </c>
      <c r="F128" s="44" t="n">
        <v>20</v>
      </c>
      <c r="G128" s="48" t="n">
        <f aca="false">VLOOKUP(B128,03_COMPOSIÇÕES!A:G,6,0)</f>
        <v>7.910668</v>
      </c>
      <c r="H128" s="48" t="n">
        <f aca="false">VLOOKUP(B128,03_COMPOSIÇÕES!A:G,7,0)</f>
        <v>7.4087375269</v>
      </c>
      <c r="I128" s="45" t="n">
        <f aca="false">$F128*$G128</f>
        <v>158.21336</v>
      </c>
      <c r="J128" s="45" t="n">
        <f aca="false">$F128*$H128</f>
        <v>148.174750538</v>
      </c>
      <c r="K128" s="45" t="n">
        <f aca="false">$I128*(1+BDI_MAT)</f>
        <v>192.70387248</v>
      </c>
      <c r="L128" s="45" t="n">
        <f aca="false">$J128*(1+BDI_MDO)</f>
        <v>190.863896167998</v>
      </c>
      <c r="M128" s="45" t="n">
        <f aca="false">SUM(K128:L128)</f>
        <v>383.567768647998</v>
      </c>
      <c r="P128" s="46" t="n">
        <f aca="false">G128+H128</f>
        <v>15.3194055269</v>
      </c>
      <c r="Q128" s="47" t="n">
        <f aca="false">VLOOKUP(B128,'SERVICOS SINAPI'!B:N,5,0)</f>
        <v>15.27</v>
      </c>
      <c r="R128" s="46" t="n">
        <f aca="false">P128-Q128</f>
        <v>0.0494055268999993</v>
      </c>
      <c r="S128" s="46" t="n">
        <f aca="false">R128*F128</f>
        <v>0.988110537999987</v>
      </c>
    </row>
    <row r="129" customFormat="false" ht="26.25" hidden="false" customHeight="false" outlineLevel="0" collapsed="false">
      <c r="A129" s="41" t="s">
        <v>334</v>
      </c>
      <c r="B129" s="42" t="s">
        <v>335</v>
      </c>
      <c r="C129" s="42" t="s">
        <v>336</v>
      </c>
      <c r="D129" s="43" t="s">
        <v>62</v>
      </c>
      <c r="E129" s="43" t="s">
        <v>152</v>
      </c>
      <c r="F129" s="44" t="n">
        <v>40</v>
      </c>
      <c r="G129" s="48" t="n">
        <f aca="false">VLOOKUP(B129,03_COMPOSIÇÕES!A:G,6,0)</f>
        <v>7.57</v>
      </c>
      <c r="H129" s="48" t="n">
        <f aca="false">VLOOKUP(B129,03_COMPOSIÇÕES!A:G,7,0)</f>
        <v>4.685542725</v>
      </c>
      <c r="I129" s="45" t="n">
        <f aca="false">$F129*$G129</f>
        <v>302.8</v>
      </c>
      <c r="J129" s="45" t="n">
        <f aca="false">$F129*$H129</f>
        <v>187.421709</v>
      </c>
      <c r="K129" s="45" t="n">
        <f aca="false">$I129*(1+BDI_MAT)</f>
        <v>368.8104</v>
      </c>
      <c r="L129" s="45" t="n">
        <f aca="false">$J129*(1+BDI_MDO)</f>
        <v>241.4179033629</v>
      </c>
      <c r="M129" s="45" t="n">
        <f aca="false">SUM(K129:L129)</f>
        <v>610.2283033629</v>
      </c>
      <c r="P129" s="46"/>
      <c r="Q129" s="47"/>
      <c r="R129" s="46"/>
      <c r="S129" s="46"/>
    </row>
    <row r="130" customFormat="false" ht="15" hidden="false" customHeight="false" outlineLevel="0" collapsed="false">
      <c r="A130" s="41" t="s">
        <v>337</v>
      </c>
      <c r="B130" s="42" t="s">
        <v>338</v>
      </c>
      <c r="C130" s="42" t="s">
        <v>339</v>
      </c>
      <c r="D130" s="43" t="s">
        <v>62</v>
      </c>
      <c r="E130" s="43" t="s">
        <v>152</v>
      </c>
      <c r="F130" s="44" t="n">
        <v>62</v>
      </c>
      <c r="G130" s="48" t="n">
        <f aca="false">VLOOKUP(B130,03_COMPOSIÇÕES!A:G,6,0)</f>
        <v>8.7</v>
      </c>
      <c r="H130" s="48" t="n">
        <f aca="false">VLOOKUP(B130,03_COMPOSIÇÕES!A:G,7,0)</f>
        <v>6.2473903</v>
      </c>
      <c r="I130" s="45" t="n">
        <f aca="false">$F130*$G130</f>
        <v>539.4</v>
      </c>
      <c r="J130" s="45" t="n">
        <f aca="false">$F130*$H130</f>
        <v>387.3381986</v>
      </c>
      <c r="K130" s="45" t="n">
        <f aca="false">$I130*(1+BDI_MAT)</f>
        <v>656.9892</v>
      </c>
      <c r="L130" s="45" t="n">
        <f aca="false">$J130*(1+BDI_MDO)</f>
        <v>498.93033361666</v>
      </c>
      <c r="M130" s="45" t="n">
        <f aca="false">SUM(K130:L130)</f>
        <v>1155.91953361666</v>
      </c>
      <c r="P130" s="46"/>
      <c r="Q130" s="47"/>
      <c r="R130" s="46"/>
      <c r="S130" s="46"/>
    </row>
    <row r="131" customFormat="false" ht="26.25" hidden="false" customHeight="false" outlineLevel="0" collapsed="false">
      <c r="A131" s="41" t="s">
        <v>340</v>
      </c>
      <c r="B131" s="42" t="s">
        <v>341</v>
      </c>
      <c r="C131" s="42" t="s">
        <v>342</v>
      </c>
      <c r="D131" s="43" t="s">
        <v>62</v>
      </c>
      <c r="E131" s="43" t="s">
        <v>32</v>
      </c>
      <c r="F131" s="44" t="n">
        <v>1</v>
      </c>
      <c r="G131" s="48" t="n">
        <f aca="false">VLOOKUP(B131,03_COMPOSIÇÕES!A:G,6,0)</f>
        <v>3850.17</v>
      </c>
      <c r="H131" s="48" t="n">
        <f aca="false">VLOOKUP(B131,03_COMPOSIÇÕES!A:G,7,0)</f>
        <v>62.473903</v>
      </c>
      <c r="I131" s="45" t="n">
        <f aca="false">$F131*$G131</f>
        <v>3850.17</v>
      </c>
      <c r="J131" s="45" t="n">
        <f aca="false">$F131*$H131</f>
        <v>62.473903</v>
      </c>
      <c r="K131" s="45" t="n">
        <f aca="false">$I131*(1+BDI_MAT)</f>
        <v>4689.50706</v>
      </c>
      <c r="L131" s="45" t="n">
        <f aca="false">$J131*(1+BDI_MDO)</f>
        <v>80.4726344543</v>
      </c>
      <c r="M131" s="45" t="n">
        <f aca="false">SUM(K131:L131)</f>
        <v>4769.9796944543</v>
      </c>
      <c r="P131" s="46"/>
      <c r="Q131" s="47"/>
      <c r="R131" s="46"/>
      <c r="S131" s="46"/>
    </row>
    <row r="132" customFormat="false" ht="15" hidden="false" customHeight="false" outlineLevel="0" collapsed="false">
      <c r="A132" s="41" t="s">
        <v>343</v>
      </c>
      <c r="B132" s="42" t="s">
        <v>344</v>
      </c>
      <c r="C132" s="42" t="s">
        <v>345</v>
      </c>
      <c r="D132" s="43" t="s">
        <v>62</v>
      </c>
      <c r="E132" s="43" t="s">
        <v>32</v>
      </c>
      <c r="F132" s="44" t="n">
        <v>1</v>
      </c>
      <c r="G132" s="48" t="n">
        <f aca="false">VLOOKUP(B132,03_COMPOSIÇÕES!A:G,6,0)</f>
        <v>842.18</v>
      </c>
      <c r="H132" s="48" t="n">
        <f aca="false">VLOOKUP(B132,03_COMPOSIÇÕES!A:G,7,0)</f>
        <v>18.7421709</v>
      </c>
      <c r="I132" s="45" t="n">
        <f aca="false">$F132*$G132</f>
        <v>842.18</v>
      </c>
      <c r="J132" s="45" t="n">
        <f aca="false">$F132*$H132</f>
        <v>18.7421709</v>
      </c>
      <c r="K132" s="45" t="n">
        <f aca="false">$I132*(1+BDI_MAT)</f>
        <v>1025.77524</v>
      </c>
      <c r="L132" s="45" t="n">
        <f aca="false">$J132*(1+BDI_MDO)</f>
        <v>24.14179033629</v>
      </c>
      <c r="M132" s="45" t="n">
        <f aca="false">SUM(K132:L132)</f>
        <v>1049.91703033629</v>
      </c>
      <c r="P132" s="46"/>
      <c r="Q132" s="47"/>
      <c r="R132" s="46"/>
      <c r="S132" s="46"/>
    </row>
    <row r="133" customFormat="false" ht="26.25" hidden="false" customHeight="false" outlineLevel="0" collapsed="false">
      <c r="A133" s="41" t="s">
        <v>346</v>
      </c>
      <c r="B133" s="42" t="s">
        <v>347</v>
      </c>
      <c r="C133" s="42" t="s">
        <v>348</v>
      </c>
      <c r="D133" s="43" t="s">
        <v>62</v>
      </c>
      <c r="E133" s="43" t="s">
        <v>32</v>
      </c>
      <c r="F133" s="44" t="n">
        <v>2</v>
      </c>
      <c r="G133" s="48" t="n">
        <f aca="false">VLOOKUP(B133,03_COMPOSIÇÕES!A:G,6,0)</f>
        <v>25.5604</v>
      </c>
      <c r="H133" s="48" t="n">
        <f aca="false">VLOOKUP(B133,03_COMPOSIÇÕES!A:G,7,0)</f>
        <v>0.499791224</v>
      </c>
      <c r="I133" s="45" t="n">
        <f aca="false">$F133*$G133</f>
        <v>51.1208</v>
      </c>
      <c r="J133" s="45" t="n">
        <f aca="false">$F133*$H133</f>
        <v>0.999582448</v>
      </c>
      <c r="K133" s="45" t="n">
        <f aca="false">$I133*(1+BDI_MAT)</f>
        <v>62.2651344</v>
      </c>
      <c r="L133" s="45" t="n">
        <f aca="false">$J133*(1+BDI_MDO)</f>
        <v>1.2875621512688</v>
      </c>
      <c r="M133" s="45" t="n">
        <f aca="false">SUM(K133:L133)</f>
        <v>63.5526965512688</v>
      </c>
      <c r="P133" s="46"/>
      <c r="Q133" s="47"/>
      <c r="R133" s="46"/>
      <c r="S133" s="46"/>
    </row>
    <row r="134" customFormat="false" ht="15" hidden="false" customHeight="false" outlineLevel="0" collapsed="false">
      <c r="A134" s="41" t="s">
        <v>349</v>
      </c>
      <c r="B134" s="42" t="s">
        <v>350</v>
      </c>
      <c r="C134" s="42" t="s">
        <v>351</v>
      </c>
      <c r="D134" s="43" t="s">
        <v>62</v>
      </c>
      <c r="E134" s="43" t="s">
        <v>32</v>
      </c>
      <c r="F134" s="44" t="n">
        <v>4</v>
      </c>
      <c r="G134" s="48" t="n">
        <f aca="false">VLOOKUP(B134,03_COMPOSIÇÕES!A:G,6,0)</f>
        <v>7.25369229</v>
      </c>
      <c r="H134" s="48" t="n">
        <f aca="false">VLOOKUP(B134,03_COMPOSIÇÕES!A:G,7,0)</f>
        <v>15.71260495646</v>
      </c>
      <c r="I134" s="45" t="n">
        <f aca="false">$F134*$G134</f>
        <v>29.01476916</v>
      </c>
      <c r="J134" s="45" t="n">
        <f aca="false">$F134*$H134</f>
        <v>62.85041982584</v>
      </c>
      <c r="K134" s="45" t="n">
        <f aca="false">$I134*(1+BDI_MAT)</f>
        <v>35.33998883688</v>
      </c>
      <c r="L134" s="45" t="n">
        <f aca="false">$J134*(1+BDI_MDO)</f>
        <v>80.9576257776645</v>
      </c>
      <c r="M134" s="45" t="n">
        <f aca="false">SUM(K134:L134)</f>
        <v>116.297614614544</v>
      </c>
      <c r="P134" s="46"/>
      <c r="Q134" s="47"/>
      <c r="R134" s="46"/>
      <c r="S134" s="46"/>
    </row>
    <row r="135" customFormat="false" ht="15" hidden="false" customHeight="false" outlineLevel="0" collapsed="false">
      <c r="A135" s="41"/>
      <c r="B135" s="42"/>
      <c r="C135" s="42"/>
      <c r="D135" s="43"/>
      <c r="E135" s="43"/>
      <c r="F135" s="44"/>
      <c r="G135" s="45"/>
      <c r="H135" s="45"/>
      <c r="I135" s="45"/>
      <c r="J135" s="45"/>
      <c r="K135" s="45"/>
      <c r="L135" s="45"/>
      <c r="M135" s="45"/>
      <c r="P135" s="46"/>
      <c r="Q135" s="47"/>
      <c r="R135" s="46"/>
      <c r="S135" s="46"/>
    </row>
    <row r="136" customFormat="false" ht="15" hidden="false" customHeight="false" outlineLevel="0" collapsed="false">
      <c r="A136" s="41" t="n">
        <v>10</v>
      </c>
      <c r="B136" s="42"/>
      <c r="C136" s="42" t="s">
        <v>352</v>
      </c>
      <c r="D136" s="43"/>
      <c r="E136" s="43"/>
      <c r="F136" s="44"/>
      <c r="G136" s="45"/>
      <c r="H136" s="45"/>
      <c r="I136" s="45" t="n">
        <f aca="false">SUBTOTAL(9,I137:I142)</f>
        <v>43487.6399635</v>
      </c>
      <c r="J136" s="45" t="n">
        <f aca="false">SUBTOTAL(9,J137:J142)</f>
        <v>2457.09141405048</v>
      </c>
      <c r="K136" s="45" t="n">
        <f aca="false">SUBTOTAL(9,K137:K142)</f>
        <v>52967.945475543</v>
      </c>
      <c r="L136" s="45" t="n">
        <f aca="false">SUBTOTAL(9,L137:L142)</f>
        <v>3164.97945043842</v>
      </c>
      <c r="M136" s="45" t="n">
        <f aca="false">SUBTOTAL(9,M137:M142)</f>
        <v>56132.9249259814</v>
      </c>
      <c r="P136" s="46"/>
      <c r="Q136" s="47"/>
      <c r="R136" s="46"/>
      <c r="S136" s="46"/>
    </row>
    <row r="137" customFormat="false" ht="26.25" hidden="false" customHeight="false" outlineLevel="0" collapsed="false">
      <c r="A137" s="41" t="s">
        <v>353</v>
      </c>
      <c r="B137" s="42" t="s">
        <v>354</v>
      </c>
      <c r="C137" s="42" t="s">
        <v>355</v>
      </c>
      <c r="D137" s="43" t="s">
        <v>62</v>
      </c>
      <c r="E137" s="43" t="s">
        <v>32</v>
      </c>
      <c r="F137" s="44" t="n">
        <v>3</v>
      </c>
      <c r="G137" s="48" t="n">
        <f aca="false">VLOOKUP(B137,03_COMPOSIÇÕES!A:G,6,0)</f>
        <v>2468.424286</v>
      </c>
      <c r="H137" s="48" t="n">
        <f aca="false">VLOOKUP(B137,03_COMPOSIÇÕES!A:G,7,0)</f>
        <v>72.23064340704</v>
      </c>
      <c r="I137" s="45" t="n">
        <f aca="false">$F137*$G137</f>
        <v>7405.272858</v>
      </c>
      <c r="J137" s="45" t="n">
        <f aca="false">$F137*$H137</f>
        <v>216.69193022112</v>
      </c>
      <c r="K137" s="45" t="n">
        <f aca="false">$I137*(1+BDI_MAT)</f>
        <v>9019.622341044</v>
      </c>
      <c r="L137" s="45" t="n">
        <f aca="false">$J137*(1+BDI_MDO)</f>
        <v>279.120875317825</v>
      </c>
      <c r="M137" s="45" t="n">
        <f aca="false">SUM(K137:L137)</f>
        <v>9298.74321636182</v>
      </c>
      <c r="P137" s="46" t="n">
        <f aca="false">G137+H137</f>
        <v>2540.65492940704</v>
      </c>
      <c r="Q137" s="47" t="n">
        <f aca="false">VLOOKUP(B137,'SERVICOS SINAPI'!B:N,5,0)</f>
        <v>2540.56</v>
      </c>
      <c r="R137" s="46" t="n">
        <f aca="false">P137-Q137</f>
        <v>0.0949294070401265</v>
      </c>
      <c r="S137" s="46" t="n">
        <f aca="false">R137*F137</f>
        <v>0.28478822112038</v>
      </c>
    </row>
    <row r="138" customFormat="false" ht="26.25" hidden="false" customHeight="false" outlineLevel="0" collapsed="false">
      <c r="A138" s="41" t="s">
        <v>356</v>
      </c>
      <c r="B138" s="42" t="s">
        <v>357</v>
      </c>
      <c r="C138" s="42" t="s">
        <v>358</v>
      </c>
      <c r="D138" s="43" t="s">
        <v>62</v>
      </c>
      <c r="E138" s="43" t="s">
        <v>32</v>
      </c>
      <c r="F138" s="44" t="n">
        <v>4</v>
      </c>
      <c r="G138" s="48" t="n">
        <f aca="false">VLOOKUP(B138,03_COMPOSIÇÕES!A:G,6,0)</f>
        <v>2752.534286</v>
      </c>
      <c r="H138" s="48" t="n">
        <f aca="false">VLOOKUP(B138,03_COMPOSIÇÕES!A:G,7,0)</f>
        <v>72.23064340704</v>
      </c>
      <c r="I138" s="45" t="n">
        <f aca="false">$F138*$G138</f>
        <v>11010.137144</v>
      </c>
      <c r="J138" s="45" t="n">
        <f aca="false">$F138*$H138</f>
        <v>288.92257362816</v>
      </c>
      <c r="K138" s="45" t="n">
        <f aca="false">$I138*(1+BDI_MAT)</f>
        <v>13410.347041392</v>
      </c>
      <c r="L138" s="45" t="n">
        <f aca="false">$J138*(1+BDI_MDO)</f>
        <v>372.161167090433</v>
      </c>
      <c r="M138" s="45" t="n">
        <f aca="false">SUM(K138:L138)</f>
        <v>13782.5082084824</v>
      </c>
      <c r="P138" s="46" t="n">
        <f aca="false">G138+H138</f>
        <v>2824.76492940704</v>
      </c>
      <c r="Q138" s="47" t="n">
        <f aca="false">VLOOKUP(B138,'SERVICOS SINAPI'!B:N,5,0)</f>
        <v>2824.67</v>
      </c>
      <c r="R138" s="46" t="n">
        <f aca="false">P138-Q138</f>
        <v>0.0949294070401265</v>
      </c>
      <c r="S138" s="46" t="n">
        <f aca="false">R138*F138</f>
        <v>0.379717628160506</v>
      </c>
    </row>
    <row r="139" customFormat="false" ht="26.25" hidden="false" customHeight="false" outlineLevel="0" collapsed="false">
      <c r="A139" s="41" t="s">
        <v>359</v>
      </c>
      <c r="B139" s="42" t="s">
        <v>360</v>
      </c>
      <c r="C139" s="42" t="s">
        <v>361</v>
      </c>
      <c r="D139" s="43" t="s">
        <v>62</v>
      </c>
      <c r="E139" s="43" t="s">
        <v>32</v>
      </c>
      <c r="F139" s="44" t="n">
        <v>4</v>
      </c>
      <c r="G139" s="48" t="n">
        <f aca="false">VLOOKUP(B139,03_COMPOSIÇÕES!A:G,6,0)</f>
        <v>4042.84367</v>
      </c>
      <c r="H139" s="48" t="n">
        <f aca="false">VLOOKUP(B139,03_COMPOSIÇÕES!A:G,7,0)</f>
        <v>78.0997314288</v>
      </c>
      <c r="I139" s="45" t="n">
        <f aca="false">$F139*$G139</f>
        <v>16171.37468</v>
      </c>
      <c r="J139" s="45" t="n">
        <f aca="false">$F139*$H139</f>
        <v>312.3989257152</v>
      </c>
      <c r="K139" s="45" t="n">
        <f aca="false">$I139*(1+BDI_MAT)</f>
        <v>19696.73436024</v>
      </c>
      <c r="L139" s="45" t="n">
        <f aca="false">$J139*(1+BDI_MDO)</f>
        <v>402.401056213749</v>
      </c>
      <c r="M139" s="45" t="n">
        <f aca="false">SUM(K139:L139)</f>
        <v>20099.1354164537</v>
      </c>
      <c r="P139" s="46" t="n">
        <f aca="false">G139+H139</f>
        <v>4120.9434014288</v>
      </c>
      <c r="Q139" s="47" t="n">
        <f aca="false">VLOOKUP(B139,'SERVICOS SINAPI'!B:N,5,0)</f>
        <v>4120.84</v>
      </c>
      <c r="R139" s="46" t="n">
        <f aca="false">P139-Q139</f>
        <v>0.103401428799771</v>
      </c>
      <c r="S139" s="46" t="n">
        <f aca="false">R139*F139</f>
        <v>0.413605715199083</v>
      </c>
    </row>
    <row r="140" customFormat="false" ht="26.25" hidden="false" customHeight="false" outlineLevel="0" collapsed="false">
      <c r="A140" s="41" t="s">
        <v>362</v>
      </c>
      <c r="B140" s="42" t="s">
        <v>363</v>
      </c>
      <c r="C140" s="42" t="s">
        <v>364</v>
      </c>
      <c r="D140" s="43" t="s">
        <v>62</v>
      </c>
      <c r="E140" s="43" t="s">
        <v>152</v>
      </c>
      <c r="F140" s="44" t="n">
        <v>25.5</v>
      </c>
      <c r="G140" s="48" t="n">
        <f aca="false">VLOOKUP(B140,03_COMPOSIÇÕES!A:G,6,0)</f>
        <v>15.540641</v>
      </c>
      <c r="H140" s="48" t="n">
        <f aca="false">VLOOKUP(B140,03_COMPOSIÇÕES!A:G,7,0)</f>
        <v>8.339486452</v>
      </c>
      <c r="I140" s="45" t="n">
        <f aca="false">$F140*$G140</f>
        <v>396.2863455</v>
      </c>
      <c r="J140" s="45" t="n">
        <f aca="false">$F140*$H140</f>
        <v>212.656904526</v>
      </c>
      <c r="K140" s="45" t="n">
        <f aca="false">$I140*(1+BDI_MAT)</f>
        <v>482.676768819</v>
      </c>
      <c r="L140" s="45" t="n">
        <f aca="false">$J140*(1+BDI_MDO)</f>
        <v>273.923358719941</v>
      </c>
      <c r="M140" s="45" t="n">
        <f aca="false">SUM(K140:L140)</f>
        <v>756.600127538941</v>
      </c>
      <c r="P140" s="46" t="n">
        <f aca="false">G140+H140</f>
        <v>23.880127452</v>
      </c>
      <c r="Q140" s="47" t="n">
        <f aca="false">VLOOKUP(B140,'SERVICOS SINAPI'!B:N,5,0)</f>
        <v>23.87</v>
      </c>
      <c r="R140" s="46" t="n">
        <f aca="false">P140-Q140</f>
        <v>0.0101274519999954</v>
      </c>
      <c r="S140" s="46" t="n">
        <f aca="false">R140*F140</f>
        <v>0.258250025999883</v>
      </c>
    </row>
    <row r="141" customFormat="false" ht="39" hidden="false" customHeight="false" outlineLevel="0" collapsed="false">
      <c r="A141" s="41" t="s">
        <v>365</v>
      </c>
      <c r="B141" s="42" t="s">
        <v>366</v>
      </c>
      <c r="C141" s="42" t="s">
        <v>367</v>
      </c>
      <c r="D141" s="43" t="s">
        <v>62</v>
      </c>
      <c r="E141" s="43" t="s">
        <v>32</v>
      </c>
      <c r="F141" s="44" t="n">
        <v>20</v>
      </c>
      <c r="G141" s="48" t="n">
        <f aca="false">VLOOKUP(B141,03_COMPOSIÇÕES!A:G,6,0)</f>
        <v>6.011058</v>
      </c>
      <c r="H141" s="48" t="n">
        <f aca="false">VLOOKUP(B141,03_COMPOSIÇÕES!A:G,7,0)</f>
        <v>3.613369863</v>
      </c>
      <c r="I141" s="45" t="n">
        <f aca="false">$F141*$G141</f>
        <v>120.22116</v>
      </c>
      <c r="J141" s="45" t="n">
        <f aca="false">$F141*$H141</f>
        <v>72.26739726</v>
      </c>
      <c r="K141" s="45" t="n">
        <f aca="false">$I141*(1+BDI_MAT)</f>
        <v>146.42937288</v>
      </c>
      <c r="L141" s="45" t="n">
        <f aca="false">$J141*(1+BDI_MDO)</f>
        <v>93.087634410606</v>
      </c>
      <c r="M141" s="45" t="n">
        <f aca="false">SUM(K141:L141)</f>
        <v>239.517007290606</v>
      </c>
      <c r="P141" s="46" t="n">
        <f aca="false">G141+H141</f>
        <v>9.624427863</v>
      </c>
      <c r="Q141" s="47" t="n">
        <f aca="false">VLOOKUP(B141,'SERVICOS SINAPI'!B:N,5,0)</f>
        <v>9.61</v>
      </c>
      <c r="R141" s="46" t="n">
        <f aca="false">P141-Q141</f>
        <v>0.0144278630000017</v>
      </c>
      <c r="S141" s="46" t="n">
        <f aca="false">R141*F141</f>
        <v>0.288557260000033</v>
      </c>
    </row>
    <row r="142" customFormat="false" ht="39" hidden="false" customHeight="false" outlineLevel="0" collapsed="false">
      <c r="A142" s="41" t="s">
        <v>368</v>
      </c>
      <c r="B142" s="42" t="s">
        <v>369</v>
      </c>
      <c r="C142" s="42" t="s">
        <v>370</v>
      </c>
      <c r="D142" s="43" t="s">
        <v>62</v>
      </c>
      <c r="E142" s="43" t="s">
        <v>152</v>
      </c>
      <c r="F142" s="44" t="n">
        <v>168</v>
      </c>
      <c r="G142" s="48" t="n">
        <f aca="false">VLOOKUP(B142,03_COMPOSIÇÕES!A:G,6,0)</f>
        <v>49.906832</v>
      </c>
      <c r="H142" s="48" t="n">
        <f aca="false">VLOOKUP(B142,03_COMPOSIÇÕES!A:G,7,0)</f>
        <v>8.0604385875</v>
      </c>
      <c r="I142" s="45" t="n">
        <f aca="false">$F142*$G142</f>
        <v>8384.347776</v>
      </c>
      <c r="J142" s="45" t="n">
        <f aca="false">$F142*$H142</f>
        <v>1354.1536827</v>
      </c>
      <c r="K142" s="45" t="n">
        <f aca="false">$I142*(1+BDI_MAT)</f>
        <v>10212.135591168</v>
      </c>
      <c r="L142" s="45" t="n">
        <f aca="false">$J142*(1+BDI_MDO)</f>
        <v>1744.28535868587</v>
      </c>
      <c r="M142" s="45" t="n">
        <f aca="false">SUM(K142:L142)</f>
        <v>11956.4209498539</v>
      </c>
      <c r="P142" s="46"/>
      <c r="Q142" s="47"/>
      <c r="R142" s="46"/>
      <c r="S142" s="46"/>
    </row>
    <row r="143" customFormat="false" ht="15" hidden="false" customHeight="false" outlineLevel="0" collapsed="false">
      <c r="A143" s="41"/>
      <c r="B143" s="42"/>
      <c r="C143" s="42"/>
      <c r="D143" s="43"/>
      <c r="E143" s="43"/>
      <c r="F143" s="44"/>
      <c r="G143" s="45"/>
      <c r="H143" s="45"/>
      <c r="I143" s="45"/>
      <c r="J143" s="45"/>
      <c r="K143" s="45"/>
      <c r="L143" s="45"/>
      <c r="M143" s="45"/>
      <c r="P143" s="46"/>
      <c r="Q143" s="47"/>
      <c r="R143" s="46"/>
      <c r="S143" s="46"/>
    </row>
    <row r="144" customFormat="false" ht="15" hidden="false" customHeight="false" outlineLevel="0" collapsed="false">
      <c r="A144" s="41" t="n">
        <v>11</v>
      </c>
      <c r="B144" s="42"/>
      <c r="C144" s="42" t="s">
        <v>371</v>
      </c>
      <c r="D144" s="43"/>
      <c r="E144" s="43"/>
      <c r="F144" s="44"/>
      <c r="G144" s="45"/>
      <c r="H144" s="45"/>
      <c r="I144" s="45" t="n">
        <f aca="false">SUBTOTAL(9,I145:I152)</f>
        <v>5148.5745</v>
      </c>
      <c r="J144" s="45" t="n">
        <f aca="false">SUBTOTAL(9,J145:J152)</f>
        <v>1716.778580459</v>
      </c>
      <c r="K144" s="45" t="n">
        <f aca="false">SUBTOTAL(9,K145:K152)</f>
        <v>6270.963741</v>
      </c>
      <c r="L144" s="45" t="n">
        <f aca="false">SUBTOTAL(9,L145:L152)</f>
        <v>2211.38248948924</v>
      </c>
      <c r="M144" s="45" t="n">
        <f aca="false">SUBTOTAL(9,M145:M152)</f>
        <v>8482.34623048924</v>
      </c>
      <c r="P144" s="46"/>
      <c r="Q144" s="47"/>
      <c r="R144" s="46"/>
      <c r="S144" s="46"/>
    </row>
    <row r="145" customFormat="false" ht="15" hidden="false" customHeight="false" outlineLevel="0" collapsed="false">
      <c r="A145" s="41" t="s">
        <v>372</v>
      </c>
      <c r="B145" s="42" t="s">
        <v>373</v>
      </c>
      <c r="C145" s="42" t="s">
        <v>374</v>
      </c>
      <c r="D145" s="43" t="s">
        <v>62</v>
      </c>
      <c r="E145" s="43" t="s">
        <v>32</v>
      </c>
      <c r="F145" s="44" t="n">
        <v>4</v>
      </c>
      <c r="G145" s="48" t="n">
        <f aca="false">VLOOKUP(B145,03_COMPOSIÇÕES!A:G,6,0)</f>
        <v>50.425</v>
      </c>
      <c r="H145" s="48" t="n">
        <f aca="false">VLOOKUP(B145,03_COMPOSIÇÕES!A:G,7,0)</f>
        <v>22.8189555</v>
      </c>
      <c r="I145" s="45" t="n">
        <f aca="false">$F145*$G145</f>
        <v>201.7</v>
      </c>
      <c r="J145" s="45" t="n">
        <f aca="false">$F145*$H145</f>
        <v>91.275822</v>
      </c>
      <c r="K145" s="45" t="n">
        <f aca="false">$I145*(1+BDI_MAT)</f>
        <v>245.6706</v>
      </c>
      <c r="L145" s="45" t="n">
        <f aca="false">$J145*(1+BDI_MDO)</f>
        <v>117.5723863182</v>
      </c>
      <c r="M145" s="45" t="n">
        <f aca="false">SUM(K145:L145)</f>
        <v>363.2429863182</v>
      </c>
      <c r="P145" s="46"/>
      <c r="Q145" s="47"/>
      <c r="R145" s="46"/>
      <c r="S145" s="46"/>
    </row>
    <row r="146" customFormat="false" ht="26.25" hidden="false" customHeight="false" outlineLevel="0" collapsed="false">
      <c r="A146" s="41" t="s">
        <v>375</v>
      </c>
      <c r="B146" s="42" t="s">
        <v>376</v>
      </c>
      <c r="C146" s="42" t="s">
        <v>377</v>
      </c>
      <c r="D146" s="43" t="s">
        <v>62</v>
      </c>
      <c r="E146" s="43" t="s">
        <v>32</v>
      </c>
      <c r="F146" s="44" t="n">
        <v>3</v>
      </c>
      <c r="G146" s="48" t="n">
        <f aca="false">VLOOKUP(B146,03_COMPOSIÇÕES!A:G,6,0)</f>
        <v>333.28</v>
      </c>
      <c r="H146" s="48" t="n">
        <f aca="false">VLOOKUP(B146,03_COMPOSIÇÕES!A:G,7,0)</f>
        <v>76.530531175</v>
      </c>
      <c r="I146" s="45" t="n">
        <f aca="false">$F146*$G146</f>
        <v>999.84</v>
      </c>
      <c r="J146" s="45" t="n">
        <f aca="false">$F146*$H146</f>
        <v>229.591593525</v>
      </c>
      <c r="K146" s="45" t="n">
        <f aca="false">$I146*(1+BDI_MAT)</f>
        <v>1217.80512</v>
      </c>
      <c r="L146" s="45" t="n">
        <f aca="false">$J146*(1+BDI_MDO)</f>
        <v>295.736931619552</v>
      </c>
      <c r="M146" s="45" t="n">
        <f aca="false">SUM(K146:L146)</f>
        <v>1513.54205161955</v>
      </c>
      <c r="P146" s="46"/>
      <c r="Q146" s="47"/>
      <c r="R146" s="46"/>
      <c r="S146" s="46"/>
    </row>
    <row r="147" customFormat="false" ht="26.25" hidden="false" customHeight="false" outlineLevel="0" collapsed="false">
      <c r="A147" s="41" t="s">
        <v>378</v>
      </c>
      <c r="B147" s="42" t="s">
        <v>379</v>
      </c>
      <c r="C147" s="42" t="s">
        <v>380</v>
      </c>
      <c r="D147" s="43" t="s">
        <v>62</v>
      </c>
      <c r="E147" s="43" t="s">
        <v>32</v>
      </c>
      <c r="F147" s="44" t="n">
        <v>3</v>
      </c>
      <c r="G147" s="48" t="n">
        <f aca="false">VLOOKUP(B147,03_COMPOSIÇÕES!A:G,6,0)</f>
        <v>179.704</v>
      </c>
      <c r="H147" s="48" t="n">
        <f aca="false">VLOOKUP(B147,03_COMPOSIÇÕES!A:G,7,0)</f>
        <v>75.281053115</v>
      </c>
      <c r="I147" s="45" t="n">
        <f aca="false">$F147*$G147</f>
        <v>539.112</v>
      </c>
      <c r="J147" s="45" t="n">
        <f aca="false">$F147*$H147</f>
        <v>225.843159345</v>
      </c>
      <c r="K147" s="45" t="n">
        <f aca="false">$I147*(1+BDI_MAT)</f>
        <v>656.638416</v>
      </c>
      <c r="L147" s="45" t="n">
        <f aca="false">$J147*(1+BDI_MDO)</f>
        <v>290.908573552294</v>
      </c>
      <c r="M147" s="45" t="n">
        <f aca="false">SUM(K147:L147)</f>
        <v>947.546989552295</v>
      </c>
      <c r="P147" s="46"/>
      <c r="Q147" s="47"/>
      <c r="R147" s="46"/>
      <c r="S147" s="46"/>
    </row>
    <row r="148" customFormat="false" ht="26.25" hidden="false" customHeight="false" outlineLevel="0" collapsed="false">
      <c r="A148" s="41" t="s">
        <v>381</v>
      </c>
      <c r="B148" s="42" t="s">
        <v>382</v>
      </c>
      <c r="C148" s="42" t="s">
        <v>383</v>
      </c>
      <c r="D148" s="43" t="s">
        <v>62</v>
      </c>
      <c r="E148" s="43" t="s">
        <v>152</v>
      </c>
      <c r="F148" s="44" t="n">
        <v>50</v>
      </c>
      <c r="G148" s="48" t="n">
        <f aca="false">VLOOKUP(B148,03_COMPOSIÇÕES!A:G,6,0)</f>
        <v>7.046</v>
      </c>
      <c r="H148" s="48" t="n">
        <f aca="false">VLOOKUP(B148,03_COMPOSIÇÕES!A:G,7,0)</f>
        <v>4.37317321</v>
      </c>
      <c r="I148" s="45" t="n">
        <f aca="false">$F148*$G148</f>
        <v>352.3</v>
      </c>
      <c r="J148" s="45" t="n">
        <f aca="false">$F148*$H148</f>
        <v>218.6586605</v>
      </c>
      <c r="K148" s="45" t="n">
        <f aca="false">$I148*(1+BDI_MAT)</f>
        <v>429.1014</v>
      </c>
      <c r="L148" s="45" t="n">
        <f aca="false">$J148*(1+BDI_MDO)</f>
        <v>281.65422059005</v>
      </c>
      <c r="M148" s="45" t="n">
        <f aca="false">SUM(K148:L148)</f>
        <v>710.75562059005</v>
      </c>
      <c r="P148" s="46"/>
      <c r="Q148" s="47"/>
      <c r="R148" s="46"/>
      <c r="S148" s="46"/>
    </row>
    <row r="149" customFormat="false" ht="26.25" hidden="false" customHeight="false" outlineLevel="0" collapsed="false">
      <c r="A149" s="41" t="s">
        <v>384</v>
      </c>
      <c r="B149" s="42" t="s">
        <v>385</v>
      </c>
      <c r="C149" s="42" t="s">
        <v>386</v>
      </c>
      <c r="D149" s="43" t="s">
        <v>62</v>
      </c>
      <c r="E149" s="43" t="s">
        <v>32</v>
      </c>
      <c r="F149" s="44" t="n">
        <v>12</v>
      </c>
      <c r="G149" s="48" t="n">
        <f aca="false">VLOOKUP(B149,03_COMPOSIÇÕES!A:G,6,0)</f>
        <v>161.104</v>
      </c>
      <c r="H149" s="48" t="n">
        <f aca="false">VLOOKUP(B149,03_COMPOSIÇÕES!A:G,7,0)</f>
        <v>67.47181524</v>
      </c>
      <c r="I149" s="45" t="n">
        <f aca="false">$F149*$G149</f>
        <v>1933.248</v>
      </c>
      <c r="J149" s="45" t="n">
        <f aca="false">$F149*$H149</f>
        <v>809.66178288</v>
      </c>
      <c r="K149" s="45" t="n">
        <f aca="false">$I149*(1+BDI_MAT)</f>
        <v>2354.696064</v>
      </c>
      <c r="L149" s="45" t="n">
        <f aca="false">$J149*(1+BDI_MDO)</f>
        <v>1042.92534252773</v>
      </c>
      <c r="M149" s="45" t="n">
        <f aca="false">SUM(K149:L149)</f>
        <v>3397.62140652773</v>
      </c>
      <c r="P149" s="46"/>
      <c r="Q149" s="47"/>
      <c r="R149" s="46"/>
      <c r="S149" s="46"/>
    </row>
    <row r="150" customFormat="false" ht="26.25" hidden="false" customHeight="false" outlineLevel="0" collapsed="false">
      <c r="A150" s="41" t="s">
        <v>387</v>
      </c>
      <c r="B150" s="42" t="s">
        <v>388</v>
      </c>
      <c r="C150" s="42" t="s">
        <v>389</v>
      </c>
      <c r="D150" s="43" t="s">
        <v>62</v>
      </c>
      <c r="E150" s="43" t="s">
        <v>32</v>
      </c>
      <c r="F150" s="44" t="n">
        <v>27</v>
      </c>
      <c r="G150" s="48" t="n">
        <f aca="false">VLOOKUP(B150,03_COMPOSIÇÕES!A:G,6,0)</f>
        <v>21.7875</v>
      </c>
      <c r="H150" s="48" t="n">
        <f aca="false">VLOOKUP(B150,03_COMPOSIÇÕES!A:G,7,0)</f>
        <v>1.77526656</v>
      </c>
      <c r="I150" s="45" t="n">
        <f aca="false">$F150*$G150</f>
        <v>588.2625</v>
      </c>
      <c r="J150" s="45" t="n">
        <f aca="false">$F150*$H150</f>
        <v>47.93219712</v>
      </c>
      <c r="K150" s="45" t="n">
        <f aca="false">$I150*(1+BDI_MAT)</f>
        <v>716.503725</v>
      </c>
      <c r="L150" s="45" t="n">
        <f aca="false">$J150*(1+BDI_MDO)</f>
        <v>61.741463110272</v>
      </c>
      <c r="M150" s="45" t="n">
        <f aca="false">SUM(K150:L150)</f>
        <v>778.245188110272</v>
      </c>
      <c r="P150" s="46"/>
      <c r="Q150" s="47"/>
      <c r="R150" s="46"/>
      <c r="S150" s="46"/>
    </row>
    <row r="151" customFormat="false" ht="26.25" hidden="false" customHeight="false" outlineLevel="0" collapsed="false">
      <c r="A151" s="41" t="s">
        <v>390</v>
      </c>
      <c r="B151" s="42" t="s">
        <v>391</v>
      </c>
      <c r="C151" s="42" t="s">
        <v>392</v>
      </c>
      <c r="D151" s="43" t="s">
        <v>62</v>
      </c>
      <c r="E151" s="43" t="s">
        <v>32</v>
      </c>
      <c r="F151" s="44" t="n">
        <v>4</v>
      </c>
      <c r="G151" s="48" t="n">
        <f aca="false">VLOOKUP(B151,03_COMPOSIÇÕES!A:G,6,0)</f>
        <v>24.7775</v>
      </c>
      <c r="H151" s="48" t="n">
        <f aca="false">VLOOKUP(B151,03_COMPOSIÇÕES!A:G,7,0)</f>
        <v>1.77526656</v>
      </c>
      <c r="I151" s="45" t="n">
        <f aca="false">$F151*$G151</f>
        <v>99.11</v>
      </c>
      <c r="J151" s="45" t="n">
        <f aca="false">$F151*$H151</f>
        <v>7.10106624</v>
      </c>
      <c r="K151" s="45" t="n">
        <f aca="false">$I151*(1+BDI_MAT)</f>
        <v>120.71598</v>
      </c>
      <c r="L151" s="45" t="n">
        <f aca="false">$J151*(1+BDI_MDO)</f>
        <v>9.146883423744</v>
      </c>
      <c r="M151" s="45" t="n">
        <f aca="false">SUM(K151:L151)</f>
        <v>129.862863423744</v>
      </c>
      <c r="P151" s="46"/>
      <c r="Q151" s="47"/>
      <c r="R151" s="46"/>
      <c r="S151" s="46"/>
    </row>
    <row r="152" customFormat="false" ht="26.25" hidden="false" customHeight="false" outlineLevel="0" collapsed="false">
      <c r="A152" s="41" t="s">
        <v>393</v>
      </c>
      <c r="B152" s="42" t="s">
        <v>394</v>
      </c>
      <c r="C152" s="42" t="s">
        <v>395</v>
      </c>
      <c r="D152" s="43" t="s">
        <v>62</v>
      </c>
      <c r="E152" s="43" t="s">
        <v>32</v>
      </c>
      <c r="F152" s="44" t="n">
        <v>1</v>
      </c>
      <c r="G152" s="48" t="n">
        <f aca="false">VLOOKUP(B152,03_COMPOSIÇÕES!A:G,6,0)</f>
        <v>435.002</v>
      </c>
      <c r="H152" s="48" t="n">
        <f aca="false">VLOOKUP(B152,03_COMPOSIÇÕES!A:G,7,0)</f>
        <v>86.714298849</v>
      </c>
      <c r="I152" s="45" t="n">
        <f aca="false">$F152*$G152</f>
        <v>435.002</v>
      </c>
      <c r="J152" s="45" t="n">
        <f aca="false">$F152*$H152</f>
        <v>86.714298849</v>
      </c>
      <c r="K152" s="45" t="n">
        <f aca="false">$I152*(1+BDI_MAT)</f>
        <v>529.832436</v>
      </c>
      <c r="L152" s="45" t="n">
        <f aca="false">$J152*(1+BDI_MDO)</f>
        <v>111.696688347397</v>
      </c>
      <c r="M152" s="45" t="n">
        <f aca="false">SUM(K152:L152)</f>
        <v>641.529124347397</v>
      </c>
      <c r="P152" s="46"/>
      <c r="Q152" s="47"/>
      <c r="R152" s="46"/>
      <c r="S152" s="46"/>
    </row>
    <row r="153" customFormat="false" ht="15" hidden="false" customHeight="false" outlineLevel="0" collapsed="false">
      <c r="A153" s="41"/>
      <c r="B153" s="42"/>
      <c r="C153" s="42"/>
      <c r="D153" s="43"/>
      <c r="E153" s="43"/>
      <c r="F153" s="44"/>
      <c r="G153" s="45"/>
      <c r="H153" s="45"/>
      <c r="I153" s="45"/>
      <c r="J153" s="45"/>
      <c r="K153" s="45"/>
      <c r="L153" s="45"/>
      <c r="M153" s="45"/>
      <c r="P153" s="46"/>
      <c r="Q153" s="47"/>
      <c r="R153" s="46"/>
      <c r="S153" s="46"/>
    </row>
    <row r="154" customFormat="false" ht="15" hidden="false" customHeight="false" outlineLevel="0" collapsed="false">
      <c r="A154" s="41" t="n">
        <v>12</v>
      </c>
      <c r="B154" s="42"/>
      <c r="C154" s="42" t="s">
        <v>396</v>
      </c>
      <c r="D154" s="43"/>
      <c r="E154" s="43"/>
      <c r="F154" s="44"/>
      <c r="G154" s="45"/>
      <c r="H154" s="45"/>
      <c r="I154" s="45" t="n">
        <f aca="false">SUBTOTAL(9,I155:I165)</f>
        <v>23829.5944078768</v>
      </c>
      <c r="J154" s="45" t="n">
        <f aca="false">SUBTOTAL(9,J155:J165)</f>
        <v>10438.6124654502</v>
      </c>
      <c r="K154" s="45" t="n">
        <f aca="false">SUBTOTAL(9,K155:K165)</f>
        <v>29024.4459887939</v>
      </c>
      <c r="L154" s="45" t="n">
        <f aca="false">SUBTOTAL(9,L155:L165)</f>
        <v>13445.9767167464</v>
      </c>
      <c r="M154" s="45" t="n">
        <f aca="false">SUBTOTAL(9,M155:M165)</f>
        <v>42470.4227055404</v>
      </c>
      <c r="P154" s="46"/>
      <c r="Q154" s="47"/>
      <c r="R154" s="46"/>
      <c r="S154" s="46"/>
    </row>
    <row r="155" customFormat="false" ht="39" hidden="false" customHeight="false" outlineLevel="0" collapsed="false">
      <c r="A155" s="41" t="s">
        <v>397</v>
      </c>
      <c r="B155" s="42" t="s">
        <v>398</v>
      </c>
      <c r="C155" s="42" t="s">
        <v>399</v>
      </c>
      <c r="D155" s="43" t="s">
        <v>62</v>
      </c>
      <c r="E155" s="43" t="s">
        <v>68</v>
      </c>
      <c r="F155" s="44" t="n">
        <v>2.85</v>
      </c>
      <c r="G155" s="48" t="n">
        <f aca="false">VLOOKUP(B155,03_COMPOSIÇÕES!A:G,6,0)</f>
        <v>25.128655278</v>
      </c>
      <c r="H155" s="48" t="n">
        <f aca="false">VLOOKUP(B155,03_COMPOSIÇÕES!A:G,7,0)</f>
        <v>23.7917367692</v>
      </c>
      <c r="I155" s="45" t="n">
        <f aca="false">$F155*$G155</f>
        <v>71.6166675423</v>
      </c>
      <c r="J155" s="45" t="n">
        <f aca="false">$F155*$H155</f>
        <v>67.80644979222</v>
      </c>
      <c r="K155" s="45" t="n">
        <f aca="false">$I155*(1+BDI_MAT)</f>
        <v>87.2291010665214</v>
      </c>
      <c r="L155" s="45" t="n">
        <f aca="false">$J155*(1+BDI_MDO)</f>
        <v>87.3414879773586</v>
      </c>
      <c r="M155" s="45" t="n">
        <f aca="false">SUM(K155:L155)</f>
        <v>174.57058904388</v>
      </c>
      <c r="P155" s="46"/>
      <c r="Q155" s="47"/>
      <c r="R155" s="46"/>
      <c r="S155" s="46"/>
    </row>
    <row r="156" customFormat="false" ht="39" hidden="false" customHeight="false" outlineLevel="0" collapsed="false">
      <c r="A156" s="41" t="s">
        <v>400</v>
      </c>
      <c r="B156" s="42" t="s">
        <v>401</v>
      </c>
      <c r="C156" s="42" t="s">
        <v>402</v>
      </c>
      <c r="D156" s="43" t="s">
        <v>62</v>
      </c>
      <c r="E156" s="43" t="s">
        <v>152</v>
      </c>
      <c r="F156" s="44" t="n">
        <v>2</v>
      </c>
      <c r="G156" s="48" t="n">
        <f aca="false">VLOOKUP(B156,03_COMPOSIÇÕES!A:G,6,0)</f>
        <v>81.6285134</v>
      </c>
      <c r="H156" s="48" t="n">
        <f aca="false">VLOOKUP(B156,03_COMPOSIÇÕES!A:G,7,0)</f>
        <v>10.213184414</v>
      </c>
      <c r="I156" s="45" t="n">
        <f aca="false">$F156*$G156</f>
        <v>163.2570268</v>
      </c>
      <c r="J156" s="45" t="n">
        <f aca="false">$F156*$H156</f>
        <v>20.426368828</v>
      </c>
      <c r="K156" s="45" t="n">
        <f aca="false">$I156*(1+BDI_MAT)</f>
        <v>198.8470586424</v>
      </c>
      <c r="L156" s="45" t="n">
        <f aca="false">$J156*(1+BDI_MDO)</f>
        <v>26.3112056873468</v>
      </c>
      <c r="M156" s="45" t="n">
        <f aca="false">SUM(K156:L156)</f>
        <v>225.158264329747</v>
      </c>
      <c r="P156" s="46"/>
      <c r="Q156" s="47"/>
      <c r="R156" s="46"/>
      <c r="S156" s="46"/>
    </row>
    <row r="157" customFormat="false" ht="51.75" hidden="false" customHeight="false" outlineLevel="0" collapsed="false">
      <c r="A157" s="41" t="s">
        <v>403</v>
      </c>
      <c r="B157" s="42" t="s">
        <v>404</v>
      </c>
      <c r="C157" s="42" t="s">
        <v>405</v>
      </c>
      <c r="D157" s="43" t="s">
        <v>62</v>
      </c>
      <c r="E157" s="43" t="s">
        <v>68</v>
      </c>
      <c r="F157" s="44" t="n">
        <v>41.22</v>
      </c>
      <c r="G157" s="48" t="n">
        <f aca="false">VLOOKUP(B157,03_COMPOSIÇÕES!A:G,6,0)</f>
        <v>46.8317741732</v>
      </c>
      <c r="H157" s="48" t="n">
        <f aca="false">VLOOKUP(B157,03_COMPOSIÇÕES!A:G,7,0)</f>
        <v>34.3647035593</v>
      </c>
      <c r="I157" s="45" t="n">
        <f aca="false">$F157*$G157</f>
        <v>1930.4057314193</v>
      </c>
      <c r="J157" s="45" t="n">
        <f aca="false">$F157*$H157</f>
        <v>1416.51308071435</v>
      </c>
      <c r="K157" s="45" t="n">
        <f aca="false">$I157*(1+BDI_MAT)</f>
        <v>2351.23418086871</v>
      </c>
      <c r="L157" s="45" t="n">
        <f aca="false">$J157*(1+BDI_MDO)</f>
        <v>1824.61049926815</v>
      </c>
      <c r="M157" s="45" t="n">
        <f aca="false">SUM(K157:L157)</f>
        <v>4175.84468013686</v>
      </c>
      <c r="P157" s="46"/>
      <c r="Q157" s="47"/>
      <c r="R157" s="46"/>
      <c r="S157" s="46"/>
    </row>
    <row r="158" customFormat="false" ht="51.75" hidden="false" customHeight="false" outlineLevel="0" collapsed="false">
      <c r="A158" s="41" t="s">
        <v>406</v>
      </c>
      <c r="B158" s="42" t="s">
        <v>407</v>
      </c>
      <c r="C158" s="42" t="s">
        <v>408</v>
      </c>
      <c r="D158" s="43" t="s">
        <v>62</v>
      </c>
      <c r="E158" s="43" t="s">
        <v>68</v>
      </c>
      <c r="F158" s="44" t="n">
        <v>41.22</v>
      </c>
      <c r="G158" s="48" t="n">
        <f aca="false">VLOOKUP(B158,03_COMPOSIÇÕES!A:G,6,0)</f>
        <v>25.9555367384</v>
      </c>
      <c r="H158" s="48" t="n">
        <f aca="false">VLOOKUP(B158,03_COMPOSIÇÕES!A:G,7,0)</f>
        <v>12.75573497</v>
      </c>
      <c r="I158" s="45" t="n">
        <f aca="false">$F158*$G158</f>
        <v>1069.88722435685</v>
      </c>
      <c r="J158" s="45" t="n">
        <f aca="false">$F158*$H158</f>
        <v>525.7913954634</v>
      </c>
      <c r="K158" s="45" t="n">
        <f aca="false">$I158*(1+BDI_MAT)</f>
        <v>1303.12263926664</v>
      </c>
      <c r="L158" s="45" t="n">
        <f aca="false">$J158*(1+BDI_MDO)</f>
        <v>677.271896496406</v>
      </c>
      <c r="M158" s="45" t="n">
        <f aca="false">SUM(K158:L158)</f>
        <v>1980.39453576305</v>
      </c>
      <c r="P158" s="46" t="n">
        <f aca="false">G158+H158</f>
        <v>38.7112717084</v>
      </c>
      <c r="Q158" s="47" t="n">
        <f aca="false">VLOOKUP(B158,'SERVICOS SINAPI'!B:N,5,0)</f>
        <v>38.69</v>
      </c>
      <c r="R158" s="46" t="n">
        <f aca="false">P158-Q158</f>
        <v>0.0212717084000005</v>
      </c>
      <c r="S158" s="46" t="n">
        <f aca="false">R158*F158</f>
        <v>0.87681982024802</v>
      </c>
    </row>
    <row r="159" customFormat="false" ht="51.75" hidden="false" customHeight="false" outlineLevel="0" collapsed="false">
      <c r="A159" s="41" t="s">
        <v>409</v>
      </c>
      <c r="B159" s="42" t="s">
        <v>410</v>
      </c>
      <c r="C159" s="42" t="s">
        <v>411</v>
      </c>
      <c r="D159" s="43" t="s">
        <v>62</v>
      </c>
      <c r="E159" s="43" t="s">
        <v>68</v>
      </c>
      <c r="F159" s="44" t="n">
        <v>41.22</v>
      </c>
      <c r="G159" s="48" t="n">
        <f aca="false">VLOOKUP(B159,03_COMPOSIÇÕES!A:G,6,0)</f>
        <v>3.0818727056</v>
      </c>
      <c r="H159" s="48" t="n">
        <f aca="false">VLOOKUP(B159,03_COMPOSIÇÕES!A:G,7,0)</f>
        <v>3.35890110374</v>
      </c>
      <c r="I159" s="45" t="n">
        <f aca="false">$F159*$G159</f>
        <v>127.034792924832</v>
      </c>
      <c r="J159" s="45" t="n">
        <f aca="false">$F159*$H159</f>
        <v>138.453903496163</v>
      </c>
      <c r="K159" s="45" t="n">
        <f aca="false">$I159*(1+BDI_MAT)</f>
        <v>154.728377782445</v>
      </c>
      <c r="L159" s="45" t="n">
        <f aca="false">$J159*(1+BDI_MDO)</f>
        <v>178.342473093407</v>
      </c>
      <c r="M159" s="45" t="n">
        <f aca="false">SUM(K159:L159)</f>
        <v>333.070850875853</v>
      </c>
      <c r="P159" s="46" t="n">
        <f aca="false">G159+H159</f>
        <v>6.44077380934</v>
      </c>
      <c r="Q159" s="47" t="n">
        <f aca="false">VLOOKUP(B159,'SERVICOS SINAPI'!B:N,5,0)</f>
        <v>6.42</v>
      </c>
      <c r="R159" s="46" t="n">
        <f aca="false">P159-Q159</f>
        <v>0.0207738093399987</v>
      </c>
      <c r="S159" s="46" t="n">
        <f aca="false">R159*F159</f>
        <v>0.856296420994748</v>
      </c>
    </row>
    <row r="160" customFormat="false" ht="39" hidden="false" customHeight="false" outlineLevel="0" collapsed="false">
      <c r="A160" s="41" t="s">
        <v>412</v>
      </c>
      <c r="B160" s="42" t="s">
        <v>413</v>
      </c>
      <c r="C160" s="42" t="s">
        <v>414</v>
      </c>
      <c r="D160" s="43" t="s">
        <v>62</v>
      </c>
      <c r="E160" s="43" t="s">
        <v>68</v>
      </c>
      <c r="F160" s="44" t="n">
        <v>41.22</v>
      </c>
      <c r="G160" s="48" t="n">
        <f aca="false">VLOOKUP(B160,03_COMPOSIÇÕES!A:G,6,0)</f>
        <v>2.12619</v>
      </c>
      <c r="H160" s="48" t="n">
        <f aca="false">VLOOKUP(B160,03_COMPOSIÇÕES!A:G,7,0)</f>
        <v>0.5407411574</v>
      </c>
      <c r="I160" s="45" t="n">
        <f aca="false">$F160*$G160</f>
        <v>87.6415518</v>
      </c>
      <c r="J160" s="45" t="n">
        <f aca="false">$F160*$H160</f>
        <v>22.289350508028</v>
      </c>
      <c r="K160" s="45" t="n">
        <f aca="false">$I160*(1+BDI_MAT)</f>
        <v>106.7474100924</v>
      </c>
      <c r="L160" s="45" t="n">
        <f aca="false">$J160*(1+BDI_MDO)</f>
        <v>28.7109123893909</v>
      </c>
      <c r="M160" s="45" t="n">
        <f aca="false">SUM(K160:L160)</f>
        <v>135.458322481791</v>
      </c>
      <c r="P160" s="46" t="n">
        <f aca="false">G160+H160</f>
        <v>2.6669311574</v>
      </c>
      <c r="Q160" s="47" t="n">
        <f aca="false">VLOOKUP(B160,'SERVICOS SINAPI'!B:N,5,0)</f>
        <v>2.66</v>
      </c>
      <c r="R160" s="46" t="n">
        <f aca="false">P160-Q160</f>
        <v>0.00693115740000039</v>
      </c>
      <c r="S160" s="46" t="n">
        <f aca="false">R160*F160</f>
        <v>0.285702308028016</v>
      </c>
    </row>
    <row r="161" customFormat="false" ht="51.75" hidden="false" customHeight="false" outlineLevel="0" collapsed="false">
      <c r="A161" s="41" t="s">
        <v>415</v>
      </c>
      <c r="B161" s="42" t="s">
        <v>416</v>
      </c>
      <c r="C161" s="42" t="s">
        <v>417</v>
      </c>
      <c r="D161" s="43" t="s">
        <v>62</v>
      </c>
      <c r="E161" s="43" t="s">
        <v>68</v>
      </c>
      <c r="F161" s="44" t="n">
        <v>41.22</v>
      </c>
      <c r="G161" s="48" t="n">
        <f aca="false">VLOOKUP(B161,03_COMPOSIÇÕES!A:G,6,0)</f>
        <v>14.02074</v>
      </c>
      <c r="H161" s="48" t="n">
        <f aca="false">VLOOKUP(B161,03_COMPOSIÇÕES!A:G,7,0)</f>
        <v>1.5655364496</v>
      </c>
      <c r="I161" s="45" t="n">
        <f aca="false">$F161*$G161</f>
        <v>577.9349028</v>
      </c>
      <c r="J161" s="45" t="n">
        <f aca="false">$F161*$H161</f>
        <v>64.531412452512</v>
      </c>
      <c r="K161" s="45" t="n">
        <f aca="false">$I161*(1+BDI_MAT)</f>
        <v>703.9247116104</v>
      </c>
      <c r="L161" s="45" t="n">
        <f aca="false">$J161*(1+BDI_MDO)</f>
        <v>83.1229123800807</v>
      </c>
      <c r="M161" s="45" t="n">
        <f aca="false">SUM(K161:L161)</f>
        <v>787.047623990481</v>
      </c>
      <c r="P161" s="46" t="n">
        <f aca="false">G161+H161</f>
        <v>15.5862764496</v>
      </c>
      <c r="Q161" s="47" t="n">
        <f aca="false">VLOOKUP(B161,'SERVICOS SINAPI'!B:N,5,0)</f>
        <v>15.57</v>
      </c>
      <c r="R161" s="46" t="n">
        <f aca="false">P161-Q161</f>
        <v>0.0162764495999994</v>
      </c>
      <c r="S161" s="46" t="n">
        <f aca="false">R161*F161</f>
        <v>0.670915252511976</v>
      </c>
    </row>
    <row r="162" customFormat="false" ht="26.25" hidden="false" customHeight="false" outlineLevel="0" collapsed="false">
      <c r="A162" s="41" t="s">
        <v>418</v>
      </c>
      <c r="B162" s="42" t="s">
        <v>419</v>
      </c>
      <c r="C162" s="42" t="s">
        <v>420</v>
      </c>
      <c r="D162" s="43" t="s">
        <v>62</v>
      </c>
      <c r="E162" s="43" t="s">
        <v>32</v>
      </c>
      <c r="F162" s="44" t="n">
        <v>2</v>
      </c>
      <c r="G162" s="48" t="n">
        <f aca="false">VLOOKUP(B162,03_COMPOSIÇÕES!A:G,6,0)</f>
        <v>1171.42918526</v>
      </c>
      <c r="H162" s="48" t="n">
        <f aca="false">VLOOKUP(B162,03_COMPOSIÇÕES!A:G,7,0)</f>
        <v>89.78278361512</v>
      </c>
      <c r="I162" s="45" t="n">
        <f aca="false">$F162*$G162</f>
        <v>2342.85837052</v>
      </c>
      <c r="J162" s="45" t="n">
        <f aca="false">$F162*$H162</f>
        <v>179.56556723024</v>
      </c>
      <c r="K162" s="45" t="n">
        <f aca="false">$I162*(1+BDI_MAT)</f>
        <v>2853.60149529336</v>
      </c>
      <c r="L162" s="45" t="n">
        <f aca="false">$J162*(1+BDI_MDO)</f>
        <v>231.298407149272</v>
      </c>
      <c r="M162" s="45" t="n">
        <f aca="false">SUM(K162:L162)</f>
        <v>3084.89990244263</v>
      </c>
      <c r="P162" s="46" t="n">
        <f aca="false">G162+H162</f>
        <v>1261.21196887512</v>
      </c>
      <c r="Q162" s="47" t="n">
        <f aca="false">VLOOKUP(B162,'SERVICOS SINAPI'!B:N,5,0)</f>
        <v>1261.16</v>
      </c>
      <c r="R162" s="46" t="n">
        <f aca="false">P162-Q162</f>
        <v>0.0519688751201102</v>
      </c>
      <c r="S162" s="46" t="n">
        <f aca="false">R162*F162</f>
        <v>0.10393775024022</v>
      </c>
    </row>
    <row r="163" customFormat="false" ht="39" hidden="false" customHeight="false" outlineLevel="0" collapsed="false">
      <c r="A163" s="41" t="s">
        <v>421</v>
      </c>
      <c r="B163" s="42" t="s">
        <v>422</v>
      </c>
      <c r="C163" s="42" t="s">
        <v>423</v>
      </c>
      <c r="D163" s="43" t="s">
        <v>62</v>
      </c>
      <c r="E163" s="43" t="s">
        <v>102</v>
      </c>
      <c r="F163" s="44" t="n">
        <v>1</v>
      </c>
      <c r="G163" s="48" t="n">
        <f aca="false">VLOOKUP(B163,03_COMPOSIÇÕES!A:G,6,0)</f>
        <v>388.087229</v>
      </c>
      <c r="H163" s="48" t="n">
        <f aca="false">VLOOKUP(B163,03_COMPOSIÇÕES!A:G,7,0)</f>
        <v>71.60500750432</v>
      </c>
      <c r="I163" s="45" t="n">
        <f aca="false">$F163*$G163</f>
        <v>388.087229</v>
      </c>
      <c r="J163" s="45" t="n">
        <f aca="false">$F163*$H163</f>
        <v>71.60500750432</v>
      </c>
      <c r="K163" s="45" t="n">
        <f aca="false">$I163*(1+BDI_MAT)</f>
        <v>472.690244922</v>
      </c>
      <c r="L163" s="45" t="n">
        <f aca="false">$J163*(1+BDI_MDO)</f>
        <v>92.2344101663146</v>
      </c>
      <c r="M163" s="45" t="n">
        <f aca="false">SUM(K163:L163)</f>
        <v>564.924655088315</v>
      </c>
      <c r="P163" s="46" t="n">
        <f aca="false">G163+H163</f>
        <v>459.69223650432</v>
      </c>
      <c r="Q163" s="47" t="n">
        <f aca="false">VLOOKUP(B163,'SERVICOS SINAPI'!B:N,5,0)</f>
        <v>459.6</v>
      </c>
      <c r="R163" s="46" t="n">
        <f aca="false">P163-Q163</f>
        <v>0.0922365043200557</v>
      </c>
      <c r="S163" s="46" t="n">
        <f aca="false">R163*F163</f>
        <v>0.0922365043200557</v>
      </c>
    </row>
    <row r="164" customFormat="false" ht="26.25" hidden="false" customHeight="false" outlineLevel="0" collapsed="false">
      <c r="A164" s="41" t="s">
        <v>424</v>
      </c>
      <c r="B164" s="42" t="s">
        <v>425</v>
      </c>
      <c r="C164" s="42" t="s">
        <v>426</v>
      </c>
      <c r="D164" s="43" t="s">
        <v>62</v>
      </c>
      <c r="E164" s="43" t="s">
        <v>68</v>
      </c>
      <c r="F164" s="44" t="n">
        <v>0.45</v>
      </c>
      <c r="G164" s="48" t="n">
        <f aca="false">VLOOKUP(B164,03_COMPOSIÇÕES!A:G,6,0)</f>
        <v>242.0165</v>
      </c>
      <c r="H164" s="48" t="n">
        <f aca="false">VLOOKUP(B164,03_COMPOSIÇÕES!A:G,7,0)</f>
        <v>5.17229658</v>
      </c>
      <c r="I164" s="45" t="n">
        <f aca="false">$F164*$G164</f>
        <v>108.907425</v>
      </c>
      <c r="J164" s="45" t="n">
        <f aca="false">$F164*$H164</f>
        <v>2.327533461</v>
      </c>
      <c r="K164" s="45" t="n">
        <f aca="false">$I164*(1+BDI_MAT)</f>
        <v>132.64924365</v>
      </c>
      <c r="L164" s="45" t="n">
        <f aca="false">$J164*(1+BDI_MDO)</f>
        <v>2.9980958511141</v>
      </c>
      <c r="M164" s="45" t="n">
        <f aca="false">SUM(K164:L164)</f>
        <v>135.647339501114</v>
      </c>
      <c r="P164" s="46"/>
      <c r="Q164" s="47"/>
      <c r="R164" s="46"/>
      <c r="S164" s="46"/>
    </row>
    <row r="165" customFormat="false" ht="15" hidden="false" customHeight="false" outlineLevel="0" collapsed="false">
      <c r="A165" s="41" t="s">
        <v>427</v>
      </c>
      <c r="B165" s="42" t="s">
        <v>428</v>
      </c>
      <c r="C165" s="42" t="s">
        <v>429</v>
      </c>
      <c r="D165" s="43" t="s">
        <v>62</v>
      </c>
      <c r="E165" s="43" t="s">
        <v>152</v>
      </c>
      <c r="F165" s="44" t="n">
        <v>25</v>
      </c>
      <c r="G165" s="48" t="n">
        <f aca="false">VLOOKUP(B165,03_COMPOSIÇÕES!A:G,6,0)</f>
        <v>678.47853942854</v>
      </c>
      <c r="H165" s="48" t="n">
        <f aca="false">VLOOKUP(B165,03_COMPOSIÇÕES!A:G,7,0)</f>
        <v>317.17209584</v>
      </c>
      <c r="I165" s="45" t="n">
        <f aca="false">$F165*$G165</f>
        <v>16961.9634857135</v>
      </c>
      <c r="J165" s="45" t="n">
        <f aca="false">$F165*$H165</f>
        <v>7929.302396</v>
      </c>
      <c r="K165" s="45" t="n">
        <f aca="false">$I165*(1+BDI_MAT)</f>
        <v>20659.671525599</v>
      </c>
      <c r="L165" s="45" t="n">
        <f aca="false">$J165*(1+BDI_MDO)</f>
        <v>10213.7344162876</v>
      </c>
      <c r="M165" s="45" t="n">
        <f aca="false">SUM(K165:L165)</f>
        <v>30873.4059418866</v>
      </c>
      <c r="P165" s="46"/>
      <c r="Q165" s="47"/>
      <c r="R165" s="46"/>
      <c r="S165" s="46"/>
    </row>
    <row r="166" customFormat="false" ht="15" hidden="false" customHeight="false" outlineLevel="0" collapsed="false">
      <c r="A166" s="41"/>
      <c r="B166" s="42"/>
      <c r="C166" s="42"/>
      <c r="D166" s="43"/>
      <c r="E166" s="43"/>
      <c r="F166" s="44"/>
      <c r="G166" s="45"/>
      <c r="H166" s="45"/>
      <c r="I166" s="45"/>
      <c r="J166" s="45"/>
      <c r="K166" s="45"/>
      <c r="L166" s="45"/>
      <c r="M166" s="45"/>
      <c r="P166" s="46"/>
      <c r="Q166" s="47"/>
      <c r="R166" s="46"/>
      <c r="S166" s="46"/>
    </row>
    <row r="167" customFormat="false" ht="15" hidden="false" customHeight="false" outlineLevel="0" collapsed="false">
      <c r="A167" s="41" t="n">
        <v>13</v>
      </c>
      <c r="B167" s="42"/>
      <c r="C167" s="42" t="s">
        <v>430</v>
      </c>
      <c r="D167" s="43"/>
      <c r="E167" s="43"/>
      <c r="F167" s="44"/>
      <c r="G167" s="45"/>
      <c r="H167" s="45"/>
      <c r="I167" s="45" t="n">
        <f aca="false">SUBTOTAL(9,I168:I174)</f>
        <v>10111.5505882832</v>
      </c>
      <c r="J167" s="45" t="n">
        <f aca="false">SUBTOTAL(9,J168:J174)</f>
        <v>1305.05151487618</v>
      </c>
      <c r="K167" s="45" t="n">
        <f aca="false">SUBTOTAL(9,K168:K174)</f>
        <v>12315.8686165289</v>
      </c>
      <c r="L167" s="45" t="n">
        <f aca="false">SUBTOTAL(9,L168:L174)</f>
        <v>1681.03685631201</v>
      </c>
      <c r="M167" s="45" t="n">
        <f aca="false">SUBTOTAL(9,M168:M174)</f>
        <v>13996.9054728409</v>
      </c>
      <c r="P167" s="46"/>
      <c r="Q167" s="47"/>
      <c r="R167" s="46"/>
      <c r="S167" s="46"/>
    </row>
    <row r="168" customFormat="false" ht="15" hidden="false" customHeight="false" outlineLevel="0" collapsed="false">
      <c r="A168" s="41" t="s">
        <v>431</v>
      </c>
      <c r="B168" s="42" t="s">
        <v>432</v>
      </c>
      <c r="C168" s="42" t="s">
        <v>433</v>
      </c>
      <c r="D168" s="43" t="s">
        <v>62</v>
      </c>
      <c r="E168" s="43" t="s">
        <v>68</v>
      </c>
      <c r="F168" s="44" t="n">
        <v>223.2</v>
      </c>
      <c r="G168" s="48" t="n">
        <f aca="false">VLOOKUP(B168,03_COMPOSIÇÕES!A:G,6,0)</f>
        <v>1.7896</v>
      </c>
      <c r="H168" s="48" t="n">
        <f aca="false">VLOOKUP(B168,03_COMPOSIÇÕES!A:G,7,0)</f>
        <v>1.594817056</v>
      </c>
      <c r="I168" s="45" t="n">
        <f aca="false">$F168*$G168</f>
        <v>399.43872</v>
      </c>
      <c r="J168" s="45" t="n">
        <f aca="false">$F168*$H168</f>
        <v>355.9631668992</v>
      </c>
      <c r="K168" s="45" t="n">
        <f aca="false">$I168*(1+BDI_MAT)</f>
        <v>486.51636096</v>
      </c>
      <c r="L168" s="45" t="n">
        <f aca="false">$J168*(1+BDI_MDO)</f>
        <v>458.51615528286</v>
      </c>
      <c r="M168" s="45" t="n">
        <f aca="false">SUM(K168:L168)</f>
        <v>945.032516242859</v>
      </c>
      <c r="P168" s="46"/>
      <c r="Q168" s="47"/>
      <c r="R168" s="46"/>
      <c r="S168" s="46"/>
    </row>
    <row r="169" customFormat="false" ht="15" hidden="false" customHeight="false" outlineLevel="0" collapsed="false">
      <c r="A169" s="41" t="s">
        <v>434</v>
      </c>
      <c r="B169" s="42" t="s">
        <v>435</v>
      </c>
      <c r="C169" s="42" t="s">
        <v>436</v>
      </c>
      <c r="D169" s="43" t="s">
        <v>62</v>
      </c>
      <c r="E169" s="43" t="s">
        <v>68</v>
      </c>
      <c r="F169" s="44" t="n">
        <v>1</v>
      </c>
      <c r="G169" s="48" t="n">
        <f aca="false">VLOOKUP(B169,03_COMPOSIÇÕES!A:G,6,0)</f>
        <v>320.9492182832</v>
      </c>
      <c r="H169" s="48" t="n">
        <f aca="false">VLOOKUP(B169,03_COMPOSIÇÕES!A:G,7,0)</f>
        <v>42.03976627898</v>
      </c>
      <c r="I169" s="45" t="n">
        <f aca="false">$F169*$G169</f>
        <v>320.9492182832</v>
      </c>
      <c r="J169" s="45" t="n">
        <f aca="false">$F169*$H169</f>
        <v>42.03976627898</v>
      </c>
      <c r="K169" s="45" t="n">
        <f aca="false">$I169*(1+BDI_MAT)</f>
        <v>390.916147868938</v>
      </c>
      <c r="L169" s="45" t="n">
        <f aca="false">$J169*(1+BDI_MDO)</f>
        <v>54.1514229439541</v>
      </c>
      <c r="M169" s="45" t="n">
        <f aca="false">SUM(K169:L169)</f>
        <v>445.067570812892</v>
      </c>
      <c r="P169" s="46" t="n">
        <f aca="false">M169/M167</f>
        <v>0.0317975692324624</v>
      </c>
      <c r="Q169" s="47"/>
      <c r="R169" s="46"/>
      <c r="S169" s="46"/>
    </row>
    <row r="170" customFormat="false" ht="15" hidden="false" customHeight="false" outlineLevel="0" collapsed="false">
      <c r="A170" s="41" t="s">
        <v>437</v>
      </c>
      <c r="B170" s="42" t="s">
        <v>438</v>
      </c>
      <c r="C170" s="42" t="s">
        <v>439</v>
      </c>
      <c r="D170" s="43" t="s">
        <v>62</v>
      </c>
      <c r="E170" s="43" t="s">
        <v>32</v>
      </c>
      <c r="F170" s="44" t="n">
        <v>52</v>
      </c>
      <c r="G170" s="48" t="n">
        <f aca="false">VLOOKUP(B170,03_COMPOSIÇÕES!A:G,6,0)</f>
        <v>95.52</v>
      </c>
      <c r="H170" s="48" t="n">
        <f aca="false">VLOOKUP(B170,03_COMPOSIÇÕES!A:G,7,0)</f>
        <v>15.212637</v>
      </c>
      <c r="I170" s="45" t="n">
        <f aca="false">$F170*$G170</f>
        <v>4967.04</v>
      </c>
      <c r="J170" s="45" t="n">
        <f aca="false">$F170*$H170</f>
        <v>791.057124</v>
      </c>
      <c r="K170" s="45" t="n">
        <f aca="false">$I170*(1+BDI_MAT)</f>
        <v>6049.85472</v>
      </c>
      <c r="L170" s="45" t="n">
        <f aca="false">$J170*(1+BDI_MDO)</f>
        <v>1018.9606814244</v>
      </c>
      <c r="M170" s="45" t="n">
        <f aca="false">SUM(K170:L170)</f>
        <v>7068.8154014244</v>
      </c>
      <c r="P170" s="46"/>
      <c r="Q170" s="47"/>
      <c r="R170" s="46"/>
      <c r="S170" s="46"/>
    </row>
    <row r="171" customFormat="false" ht="26.25" hidden="false" customHeight="false" outlineLevel="0" collapsed="false">
      <c r="A171" s="41" t="s">
        <v>440</v>
      </c>
      <c r="B171" s="42" t="s">
        <v>425</v>
      </c>
      <c r="C171" s="42" t="s">
        <v>426</v>
      </c>
      <c r="D171" s="43" t="s">
        <v>62</v>
      </c>
      <c r="E171" s="43" t="s">
        <v>68</v>
      </c>
      <c r="F171" s="44" t="n">
        <v>9.1</v>
      </c>
      <c r="G171" s="48" t="n">
        <f aca="false">VLOOKUP(B171,03_COMPOSIÇÕES!A:G,6,0)</f>
        <v>242.0165</v>
      </c>
      <c r="H171" s="48" t="n">
        <f aca="false">VLOOKUP(B171,03_COMPOSIÇÕES!A:G,7,0)</f>
        <v>5.17229658</v>
      </c>
      <c r="I171" s="45" t="n">
        <f aca="false">$F171*$G171</f>
        <v>2202.35015</v>
      </c>
      <c r="J171" s="45" t="n">
        <f aca="false">$F171*$H171</f>
        <v>47.067898878</v>
      </c>
      <c r="K171" s="45" t="n">
        <f aca="false">$I171*(1+BDI_MAT)</f>
        <v>2682.4624827</v>
      </c>
      <c r="L171" s="45" t="n">
        <f aca="false">$J171*(1+BDI_MDO)</f>
        <v>60.6281605447518</v>
      </c>
      <c r="M171" s="45" t="n">
        <f aca="false">SUM(K171:L171)</f>
        <v>2743.09064324475</v>
      </c>
      <c r="P171" s="46"/>
      <c r="Q171" s="47"/>
      <c r="R171" s="46"/>
      <c r="S171" s="46"/>
    </row>
    <row r="172" customFormat="false" ht="15" hidden="false" customHeight="false" outlineLevel="0" collapsed="false">
      <c r="A172" s="41" t="s">
        <v>441</v>
      </c>
      <c r="B172" s="42" t="s">
        <v>442</v>
      </c>
      <c r="C172" s="42" t="s">
        <v>443</v>
      </c>
      <c r="D172" s="43" t="s">
        <v>62</v>
      </c>
      <c r="E172" s="43" t="s">
        <v>32</v>
      </c>
      <c r="F172" s="44" t="n">
        <v>1</v>
      </c>
      <c r="G172" s="48" t="n">
        <f aca="false">VLOOKUP(B172,03_COMPOSIÇÕES!A:G,6,0)</f>
        <v>760.84</v>
      </c>
      <c r="H172" s="48" t="n">
        <f aca="false">VLOOKUP(B172,03_COMPOSIÇÕES!A:G,7,0)</f>
        <v>11.3915504</v>
      </c>
      <c r="I172" s="45" t="n">
        <f aca="false">$F172*$G172</f>
        <v>760.84</v>
      </c>
      <c r="J172" s="45" t="n">
        <f aca="false">$F172*$H172</f>
        <v>11.3915504</v>
      </c>
      <c r="K172" s="45" t="n">
        <f aca="false">$I172*(1+BDI_MAT)</f>
        <v>926.70312</v>
      </c>
      <c r="L172" s="45" t="n">
        <f aca="false">$J172*(1+BDI_MDO)</f>
        <v>14.67345607024</v>
      </c>
      <c r="M172" s="45" t="n">
        <f aca="false">SUM(K172:L172)</f>
        <v>941.37657607024</v>
      </c>
      <c r="P172" s="46"/>
      <c r="Q172" s="47"/>
      <c r="R172" s="46"/>
      <c r="S172" s="46"/>
    </row>
    <row r="173" customFormat="false" ht="26.25" hidden="false" customHeight="false" outlineLevel="0" collapsed="false">
      <c r="A173" s="41" t="s">
        <v>444</v>
      </c>
      <c r="B173" s="42" t="s">
        <v>445</v>
      </c>
      <c r="C173" s="42" t="s">
        <v>446</v>
      </c>
      <c r="D173" s="43" t="s">
        <v>62</v>
      </c>
      <c r="E173" s="43" t="s">
        <v>32</v>
      </c>
      <c r="F173" s="44" t="n">
        <v>3</v>
      </c>
      <c r="G173" s="48" t="n">
        <f aca="false">VLOOKUP(B173,03_COMPOSIÇÕES!A:G,6,0)</f>
        <v>262.8695</v>
      </c>
      <c r="H173" s="48" t="n">
        <f aca="false">VLOOKUP(B173,03_COMPOSIÇÕES!A:G,7,0)</f>
        <v>14.44329198</v>
      </c>
      <c r="I173" s="45" t="n">
        <f aca="false">$F173*$G173</f>
        <v>788.6085</v>
      </c>
      <c r="J173" s="45" t="n">
        <f aca="false">$F173*$H173</f>
        <v>43.32987594</v>
      </c>
      <c r="K173" s="45" t="n">
        <f aca="false">$I173*(1+BDI_MAT)</f>
        <v>960.525153</v>
      </c>
      <c r="L173" s="45" t="n">
        <f aca="false">$J173*(1+BDI_MDO)</f>
        <v>55.813213198314</v>
      </c>
      <c r="M173" s="45" t="n">
        <f aca="false">SUM(K173:L173)</f>
        <v>1016.33836619831</v>
      </c>
      <c r="P173" s="46" t="n">
        <f aca="false">(M173+M169)</f>
        <v>1461.40593701121</v>
      </c>
      <c r="Q173" s="47"/>
      <c r="R173" s="46"/>
      <c r="S173" s="46"/>
    </row>
    <row r="174" customFormat="false" ht="26.25" hidden="false" customHeight="false" outlineLevel="0" collapsed="false">
      <c r="A174" s="41" t="s">
        <v>447</v>
      </c>
      <c r="B174" s="42" t="s">
        <v>448</v>
      </c>
      <c r="C174" s="42" t="s">
        <v>449</v>
      </c>
      <c r="D174" s="43" t="s">
        <v>62</v>
      </c>
      <c r="E174" s="43" t="s">
        <v>32</v>
      </c>
      <c r="F174" s="44" t="n">
        <v>8</v>
      </c>
      <c r="G174" s="48" t="n">
        <f aca="false">VLOOKUP(B174,03_COMPOSIÇÕES!A:G,6,0)</f>
        <v>84.0405</v>
      </c>
      <c r="H174" s="48" t="n">
        <f aca="false">VLOOKUP(B174,03_COMPOSIÇÕES!A:G,7,0)</f>
        <v>1.77526656</v>
      </c>
      <c r="I174" s="45" t="n">
        <f aca="false">$F174*$G174</f>
        <v>672.324</v>
      </c>
      <c r="J174" s="45" t="n">
        <f aca="false">$F174*$H174</f>
        <v>14.20213248</v>
      </c>
      <c r="K174" s="45" t="n">
        <f aca="false">$I174*(1+BDI_MAT)</f>
        <v>818.890632</v>
      </c>
      <c r="L174" s="45" t="n">
        <f aca="false">$J174*(1+BDI_MDO)</f>
        <v>18.293766847488</v>
      </c>
      <c r="M174" s="45" t="n">
        <f aca="false">SUM(K174:L174)</f>
        <v>837.184398847488</v>
      </c>
      <c r="P174" s="46" t="n">
        <f aca="false">P173/M167</f>
        <v>0.104409216726287</v>
      </c>
      <c r="Q174" s="47"/>
      <c r="R174" s="46"/>
      <c r="S174" s="46"/>
    </row>
    <row r="175" customFormat="false" ht="15" hidden="false" customHeight="false" outlineLevel="0" collapsed="false">
      <c r="A175" s="41"/>
      <c r="B175" s="41"/>
      <c r="C175" s="42"/>
      <c r="D175" s="43"/>
      <c r="E175" s="43"/>
      <c r="F175" s="44"/>
      <c r="G175" s="48"/>
      <c r="H175" s="48"/>
      <c r="I175" s="48"/>
      <c r="J175" s="48"/>
      <c r="K175" s="48"/>
      <c r="L175" s="48"/>
      <c r="M175" s="48"/>
      <c r="P175" s="46"/>
      <c r="Q175" s="47"/>
      <c r="R175" s="46"/>
      <c r="S175" s="46"/>
    </row>
    <row r="176" customFormat="false" ht="15" hidden="false" customHeight="false" outlineLevel="0" collapsed="false">
      <c r="A176" s="50"/>
      <c r="B176" s="51"/>
      <c r="C176" s="52"/>
      <c r="D176" s="53"/>
      <c r="E176" s="53"/>
      <c r="F176" s="54"/>
      <c r="G176" s="55"/>
      <c r="H176" s="56"/>
      <c r="I176" s="48"/>
      <c r="J176" s="48"/>
      <c r="K176" s="48"/>
      <c r="L176" s="48"/>
      <c r="M176" s="48"/>
      <c r="P176" s="46"/>
      <c r="Q176" s="47"/>
      <c r="R176" s="46"/>
      <c r="S176" s="46"/>
    </row>
    <row r="177" s="60" customFormat="true" ht="15" hidden="false" customHeight="false" outlineLevel="0" collapsed="false">
      <c r="A177" s="57"/>
      <c r="B177" s="58"/>
      <c r="C177" s="58"/>
      <c r="D177" s="58"/>
      <c r="E177" s="58"/>
      <c r="F177" s="58"/>
      <c r="G177" s="58"/>
      <c r="H177" s="59" t="s">
        <v>450</v>
      </c>
      <c r="I177" s="33" t="n">
        <f aca="false">SUBTOTAL(9,I7:I175)</f>
        <v>213585.956728206</v>
      </c>
      <c r="J177" s="33" t="n">
        <f aca="false">SUBTOTAL(9,J7:J175)</f>
        <v>78632.1781220185</v>
      </c>
      <c r="K177" s="33" t="n">
        <f aca="false">SUBTOTAL(9,K7:K175)</f>
        <v>260147.695294954</v>
      </c>
      <c r="L177" s="33" t="n">
        <f aca="false">SUBTOTAL(9,L7:L175)</f>
        <v>101286.108638972</v>
      </c>
      <c r="M177" s="33" t="n">
        <f aca="false">SUBTOTAL(9,M7:M175)</f>
        <v>361433.803933927</v>
      </c>
      <c r="S177" s="61"/>
    </row>
    <row r="178" s="60" customFormat="true" ht="15" hidden="false" customHeight="false" outlineLevel="0" collapsed="false">
      <c r="A178" s="62" t="s">
        <v>451</v>
      </c>
      <c r="B178" s="62"/>
      <c r="C178" s="62"/>
      <c r="D178" s="62"/>
      <c r="E178" s="62"/>
      <c r="F178" s="62"/>
      <c r="G178" s="62"/>
      <c r="H178" s="62"/>
      <c r="I178" s="33" t="n">
        <f aca="false">I177+J177</f>
        <v>292218.134850224</v>
      </c>
      <c r="J178" s="33"/>
      <c r="K178" s="33"/>
      <c r="L178" s="33"/>
      <c r="M178" s="33"/>
    </row>
    <row r="179" s="60" customFormat="true" ht="15" hidden="false" customHeight="false" outlineLevel="0" collapsed="false">
      <c r="A179" s="62" t="s">
        <v>452</v>
      </c>
      <c r="B179" s="62"/>
      <c r="C179" s="62"/>
      <c r="D179" s="62"/>
      <c r="E179" s="62"/>
      <c r="F179" s="62"/>
      <c r="G179" s="62"/>
      <c r="H179" s="62"/>
      <c r="I179" s="63" t="n">
        <v>0.218</v>
      </c>
      <c r="J179" s="63" t="n">
        <v>0.2881</v>
      </c>
      <c r="K179" s="33"/>
      <c r="L179" s="33"/>
      <c r="M179" s="33"/>
      <c r="S179" s="64"/>
    </row>
    <row r="180" s="60" customFormat="true" ht="15" hidden="false" customHeight="false" outlineLevel="0" collapsed="false">
      <c r="A180" s="62" t="s">
        <v>453</v>
      </c>
      <c r="B180" s="62"/>
      <c r="C180" s="62"/>
      <c r="D180" s="62"/>
      <c r="E180" s="62"/>
      <c r="F180" s="62"/>
      <c r="G180" s="62"/>
      <c r="H180" s="62"/>
      <c r="I180" s="33" t="n">
        <f aca="false">I177*I179</f>
        <v>46561.7385667488</v>
      </c>
      <c r="J180" s="33" t="n">
        <f aca="false">J177*J179</f>
        <v>22653.9305169535</v>
      </c>
      <c r="K180" s="33"/>
      <c r="L180" s="33"/>
      <c r="M180" s="33"/>
    </row>
    <row r="181" s="60" customFormat="true" ht="15" hidden="false" customHeight="false" outlineLevel="0" collapsed="false">
      <c r="A181" s="62" t="s">
        <v>454</v>
      </c>
      <c r="B181" s="62"/>
      <c r="C181" s="62"/>
      <c r="D181" s="62"/>
      <c r="E181" s="62"/>
      <c r="F181" s="62"/>
      <c r="G181" s="62"/>
      <c r="H181" s="62"/>
      <c r="I181" s="65" t="n">
        <f aca="false">I180+I177</f>
        <v>260147.695294954</v>
      </c>
      <c r="J181" s="65" t="n">
        <f aca="false">J180+J177</f>
        <v>101286.108638972</v>
      </c>
      <c r="K181" s="33"/>
      <c r="L181" s="33"/>
      <c r="M181" s="33"/>
    </row>
    <row r="182" s="60" customFormat="true" ht="15" hidden="false" customHeight="false" outlineLevel="0" collapsed="false">
      <c r="A182" s="62" t="s">
        <v>37</v>
      </c>
      <c r="B182" s="62"/>
      <c r="C182" s="62"/>
      <c r="D182" s="62"/>
      <c r="E182" s="62"/>
      <c r="F182" s="62"/>
      <c r="G182" s="62"/>
      <c r="H182" s="62"/>
      <c r="I182" s="33" t="n">
        <f aca="false">I181+J181</f>
        <v>361433.803933927</v>
      </c>
      <c r="J182" s="33"/>
      <c r="K182" s="33"/>
      <c r="L182" s="33"/>
      <c r="M182" s="33"/>
    </row>
    <row r="183" customFormat="false" ht="14.25" hidden="false" customHeight="false" outlineLevel="0" collapsed="false"/>
    <row r="184" customFormat="false" ht="14.25" hidden="false" customHeight="false" outlineLevel="0" collapsed="false"/>
    <row r="185" customFormat="false" ht="14.25" hidden="false" customHeight="false" outlineLevel="0" collapsed="false"/>
    <row r="186" customFormat="false" ht="14.25" hidden="false" customHeight="false" outlineLevel="0" collapsed="false"/>
    <row r="187" customFormat="false" ht="14.25" hidden="false" customHeight="false" outlineLevel="0" collapsed="false"/>
    <row r="188" customFormat="false" ht="14.25" hidden="false" customHeight="false" outlineLevel="0" collapsed="false"/>
    <row r="189" customFormat="false" ht="14.25" hidden="false" customHeight="false" outlineLevel="0" collapsed="false"/>
    <row r="190" customFormat="false" ht="14.25" hidden="false" customHeight="false" outlineLevel="0" collapsed="false"/>
  </sheetData>
  <autoFilter ref="A6:S174"/>
  <mergeCells count="21">
    <mergeCell ref="A1:C3"/>
    <mergeCell ref="D1:J1"/>
    <mergeCell ref="D2:I3"/>
    <mergeCell ref="A4:A5"/>
    <mergeCell ref="B4:B5"/>
    <mergeCell ref="C4:C5"/>
    <mergeCell ref="D4:D5"/>
    <mergeCell ref="E4:E5"/>
    <mergeCell ref="F4:F5"/>
    <mergeCell ref="G4:H4"/>
    <mergeCell ref="I4:J4"/>
    <mergeCell ref="K4:L4"/>
    <mergeCell ref="M4:M5"/>
    <mergeCell ref="P5:S5"/>
    <mergeCell ref="A178:H178"/>
    <mergeCell ref="I178:J178"/>
    <mergeCell ref="A179:H179"/>
    <mergeCell ref="A180:H180"/>
    <mergeCell ref="A181:H181"/>
    <mergeCell ref="A182:H182"/>
    <mergeCell ref="I182:J182"/>
  </mergeCells>
  <conditionalFormatting sqref="A7:AMJ176">
    <cfRule type="expression" priority="2" aboveAverage="0" equalAverage="0" bottom="0" percent="0" rank="0" text="" dxfId="0">
      <formula>IF(AND($A7&lt;&gt;"",$B7=""),1,0)</formula>
    </cfRule>
  </conditionalFormatting>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558ED5"/>
    <pageSetUpPr fitToPage="true"/>
  </sheetPr>
  <dimension ref="A2:M104"/>
  <sheetViews>
    <sheetView showFormulas="false" showGridLines="true" showRowColHeaders="true" showZeros="true" rightToLeft="false" tabSelected="false" showOutlineSymbols="true" defaultGridColor="true" view="pageBreakPreview" topLeftCell="A7" colorId="64" zoomScale="70" zoomScaleNormal="70" zoomScalePageLayoutView="70" workbookViewId="0">
      <selection pane="topLeft" activeCell="N30" activeCellId="0" sqref="N30"/>
    </sheetView>
  </sheetViews>
  <sheetFormatPr defaultRowHeight="15" zeroHeight="false" outlineLevelRow="0" outlineLevelCol="0"/>
  <cols>
    <col collapsed="false" customWidth="true" hidden="false" outlineLevel="0" max="1" min="1" style="66" width="2.57"/>
    <col collapsed="false" customWidth="true" hidden="false" outlineLevel="0" max="2" min="2" style="67" width="8.71"/>
    <col collapsed="false" customWidth="true" hidden="false" outlineLevel="0" max="3" min="3" style="66" width="89.57"/>
    <col collapsed="false" customWidth="true" hidden="false" outlineLevel="0" max="4" min="4" style="66" width="17.86"/>
    <col collapsed="false" customWidth="true" hidden="false" outlineLevel="0" max="5" min="5" style="66" width="15.86"/>
    <col collapsed="false" customWidth="true" hidden="false" outlineLevel="0" max="6" min="6" style="66" width="6.86"/>
    <col collapsed="false" customWidth="true" hidden="false" outlineLevel="0" max="9" min="7" style="66" width="31.28"/>
    <col collapsed="false" customWidth="true" hidden="true" outlineLevel="0" max="10" min="10" style="66" width="18.29"/>
    <col collapsed="false" customWidth="true" hidden="true" outlineLevel="0" max="11" min="11" style="66" width="25.57"/>
    <col collapsed="false" customWidth="true" hidden="false" outlineLevel="0" max="12" min="12" style="66" width="25.57"/>
    <col collapsed="false" customWidth="true" hidden="false" outlineLevel="0" max="13" min="13" style="66" width="15.86"/>
    <col collapsed="false" customWidth="true" hidden="false" outlineLevel="0" max="14" min="14" style="66" width="14.43"/>
    <col collapsed="false" customWidth="true" hidden="false" outlineLevel="0" max="1025" min="15" style="66" width="8.71"/>
  </cols>
  <sheetData>
    <row r="2" customFormat="false" ht="15.75" hidden="false" customHeight="true" outlineLevel="0" collapsed="false">
      <c r="B2" s="68" t="s">
        <v>26</v>
      </c>
      <c r="C2" s="68"/>
      <c r="D2" s="68"/>
      <c r="E2" s="68"/>
      <c r="F2" s="68"/>
      <c r="G2" s="69" t="s">
        <v>455</v>
      </c>
      <c r="H2" s="69"/>
      <c r="I2" s="69"/>
    </row>
    <row r="3" customFormat="false" ht="15" hidden="false" customHeight="true" outlineLevel="0" collapsed="false">
      <c r="B3" s="68"/>
      <c r="C3" s="68"/>
      <c r="D3" s="68"/>
      <c r="E3" s="68"/>
      <c r="F3" s="68"/>
      <c r="G3" s="70" t="str">
        <f aca="false">01_SINTETICO!D2</f>
        <v>OBRA: REFORMA PARA IMPLANTAÇÃO DE VT DE AGUAS LINDAS</v>
      </c>
      <c r="H3" s="70"/>
      <c r="I3" s="71" t="n">
        <f aca="false">'CAPA-DADOS'!E13</f>
        <v>45345</v>
      </c>
      <c r="J3" s="66" t="s">
        <v>456</v>
      </c>
      <c r="K3" s="72"/>
      <c r="L3" s="72"/>
    </row>
    <row r="4" customFormat="false" ht="33" hidden="false" customHeight="true" outlineLevel="0" collapsed="false">
      <c r="B4" s="68"/>
      <c r="C4" s="68"/>
      <c r="D4" s="68"/>
      <c r="E4" s="68"/>
      <c r="F4" s="68"/>
      <c r="G4" s="70"/>
      <c r="H4" s="70"/>
      <c r="I4" s="73" t="str">
        <f aca="false">01_SINTETICO!J3</f>
        <v>SINAPI-DEZ/2023</v>
      </c>
      <c r="J4" s="66" t="s">
        <v>457</v>
      </c>
    </row>
    <row r="5" s="74" customFormat="true" ht="15" hidden="false" customHeight="false" outlineLevel="0" collapsed="false">
      <c r="B5" s="75"/>
      <c r="C5" s="75"/>
      <c r="D5" s="76"/>
      <c r="E5" s="76"/>
      <c r="F5" s="77"/>
      <c r="G5" s="78"/>
      <c r="H5" s="78"/>
      <c r="I5" s="78"/>
      <c r="J5" s="76"/>
      <c r="K5" s="79"/>
    </row>
    <row r="6" s="74" customFormat="true" ht="15" hidden="false" customHeight="true" outlineLevel="0" collapsed="false">
      <c r="B6" s="80" t="s">
        <v>28</v>
      </c>
      <c r="C6" s="81" t="s">
        <v>458</v>
      </c>
      <c r="D6" s="81"/>
      <c r="E6" s="81"/>
      <c r="F6" s="81"/>
      <c r="G6" s="82" t="s">
        <v>459</v>
      </c>
      <c r="H6" s="82"/>
      <c r="I6" s="82"/>
      <c r="J6" s="83"/>
      <c r="K6" s="84"/>
    </row>
    <row r="7" s="74" customFormat="true" ht="15" hidden="false" customHeight="false" outlineLevel="0" collapsed="false">
      <c r="A7" s="85"/>
      <c r="B7" s="80"/>
      <c r="C7" s="81"/>
      <c r="D7" s="81"/>
      <c r="E7" s="81"/>
      <c r="F7" s="81"/>
      <c r="G7" s="86" t="s">
        <v>460</v>
      </c>
      <c r="H7" s="86" t="s">
        <v>461</v>
      </c>
      <c r="I7" s="86" t="s">
        <v>462</v>
      </c>
      <c r="J7" s="87"/>
      <c r="K7" s="85"/>
      <c r="L7" s="85"/>
    </row>
    <row r="8" s="74" customFormat="true" ht="15" hidden="false" customHeight="true" outlineLevel="0" collapsed="false">
      <c r="A8" s="85"/>
      <c r="B8" s="80"/>
      <c r="C8" s="81"/>
      <c r="D8" s="81"/>
      <c r="E8" s="81"/>
      <c r="F8" s="81"/>
      <c r="G8" s="88" t="s">
        <v>463</v>
      </c>
      <c r="H8" s="88" t="s">
        <v>464</v>
      </c>
      <c r="I8" s="88" t="s">
        <v>465</v>
      </c>
      <c r="J8" s="87" t="s">
        <v>466</v>
      </c>
      <c r="K8" s="87"/>
      <c r="L8" s="85"/>
    </row>
    <row r="9" s="74" customFormat="true" ht="15" hidden="false" customHeight="false" outlineLevel="0" collapsed="false">
      <c r="A9" s="85"/>
      <c r="B9" s="89"/>
      <c r="C9" s="90"/>
      <c r="D9" s="91"/>
      <c r="E9" s="91"/>
      <c r="F9" s="92"/>
      <c r="G9" s="93"/>
      <c r="H9" s="93"/>
      <c r="I9" s="93"/>
      <c r="J9" s="94"/>
      <c r="K9" s="95"/>
      <c r="L9" s="85"/>
    </row>
    <row r="10" s="74" customFormat="true" ht="15" hidden="false" customHeight="false" outlineLevel="0" collapsed="false">
      <c r="B10" s="96" t="n">
        <v>1</v>
      </c>
      <c r="C10" s="97" t="str">
        <f aca="false">VLOOKUP($B10,01_SINTETICO!A:M,3,0)</f>
        <v>ADMINISTRAÇÃO LOCAL</v>
      </c>
      <c r="D10" s="98" t="n">
        <f aca="false">VLOOKUP($B10,01_SINTETICO!A:M,13,0)</f>
        <v>46872.7691882018</v>
      </c>
      <c r="E10" s="99" t="n">
        <f aca="false">D10/$D$42</f>
        <v>0.129685626186671</v>
      </c>
      <c r="F10" s="100" t="s">
        <v>467</v>
      </c>
      <c r="G10" s="101" t="n">
        <f aca="false">(G13+G15+G17+G19+G21+G23+G25+G27+G29+G31+G33+G35+G37+G39+G41)/($D$42-$D$10)</f>
        <v>0.114702472673147</v>
      </c>
      <c r="H10" s="101" t="n">
        <f aca="false">(H13+H15+H17+H19+H21+H23+H25+H27+H29+H31+H33+H35+H37+H39+H41)/($D$42-$D$10)</f>
        <v>0.463375197895816</v>
      </c>
      <c r="I10" s="101" t="n">
        <f aca="false">(I13+I15+I17+I19+I21+I23+I25+I27+I29+I31+I33+I35+I37+I39+I41)/($D$42-$D$10)</f>
        <v>0.421922329431037</v>
      </c>
      <c r="J10" s="77" t="n">
        <f aca="false">SUM(G10:I10)</f>
        <v>1</v>
      </c>
      <c r="K10" s="102" t="n">
        <f aca="false">J10=1</f>
        <v>1</v>
      </c>
    </row>
    <row r="11" s="74" customFormat="true" ht="15" hidden="false" customHeight="false" outlineLevel="0" collapsed="false">
      <c r="B11" s="103"/>
      <c r="C11" s="104" t="s">
        <v>468</v>
      </c>
      <c r="D11" s="105"/>
      <c r="E11" s="105"/>
      <c r="F11" s="106" t="s">
        <v>469</v>
      </c>
      <c r="G11" s="107" t="n">
        <f aca="false">G10*$D10</f>
        <v>5376.42252692443</v>
      </c>
      <c r="H11" s="107" t="n">
        <f aca="false">H10*$D10</f>
        <v>21719.6786985079</v>
      </c>
      <c r="I11" s="107" t="n">
        <f aca="false">I10*$D10</f>
        <v>19776.6679627695</v>
      </c>
      <c r="J11" s="76" t="n">
        <f aca="false">SUM(G11:I11)</f>
        <v>46872.7691882018</v>
      </c>
      <c r="K11" s="79" t="n">
        <f aca="false">J11-D10&lt;0.00001</f>
        <v>1</v>
      </c>
    </row>
    <row r="12" s="74" customFormat="true" ht="15" hidden="false" customHeight="false" outlineLevel="0" collapsed="false">
      <c r="B12" s="96" t="n">
        <v>2</v>
      </c>
      <c r="C12" s="108" t="str">
        <f aca="false">VLOOKUP($B12,01_SINTETICO!A:M,3,0)</f>
        <v>DEMOLIÇÕES E RETIRADAS</v>
      </c>
      <c r="D12" s="98" t="n">
        <f aca="false">VLOOKUP($B12,01_SINTETICO!A:M,13,0)</f>
        <v>4152.06150333859</v>
      </c>
      <c r="E12" s="99" t="n">
        <f aca="false">D12/$D$42</f>
        <v>0.0114877508914402</v>
      </c>
      <c r="F12" s="100" t="s">
        <v>467</v>
      </c>
      <c r="G12" s="109" t="n">
        <v>1</v>
      </c>
      <c r="H12" s="109"/>
      <c r="I12" s="109"/>
      <c r="J12" s="77" t="n">
        <f aca="false">SUM(G12:I12)</f>
        <v>1</v>
      </c>
      <c r="K12" s="102" t="n">
        <f aca="false">J12=1</f>
        <v>1</v>
      </c>
    </row>
    <row r="13" s="74" customFormat="true" ht="15" hidden="false" customHeight="false" outlineLevel="0" collapsed="false">
      <c r="B13" s="103"/>
      <c r="C13" s="104"/>
      <c r="D13" s="105"/>
      <c r="E13" s="105"/>
      <c r="F13" s="106" t="s">
        <v>469</v>
      </c>
      <c r="G13" s="107" t="n">
        <f aca="false">G12*$D12</f>
        <v>4152.06150333859</v>
      </c>
      <c r="H13" s="107" t="n">
        <f aca="false">H12*$D12</f>
        <v>0</v>
      </c>
      <c r="I13" s="107" t="n">
        <f aca="false">I12*$D12</f>
        <v>0</v>
      </c>
      <c r="J13" s="76" t="n">
        <f aca="false">SUM(G13:I13)</f>
        <v>4152.06150333859</v>
      </c>
      <c r="K13" s="79" t="n">
        <f aca="false">J13=D12</f>
        <v>1</v>
      </c>
    </row>
    <row r="14" s="74" customFormat="true" ht="15" hidden="false" customHeight="false" outlineLevel="0" collapsed="false">
      <c r="B14" s="96" t="n">
        <v>3</v>
      </c>
      <c r="C14" s="108" t="str">
        <f aca="false">VLOOKUP($B14,01_SINTETICO!A:M,3,0)</f>
        <v>ALVENARIA E REVESTIMENTO</v>
      </c>
      <c r="D14" s="98" t="n">
        <f aca="false">VLOOKUP($B14,01_SINTETICO!A:M,13,0)</f>
        <v>27084.0016501495</v>
      </c>
      <c r="E14" s="99" t="n">
        <f aca="false">D14/$D$42</f>
        <v>0.0749348880911557</v>
      </c>
      <c r="F14" s="100" t="s">
        <v>467</v>
      </c>
      <c r="G14" s="109" t="n">
        <v>0.5</v>
      </c>
      <c r="H14" s="109" t="n">
        <v>0.5</v>
      </c>
      <c r="I14" s="109"/>
      <c r="J14" s="77" t="n">
        <f aca="false">SUM(G14:I14)</f>
        <v>1</v>
      </c>
      <c r="K14" s="102" t="n">
        <f aca="false">J14=1</f>
        <v>1</v>
      </c>
    </row>
    <row r="15" s="74" customFormat="true" ht="15" hidden="false" customHeight="false" outlineLevel="0" collapsed="false">
      <c r="B15" s="103"/>
      <c r="C15" s="104"/>
      <c r="D15" s="105"/>
      <c r="E15" s="105"/>
      <c r="F15" s="106" t="s">
        <v>469</v>
      </c>
      <c r="G15" s="107" t="n">
        <f aca="false">G14*$D14</f>
        <v>13542.0008250747</v>
      </c>
      <c r="H15" s="107" t="n">
        <f aca="false">H14*$D14</f>
        <v>13542.0008250747</v>
      </c>
      <c r="I15" s="107" t="n">
        <f aca="false">I14*$D14</f>
        <v>0</v>
      </c>
      <c r="J15" s="76" t="n">
        <f aca="false">SUM(G15:I15)</f>
        <v>27084.0016501495</v>
      </c>
      <c r="K15" s="79" t="n">
        <f aca="false">J15=D14</f>
        <v>1</v>
      </c>
    </row>
    <row r="16" s="74" customFormat="true" ht="15" hidden="false" customHeight="false" outlineLevel="0" collapsed="false">
      <c r="B16" s="96" t="n">
        <v>4</v>
      </c>
      <c r="C16" s="108" t="str">
        <f aca="false">VLOOKUP($B16,01_SINTETICO!A:M,3,0)</f>
        <v>PISOS</v>
      </c>
      <c r="D16" s="98" t="n">
        <f aca="false">VLOOKUP($B16,01_SINTETICO!A:M,13,0)</f>
        <v>4474.69490752729</v>
      </c>
      <c r="E16" s="99" t="n">
        <f aca="false">D16/$D$42</f>
        <v>0.0123803995609257</v>
      </c>
      <c r="F16" s="100" t="s">
        <v>467</v>
      </c>
      <c r="G16" s="109" t="n">
        <v>0.7</v>
      </c>
      <c r="H16" s="109" t="n">
        <v>0.3</v>
      </c>
      <c r="I16" s="109"/>
      <c r="J16" s="77" t="n">
        <f aca="false">SUM(G16:I16)</f>
        <v>1</v>
      </c>
      <c r="K16" s="102" t="n">
        <f aca="false">J16=1</f>
        <v>1</v>
      </c>
    </row>
    <row r="17" s="74" customFormat="true" ht="15" hidden="false" customHeight="false" outlineLevel="0" collapsed="false">
      <c r="B17" s="103"/>
      <c r="C17" s="104"/>
      <c r="D17" s="105"/>
      <c r="E17" s="105"/>
      <c r="F17" s="106" t="s">
        <v>469</v>
      </c>
      <c r="G17" s="107" t="n">
        <f aca="false">G16*$D16</f>
        <v>3132.2864352691</v>
      </c>
      <c r="H17" s="107" t="n">
        <f aca="false">H16*$D16</f>
        <v>1342.40847225819</v>
      </c>
      <c r="I17" s="107" t="n">
        <f aca="false">I16*$D16</f>
        <v>0</v>
      </c>
      <c r="J17" s="76" t="n">
        <f aca="false">SUM(G17:I17)</f>
        <v>4474.69490752729</v>
      </c>
      <c r="K17" s="79" t="n">
        <f aca="false">J17=D16</f>
        <v>1</v>
      </c>
    </row>
    <row r="18" s="74" customFormat="true" ht="15" hidden="false" customHeight="false" outlineLevel="0" collapsed="false">
      <c r="B18" s="96" t="n">
        <v>5</v>
      </c>
      <c r="C18" s="108" t="str">
        <f aca="false">VLOOKUP($B18,01_SINTETICO!A:M,3,0)</f>
        <v>BANCADAS LOUÇAS E METAIS</v>
      </c>
      <c r="D18" s="98" t="n">
        <f aca="false">VLOOKUP($B18,01_SINTETICO!A:M,13,0)</f>
        <v>3920.40045568947</v>
      </c>
      <c r="E18" s="99" t="n">
        <f aca="false">D18/$D$42</f>
        <v>0.0108468007502866</v>
      </c>
      <c r="F18" s="100" t="s">
        <v>467</v>
      </c>
      <c r="G18" s="109" t="n">
        <v>0.5</v>
      </c>
      <c r="H18" s="109" t="n">
        <v>0.5</v>
      </c>
      <c r="I18" s="109"/>
      <c r="J18" s="77" t="n">
        <f aca="false">SUM(G18:I18)</f>
        <v>1</v>
      </c>
      <c r="K18" s="102" t="n">
        <f aca="false">J18=1</f>
        <v>1</v>
      </c>
    </row>
    <row r="19" s="74" customFormat="true" ht="15" hidden="false" customHeight="false" outlineLevel="0" collapsed="false">
      <c r="B19" s="103"/>
      <c r="C19" s="104"/>
      <c r="D19" s="105"/>
      <c r="E19" s="105"/>
      <c r="F19" s="106" t="s">
        <v>469</v>
      </c>
      <c r="G19" s="107" t="n">
        <f aca="false">G18*$D18</f>
        <v>1960.20022784474</v>
      </c>
      <c r="H19" s="107" t="n">
        <f aca="false">H18*$D18</f>
        <v>1960.20022784474</v>
      </c>
      <c r="I19" s="107" t="n">
        <f aca="false">I18*$D18</f>
        <v>0</v>
      </c>
      <c r="J19" s="76" t="n">
        <f aca="false">SUM(G19:I19)</f>
        <v>3920.40045568947</v>
      </c>
      <c r="K19" s="79" t="n">
        <f aca="false">J19=D18</f>
        <v>1</v>
      </c>
    </row>
    <row r="20" s="74" customFormat="true" ht="15" hidden="false" customHeight="false" outlineLevel="0" collapsed="false">
      <c r="B20" s="96" t="n">
        <v>6</v>
      </c>
      <c r="C20" s="108" t="str">
        <f aca="false">VLOOKUP($B20,01_SINTETICO!A:M,3,0)</f>
        <v>PORTAS E JANELAS</v>
      </c>
      <c r="D20" s="98" t="n">
        <f aca="false">VLOOKUP($B20,01_SINTETICO!A:M,13,0)</f>
        <v>19643.0695975388</v>
      </c>
      <c r="E20" s="99" t="n">
        <f aca="false">D20/$D$42</f>
        <v>0.0543476271000089</v>
      </c>
      <c r="F20" s="100" t="s">
        <v>467</v>
      </c>
      <c r="G20" s="109" t="n">
        <v>0.5</v>
      </c>
      <c r="H20" s="109" t="n">
        <v>0.5</v>
      </c>
      <c r="I20" s="109"/>
      <c r="J20" s="77" t="n">
        <f aca="false">SUM(G20:I20)</f>
        <v>1</v>
      </c>
      <c r="K20" s="102" t="n">
        <f aca="false">J20=1</f>
        <v>1</v>
      </c>
    </row>
    <row r="21" s="74" customFormat="true" ht="15" hidden="false" customHeight="false" outlineLevel="0" collapsed="false">
      <c r="B21" s="103"/>
      <c r="C21" s="104"/>
      <c r="D21" s="105"/>
      <c r="E21" s="105"/>
      <c r="F21" s="106" t="s">
        <v>469</v>
      </c>
      <c r="G21" s="107" t="n">
        <f aca="false">G20*$D20</f>
        <v>9821.53479876939</v>
      </c>
      <c r="H21" s="107" t="n">
        <f aca="false">H20*$D20</f>
        <v>9821.53479876939</v>
      </c>
      <c r="I21" s="107" t="n">
        <f aca="false">I20*$D20</f>
        <v>0</v>
      </c>
      <c r="J21" s="76" t="n">
        <f aca="false">SUM(G21:I21)</f>
        <v>19643.0695975388</v>
      </c>
      <c r="K21" s="79" t="n">
        <f aca="false">J21=D20</f>
        <v>1</v>
      </c>
    </row>
    <row r="22" s="74" customFormat="true" ht="15" hidden="false" customHeight="false" outlineLevel="0" collapsed="false">
      <c r="B22" s="96" t="n">
        <v>7</v>
      </c>
      <c r="C22" s="108" t="str">
        <f aca="false">VLOOKUP($B22,01_SINTETICO!A:M,3,0)</f>
        <v>FORRO E PINTURA</v>
      </c>
      <c r="D22" s="98" t="n">
        <f aca="false">VLOOKUP($B22,01_SINTETICO!A:M,13,0)</f>
        <v>17430.7137072079</v>
      </c>
      <c r="E22" s="99" t="n">
        <f aca="false">D22/$D$42</f>
        <v>0.0482265729366986</v>
      </c>
      <c r="F22" s="100" t="s">
        <v>467</v>
      </c>
      <c r="G22" s="109" t="n">
        <v>0.1</v>
      </c>
      <c r="H22" s="109" t="n">
        <v>0.6</v>
      </c>
      <c r="I22" s="109" t="n">
        <v>0.3</v>
      </c>
      <c r="J22" s="77" t="n">
        <f aca="false">SUM(G22:I22)</f>
        <v>1</v>
      </c>
      <c r="K22" s="102" t="n">
        <f aca="false">J22=1</f>
        <v>1</v>
      </c>
    </row>
    <row r="23" s="74" customFormat="true" ht="15" hidden="false" customHeight="false" outlineLevel="0" collapsed="false">
      <c r="B23" s="103"/>
      <c r="C23" s="104"/>
      <c r="D23" s="105"/>
      <c r="E23" s="105"/>
      <c r="F23" s="106" t="s">
        <v>469</v>
      </c>
      <c r="G23" s="107" t="n">
        <f aca="false">G22*$D22</f>
        <v>1743.07137072079</v>
      </c>
      <c r="H23" s="107" t="n">
        <f aca="false">H22*$D22</f>
        <v>10458.4282243248</v>
      </c>
      <c r="I23" s="107" t="n">
        <f aca="false">I22*$D22</f>
        <v>5229.21411216238</v>
      </c>
      <c r="J23" s="76" t="n">
        <f aca="false">SUM(G23:I23)</f>
        <v>17430.7137072079</v>
      </c>
      <c r="K23" s="79" t="n">
        <f aca="false">J23=D22</f>
        <v>1</v>
      </c>
    </row>
    <row r="24" s="74" customFormat="true" ht="15" hidden="false" customHeight="false" outlineLevel="0" collapsed="false">
      <c r="B24" s="96" t="n">
        <v>8</v>
      </c>
      <c r="C24" s="108" t="str">
        <f aca="false">VLOOKUP($B24,01_SINTETICO!A:M,3,0)</f>
        <v>INSTALAÇÕES HIDRAULICAS</v>
      </c>
      <c r="D24" s="98" t="n">
        <f aca="false">VLOOKUP($B24,01_SINTETICO!A:M,13,0)</f>
        <v>330.08278365675</v>
      </c>
      <c r="E24" s="99" t="n">
        <f aca="false">D24/$D$42</f>
        <v>0.000913259302433959</v>
      </c>
      <c r="F24" s="100" t="s">
        <v>467</v>
      </c>
      <c r="G24" s="109" t="n">
        <v>1</v>
      </c>
      <c r="H24" s="109"/>
      <c r="I24" s="109"/>
      <c r="J24" s="77" t="n">
        <f aca="false">SUM(G24:I24)</f>
        <v>1</v>
      </c>
      <c r="K24" s="102" t="n">
        <f aca="false">J24=1</f>
        <v>1</v>
      </c>
    </row>
    <row r="25" s="74" customFormat="true" ht="15" hidden="false" customHeight="false" outlineLevel="0" collapsed="false">
      <c r="B25" s="103"/>
      <c r="C25" s="104"/>
      <c r="D25" s="105"/>
      <c r="E25" s="105"/>
      <c r="F25" s="106" t="s">
        <v>469</v>
      </c>
      <c r="G25" s="107" t="n">
        <f aca="false">G24*$D24</f>
        <v>330.08278365675</v>
      </c>
      <c r="H25" s="107" t="n">
        <f aca="false">H24*$D24</f>
        <v>0</v>
      </c>
      <c r="I25" s="107" t="n">
        <f aca="false">I24*$D24</f>
        <v>0</v>
      </c>
      <c r="J25" s="76" t="n">
        <f aca="false">SUM(G25:I25)</f>
        <v>330.08278365675</v>
      </c>
      <c r="K25" s="79" t="n">
        <f aca="false">J25=D24</f>
        <v>1</v>
      </c>
    </row>
    <row r="26" s="74" customFormat="true" ht="15" hidden="false" customHeight="false" outlineLevel="0" collapsed="false">
      <c r="B26" s="110" t="s">
        <v>177</v>
      </c>
      <c r="C26" s="108" t="str">
        <f aca="false">VLOOKUP($B26,01_SINTETICO!A:M,3,0)</f>
        <v>REDE ESTABILIZADA</v>
      </c>
      <c r="D26" s="98" t="n">
        <f aca="false">VLOOKUP($B26,01_SINTETICO!A:M,13,0)</f>
        <v>40418.4872169406</v>
      </c>
      <c r="E26" s="99" t="n">
        <f aca="false">D26/$D$42</f>
        <v>0.111828187560258</v>
      </c>
      <c r="F26" s="100" t="s">
        <v>467</v>
      </c>
      <c r="G26" s="109"/>
      <c r="H26" s="109" t="n">
        <v>0.6</v>
      </c>
      <c r="I26" s="109" t="n">
        <v>0.4</v>
      </c>
      <c r="J26" s="77" t="n">
        <f aca="false">SUM(G26:I26)</f>
        <v>1</v>
      </c>
      <c r="K26" s="102" t="n">
        <f aca="false">J26=1</f>
        <v>1</v>
      </c>
    </row>
    <row r="27" s="74" customFormat="true" ht="15" hidden="false" customHeight="false" outlineLevel="0" collapsed="false">
      <c r="B27" s="111"/>
      <c r="C27" s="104"/>
      <c r="D27" s="105"/>
      <c r="E27" s="105"/>
      <c r="F27" s="106" t="s">
        <v>469</v>
      </c>
      <c r="G27" s="107" t="n">
        <f aca="false">G26*$D26</f>
        <v>0</v>
      </c>
      <c r="H27" s="107" t="n">
        <f aca="false">H26*$D26</f>
        <v>24251.0923301644</v>
      </c>
      <c r="I27" s="107" t="n">
        <f aca="false">I26*$D26</f>
        <v>16167.3948867762</v>
      </c>
      <c r="J27" s="76" t="n">
        <f aca="false">SUM(G27:I27)</f>
        <v>40418.4872169406</v>
      </c>
      <c r="K27" s="79" t="n">
        <f aca="false">J27=D26</f>
        <v>1</v>
      </c>
    </row>
    <row r="28" s="74" customFormat="true" ht="15" hidden="false" customHeight="false" outlineLevel="0" collapsed="false">
      <c r="B28" s="110" t="s">
        <v>224</v>
      </c>
      <c r="C28" s="108" t="str">
        <f aca="false">VLOOKUP($B28,01_SINTETICO!A:M,3,0)</f>
        <v>REDE COMUM (ILUMINAÇÃO/ TOMADAS COMUNS/AR CONDICIONADO) </v>
      </c>
      <c r="D28" s="98" t="n">
        <f aca="false">VLOOKUP($B28,01_SINTETICO!A:M,13,0)</f>
        <v>37996.675382469</v>
      </c>
      <c r="E28" s="99" t="n">
        <f aca="false">D28/$D$42</f>
        <v>0.105127619411645</v>
      </c>
      <c r="F28" s="100" t="s">
        <v>467</v>
      </c>
      <c r="G28" s="109"/>
      <c r="H28" s="109" t="n">
        <v>0.6</v>
      </c>
      <c r="I28" s="109" t="n">
        <v>0.4</v>
      </c>
      <c r="J28" s="77" t="n">
        <f aca="false">SUM(G28:I28)</f>
        <v>1</v>
      </c>
      <c r="K28" s="102" t="n">
        <f aca="false">J28=1</f>
        <v>1</v>
      </c>
    </row>
    <row r="29" s="74" customFormat="true" ht="15" hidden="false" customHeight="false" outlineLevel="0" collapsed="false">
      <c r="B29" s="111"/>
      <c r="C29" s="104"/>
      <c r="D29" s="105"/>
      <c r="E29" s="105"/>
      <c r="F29" s="106" t="s">
        <v>469</v>
      </c>
      <c r="G29" s="107" t="n">
        <f aca="false">G28*$D28</f>
        <v>0</v>
      </c>
      <c r="H29" s="107" t="n">
        <f aca="false">H28*$D28</f>
        <v>22798.0052294814</v>
      </c>
      <c r="I29" s="107" t="n">
        <f aca="false">I28*$D28</f>
        <v>15198.6701529876</v>
      </c>
      <c r="J29" s="76" t="n">
        <f aca="false">SUM(G29:I29)</f>
        <v>37996.675382469</v>
      </c>
      <c r="K29" s="79" t="n">
        <f aca="false">J29=D28</f>
        <v>1</v>
      </c>
    </row>
    <row r="30" s="74" customFormat="true" ht="15" hidden="false" customHeight="false" outlineLevel="0" collapsed="false">
      <c r="B30" s="110" t="s">
        <v>303</v>
      </c>
      <c r="C30" s="108" t="str">
        <f aca="false">VLOOKUP($B30,01_SINTETICO!A:M,3,0)</f>
        <v>CABEAMENTO ESTRUTURADO</v>
      </c>
      <c r="D30" s="98" t="n">
        <f aca="false">VLOOKUP($B30,01_SINTETICO!A:M,13,0)</f>
        <v>29878.7855647709</v>
      </c>
      <c r="E30" s="99" t="n">
        <f aca="false">D30/$D$42</f>
        <v>0.0826673798619926</v>
      </c>
      <c r="F30" s="100" t="s">
        <v>467</v>
      </c>
      <c r="G30" s="109"/>
      <c r="H30" s="109" t="n">
        <v>0.6</v>
      </c>
      <c r="I30" s="109" t="n">
        <v>0.4</v>
      </c>
      <c r="J30" s="77" t="n">
        <f aca="false">SUM(G30:I30)</f>
        <v>1</v>
      </c>
      <c r="K30" s="102" t="n">
        <f aca="false">J30=1</f>
        <v>1</v>
      </c>
    </row>
    <row r="31" s="74" customFormat="true" ht="15" hidden="false" customHeight="false" outlineLevel="0" collapsed="false">
      <c r="B31" s="111"/>
      <c r="C31" s="104"/>
      <c r="D31" s="105"/>
      <c r="E31" s="105"/>
      <c r="F31" s="106" t="s">
        <v>469</v>
      </c>
      <c r="G31" s="107" t="n">
        <f aca="false">G30*$D30</f>
        <v>0</v>
      </c>
      <c r="H31" s="107" t="n">
        <f aca="false">H30*$D30</f>
        <v>17927.2713388625</v>
      </c>
      <c r="I31" s="107" t="n">
        <f aca="false">I30*$D30</f>
        <v>11951.5142259083</v>
      </c>
      <c r="J31" s="76" t="n">
        <f aca="false">SUM(G31:I31)</f>
        <v>29878.7855647709</v>
      </c>
      <c r="K31" s="79" t="n">
        <f aca="false">J31=D30</f>
        <v>1</v>
      </c>
    </row>
    <row r="32" s="74" customFormat="true" ht="15" hidden="false" customHeight="false" outlineLevel="0" collapsed="false">
      <c r="B32" s="110" t="s">
        <v>331</v>
      </c>
      <c r="C32" s="108" t="str">
        <f aca="false">VLOOKUP($B32,01_SINTETICO!A:M,3,0)</f>
        <v>SONORIZAÇÃO</v>
      </c>
      <c r="D32" s="98" t="n">
        <f aca="false">VLOOKUP($B32,01_SINTETICO!A:M,13,0)</f>
        <v>8149.46264158396</v>
      </c>
      <c r="E32" s="99" t="n">
        <f aca="false">D32/$D$42</f>
        <v>0.0225475939242079</v>
      </c>
      <c r="F32" s="100" t="s">
        <v>467</v>
      </c>
      <c r="G32" s="109"/>
      <c r="H32" s="109" t="n">
        <v>0.6</v>
      </c>
      <c r="I32" s="109" t="n">
        <v>0.4</v>
      </c>
      <c r="J32" s="77" t="n">
        <f aca="false">SUM(G32:I32)</f>
        <v>1</v>
      </c>
      <c r="K32" s="102" t="n">
        <f aca="false">J32=1</f>
        <v>1</v>
      </c>
    </row>
    <row r="33" s="74" customFormat="true" ht="15" hidden="false" customHeight="false" outlineLevel="0" collapsed="false">
      <c r="B33" s="103"/>
      <c r="C33" s="104"/>
      <c r="D33" s="105"/>
      <c r="E33" s="105"/>
      <c r="F33" s="106" t="s">
        <v>469</v>
      </c>
      <c r="G33" s="107" t="n">
        <f aca="false">G32*$D32</f>
        <v>0</v>
      </c>
      <c r="H33" s="107" t="n">
        <f aca="false">H32*$D32</f>
        <v>4889.67758495038</v>
      </c>
      <c r="I33" s="107" t="n">
        <f aca="false">I32*$D32</f>
        <v>3259.78505663358</v>
      </c>
      <c r="J33" s="76" t="n">
        <f aca="false">SUM(G33:I33)</f>
        <v>8149.46264158396</v>
      </c>
      <c r="K33" s="79" t="n">
        <f aca="false">J33=D32</f>
        <v>1</v>
      </c>
    </row>
    <row r="34" s="74" customFormat="true" ht="15" hidden="false" customHeight="false" outlineLevel="0" collapsed="false">
      <c r="B34" s="96" t="n">
        <v>10</v>
      </c>
      <c r="C34" s="108" t="str">
        <f aca="false">VLOOKUP($B34,01_SINTETICO!A:M,3,0)</f>
        <v>AR CONDICIONADO</v>
      </c>
      <c r="D34" s="98" t="n">
        <f aca="false">VLOOKUP($B34,01_SINTETICO!A:M,13,0)</f>
        <v>56132.9249259814</v>
      </c>
      <c r="E34" s="99" t="n">
        <f aca="false">D34/$D$42</f>
        <v>0.155306239524411</v>
      </c>
      <c r="F34" s="100" t="s">
        <v>467</v>
      </c>
      <c r="G34" s="109"/>
      <c r="H34" s="109" t="n">
        <v>0.6</v>
      </c>
      <c r="I34" s="109" t="n">
        <v>0.4</v>
      </c>
      <c r="J34" s="77" t="n">
        <f aca="false">SUM(G34:I34)</f>
        <v>1</v>
      </c>
      <c r="K34" s="102" t="n">
        <f aca="false">J34=1</f>
        <v>1</v>
      </c>
    </row>
    <row r="35" s="74" customFormat="true" ht="15" hidden="false" customHeight="false" outlineLevel="0" collapsed="false">
      <c r="B35" s="103"/>
      <c r="C35" s="104"/>
      <c r="D35" s="105"/>
      <c r="E35" s="105"/>
      <c r="F35" s="106" t="s">
        <v>469</v>
      </c>
      <c r="G35" s="107" t="n">
        <f aca="false">G34*$D34</f>
        <v>0</v>
      </c>
      <c r="H35" s="107" t="n">
        <f aca="false">H34*$D34</f>
        <v>33679.7549555889</v>
      </c>
      <c r="I35" s="107" t="n">
        <f aca="false">I34*$D34</f>
        <v>22453.1699703926</v>
      </c>
      <c r="J35" s="76" t="n">
        <f aca="false">SUM(G35:I35)</f>
        <v>56132.9249259814</v>
      </c>
      <c r="K35" s="79" t="n">
        <f aca="false">J35=D34</f>
        <v>1</v>
      </c>
    </row>
    <row r="36" s="74" customFormat="true" ht="15" hidden="false" customHeight="false" outlineLevel="0" collapsed="false">
      <c r="B36" s="96" t="n">
        <v>11</v>
      </c>
      <c r="C36" s="108" t="str">
        <f aca="false">VLOOKUP($B36,01_SINTETICO!A:M,3,0)</f>
        <v>INCÊNDIO</v>
      </c>
      <c r="D36" s="98" t="n">
        <f aca="false">VLOOKUP($B36,01_SINTETICO!A:M,13,0)</f>
        <v>8482.34623048924</v>
      </c>
      <c r="E36" s="99" t="n">
        <f aca="false">D36/$D$42</f>
        <v>0.0234686023779887</v>
      </c>
      <c r="F36" s="100" t="s">
        <v>467</v>
      </c>
      <c r="G36" s="109"/>
      <c r="H36" s="109" t="n">
        <v>0.6</v>
      </c>
      <c r="I36" s="109" t="n">
        <v>0.4</v>
      </c>
      <c r="J36" s="77" t="n">
        <f aca="false">SUM(G36:I36)</f>
        <v>1</v>
      </c>
      <c r="K36" s="102" t="n">
        <f aca="false">J36=1</f>
        <v>1</v>
      </c>
    </row>
    <row r="37" s="74" customFormat="true" ht="15" hidden="false" customHeight="false" outlineLevel="0" collapsed="false">
      <c r="B37" s="103"/>
      <c r="C37" s="104"/>
      <c r="D37" s="105"/>
      <c r="E37" s="105"/>
      <c r="F37" s="106" t="s">
        <v>469</v>
      </c>
      <c r="G37" s="107" t="n">
        <f aca="false">G36*$D36</f>
        <v>0</v>
      </c>
      <c r="H37" s="107" t="n">
        <f aca="false">H36*$D36</f>
        <v>5089.40773829354</v>
      </c>
      <c r="I37" s="107" t="n">
        <f aca="false">I36*$D36</f>
        <v>3392.9384921957</v>
      </c>
      <c r="J37" s="76" t="n">
        <f aca="false">SUM(G37:I37)</f>
        <v>8482.34623048924</v>
      </c>
      <c r="K37" s="79" t="n">
        <f aca="false">J37=D36</f>
        <v>1</v>
      </c>
    </row>
    <row r="38" s="74" customFormat="true" ht="15" hidden="false" customHeight="false" outlineLevel="0" collapsed="false">
      <c r="B38" s="96" t="n">
        <v>12</v>
      </c>
      <c r="C38" s="108" t="str">
        <f aca="false">VLOOKUP($B38,01_SINTETICO!A:M,3,0)</f>
        <v>REVITALIZAÇÃO DO ELEVADOR </v>
      </c>
      <c r="D38" s="98" t="n">
        <f aca="false">VLOOKUP($B38,01_SINTETICO!A:M,13,0)</f>
        <v>42470.4227055404</v>
      </c>
      <c r="E38" s="99" t="n">
        <f aca="false">D38/$D$42</f>
        <v>0.117505397235352</v>
      </c>
      <c r="F38" s="100" t="s">
        <v>467</v>
      </c>
      <c r="G38" s="109"/>
      <c r="H38" s="109"/>
      <c r="I38" s="109" t="n">
        <v>1</v>
      </c>
      <c r="J38" s="77" t="n">
        <f aca="false">SUM(G38:I38)</f>
        <v>1</v>
      </c>
      <c r="K38" s="102" t="n">
        <f aca="false">J38=1</f>
        <v>1</v>
      </c>
    </row>
    <row r="39" s="74" customFormat="true" ht="15" hidden="false" customHeight="false" outlineLevel="0" collapsed="false">
      <c r="B39" s="103"/>
      <c r="C39" s="104"/>
      <c r="D39" s="105"/>
      <c r="E39" s="105"/>
      <c r="F39" s="106" t="s">
        <v>469</v>
      </c>
      <c r="G39" s="107" t="n">
        <f aca="false">G38*$D38</f>
        <v>0</v>
      </c>
      <c r="H39" s="107" t="n">
        <f aca="false">H38*$D38</f>
        <v>0</v>
      </c>
      <c r="I39" s="107" t="n">
        <f aca="false">I38*$D38</f>
        <v>42470.4227055404</v>
      </c>
      <c r="J39" s="76" t="n">
        <f aca="false">SUM(G39:I39)</f>
        <v>42470.4227055404</v>
      </c>
      <c r="K39" s="79" t="n">
        <f aca="false">J39=D38</f>
        <v>1</v>
      </c>
    </row>
    <row r="40" s="74" customFormat="true" ht="15" hidden="false" customHeight="false" outlineLevel="0" collapsed="false">
      <c r="B40" s="96" t="n">
        <v>13</v>
      </c>
      <c r="C40" s="108" t="str">
        <f aca="false">VLOOKUP($B40,01_SINTETICO!A:M,3,0)</f>
        <v>OUTROS SERVIÇOS</v>
      </c>
      <c r="D40" s="98" t="n">
        <f aca="false">VLOOKUP($B40,01_SINTETICO!A:M,13,0)</f>
        <v>13996.9054728409</v>
      </c>
      <c r="E40" s="99" t="n">
        <f aca="false">D40/$D$42</f>
        <v>0.0387260552845237</v>
      </c>
      <c r="F40" s="100" t="s">
        <v>467</v>
      </c>
      <c r="G40" s="109" t="n">
        <v>0.1</v>
      </c>
      <c r="H40" s="109"/>
      <c r="I40" s="109" t="n">
        <v>0.9</v>
      </c>
      <c r="J40" s="77" t="n">
        <f aca="false">SUM(G40:I40)</f>
        <v>1</v>
      </c>
      <c r="K40" s="102" t="n">
        <f aca="false">J40=1</f>
        <v>1</v>
      </c>
    </row>
    <row r="41" s="74" customFormat="true" ht="15" hidden="false" customHeight="false" outlineLevel="0" collapsed="false">
      <c r="B41" s="103"/>
      <c r="C41" s="104"/>
      <c r="D41" s="105"/>
      <c r="E41" s="105"/>
      <c r="F41" s="106" t="s">
        <v>469</v>
      </c>
      <c r="G41" s="107" t="n">
        <f aca="false">G40*$D40</f>
        <v>1399.69054728409</v>
      </c>
      <c r="H41" s="107" t="n">
        <f aca="false">H40*$D40</f>
        <v>0</v>
      </c>
      <c r="I41" s="107" t="n">
        <f aca="false">I40*$D40</f>
        <v>12597.2149255569</v>
      </c>
      <c r="J41" s="76" t="n">
        <f aca="false">SUM(G41:I41)</f>
        <v>13996.9054728409</v>
      </c>
      <c r="K41" s="79" t="n">
        <f aca="false">J41=D40</f>
        <v>1</v>
      </c>
    </row>
    <row r="42" s="74" customFormat="true" ht="15" hidden="false" customHeight="false" outlineLevel="0" collapsed="false">
      <c r="B42" s="112" t="s">
        <v>470</v>
      </c>
      <c r="C42" s="112"/>
      <c r="D42" s="113" t="n">
        <f aca="false">SUM(D10:D41)</f>
        <v>361433.803933927</v>
      </c>
      <c r="E42" s="114" t="n">
        <f aca="false">SUBTOTAL(9,E10:E41)</f>
        <v>1</v>
      </c>
      <c r="F42" s="115" t="s">
        <v>467</v>
      </c>
      <c r="G42" s="116" t="n">
        <f aca="false">G43/$D$42</f>
        <v>0.114702472673147</v>
      </c>
      <c r="H42" s="116" t="n">
        <f aca="false">H43/$D$42</f>
        <v>0.463375197895816</v>
      </c>
      <c r="I42" s="116" t="n">
        <f aca="false">I43/$D$42</f>
        <v>0.421922329431037</v>
      </c>
      <c r="J42" s="117" t="n">
        <f aca="false">SUM(G42:I42)</f>
        <v>1</v>
      </c>
      <c r="K42" s="79" t="n">
        <f aca="false">J42=1</f>
        <v>1</v>
      </c>
    </row>
    <row r="43" s="74" customFormat="true" ht="15" hidden="false" customHeight="false" outlineLevel="0" collapsed="false">
      <c r="B43" s="118"/>
      <c r="C43" s="119"/>
      <c r="D43" s="120"/>
      <c r="E43" s="121"/>
      <c r="F43" s="122" t="s">
        <v>469</v>
      </c>
      <c r="G43" s="123" t="n">
        <f aca="false">G11+G13+G15+G17+G19+G21+G23+G25+G27+G29+G31+G33+G35+G37+G39+G41</f>
        <v>41457.3510188826</v>
      </c>
      <c r="H43" s="123" t="n">
        <f aca="false">H11+H13+H15+H17+H19+H21+H23+H25+H27+H29+H31+H33+H35+H37+H39+H41</f>
        <v>167479.460424121</v>
      </c>
      <c r="I43" s="123" t="n">
        <f aca="false">I11+I13+I15+I17+I19+I21+I23+I25+I27+I29+I31+I33+I35+I37+I39+I41</f>
        <v>152496.992490923</v>
      </c>
      <c r="J43" s="124" t="n">
        <f aca="false">SUM(G43:I43)</f>
        <v>361433.803933927</v>
      </c>
      <c r="K43" s="78" t="n">
        <f aca="false">J43=D42</f>
        <v>1</v>
      </c>
    </row>
    <row r="44" customFormat="false" ht="15" hidden="false" customHeight="false" outlineLevel="0" collapsed="false">
      <c r="B44" s="74"/>
      <c r="C44" s="74"/>
      <c r="D44" s="76"/>
      <c r="E44" s="76"/>
      <c r="F44" s="125"/>
      <c r="G44" s="126"/>
      <c r="H44" s="126"/>
      <c r="I44" s="126"/>
      <c r="J44" s="76"/>
      <c r="K44" s="79"/>
    </row>
    <row r="45" customFormat="false" ht="15" hidden="false" customHeight="false" outlineLevel="0" collapsed="false">
      <c r="B45" s="112" t="s">
        <v>471</v>
      </c>
      <c r="C45" s="112"/>
      <c r="D45" s="113"/>
      <c r="E45" s="114"/>
      <c r="F45" s="115" t="s">
        <v>472</v>
      </c>
      <c r="G45" s="116" t="n">
        <f aca="false">G42</f>
        <v>0.114702472673147</v>
      </c>
      <c r="H45" s="116" t="n">
        <f aca="false">H42+G45</f>
        <v>0.578077670568963</v>
      </c>
      <c r="I45" s="116" t="n">
        <f aca="false">I42+H45</f>
        <v>1</v>
      </c>
      <c r="J45" s="126"/>
      <c r="K45" s="78"/>
    </row>
    <row r="46" customFormat="false" ht="15" hidden="false" customHeight="false" outlineLevel="0" collapsed="false">
      <c r="B46" s="118"/>
      <c r="C46" s="119"/>
      <c r="D46" s="120"/>
      <c r="E46" s="121"/>
      <c r="F46" s="122" t="s">
        <v>469</v>
      </c>
      <c r="G46" s="123" t="n">
        <f aca="false">G43</f>
        <v>41457.3510188826</v>
      </c>
      <c r="H46" s="123" t="n">
        <f aca="false">H43+G46</f>
        <v>208936.811443003</v>
      </c>
      <c r="I46" s="123" t="n">
        <f aca="false">I43+H46</f>
        <v>361433.803933927</v>
      </c>
      <c r="J46" s="126"/>
      <c r="K46" s="78"/>
    </row>
    <row r="48" customFormat="false" ht="15" hidden="false" customHeight="false" outlineLevel="0" collapsed="false">
      <c r="A48" s="127"/>
      <c r="B48" s="128"/>
      <c r="C48" s="127"/>
      <c r="D48" s="127"/>
      <c r="E48" s="127"/>
      <c r="F48" s="127"/>
      <c r="G48" s="127"/>
      <c r="H48" s="127"/>
      <c r="I48" s="127"/>
      <c r="J48" s="127"/>
      <c r="K48" s="127"/>
      <c r="L48" s="127"/>
      <c r="M48" s="127"/>
    </row>
    <row r="49" customFormat="false" ht="15" hidden="false" customHeight="false" outlineLevel="0" collapsed="false">
      <c r="A49" s="127"/>
      <c r="B49" s="128"/>
      <c r="C49" s="127"/>
      <c r="D49" s="127"/>
      <c r="E49" s="127"/>
      <c r="F49" s="127"/>
      <c r="G49" s="127"/>
      <c r="H49" s="127"/>
      <c r="I49" s="127"/>
      <c r="J49" s="127"/>
      <c r="K49" s="127"/>
      <c r="L49" s="127"/>
      <c r="M49" s="127"/>
    </row>
    <row r="50" customFormat="false" ht="15" hidden="false" customHeight="false" outlineLevel="0" collapsed="false">
      <c r="A50" s="127"/>
      <c r="B50" s="128"/>
      <c r="C50" s="127"/>
      <c r="D50" s="127"/>
      <c r="E50" s="127"/>
      <c r="F50" s="127"/>
      <c r="G50" s="127"/>
      <c r="H50" s="127"/>
      <c r="I50" s="127"/>
      <c r="J50" s="127"/>
      <c r="K50" s="127"/>
      <c r="L50" s="127"/>
      <c r="M50" s="127"/>
    </row>
    <row r="51" customFormat="false" ht="15" hidden="false" customHeight="false" outlineLevel="0" collapsed="false">
      <c r="A51" s="127"/>
      <c r="B51" s="128"/>
      <c r="C51" s="127"/>
      <c r="D51" s="127"/>
      <c r="E51" s="127"/>
      <c r="F51" s="127"/>
      <c r="G51" s="127"/>
      <c r="H51" s="127"/>
      <c r="I51" s="127"/>
      <c r="J51" s="127"/>
      <c r="K51" s="127"/>
      <c r="L51" s="127"/>
      <c r="M51" s="127"/>
    </row>
    <row r="52" customFormat="false" ht="15" hidden="false" customHeight="false" outlineLevel="0" collapsed="false">
      <c r="A52" s="127"/>
      <c r="B52" s="128"/>
      <c r="C52" s="127"/>
      <c r="D52" s="127"/>
      <c r="E52" s="127"/>
      <c r="F52" s="127"/>
      <c r="G52" s="127"/>
      <c r="H52" s="127"/>
      <c r="I52" s="127"/>
      <c r="J52" s="127"/>
      <c r="K52" s="127"/>
      <c r="L52" s="127"/>
      <c r="M52" s="127"/>
    </row>
    <row r="53" customFormat="false" ht="15" hidden="false" customHeight="false" outlineLevel="0" collapsed="false">
      <c r="A53" s="127"/>
      <c r="B53" s="128"/>
      <c r="C53" s="127"/>
      <c r="D53" s="127"/>
      <c r="E53" s="127"/>
      <c r="F53" s="127"/>
      <c r="G53" s="127"/>
      <c r="H53" s="127"/>
      <c r="I53" s="127"/>
      <c r="J53" s="127"/>
      <c r="K53" s="127"/>
      <c r="L53" s="127"/>
      <c r="M53" s="127"/>
    </row>
    <row r="54" customFormat="false" ht="15" hidden="false" customHeight="false" outlineLevel="0" collapsed="false">
      <c r="A54" s="127"/>
      <c r="B54" s="128"/>
      <c r="C54" s="127"/>
      <c r="D54" s="127"/>
      <c r="E54" s="127"/>
      <c r="F54" s="127"/>
      <c r="G54" s="127"/>
      <c r="H54" s="127"/>
      <c r="I54" s="127"/>
      <c r="J54" s="127"/>
      <c r="K54" s="127"/>
      <c r="L54" s="127"/>
      <c r="M54" s="127"/>
    </row>
    <row r="55" customFormat="false" ht="15" hidden="false" customHeight="false" outlineLevel="0" collapsed="false">
      <c r="A55" s="127"/>
      <c r="B55" s="128"/>
      <c r="C55" s="127"/>
      <c r="D55" s="127"/>
      <c r="E55" s="127"/>
      <c r="F55" s="127"/>
      <c r="G55" s="127"/>
      <c r="H55" s="127"/>
      <c r="I55" s="127"/>
      <c r="J55" s="127"/>
      <c r="K55" s="127"/>
      <c r="L55" s="127"/>
      <c r="M55" s="127"/>
    </row>
    <row r="56" customFormat="false" ht="15" hidden="false" customHeight="false" outlineLevel="0" collapsed="false">
      <c r="A56" s="127"/>
      <c r="B56" s="128"/>
      <c r="C56" s="127"/>
      <c r="D56" s="127"/>
      <c r="E56" s="127"/>
      <c r="F56" s="127"/>
      <c r="G56" s="127"/>
      <c r="H56" s="127"/>
      <c r="I56" s="127"/>
      <c r="J56" s="127"/>
      <c r="K56" s="127"/>
      <c r="L56" s="127"/>
      <c r="M56" s="127"/>
    </row>
    <row r="57" customFormat="false" ht="15" hidden="false" customHeight="false" outlineLevel="0" collapsed="false">
      <c r="A57" s="127"/>
      <c r="B57" s="128"/>
      <c r="C57" s="127"/>
      <c r="D57" s="127"/>
      <c r="E57" s="127"/>
      <c r="F57" s="127"/>
      <c r="G57" s="127"/>
      <c r="H57" s="127"/>
      <c r="I57" s="127"/>
      <c r="J57" s="127"/>
      <c r="K57" s="127"/>
      <c r="L57" s="127"/>
      <c r="M57" s="127"/>
    </row>
    <row r="58" customFormat="false" ht="15" hidden="false" customHeight="false" outlineLevel="0" collapsed="false">
      <c r="A58" s="127"/>
      <c r="B58" s="128"/>
      <c r="C58" s="127"/>
      <c r="D58" s="127"/>
      <c r="E58" s="127"/>
      <c r="F58" s="127"/>
      <c r="G58" s="127"/>
      <c r="H58" s="127"/>
      <c r="I58" s="127"/>
      <c r="J58" s="127"/>
      <c r="K58" s="127"/>
      <c r="L58" s="127"/>
      <c r="M58" s="127"/>
    </row>
    <row r="59" customFormat="false" ht="15" hidden="false" customHeight="false" outlineLevel="0" collapsed="false">
      <c r="A59" s="127"/>
      <c r="B59" s="128"/>
      <c r="C59" s="127"/>
      <c r="D59" s="127"/>
      <c r="E59" s="127"/>
      <c r="F59" s="127"/>
      <c r="G59" s="127"/>
      <c r="H59" s="127"/>
      <c r="I59" s="127"/>
      <c r="J59" s="127"/>
      <c r="K59" s="127"/>
      <c r="L59" s="127"/>
      <c r="M59" s="127"/>
    </row>
    <row r="60" customFormat="false" ht="15" hidden="false" customHeight="false" outlineLevel="0" collapsed="false">
      <c r="A60" s="127"/>
      <c r="B60" s="128"/>
      <c r="C60" s="127"/>
      <c r="D60" s="127"/>
      <c r="E60" s="127"/>
      <c r="F60" s="127"/>
      <c r="G60" s="127"/>
      <c r="H60" s="127"/>
      <c r="I60" s="127"/>
      <c r="J60" s="127"/>
      <c r="K60" s="127"/>
      <c r="L60" s="127"/>
      <c r="M60" s="127"/>
    </row>
    <row r="61" customFormat="false" ht="15" hidden="false" customHeight="false" outlineLevel="0" collapsed="false">
      <c r="A61" s="127"/>
      <c r="B61" s="128"/>
      <c r="C61" s="127"/>
      <c r="D61" s="127"/>
      <c r="E61" s="127"/>
      <c r="F61" s="127"/>
      <c r="G61" s="127"/>
      <c r="H61" s="127"/>
      <c r="I61" s="127"/>
      <c r="J61" s="127"/>
      <c r="K61" s="127"/>
      <c r="L61" s="127"/>
      <c r="M61" s="127"/>
    </row>
    <row r="62" customFormat="false" ht="15" hidden="false" customHeight="false" outlineLevel="0" collapsed="false">
      <c r="A62" s="127"/>
      <c r="B62" s="128"/>
      <c r="C62" s="127"/>
      <c r="D62" s="127"/>
      <c r="E62" s="127"/>
      <c r="F62" s="127"/>
      <c r="G62" s="127"/>
      <c r="H62" s="127"/>
      <c r="I62" s="127"/>
      <c r="J62" s="127"/>
      <c r="K62" s="127"/>
      <c r="L62" s="127"/>
      <c r="M62" s="127"/>
    </row>
    <row r="63" customFormat="false" ht="15" hidden="false" customHeight="false" outlineLevel="0" collapsed="false">
      <c r="A63" s="127"/>
      <c r="B63" s="128"/>
      <c r="C63" s="127"/>
      <c r="D63" s="127"/>
      <c r="E63" s="127"/>
      <c r="F63" s="127"/>
      <c r="G63" s="127"/>
      <c r="H63" s="127"/>
      <c r="I63" s="127"/>
      <c r="J63" s="127"/>
      <c r="K63" s="127"/>
      <c r="L63" s="127"/>
      <c r="M63" s="127"/>
    </row>
    <row r="64" customFormat="false" ht="15" hidden="false" customHeight="false" outlineLevel="0" collapsed="false">
      <c r="A64" s="127"/>
      <c r="B64" s="128"/>
      <c r="C64" s="127"/>
      <c r="D64" s="127"/>
      <c r="E64" s="127"/>
      <c r="F64" s="127"/>
      <c r="G64" s="127"/>
      <c r="H64" s="127"/>
      <c r="I64" s="127"/>
      <c r="J64" s="127"/>
      <c r="K64" s="127"/>
      <c r="L64" s="127"/>
      <c r="M64" s="127"/>
    </row>
    <row r="65" customFormat="false" ht="15" hidden="false" customHeight="false" outlineLevel="0" collapsed="false">
      <c r="A65" s="127"/>
      <c r="B65" s="128"/>
      <c r="C65" s="127"/>
      <c r="D65" s="127"/>
      <c r="E65" s="127"/>
      <c r="F65" s="127"/>
      <c r="G65" s="127"/>
      <c r="H65" s="127"/>
      <c r="I65" s="127"/>
      <c r="J65" s="127"/>
      <c r="K65" s="127"/>
      <c r="L65" s="127"/>
      <c r="M65" s="127"/>
    </row>
    <row r="66" customFormat="false" ht="15" hidden="false" customHeight="false" outlineLevel="0" collapsed="false">
      <c r="A66" s="127"/>
      <c r="B66" s="128"/>
      <c r="C66" s="127"/>
      <c r="D66" s="127"/>
      <c r="E66" s="127"/>
      <c r="F66" s="127"/>
      <c r="G66" s="127"/>
      <c r="H66" s="127"/>
      <c r="I66" s="127"/>
      <c r="J66" s="127"/>
      <c r="K66" s="127"/>
      <c r="L66" s="127"/>
      <c r="M66" s="127"/>
    </row>
    <row r="67" customFormat="false" ht="15" hidden="false" customHeight="false" outlineLevel="0" collapsed="false">
      <c r="A67" s="127"/>
      <c r="B67" s="128"/>
      <c r="C67" s="127"/>
      <c r="D67" s="127"/>
      <c r="E67" s="127"/>
      <c r="F67" s="127"/>
      <c r="G67" s="127"/>
      <c r="H67" s="127"/>
      <c r="I67" s="127"/>
      <c r="J67" s="127"/>
      <c r="K67" s="127"/>
      <c r="L67" s="127"/>
      <c r="M67" s="127"/>
    </row>
    <row r="68" customFormat="false" ht="15" hidden="false" customHeight="false" outlineLevel="0" collapsed="false">
      <c r="A68" s="127"/>
      <c r="B68" s="128"/>
      <c r="C68" s="127"/>
      <c r="D68" s="127"/>
      <c r="E68" s="127"/>
      <c r="F68" s="127"/>
      <c r="G68" s="127"/>
      <c r="H68" s="127"/>
      <c r="I68" s="127"/>
      <c r="J68" s="127"/>
      <c r="K68" s="127"/>
      <c r="L68" s="127"/>
      <c r="M68" s="127"/>
    </row>
    <row r="69" customFormat="false" ht="15" hidden="false" customHeight="false" outlineLevel="0" collapsed="false">
      <c r="A69" s="127"/>
      <c r="B69" s="128"/>
      <c r="C69" s="127"/>
      <c r="D69" s="127"/>
      <c r="E69" s="127"/>
      <c r="F69" s="127"/>
      <c r="G69" s="127"/>
      <c r="H69" s="127"/>
      <c r="I69" s="127"/>
      <c r="J69" s="127"/>
      <c r="K69" s="127"/>
      <c r="L69" s="127"/>
      <c r="M69" s="127"/>
    </row>
    <row r="70" customFormat="false" ht="15" hidden="false" customHeight="false" outlineLevel="0" collapsed="false">
      <c r="A70" s="127"/>
      <c r="B70" s="128"/>
      <c r="C70" s="127"/>
      <c r="D70" s="127"/>
      <c r="E70" s="127"/>
      <c r="F70" s="127"/>
      <c r="G70" s="127"/>
      <c r="H70" s="127"/>
      <c r="I70" s="127"/>
      <c r="J70" s="127"/>
      <c r="K70" s="127"/>
      <c r="L70" s="127"/>
      <c r="M70" s="127"/>
    </row>
    <row r="71" customFormat="false" ht="15" hidden="false" customHeight="false" outlineLevel="0" collapsed="false">
      <c r="A71" s="127"/>
      <c r="B71" s="128"/>
      <c r="C71" s="127"/>
      <c r="D71" s="127"/>
      <c r="E71" s="127"/>
      <c r="F71" s="127"/>
      <c r="G71" s="127"/>
      <c r="H71" s="127"/>
      <c r="I71" s="127"/>
      <c r="J71" s="127"/>
      <c r="K71" s="127"/>
      <c r="L71" s="127"/>
      <c r="M71" s="127"/>
    </row>
    <row r="72" customFormat="false" ht="15" hidden="false" customHeight="false" outlineLevel="0" collapsed="false">
      <c r="A72" s="127"/>
      <c r="B72" s="128"/>
      <c r="C72" s="127"/>
      <c r="D72" s="127"/>
      <c r="E72" s="127"/>
      <c r="F72" s="127"/>
      <c r="G72" s="127"/>
      <c r="H72" s="127"/>
      <c r="I72" s="127"/>
      <c r="J72" s="127"/>
      <c r="K72" s="127"/>
      <c r="L72" s="127"/>
      <c r="M72" s="127"/>
    </row>
    <row r="73" customFormat="false" ht="15" hidden="false" customHeight="false" outlineLevel="0" collapsed="false">
      <c r="A73" s="127"/>
      <c r="B73" s="128"/>
      <c r="C73" s="127"/>
      <c r="D73" s="127"/>
      <c r="E73" s="127"/>
      <c r="F73" s="127"/>
      <c r="G73" s="127"/>
      <c r="H73" s="127"/>
      <c r="I73" s="127"/>
      <c r="J73" s="127"/>
      <c r="K73" s="127"/>
      <c r="L73" s="127"/>
      <c r="M73" s="127"/>
    </row>
    <row r="74" customFormat="false" ht="15" hidden="false" customHeight="false" outlineLevel="0" collapsed="false">
      <c r="A74" s="127"/>
      <c r="B74" s="128"/>
      <c r="C74" s="127"/>
      <c r="D74" s="127"/>
      <c r="E74" s="127"/>
      <c r="F74" s="127"/>
      <c r="G74" s="127"/>
      <c r="H74" s="127"/>
      <c r="I74" s="127"/>
      <c r="J74" s="127"/>
      <c r="K74" s="127"/>
      <c r="L74" s="127"/>
      <c r="M74" s="127"/>
    </row>
    <row r="75" customFormat="false" ht="15" hidden="false" customHeight="false" outlineLevel="0" collapsed="false">
      <c r="A75" s="127"/>
      <c r="B75" s="128"/>
      <c r="C75" s="127"/>
      <c r="D75" s="127"/>
      <c r="E75" s="127"/>
      <c r="F75" s="127"/>
      <c r="G75" s="127"/>
      <c r="H75" s="127"/>
      <c r="I75" s="127"/>
      <c r="J75" s="127"/>
      <c r="K75" s="127"/>
      <c r="L75" s="127"/>
      <c r="M75" s="127"/>
    </row>
    <row r="76" customFormat="false" ht="15" hidden="false" customHeight="false" outlineLevel="0" collapsed="false">
      <c r="A76" s="127"/>
      <c r="B76" s="128"/>
      <c r="C76" s="127"/>
      <c r="D76" s="127"/>
      <c r="E76" s="127"/>
      <c r="F76" s="127"/>
      <c r="G76" s="127"/>
      <c r="H76" s="127"/>
      <c r="I76" s="127"/>
      <c r="J76" s="127"/>
      <c r="K76" s="127"/>
      <c r="L76" s="127"/>
      <c r="M76" s="127"/>
    </row>
    <row r="77" customFormat="false" ht="15" hidden="false" customHeight="false" outlineLevel="0" collapsed="false">
      <c r="A77" s="127"/>
      <c r="B77" s="128"/>
      <c r="C77" s="127"/>
      <c r="D77" s="127"/>
      <c r="E77" s="127"/>
      <c r="F77" s="127"/>
      <c r="G77" s="127"/>
      <c r="H77" s="127"/>
      <c r="I77" s="127"/>
      <c r="J77" s="127"/>
      <c r="K77" s="127"/>
      <c r="L77" s="127"/>
      <c r="M77" s="127"/>
    </row>
    <row r="78" customFormat="false" ht="15" hidden="false" customHeight="false" outlineLevel="0" collapsed="false">
      <c r="A78" s="127"/>
      <c r="B78" s="128"/>
      <c r="C78" s="127"/>
      <c r="D78" s="127"/>
      <c r="E78" s="127"/>
      <c r="F78" s="127"/>
      <c r="G78" s="127"/>
      <c r="H78" s="127"/>
      <c r="I78" s="127"/>
      <c r="J78" s="127"/>
      <c r="K78" s="127"/>
      <c r="L78" s="127"/>
      <c r="M78" s="127"/>
    </row>
    <row r="79" customFormat="false" ht="15" hidden="false" customHeight="false" outlineLevel="0" collapsed="false">
      <c r="A79" s="127"/>
      <c r="B79" s="128"/>
      <c r="C79" s="127"/>
      <c r="D79" s="127"/>
      <c r="E79" s="127"/>
      <c r="F79" s="127"/>
      <c r="G79" s="127"/>
      <c r="H79" s="127"/>
      <c r="I79" s="127"/>
      <c r="J79" s="127"/>
      <c r="K79" s="127"/>
      <c r="L79" s="127"/>
      <c r="M79" s="127"/>
    </row>
    <row r="80" customFormat="false" ht="15" hidden="false" customHeight="false" outlineLevel="0" collapsed="false">
      <c r="A80" s="127"/>
      <c r="B80" s="128"/>
      <c r="C80" s="127"/>
      <c r="D80" s="127"/>
      <c r="E80" s="127"/>
      <c r="F80" s="127"/>
      <c r="G80" s="127"/>
      <c r="H80" s="127"/>
      <c r="I80" s="127"/>
      <c r="J80" s="127"/>
      <c r="K80" s="127"/>
      <c r="L80" s="127"/>
      <c r="M80" s="127"/>
    </row>
    <row r="81" customFormat="false" ht="15" hidden="false" customHeight="false" outlineLevel="0" collapsed="false">
      <c r="A81" s="127"/>
      <c r="B81" s="128"/>
      <c r="C81" s="127"/>
      <c r="D81" s="127"/>
      <c r="E81" s="127"/>
      <c r="F81" s="127"/>
      <c r="G81" s="127"/>
      <c r="H81" s="127"/>
      <c r="I81" s="127"/>
      <c r="J81" s="127"/>
      <c r="K81" s="127"/>
      <c r="L81" s="127"/>
      <c r="M81" s="127"/>
    </row>
    <row r="82" customFormat="false" ht="15" hidden="false" customHeight="false" outlineLevel="0" collapsed="false">
      <c r="A82" s="127"/>
      <c r="B82" s="128"/>
      <c r="C82" s="127"/>
      <c r="D82" s="127"/>
      <c r="E82" s="127"/>
      <c r="F82" s="127"/>
      <c r="G82" s="127"/>
      <c r="H82" s="127"/>
      <c r="I82" s="127"/>
      <c r="J82" s="127"/>
      <c r="K82" s="127"/>
      <c r="L82" s="127"/>
      <c r="M82" s="127"/>
    </row>
    <row r="83" customFormat="false" ht="15" hidden="false" customHeight="false" outlineLevel="0" collapsed="false">
      <c r="A83" s="127"/>
      <c r="B83" s="128"/>
      <c r="C83" s="127"/>
      <c r="D83" s="127"/>
      <c r="E83" s="127"/>
      <c r="F83" s="127"/>
      <c r="G83" s="127"/>
      <c r="H83" s="127"/>
      <c r="I83" s="127"/>
      <c r="J83" s="127"/>
      <c r="K83" s="127"/>
      <c r="L83" s="127"/>
      <c r="M83" s="127"/>
    </row>
    <row r="84" customFormat="false" ht="15" hidden="false" customHeight="false" outlineLevel="0" collapsed="false">
      <c r="A84" s="127"/>
      <c r="B84" s="128"/>
      <c r="C84" s="127"/>
      <c r="D84" s="127"/>
      <c r="E84" s="127"/>
      <c r="F84" s="127"/>
      <c r="G84" s="127"/>
      <c r="H84" s="127"/>
      <c r="I84" s="127"/>
      <c r="J84" s="127"/>
      <c r="K84" s="127"/>
      <c r="L84" s="127"/>
      <c r="M84" s="127"/>
    </row>
    <row r="85" customFormat="false" ht="15" hidden="false" customHeight="false" outlineLevel="0" collapsed="false">
      <c r="A85" s="127"/>
      <c r="B85" s="128"/>
      <c r="C85" s="127"/>
      <c r="D85" s="127"/>
      <c r="E85" s="127"/>
      <c r="F85" s="127"/>
      <c r="G85" s="127"/>
      <c r="H85" s="127"/>
      <c r="I85" s="127"/>
      <c r="J85" s="127"/>
      <c r="K85" s="127"/>
      <c r="L85" s="127"/>
      <c r="M85" s="127"/>
    </row>
    <row r="86" customFormat="false" ht="15" hidden="false" customHeight="false" outlineLevel="0" collapsed="false">
      <c r="A86" s="127"/>
      <c r="B86" s="128"/>
      <c r="C86" s="127"/>
      <c r="D86" s="127"/>
      <c r="E86" s="127"/>
      <c r="F86" s="127"/>
      <c r="G86" s="127"/>
      <c r="H86" s="127"/>
      <c r="I86" s="127"/>
      <c r="J86" s="127"/>
      <c r="K86" s="127"/>
      <c r="L86" s="127"/>
      <c r="M86" s="127"/>
    </row>
    <row r="87" customFormat="false" ht="15" hidden="false" customHeight="false" outlineLevel="0" collapsed="false">
      <c r="A87" s="127"/>
      <c r="B87" s="128"/>
      <c r="C87" s="127"/>
      <c r="D87" s="127"/>
      <c r="E87" s="127"/>
      <c r="F87" s="127"/>
      <c r="G87" s="127"/>
      <c r="H87" s="127"/>
      <c r="I87" s="127"/>
      <c r="J87" s="127"/>
      <c r="K87" s="127"/>
      <c r="L87" s="127"/>
      <c r="M87" s="127"/>
    </row>
    <row r="88" customFormat="false" ht="15" hidden="false" customHeight="false" outlineLevel="0" collapsed="false">
      <c r="A88" s="127"/>
      <c r="B88" s="128"/>
      <c r="C88" s="127"/>
      <c r="D88" s="127"/>
      <c r="E88" s="127"/>
      <c r="F88" s="127"/>
      <c r="G88" s="127"/>
      <c r="H88" s="127"/>
      <c r="I88" s="127"/>
      <c r="J88" s="127"/>
      <c r="K88" s="127"/>
      <c r="L88" s="127"/>
      <c r="M88" s="127"/>
    </row>
    <row r="89" customFormat="false" ht="15" hidden="false" customHeight="false" outlineLevel="0" collapsed="false">
      <c r="A89" s="127"/>
      <c r="B89" s="128"/>
      <c r="C89" s="127"/>
      <c r="D89" s="127"/>
      <c r="E89" s="127"/>
      <c r="F89" s="127"/>
      <c r="G89" s="127"/>
      <c r="H89" s="127"/>
      <c r="I89" s="127"/>
      <c r="J89" s="127"/>
      <c r="K89" s="127"/>
      <c r="L89" s="127"/>
      <c r="M89" s="127"/>
    </row>
    <row r="90" customFormat="false" ht="15" hidden="false" customHeight="false" outlineLevel="0" collapsed="false">
      <c r="A90" s="127"/>
      <c r="B90" s="128"/>
      <c r="C90" s="127"/>
      <c r="D90" s="127"/>
      <c r="E90" s="127"/>
      <c r="F90" s="127"/>
      <c r="G90" s="127"/>
      <c r="H90" s="127"/>
      <c r="I90" s="127"/>
      <c r="J90" s="127"/>
      <c r="K90" s="127"/>
      <c r="L90" s="127"/>
      <c r="M90" s="127"/>
    </row>
    <row r="91" customFormat="false" ht="15" hidden="false" customHeight="false" outlineLevel="0" collapsed="false">
      <c r="A91" s="127"/>
      <c r="B91" s="128"/>
      <c r="C91" s="127"/>
      <c r="D91" s="127"/>
      <c r="E91" s="127"/>
      <c r="F91" s="127"/>
      <c r="G91" s="127"/>
      <c r="H91" s="127"/>
      <c r="I91" s="127"/>
      <c r="J91" s="127"/>
      <c r="K91" s="127"/>
      <c r="L91" s="127"/>
      <c r="M91" s="127"/>
    </row>
    <row r="92" customFormat="false" ht="15" hidden="false" customHeight="false" outlineLevel="0" collapsed="false">
      <c r="A92" s="127"/>
      <c r="B92" s="128"/>
      <c r="C92" s="127"/>
      <c r="D92" s="127"/>
      <c r="E92" s="127"/>
      <c r="F92" s="127"/>
      <c r="G92" s="127"/>
      <c r="H92" s="127"/>
      <c r="I92" s="127"/>
      <c r="J92" s="127"/>
      <c r="K92" s="127"/>
      <c r="L92" s="127"/>
      <c r="M92" s="127"/>
    </row>
    <row r="93" customFormat="false" ht="15" hidden="false" customHeight="false" outlineLevel="0" collapsed="false">
      <c r="A93" s="127"/>
      <c r="B93" s="128"/>
      <c r="C93" s="127"/>
      <c r="D93" s="127"/>
      <c r="E93" s="127"/>
      <c r="F93" s="127"/>
      <c r="G93" s="127"/>
      <c r="H93" s="127"/>
      <c r="I93" s="127"/>
      <c r="J93" s="127"/>
      <c r="K93" s="127"/>
      <c r="L93" s="127"/>
      <c r="M93" s="127"/>
    </row>
    <row r="94" customFormat="false" ht="15" hidden="false" customHeight="false" outlineLevel="0" collapsed="false">
      <c r="A94" s="127"/>
      <c r="B94" s="128"/>
      <c r="C94" s="127"/>
      <c r="D94" s="127"/>
      <c r="E94" s="127"/>
      <c r="F94" s="127"/>
      <c r="G94" s="127"/>
      <c r="H94" s="127"/>
      <c r="I94" s="127"/>
      <c r="J94" s="127"/>
      <c r="K94" s="127"/>
      <c r="L94" s="127"/>
      <c r="M94" s="127"/>
    </row>
    <row r="95" customFormat="false" ht="15" hidden="false" customHeight="false" outlineLevel="0" collapsed="false">
      <c r="A95" s="127"/>
      <c r="B95" s="128"/>
      <c r="C95" s="127"/>
      <c r="D95" s="127"/>
      <c r="E95" s="127"/>
      <c r="F95" s="127"/>
      <c r="G95" s="127"/>
      <c r="H95" s="127"/>
      <c r="I95" s="127"/>
      <c r="J95" s="127"/>
      <c r="K95" s="127"/>
      <c r="L95" s="127"/>
      <c r="M95" s="127"/>
    </row>
    <row r="96" customFormat="false" ht="15" hidden="false" customHeight="false" outlineLevel="0" collapsed="false">
      <c r="A96" s="127"/>
      <c r="B96" s="128"/>
      <c r="C96" s="127"/>
      <c r="D96" s="127"/>
      <c r="E96" s="127"/>
      <c r="F96" s="127"/>
      <c r="G96" s="127"/>
      <c r="H96" s="127"/>
      <c r="I96" s="127"/>
      <c r="J96" s="127"/>
      <c r="K96" s="127"/>
      <c r="L96" s="127"/>
      <c r="M96" s="127"/>
    </row>
    <row r="97" customFormat="false" ht="15" hidden="false" customHeight="false" outlineLevel="0" collapsed="false">
      <c r="A97" s="127"/>
      <c r="B97" s="128"/>
      <c r="C97" s="127"/>
      <c r="D97" s="127"/>
      <c r="E97" s="127"/>
      <c r="F97" s="127"/>
      <c r="G97" s="127"/>
      <c r="H97" s="127"/>
      <c r="I97" s="127"/>
      <c r="J97" s="127"/>
      <c r="K97" s="127"/>
      <c r="L97" s="127"/>
      <c r="M97" s="127"/>
    </row>
    <row r="98" customFormat="false" ht="15" hidden="false" customHeight="false" outlineLevel="0" collapsed="false">
      <c r="A98" s="127"/>
      <c r="B98" s="128"/>
      <c r="C98" s="127"/>
      <c r="D98" s="127"/>
      <c r="E98" s="127"/>
      <c r="F98" s="127"/>
      <c r="G98" s="127"/>
      <c r="H98" s="127"/>
      <c r="I98" s="127"/>
      <c r="J98" s="127"/>
      <c r="K98" s="127"/>
      <c r="L98" s="127"/>
      <c r="M98" s="127"/>
    </row>
    <row r="99" customFormat="false" ht="15" hidden="false" customHeight="false" outlineLevel="0" collapsed="false">
      <c r="A99" s="127"/>
      <c r="B99" s="128"/>
      <c r="C99" s="127"/>
      <c r="D99" s="127"/>
      <c r="E99" s="127"/>
      <c r="F99" s="127"/>
      <c r="G99" s="127"/>
      <c r="H99" s="127"/>
      <c r="I99" s="127"/>
      <c r="J99" s="127"/>
      <c r="K99" s="127"/>
      <c r="L99" s="127"/>
      <c r="M99" s="127"/>
    </row>
    <row r="100" customFormat="false" ht="15" hidden="false" customHeight="false" outlineLevel="0" collapsed="false">
      <c r="A100" s="127"/>
      <c r="B100" s="128"/>
      <c r="C100" s="127"/>
      <c r="D100" s="127"/>
      <c r="E100" s="127"/>
      <c r="F100" s="127"/>
      <c r="G100" s="127"/>
      <c r="H100" s="127"/>
      <c r="I100" s="127"/>
      <c r="J100" s="127"/>
      <c r="K100" s="127"/>
      <c r="L100" s="127"/>
      <c r="M100" s="127"/>
    </row>
    <row r="101" customFormat="false" ht="15" hidden="false" customHeight="false" outlineLevel="0" collapsed="false">
      <c r="A101" s="127"/>
      <c r="B101" s="128"/>
      <c r="C101" s="127"/>
      <c r="D101" s="127"/>
      <c r="E101" s="127"/>
      <c r="F101" s="127"/>
      <c r="G101" s="127"/>
      <c r="H101" s="127"/>
      <c r="I101" s="127"/>
      <c r="J101" s="127"/>
      <c r="K101" s="127"/>
      <c r="L101" s="127"/>
      <c r="M101" s="127"/>
    </row>
    <row r="102" customFormat="false" ht="15" hidden="false" customHeight="false" outlineLevel="0" collapsed="false">
      <c r="A102" s="127"/>
      <c r="B102" s="128"/>
      <c r="C102" s="127"/>
      <c r="D102" s="127"/>
      <c r="E102" s="127"/>
      <c r="F102" s="127"/>
      <c r="G102" s="127"/>
      <c r="H102" s="127"/>
      <c r="I102" s="127"/>
      <c r="J102" s="127"/>
      <c r="K102" s="127"/>
      <c r="L102" s="127"/>
      <c r="M102" s="127"/>
    </row>
    <row r="103" customFormat="false" ht="15" hidden="false" customHeight="false" outlineLevel="0" collapsed="false">
      <c r="A103" s="127"/>
      <c r="B103" s="128"/>
      <c r="C103" s="127"/>
      <c r="D103" s="127"/>
      <c r="E103" s="127"/>
      <c r="F103" s="127"/>
      <c r="G103" s="127"/>
      <c r="H103" s="127"/>
      <c r="I103" s="127"/>
      <c r="J103" s="127"/>
      <c r="K103" s="127"/>
      <c r="L103" s="127"/>
      <c r="M103" s="127"/>
    </row>
    <row r="104" customFormat="false" ht="15" hidden="false" customHeight="false" outlineLevel="0" collapsed="false">
      <c r="A104" s="127"/>
      <c r="B104" s="128"/>
      <c r="C104" s="127"/>
      <c r="D104" s="127"/>
      <c r="E104" s="127"/>
      <c r="F104" s="127" t="n">
        <f aca="false">E105*F105</f>
        <v>0</v>
      </c>
      <c r="G104" s="127"/>
      <c r="H104" s="127"/>
      <c r="I104" s="127"/>
      <c r="J104" s="127"/>
      <c r="K104" s="127"/>
      <c r="L104" s="127"/>
      <c r="M104" s="127"/>
    </row>
  </sheetData>
  <mergeCells count="9">
    <mergeCell ref="B2:F4"/>
    <mergeCell ref="G2:I2"/>
    <mergeCell ref="G3:H4"/>
    <mergeCell ref="B6:B8"/>
    <mergeCell ref="C6:F8"/>
    <mergeCell ref="G6:I6"/>
    <mergeCell ref="J8:K8"/>
    <mergeCell ref="B42:C42"/>
    <mergeCell ref="B45:C45"/>
  </mergeCells>
  <conditionalFormatting sqref="G10:I41">
    <cfRule type="expression" priority="2" aboveAverage="0" equalAverage="0" bottom="0" percent="0" rank="0" text="" dxfId="0">
      <formula>G10=0</formula>
    </cfRule>
  </conditionalFormatting>
  <conditionalFormatting sqref="G12:I12">
    <cfRule type="expression" priority="3" aboveAverage="0" equalAverage="0" bottom="0" percent="0" rank="0" text="" dxfId="1">
      <formula>G12&gt;0</formula>
    </cfRule>
  </conditionalFormatting>
  <conditionalFormatting sqref="G14:I14">
    <cfRule type="expression" priority="4" aboveAverage="0" equalAverage="0" bottom="0" percent="0" rank="0" text="" dxfId="2">
      <formula>G14&gt;0</formula>
    </cfRule>
  </conditionalFormatting>
  <conditionalFormatting sqref="G16:I16">
    <cfRule type="expression" priority="5" aboveAverage="0" equalAverage="0" bottom="0" percent="0" rank="0" text="" dxfId="3">
      <formula>G16&gt;0</formula>
    </cfRule>
  </conditionalFormatting>
  <conditionalFormatting sqref="G18:I18">
    <cfRule type="expression" priority="6" aboveAverage="0" equalAverage="0" bottom="0" percent="0" rank="0" text="" dxfId="4">
      <formula>G18&gt;0</formula>
    </cfRule>
  </conditionalFormatting>
  <conditionalFormatting sqref="G20:I20">
    <cfRule type="expression" priority="7" aboveAverage="0" equalAverage="0" bottom="0" percent="0" rank="0" text="" dxfId="5">
      <formula>G20&gt;0</formula>
    </cfRule>
  </conditionalFormatting>
  <conditionalFormatting sqref="G22:I22">
    <cfRule type="expression" priority="8" aboveAverage="0" equalAverage="0" bottom="0" percent="0" rank="0" text="" dxfId="6">
      <formula>G22&gt;0</formula>
    </cfRule>
  </conditionalFormatting>
  <conditionalFormatting sqref="G24:I24">
    <cfRule type="expression" priority="9" aboveAverage="0" equalAverage="0" bottom="0" percent="0" rank="0" text="" dxfId="7">
      <formula>G24&gt;0</formula>
    </cfRule>
  </conditionalFormatting>
  <conditionalFormatting sqref="G26:I26">
    <cfRule type="expression" priority="10" aboveAverage="0" equalAverage="0" bottom="0" percent="0" rank="0" text="" dxfId="8">
      <formula>G26&gt;0</formula>
    </cfRule>
  </conditionalFormatting>
  <conditionalFormatting sqref="G28:I28">
    <cfRule type="expression" priority="11" aboveAverage="0" equalAverage="0" bottom="0" percent="0" rank="0" text="" dxfId="9">
      <formula>G28&gt;0</formula>
    </cfRule>
  </conditionalFormatting>
  <conditionalFormatting sqref="G30:I30">
    <cfRule type="expression" priority="12" aboveAverage="0" equalAverage="0" bottom="0" percent="0" rank="0" text="" dxfId="10">
      <formula>G30&gt;0</formula>
    </cfRule>
  </conditionalFormatting>
  <conditionalFormatting sqref="G32:I32">
    <cfRule type="expression" priority="13" aboveAverage="0" equalAverage="0" bottom="0" percent="0" rank="0" text="" dxfId="11">
      <formula>G32&gt;0</formula>
    </cfRule>
  </conditionalFormatting>
  <conditionalFormatting sqref="G34:I34">
    <cfRule type="expression" priority="14" aboveAverage="0" equalAverage="0" bottom="0" percent="0" rank="0" text="" dxfId="12">
      <formula>G34&gt;0</formula>
    </cfRule>
  </conditionalFormatting>
  <conditionalFormatting sqref="G36:I36">
    <cfRule type="expression" priority="15" aboveAverage="0" equalAverage="0" bottom="0" percent="0" rank="0" text="" dxfId="13">
      <formula>G36&gt;0</formula>
    </cfRule>
  </conditionalFormatting>
  <conditionalFormatting sqref="G38:I38">
    <cfRule type="expression" priority="16" aboveAverage="0" equalAverage="0" bottom="0" percent="0" rank="0" text="" dxfId="14">
      <formula>G38&gt;0</formula>
    </cfRule>
  </conditionalFormatting>
  <conditionalFormatting sqref="G40:I40">
    <cfRule type="expression" priority="17" aboveAverage="0" equalAverage="0" bottom="0" percent="0" rank="0" text="" dxfId="15">
      <formula>G40&gt;0</formula>
    </cfRule>
  </conditionalFormatting>
  <printOptions headings="false" gridLines="false" gridLinesSet="true" horizontalCentered="true" verticalCentered="true"/>
  <pageMargins left="0.39375" right="0.39375" top="0.39375" bottom="0.24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4.xml><?xml version="1.0" encoding="utf-8"?>
<worksheet xmlns="http://schemas.openxmlformats.org/spreadsheetml/2006/main" xmlns:r="http://schemas.openxmlformats.org/officeDocument/2006/relationships">
  <sheetPr filterMode="false">
    <tabColor rgb="FF558ED5"/>
    <pageSetUpPr fitToPage="true"/>
  </sheetPr>
  <dimension ref="A1:H1927"/>
  <sheetViews>
    <sheetView showFormulas="false" showGridLines="true" showRowColHeaders="true" showZeros="true" rightToLeft="false" tabSelected="false" showOutlineSymbols="true" defaultGridColor="true" view="pageBreakPreview" topLeftCell="A1" colorId="64" zoomScale="85" zoomScaleNormal="85" zoomScalePageLayoutView="85" workbookViewId="0">
      <selection pane="topLeft" activeCell="A1" activeCellId="0" sqref="A1"/>
    </sheetView>
  </sheetViews>
  <sheetFormatPr defaultRowHeight="15" zeroHeight="false" outlineLevelRow="0" outlineLevelCol="0"/>
  <cols>
    <col collapsed="false" customWidth="true" hidden="false" outlineLevel="0" max="1" min="1" style="0" width="21.14"/>
    <col collapsed="false" customWidth="true" hidden="false" outlineLevel="0" max="2" min="2" style="0" width="60.29"/>
    <col collapsed="false" customWidth="true" hidden="false" outlineLevel="0" max="4" min="3" style="0" width="8.71"/>
    <col collapsed="false" customWidth="true" hidden="false" outlineLevel="0" max="5" min="5" style="0" width="13.7"/>
    <col collapsed="false" customWidth="true" hidden="false" outlineLevel="0" max="6" min="6" style="0" width="22.28"/>
    <col collapsed="false" customWidth="true" hidden="false" outlineLevel="0" max="7" min="7" style="0" width="23.01"/>
    <col collapsed="false" customWidth="true" hidden="true" outlineLevel="0" max="8" min="8" style="0" width="23.01"/>
    <col collapsed="false" customWidth="true" hidden="true" outlineLevel="0" max="10" min="9" style="0" width="8.71"/>
    <col collapsed="false" customWidth="true" hidden="false" outlineLevel="0" max="1025" min="11" style="0" width="8.71"/>
  </cols>
  <sheetData>
    <row r="1" customFormat="false" ht="15" hidden="false" customHeight="true" outlineLevel="0" collapsed="false">
      <c r="A1" s="129" t="s">
        <v>26</v>
      </c>
      <c r="B1" s="129"/>
      <c r="C1" s="130" t="s">
        <v>473</v>
      </c>
      <c r="D1" s="130"/>
      <c r="E1" s="130"/>
      <c r="F1" s="130"/>
      <c r="G1" s="130"/>
    </row>
    <row r="2" customFormat="false" ht="15" hidden="false" customHeight="false" outlineLevel="0" collapsed="false">
      <c r="A2" s="129"/>
      <c r="B2" s="129"/>
      <c r="C2" s="131" t="str">
        <f aca="false">01_SINTETICO!D2</f>
        <v>OBRA: REFORMA PARA IMPLANTAÇÃO DE VT DE AGUAS LINDAS</v>
      </c>
      <c r="D2" s="131"/>
      <c r="E2" s="131"/>
      <c r="F2" s="131"/>
      <c r="G2" s="132" t="n">
        <f aca="false">'CAPA-DADOS'!E13</f>
        <v>45345</v>
      </c>
    </row>
    <row r="3" customFormat="false" ht="15" hidden="false" customHeight="false" outlineLevel="0" collapsed="false">
      <c r="A3" s="129"/>
      <c r="B3" s="129"/>
      <c r="C3" s="131"/>
      <c r="D3" s="131"/>
      <c r="E3" s="131"/>
      <c r="F3" s="131"/>
      <c r="G3" s="132" t="str">
        <f aca="false">'CAPA-DADOS'!E16</f>
        <v>SINAPI-DEZ/2023</v>
      </c>
    </row>
    <row r="4" customFormat="false" ht="15" hidden="false" customHeight="false" outlineLevel="0" collapsed="false">
      <c r="B4" s="133"/>
    </row>
    <row r="5" customFormat="false" ht="15" hidden="false" customHeight="false" outlineLevel="0" collapsed="false">
      <c r="A5" s="134" t="s">
        <v>474</v>
      </c>
      <c r="B5" s="135" t="s">
        <v>58</v>
      </c>
      <c r="C5" s="136"/>
      <c r="D5" s="136"/>
      <c r="E5" s="136"/>
      <c r="F5" s="136"/>
      <c r="G5" s="136"/>
    </row>
    <row r="6" customFormat="false" ht="15" hidden="false" customHeight="false" outlineLevel="0" collapsed="false">
      <c r="A6" s="137"/>
      <c r="B6" s="138"/>
      <c r="C6" s="138"/>
      <c r="D6" s="138"/>
      <c r="E6" s="138"/>
      <c r="F6" s="138"/>
      <c r="G6" s="138"/>
    </row>
    <row r="7" customFormat="false" ht="21" hidden="false" customHeight="false" outlineLevel="0" collapsed="false">
      <c r="A7" s="139" t="s">
        <v>60</v>
      </c>
      <c r="B7" s="140" t="s">
        <v>61</v>
      </c>
      <c r="C7" s="141" t="s">
        <v>62</v>
      </c>
      <c r="D7" s="141" t="s">
        <v>63</v>
      </c>
      <c r="E7" s="142" t="n">
        <v>2</v>
      </c>
      <c r="F7" s="142" t="n">
        <f aca="false">SUMPRODUCT($E8:$E12,F8:F12)</f>
        <v>401.91</v>
      </c>
      <c r="G7" s="142" t="n">
        <f aca="false">SUMPRODUCT($E8:$E12,G8:G12)</f>
        <v>17814.5005932</v>
      </c>
    </row>
    <row r="8" customFormat="false" ht="15" hidden="false" customHeight="false" outlineLevel="0" collapsed="false">
      <c r="A8" s="143" t="n">
        <v>40813</v>
      </c>
      <c r="B8" s="144" t="s">
        <v>475</v>
      </c>
      <c r="C8" s="145" t="s">
        <v>476</v>
      </c>
      <c r="D8" s="145" t="s">
        <v>63</v>
      </c>
      <c r="E8" s="143" t="n">
        <v>1.01271</v>
      </c>
      <c r="F8" s="146" t="n">
        <f aca="false">IF(C8="MAT.",VLOOKUP(A8,INSUMOS_AUX!A:F,6,0),0)</f>
        <v>0</v>
      </c>
      <c r="G8" s="143" t="n">
        <f aca="false">IF(C8="M.O.",VLOOKUP(A8,INSUMOS_AUX!A:F,6,0),0)</f>
        <v>17590.92</v>
      </c>
      <c r="H8" s="0" t="n">
        <f aca="false">$E$7*$E8</f>
        <v>2.02542</v>
      </c>
    </row>
    <row r="9" customFormat="false" ht="21" hidden="false" customHeight="false" outlineLevel="0" collapsed="false">
      <c r="A9" s="143" t="n">
        <v>40863</v>
      </c>
      <c r="B9" s="144" t="s">
        <v>477</v>
      </c>
      <c r="C9" s="145" t="s">
        <v>478</v>
      </c>
      <c r="D9" s="145" t="s">
        <v>63</v>
      </c>
      <c r="E9" s="143" t="n">
        <v>1</v>
      </c>
      <c r="F9" s="146" t="n">
        <f aca="false">IF(C9="MAT.",VLOOKUP(A9,INSUMOS_AUX!A:F,6,0),0)</f>
        <v>252.08</v>
      </c>
      <c r="G9" s="143" t="n">
        <f aca="false">IF(C9="M.O.",VLOOKUP(A9,INSUMOS_AUX!A:F,6,0),0)</f>
        <v>0</v>
      </c>
      <c r="H9" s="0" t="n">
        <f aca="false">$E$7*$E9</f>
        <v>2</v>
      </c>
    </row>
    <row r="10" customFormat="false" ht="21" hidden="false" customHeight="false" outlineLevel="0" collapsed="false">
      <c r="A10" s="143" t="n">
        <v>40864</v>
      </c>
      <c r="B10" s="144" t="s">
        <v>479</v>
      </c>
      <c r="C10" s="145" t="s">
        <v>478</v>
      </c>
      <c r="D10" s="145" t="s">
        <v>63</v>
      </c>
      <c r="E10" s="143" t="n">
        <v>1</v>
      </c>
      <c r="F10" s="146" t="n">
        <f aca="false">IF(C10="MAT.",VLOOKUP(A10,INSUMOS_AUX!A:F,6,0),0)</f>
        <v>7.31</v>
      </c>
      <c r="G10" s="143" t="n">
        <f aca="false">IF(C10="M.O.",VLOOKUP(A10,INSUMOS_AUX!A:F,6,0),0)</f>
        <v>0</v>
      </c>
      <c r="H10" s="0" t="n">
        <f aca="false">$E$7*$E10</f>
        <v>2</v>
      </c>
    </row>
    <row r="11" customFormat="false" ht="21" hidden="false" customHeight="false" outlineLevel="0" collapsed="false">
      <c r="A11" s="143" t="n">
        <v>43474</v>
      </c>
      <c r="B11" s="144" t="s">
        <v>480</v>
      </c>
      <c r="C11" s="145" t="s">
        <v>478</v>
      </c>
      <c r="D11" s="145" t="s">
        <v>63</v>
      </c>
      <c r="E11" s="143" t="n">
        <v>1</v>
      </c>
      <c r="F11" s="146" t="n">
        <f aca="false">IF(C11="MAT.",VLOOKUP(A11,INSUMOS_AUX!A:F,6,0),0)</f>
        <v>2.29</v>
      </c>
      <c r="G11" s="143" t="n">
        <f aca="false">IF(C11="M.O.",VLOOKUP(A11,INSUMOS_AUX!A:F,6,0),0)</f>
        <v>0</v>
      </c>
      <c r="H11" s="0" t="n">
        <f aca="false">$E$7*$E11</f>
        <v>2</v>
      </c>
    </row>
    <row r="12" customFormat="false" ht="21" hidden="false" customHeight="false" outlineLevel="0" collapsed="false">
      <c r="A12" s="143" t="n">
        <v>43498</v>
      </c>
      <c r="B12" s="144" t="s">
        <v>481</v>
      </c>
      <c r="C12" s="145" t="s">
        <v>478</v>
      </c>
      <c r="D12" s="145" t="s">
        <v>63</v>
      </c>
      <c r="E12" s="143" t="n">
        <v>1</v>
      </c>
      <c r="F12" s="146" t="n">
        <f aca="false">IF(C12="MAT.",VLOOKUP(A12,INSUMOS_AUX!A:F,6,0),0)</f>
        <v>140.23</v>
      </c>
      <c r="G12" s="143" t="n">
        <f aca="false">IF(C12="M.O.",VLOOKUP(A12,INSUMOS_AUX!A:F,6,0),0)</f>
        <v>0</v>
      </c>
      <c r="H12" s="0" t="n">
        <f aca="false">$E$7*$E12</f>
        <v>2</v>
      </c>
    </row>
    <row r="13" customFormat="false" ht="15" hidden="false" customHeight="false" outlineLevel="0" collapsed="false">
      <c r="A13" s="137"/>
      <c r="B13" s="147"/>
      <c r="C13" s="138"/>
      <c r="D13" s="138"/>
      <c r="E13" s="138"/>
      <c r="F13" s="138"/>
      <c r="G13" s="138"/>
    </row>
    <row r="14" customFormat="false" ht="15" hidden="false" customHeight="false" outlineLevel="0" collapsed="false">
      <c r="A14" s="134" t="s">
        <v>482</v>
      </c>
      <c r="B14" s="148" t="s">
        <v>64</v>
      </c>
      <c r="C14" s="136"/>
      <c r="D14" s="136"/>
      <c r="E14" s="136"/>
      <c r="F14" s="136"/>
      <c r="G14" s="136"/>
    </row>
    <row r="15" customFormat="false" ht="15" hidden="false" customHeight="false" outlineLevel="0" collapsed="false">
      <c r="A15" s="137"/>
      <c r="B15" s="147"/>
      <c r="C15" s="138"/>
      <c r="D15" s="138"/>
      <c r="E15" s="138"/>
      <c r="F15" s="138"/>
      <c r="G15" s="138"/>
    </row>
    <row r="16" customFormat="false" ht="21" hidden="false" customHeight="false" outlineLevel="0" collapsed="false">
      <c r="A16" s="139" t="s">
        <v>66</v>
      </c>
      <c r="B16" s="140" t="s">
        <v>67</v>
      </c>
      <c r="C16" s="141" t="s">
        <v>62</v>
      </c>
      <c r="D16" s="141" t="s">
        <v>68</v>
      </c>
      <c r="E16" s="142" t="n">
        <v>39.24</v>
      </c>
      <c r="F16" s="142" t="n">
        <f aca="false">SUMPRODUCT($E17:$E26,F17:F26)</f>
        <v>3.575119</v>
      </c>
      <c r="G16" s="142" t="n">
        <f aca="false">SUMPRODUCT($E17:$E26,G17:G26)</f>
        <v>6.60158990124</v>
      </c>
    </row>
    <row r="17" customFormat="false" ht="21" hidden="false" customHeight="false" outlineLevel="0" collapsed="false">
      <c r="A17" s="143" t="n">
        <v>37370</v>
      </c>
      <c r="B17" s="144" t="s">
        <v>483</v>
      </c>
      <c r="C17" s="145" t="s">
        <v>478</v>
      </c>
      <c r="D17" s="145" t="s">
        <v>484</v>
      </c>
      <c r="E17" s="143" t="n">
        <v>0.5023</v>
      </c>
      <c r="F17" s="146" t="n">
        <f aca="false">IF(C17="MAT.",VLOOKUP(A17,INSUMOS_AUX!A:F,6,0),0)</f>
        <v>3.14</v>
      </c>
      <c r="G17" s="143" t="n">
        <f aca="false">IF(C17="M.O.",VLOOKUP(A17,INSUMOS_AUX!A:F,6,0),0)</f>
        <v>0</v>
      </c>
      <c r="H17" s="0" t="n">
        <f aca="false">$E$16*$E17</f>
        <v>19.710252</v>
      </c>
    </row>
    <row r="18" customFormat="false" ht="21" hidden="false" customHeight="false" outlineLevel="0" collapsed="false">
      <c r="A18" s="143" t="n">
        <v>37371</v>
      </c>
      <c r="B18" s="144" t="s">
        <v>485</v>
      </c>
      <c r="C18" s="145" t="s">
        <v>478</v>
      </c>
      <c r="D18" s="145" t="s">
        <v>484</v>
      </c>
      <c r="E18" s="143" t="n">
        <v>0.5023</v>
      </c>
      <c r="F18" s="146" t="n">
        <f aca="false">IF(C18="MAT.",VLOOKUP(A18,INSUMOS_AUX!A:F,6,0),0)</f>
        <v>0.63</v>
      </c>
      <c r="G18" s="143" t="n">
        <f aca="false">IF(C18="M.O.",VLOOKUP(A18,INSUMOS_AUX!A:F,6,0),0)</f>
        <v>0</v>
      </c>
      <c r="H18" s="0" t="n">
        <f aca="false">$E$16*$E18</f>
        <v>19.710252</v>
      </c>
    </row>
    <row r="19" customFormat="false" ht="21" hidden="false" customHeight="false" outlineLevel="0" collapsed="false">
      <c r="A19" s="143" t="n">
        <v>37372</v>
      </c>
      <c r="B19" s="144" t="s">
        <v>486</v>
      </c>
      <c r="C19" s="145" t="s">
        <v>478</v>
      </c>
      <c r="D19" s="145" t="s">
        <v>484</v>
      </c>
      <c r="E19" s="143" t="n">
        <v>0.5023</v>
      </c>
      <c r="F19" s="146" t="n">
        <f aca="false">IF(C19="MAT.",VLOOKUP(A19,INSUMOS_AUX!A:F,6,0),0)</f>
        <v>1.34</v>
      </c>
      <c r="G19" s="143" t="n">
        <f aca="false">IF(C19="M.O.",VLOOKUP(A19,INSUMOS_AUX!A:F,6,0),0)</f>
        <v>0</v>
      </c>
      <c r="H19" s="0" t="n">
        <f aca="false">$E$16*$E19</f>
        <v>19.710252</v>
      </c>
    </row>
    <row r="20" customFormat="false" ht="21" hidden="false" customHeight="false" outlineLevel="0" collapsed="false">
      <c r="A20" s="143" t="n">
        <v>37373</v>
      </c>
      <c r="B20" s="144" t="s">
        <v>487</v>
      </c>
      <c r="C20" s="145" t="s">
        <v>478</v>
      </c>
      <c r="D20" s="145" t="s">
        <v>484</v>
      </c>
      <c r="E20" s="143" t="n">
        <v>0.5023</v>
      </c>
      <c r="F20" s="146" t="n">
        <f aca="false">IF(C20="MAT.",VLOOKUP(A20,INSUMOS_AUX!A:F,6,0),0)</f>
        <v>0.04</v>
      </c>
      <c r="G20" s="143" t="n">
        <f aca="false">IF(C20="M.O.",VLOOKUP(A20,INSUMOS_AUX!A:F,6,0),0)</f>
        <v>0</v>
      </c>
      <c r="H20" s="0" t="n">
        <f aca="false">$E$16*$E20</f>
        <v>19.710252</v>
      </c>
    </row>
    <row r="21" customFormat="false" ht="21" hidden="false" customHeight="false" outlineLevel="0" collapsed="false">
      <c r="A21" s="143" t="n">
        <v>43465</v>
      </c>
      <c r="B21" s="144" t="s">
        <v>488</v>
      </c>
      <c r="C21" s="145" t="s">
        <v>478</v>
      </c>
      <c r="D21" s="145" t="s">
        <v>484</v>
      </c>
      <c r="E21" s="143" t="n">
        <v>0.1151</v>
      </c>
      <c r="F21" s="146" t="n">
        <f aca="false">IF(C21="MAT.",VLOOKUP(A21,INSUMOS_AUX!A:F,6,0),0)</f>
        <v>0.82</v>
      </c>
      <c r="G21" s="143" t="n">
        <f aca="false">IF(C21="M.O.",VLOOKUP(A21,INSUMOS_AUX!A:F,6,0),0)</f>
        <v>0</v>
      </c>
      <c r="H21" s="0" t="n">
        <f aca="false">$E$16*$E21</f>
        <v>4.516524</v>
      </c>
    </row>
    <row r="22" customFormat="false" ht="21" hidden="false" customHeight="false" outlineLevel="0" collapsed="false">
      <c r="A22" s="143" t="n">
        <v>43467</v>
      </c>
      <c r="B22" s="144" t="s">
        <v>489</v>
      </c>
      <c r="C22" s="145" t="s">
        <v>478</v>
      </c>
      <c r="D22" s="145" t="s">
        <v>484</v>
      </c>
      <c r="E22" s="143" t="n">
        <v>0.3872</v>
      </c>
      <c r="F22" s="146" t="n">
        <f aca="false">IF(C22="MAT.",VLOOKUP(A22,INSUMOS_AUX!A:F,6,0),0)</f>
        <v>0.61</v>
      </c>
      <c r="G22" s="143" t="n">
        <f aca="false">IF(C22="M.O.",VLOOKUP(A22,INSUMOS_AUX!A:F,6,0),0)</f>
        <v>0</v>
      </c>
      <c r="H22" s="0" t="n">
        <f aca="false">$E$16*$E22</f>
        <v>15.193728</v>
      </c>
    </row>
    <row r="23" customFormat="false" ht="21" hidden="false" customHeight="false" outlineLevel="0" collapsed="false">
      <c r="A23" s="143" t="n">
        <v>43489</v>
      </c>
      <c r="B23" s="144" t="s">
        <v>490</v>
      </c>
      <c r="C23" s="145" t="s">
        <v>478</v>
      </c>
      <c r="D23" s="145" t="s">
        <v>484</v>
      </c>
      <c r="E23" s="143" t="n">
        <v>0.1151</v>
      </c>
      <c r="F23" s="146" t="n">
        <f aca="false">IF(C23="MAT.",VLOOKUP(A23,INSUMOS_AUX!A:F,6,0),0)</f>
        <v>1.24</v>
      </c>
      <c r="G23" s="143" t="n">
        <f aca="false">IF(C23="M.O.",VLOOKUP(A23,INSUMOS_AUX!A:F,6,0),0)</f>
        <v>0</v>
      </c>
      <c r="H23" s="0" t="n">
        <f aca="false">$E$16*$E23</f>
        <v>4.516524</v>
      </c>
    </row>
    <row r="24" customFormat="false" ht="21" hidden="false" customHeight="false" outlineLevel="0" collapsed="false">
      <c r="A24" s="143" t="n">
        <v>43491</v>
      </c>
      <c r="B24" s="144" t="s">
        <v>491</v>
      </c>
      <c r="C24" s="145" t="s">
        <v>478</v>
      </c>
      <c r="D24" s="145" t="s">
        <v>484</v>
      </c>
      <c r="E24" s="143" t="n">
        <v>0.3872</v>
      </c>
      <c r="F24" s="146" t="n">
        <f aca="false">IF(C24="MAT.",VLOOKUP(A24,INSUMOS_AUX!A:F,6,0),0)</f>
        <v>1.33</v>
      </c>
      <c r="G24" s="143" t="n">
        <f aca="false">IF(C24="M.O.",VLOOKUP(A24,INSUMOS_AUX!A:F,6,0),0)</f>
        <v>0</v>
      </c>
      <c r="H24" s="0" t="n">
        <f aca="false">$E$16*$E24</f>
        <v>15.193728</v>
      </c>
    </row>
    <row r="25" customFormat="false" ht="15" hidden="false" customHeight="false" outlineLevel="0" collapsed="false">
      <c r="A25" s="143" t="n">
        <v>4750</v>
      </c>
      <c r="B25" s="144" t="s">
        <v>492</v>
      </c>
      <c r="C25" s="145" t="s">
        <v>476</v>
      </c>
      <c r="D25" s="145" t="s">
        <v>484</v>
      </c>
      <c r="E25" s="143" t="n">
        <v>0.117910742</v>
      </c>
      <c r="F25" s="146" t="n">
        <f aca="false">IF(C25="MAT.",VLOOKUP(A25,INSUMOS_AUX!A:F,6,0),0)</f>
        <v>0</v>
      </c>
      <c r="G25" s="143" t="n">
        <f aca="false">IF(C25="M.O.",VLOOKUP(A25,INSUMOS_AUX!A:F,6,0),0)</f>
        <v>18.58</v>
      </c>
      <c r="H25" s="0" t="n">
        <f aca="false">$E$16*$E25</f>
        <v>4.62681751608</v>
      </c>
    </row>
    <row r="26" customFormat="false" ht="15" hidden="false" customHeight="false" outlineLevel="0" collapsed="false">
      <c r="A26" s="143" t="n">
        <v>6111</v>
      </c>
      <c r="B26" s="144" t="s">
        <v>493</v>
      </c>
      <c r="C26" s="145" t="s">
        <v>476</v>
      </c>
      <c r="D26" s="145" t="s">
        <v>484</v>
      </c>
      <c r="E26" s="143" t="n">
        <v>0.396655424</v>
      </c>
      <c r="F26" s="146" t="n">
        <f aca="false">IF(C26="MAT.",VLOOKUP(A26,INSUMOS_AUX!A:F,6,0),0)</f>
        <v>0</v>
      </c>
      <c r="G26" s="143" t="n">
        <f aca="false">IF(C26="M.O.",VLOOKUP(A26,INSUMOS_AUX!A:F,6,0),0)</f>
        <v>11.12</v>
      </c>
      <c r="H26" s="0" t="n">
        <f aca="false">$E$16*$E26</f>
        <v>15.56475883776</v>
      </c>
    </row>
    <row r="27" customFormat="false" ht="15" hidden="false" customHeight="false" outlineLevel="0" collapsed="false">
      <c r="A27" s="137"/>
      <c r="B27" s="147"/>
      <c r="C27" s="138"/>
      <c r="D27" s="138"/>
      <c r="E27" s="138"/>
      <c r="F27" s="138"/>
      <c r="G27" s="138"/>
    </row>
    <row r="28" customFormat="false" ht="21" hidden="false" customHeight="false" outlineLevel="0" collapsed="false">
      <c r="A28" s="139" t="s">
        <v>70</v>
      </c>
      <c r="B28" s="140" t="s">
        <v>71</v>
      </c>
      <c r="C28" s="141" t="s">
        <v>62</v>
      </c>
      <c r="D28" s="141" t="s">
        <v>68</v>
      </c>
      <c r="E28" s="142" t="n">
        <v>35.41</v>
      </c>
      <c r="F28" s="142" t="n">
        <f aca="false">SUMPRODUCT($E29:$E38,F29:F38)</f>
        <v>2.550559</v>
      </c>
      <c r="G28" s="142" t="n">
        <f aca="false">SUMPRODUCT($E29:$E38,G29:G38)</f>
        <v>4.47104681072</v>
      </c>
    </row>
    <row r="29" customFormat="false" ht="21" hidden="false" customHeight="false" outlineLevel="0" collapsed="false">
      <c r="A29" s="143" t="n">
        <v>37370</v>
      </c>
      <c r="B29" s="144" t="s">
        <v>483</v>
      </c>
      <c r="C29" s="145" t="s">
        <v>478</v>
      </c>
      <c r="D29" s="145" t="s">
        <v>484</v>
      </c>
      <c r="E29" s="143" t="n">
        <v>0.3745</v>
      </c>
      <c r="F29" s="146" t="n">
        <f aca="false">IF(C29="MAT.",VLOOKUP(A29,INSUMOS_AUX!A:F,6,0),0)</f>
        <v>3.14</v>
      </c>
      <c r="G29" s="143" t="n">
        <f aca="false">IF(C29="M.O.",VLOOKUP(A29,INSUMOS_AUX!A:F,6,0),0)</f>
        <v>0</v>
      </c>
      <c r="H29" s="0" t="n">
        <f aca="false">$E$28*$E29</f>
        <v>13.261045</v>
      </c>
    </row>
    <row r="30" customFormat="false" ht="21" hidden="false" customHeight="false" outlineLevel="0" collapsed="false">
      <c r="A30" s="143" t="n">
        <v>37371</v>
      </c>
      <c r="B30" s="144" t="s">
        <v>485</v>
      </c>
      <c r="C30" s="145" t="s">
        <v>478</v>
      </c>
      <c r="D30" s="145" t="s">
        <v>484</v>
      </c>
      <c r="E30" s="143" t="n">
        <v>0.3745</v>
      </c>
      <c r="F30" s="146" t="n">
        <f aca="false">IF(C30="MAT.",VLOOKUP(A30,INSUMOS_AUX!A:F,6,0),0)</f>
        <v>0.63</v>
      </c>
      <c r="G30" s="143" t="n">
        <f aca="false">IF(C30="M.O.",VLOOKUP(A30,INSUMOS_AUX!A:F,6,0),0)</f>
        <v>0</v>
      </c>
      <c r="H30" s="0" t="n">
        <f aca="false">$E$28*$E30</f>
        <v>13.261045</v>
      </c>
    </row>
    <row r="31" customFormat="false" ht="21" hidden="false" customHeight="false" outlineLevel="0" collapsed="false">
      <c r="A31" s="143" t="n">
        <v>37372</v>
      </c>
      <c r="B31" s="144" t="s">
        <v>486</v>
      </c>
      <c r="C31" s="145" t="s">
        <v>478</v>
      </c>
      <c r="D31" s="145" t="s">
        <v>484</v>
      </c>
      <c r="E31" s="143" t="n">
        <v>0.3745</v>
      </c>
      <c r="F31" s="146" t="n">
        <f aca="false">IF(C31="MAT.",VLOOKUP(A31,INSUMOS_AUX!A:F,6,0),0)</f>
        <v>1.34</v>
      </c>
      <c r="G31" s="143" t="n">
        <f aca="false">IF(C31="M.O.",VLOOKUP(A31,INSUMOS_AUX!A:F,6,0),0)</f>
        <v>0</v>
      </c>
      <c r="H31" s="0" t="n">
        <f aca="false">$E$28*$E31</f>
        <v>13.261045</v>
      </c>
    </row>
    <row r="32" customFormat="false" ht="21" hidden="false" customHeight="false" outlineLevel="0" collapsed="false">
      <c r="A32" s="143" t="n">
        <v>37373</v>
      </c>
      <c r="B32" s="144" t="s">
        <v>487</v>
      </c>
      <c r="C32" s="145" t="s">
        <v>478</v>
      </c>
      <c r="D32" s="145" t="s">
        <v>484</v>
      </c>
      <c r="E32" s="143" t="n">
        <v>0.3745</v>
      </c>
      <c r="F32" s="146" t="n">
        <f aca="false">IF(C32="MAT.",VLOOKUP(A32,INSUMOS_AUX!A:F,6,0),0)</f>
        <v>0.04</v>
      </c>
      <c r="G32" s="143" t="n">
        <f aca="false">IF(C32="M.O.",VLOOKUP(A32,INSUMOS_AUX!A:F,6,0),0)</f>
        <v>0</v>
      </c>
      <c r="H32" s="0" t="n">
        <f aca="false">$E$28*$E32</f>
        <v>13.261045</v>
      </c>
    </row>
    <row r="33" customFormat="false" ht="21" hidden="false" customHeight="false" outlineLevel="0" collapsed="false">
      <c r="A33" s="143" t="n">
        <v>43464</v>
      </c>
      <c r="B33" s="144" t="s">
        <v>494</v>
      </c>
      <c r="C33" s="145" t="s">
        <v>478</v>
      </c>
      <c r="D33" s="145" t="s">
        <v>484</v>
      </c>
      <c r="E33" s="143" t="n">
        <v>0.0978</v>
      </c>
      <c r="F33" s="146" t="n">
        <f aca="false">IF(C33="MAT.",VLOOKUP(A33,INSUMOS_AUX!A:F,6,0),0)</f>
        <v>0.01</v>
      </c>
      <c r="G33" s="143" t="n">
        <f aca="false">IF(C33="M.O.",VLOOKUP(A33,INSUMOS_AUX!A:F,6,0),0)</f>
        <v>0</v>
      </c>
      <c r="H33" s="0" t="n">
        <f aca="false">$E$28*$E33</f>
        <v>3.463098</v>
      </c>
    </row>
    <row r="34" customFormat="false" ht="21" hidden="false" customHeight="false" outlineLevel="0" collapsed="false">
      <c r="A34" s="143" t="n">
        <v>43467</v>
      </c>
      <c r="B34" s="144" t="s">
        <v>489</v>
      </c>
      <c r="C34" s="145" t="s">
        <v>478</v>
      </c>
      <c r="D34" s="145" t="s">
        <v>484</v>
      </c>
      <c r="E34" s="143" t="n">
        <v>0.2767</v>
      </c>
      <c r="F34" s="146" t="n">
        <f aca="false">IF(C34="MAT.",VLOOKUP(A34,INSUMOS_AUX!A:F,6,0),0)</f>
        <v>0.61</v>
      </c>
      <c r="G34" s="143" t="n">
        <f aca="false">IF(C34="M.O.",VLOOKUP(A34,INSUMOS_AUX!A:F,6,0),0)</f>
        <v>0</v>
      </c>
      <c r="H34" s="0" t="n">
        <f aca="false">$E$28*$E34</f>
        <v>9.797947</v>
      </c>
    </row>
    <row r="35" customFormat="false" ht="21" hidden="false" customHeight="false" outlineLevel="0" collapsed="false">
      <c r="A35" s="143" t="n">
        <v>43488</v>
      </c>
      <c r="B35" s="144" t="s">
        <v>495</v>
      </c>
      <c r="C35" s="145" t="s">
        <v>478</v>
      </c>
      <c r="D35" s="145" t="s">
        <v>484</v>
      </c>
      <c r="E35" s="143" t="n">
        <v>0.0978</v>
      </c>
      <c r="F35" s="146" t="n">
        <f aca="false">IF(C35="MAT.",VLOOKUP(A35,INSUMOS_AUX!A:F,6,0),0)</f>
        <v>0.86</v>
      </c>
      <c r="G35" s="143" t="n">
        <f aca="false">IF(C35="M.O.",VLOOKUP(A35,INSUMOS_AUX!A:F,6,0),0)</f>
        <v>0</v>
      </c>
      <c r="H35" s="0" t="n">
        <f aca="false">$E$28*$E35</f>
        <v>3.463098</v>
      </c>
    </row>
    <row r="36" customFormat="false" ht="21" hidden="false" customHeight="false" outlineLevel="0" collapsed="false">
      <c r="A36" s="143" t="n">
        <v>43491</v>
      </c>
      <c r="B36" s="144" t="s">
        <v>491</v>
      </c>
      <c r="C36" s="145" t="s">
        <v>478</v>
      </c>
      <c r="D36" s="145" t="s">
        <v>484</v>
      </c>
      <c r="E36" s="143" t="n">
        <v>0.2767</v>
      </c>
      <c r="F36" s="146" t="n">
        <f aca="false">IF(C36="MAT.",VLOOKUP(A36,INSUMOS_AUX!A:F,6,0),0)</f>
        <v>1.33</v>
      </c>
      <c r="G36" s="143" t="n">
        <f aca="false">IF(C36="M.O.",VLOOKUP(A36,INSUMOS_AUX!A:F,6,0),0)</f>
        <v>0</v>
      </c>
      <c r="H36" s="0" t="n">
        <f aca="false">$E$28*$E36</f>
        <v>9.797947</v>
      </c>
    </row>
    <row r="37" customFormat="false" ht="15" hidden="false" customHeight="false" outlineLevel="0" collapsed="false">
      <c r="A37" s="143" t="n">
        <v>44497</v>
      </c>
      <c r="B37" s="144" t="s">
        <v>496</v>
      </c>
      <c r="C37" s="145" t="s">
        <v>476</v>
      </c>
      <c r="D37" s="145" t="s">
        <v>484</v>
      </c>
      <c r="E37" s="143" t="n">
        <v>0.099098784</v>
      </c>
      <c r="F37" s="146" t="n">
        <f aca="false">IF(C37="MAT.",VLOOKUP(A37,INSUMOS_AUX!A:F,6,0),0)</f>
        <v>0</v>
      </c>
      <c r="G37" s="143" t="n">
        <f aca="false">IF(C37="M.O.",VLOOKUP(A37,INSUMOS_AUX!A:F,6,0),0)</f>
        <v>13.31</v>
      </c>
      <c r="H37" s="0" t="n">
        <f aca="false">$E$28*$E37</f>
        <v>3.50908794144</v>
      </c>
    </row>
    <row r="38" customFormat="false" ht="15" hidden="false" customHeight="false" outlineLevel="0" collapsed="false">
      <c r="A38" s="143" t="n">
        <v>6111</v>
      </c>
      <c r="B38" s="144" t="s">
        <v>493</v>
      </c>
      <c r="C38" s="145" t="s">
        <v>476</v>
      </c>
      <c r="D38" s="145" t="s">
        <v>484</v>
      </c>
      <c r="E38" s="143" t="n">
        <v>0.283457014</v>
      </c>
      <c r="F38" s="146" t="n">
        <f aca="false">IF(C38="MAT.",VLOOKUP(A38,INSUMOS_AUX!A:F,6,0),0)</f>
        <v>0</v>
      </c>
      <c r="G38" s="143" t="n">
        <f aca="false">IF(C38="M.O.",VLOOKUP(A38,INSUMOS_AUX!A:F,6,0),0)</f>
        <v>11.12</v>
      </c>
      <c r="H38" s="0" t="n">
        <f aca="false">$E$28*$E38</f>
        <v>10.03721286574</v>
      </c>
    </row>
    <row r="39" customFormat="false" ht="15" hidden="false" customHeight="false" outlineLevel="0" collapsed="false">
      <c r="A39" s="137"/>
      <c r="B39" s="147"/>
      <c r="C39" s="138"/>
      <c r="D39" s="138"/>
      <c r="E39" s="138"/>
      <c r="F39" s="138"/>
      <c r="G39" s="138"/>
    </row>
    <row r="40" customFormat="false" ht="21" hidden="false" customHeight="false" outlineLevel="0" collapsed="false">
      <c r="A40" s="139" t="s">
        <v>73</v>
      </c>
      <c r="B40" s="140" t="s">
        <v>74</v>
      </c>
      <c r="C40" s="141" t="s">
        <v>62</v>
      </c>
      <c r="D40" s="141" t="s">
        <v>68</v>
      </c>
      <c r="E40" s="142" t="n">
        <v>15.12</v>
      </c>
      <c r="F40" s="142" t="n">
        <f aca="false">SUMPRODUCT($E41:$E50,F41:F50)</f>
        <v>0.596581</v>
      </c>
      <c r="G40" s="142" t="n">
        <f aca="false">SUMPRODUCT($E41:$E50,G41:G50)</f>
        <v>1.0458800416</v>
      </c>
    </row>
    <row r="41" customFormat="false" ht="21" hidden="false" customHeight="false" outlineLevel="0" collapsed="false">
      <c r="A41" s="143" t="n">
        <v>37370</v>
      </c>
      <c r="B41" s="144" t="s">
        <v>483</v>
      </c>
      <c r="C41" s="145" t="s">
        <v>478</v>
      </c>
      <c r="D41" s="145" t="s">
        <v>484</v>
      </c>
      <c r="E41" s="143" t="n">
        <v>0.0876</v>
      </c>
      <c r="F41" s="146" t="n">
        <f aca="false">IF(C41="MAT.",VLOOKUP(A41,INSUMOS_AUX!A:F,6,0),0)</f>
        <v>3.14</v>
      </c>
      <c r="G41" s="143" t="n">
        <f aca="false">IF(C41="M.O.",VLOOKUP(A41,INSUMOS_AUX!A:F,6,0),0)</f>
        <v>0</v>
      </c>
      <c r="H41" s="0" t="n">
        <f aca="false">$E$40*$E41</f>
        <v>1.324512</v>
      </c>
    </row>
    <row r="42" customFormat="false" ht="21" hidden="false" customHeight="false" outlineLevel="0" collapsed="false">
      <c r="A42" s="143" t="n">
        <v>37371</v>
      </c>
      <c r="B42" s="144" t="s">
        <v>485</v>
      </c>
      <c r="C42" s="145" t="s">
        <v>478</v>
      </c>
      <c r="D42" s="145" t="s">
        <v>484</v>
      </c>
      <c r="E42" s="143" t="n">
        <v>0.0876</v>
      </c>
      <c r="F42" s="146" t="n">
        <f aca="false">IF(C42="MAT.",VLOOKUP(A42,INSUMOS_AUX!A:F,6,0),0)</f>
        <v>0.63</v>
      </c>
      <c r="G42" s="143" t="n">
        <f aca="false">IF(C42="M.O.",VLOOKUP(A42,INSUMOS_AUX!A:F,6,0),0)</f>
        <v>0</v>
      </c>
      <c r="H42" s="0" t="n">
        <f aca="false">$E$40*$E42</f>
        <v>1.324512</v>
      </c>
    </row>
    <row r="43" customFormat="false" ht="21" hidden="false" customHeight="false" outlineLevel="0" collapsed="false">
      <c r="A43" s="143" t="n">
        <v>37372</v>
      </c>
      <c r="B43" s="144" t="s">
        <v>486</v>
      </c>
      <c r="C43" s="145" t="s">
        <v>478</v>
      </c>
      <c r="D43" s="145" t="s">
        <v>484</v>
      </c>
      <c r="E43" s="143" t="n">
        <v>0.0876</v>
      </c>
      <c r="F43" s="146" t="n">
        <f aca="false">IF(C43="MAT.",VLOOKUP(A43,INSUMOS_AUX!A:F,6,0),0)</f>
        <v>1.34</v>
      </c>
      <c r="G43" s="143" t="n">
        <f aca="false">IF(C43="M.O.",VLOOKUP(A43,INSUMOS_AUX!A:F,6,0),0)</f>
        <v>0</v>
      </c>
      <c r="H43" s="0" t="n">
        <f aca="false">$E$40*$E43</f>
        <v>1.324512</v>
      </c>
    </row>
    <row r="44" customFormat="false" ht="21" hidden="false" customHeight="false" outlineLevel="0" collapsed="false">
      <c r="A44" s="143" t="n">
        <v>37373</v>
      </c>
      <c r="B44" s="144" t="s">
        <v>487</v>
      </c>
      <c r="C44" s="145" t="s">
        <v>478</v>
      </c>
      <c r="D44" s="145" t="s">
        <v>484</v>
      </c>
      <c r="E44" s="143" t="n">
        <v>0.0876</v>
      </c>
      <c r="F44" s="146" t="n">
        <f aca="false">IF(C44="MAT.",VLOOKUP(A44,INSUMOS_AUX!A:F,6,0),0)</f>
        <v>0.04</v>
      </c>
      <c r="G44" s="143" t="n">
        <f aca="false">IF(C44="M.O.",VLOOKUP(A44,INSUMOS_AUX!A:F,6,0),0)</f>
        <v>0</v>
      </c>
      <c r="H44" s="0" t="n">
        <f aca="false">$E$40*$E44</f>
        <v>1.324512</v>
      </c>
    </row>
    <row r="45" customFormat="false" ht="21" hidden="false" customHeight="false" outlineLevel="0" collapsed="false">
      <c r="A45" s="143" t="n">
        <v>43464</v>
      </c>
      <c r="B45" s="144" t="s">
        <v>494</v>
      </c>
      <c r="C45" s="145" t="s">
        <v>478</v>
      </c>
      <c r="D45" s="145" t="s">
        <v>484</v>
      </c>
      <c r="E45" s="143" t="n">
        <v>0.0229</v>
      </c>
      <c r="F45" s="146" t="n">
        <f aca="false">IF(C45="MAT.",VLOOKUP(A45,INSUMOS_AUX!A:F,6,0),0)</f>
        <v>0.01</v>
      </c>
      <c r="G45" s="143" t="n">
        <f aca="false">IF(C45="M.O.",VLOOKUP(A45,INSUMOS_AUX!A:F,6,0),0)</f>
        <v>0</v>
      </c>
      <c r="H45" s="0" t="n">
        <f aca="false">$E$40*$E45</f>
        <v>0.346248</v>
      </c>
    </row>
    <row r="46" customFormat="false" ht="21" hidden="false" customHeight="false" outlineLevel="0" collapsed="false">
      <c r="A46" s="143" t="n">
        <v>43467</v>
      </c>
      <c r="B46" s="144" t="s">
        <v>489</v>
      </c>
      <c r="C46" s="145" t="s">
        <v>478</v>
      </c>
      <c r="D46" s="145" t="s">
        <v>484</v>
      </c>
      <c r="E46" s="143" t="n">
        <v>0.0647</v>
      </c>
      <c r="F46" s="146" t="n">
        <f aca="false">IF(C46="MAT.",VLOOKUP(A46,INSUMOS_AUX!A:F,6,0),0)</f>
        <v>0.61</v>
      </c>
      <c r="G46" s="143" t="n">
        <f aca="false">IF(C46="M.O.",VLOOKUP(A46,INSUMOS_AUX!A:F,6,0),0)</f>
        <v>0</v>
      </c>
      <c r="H46" s="0" t="n">
        <f aca="false">$E$40*$E46</f>
        <v>0.978264</v>
      </c>
    </row>
    <row r="47" customFormat="false" ht="21" hidden="false" customHeight="false" outlineLevel="0" collapsed="false">
      <c r="A47" s="143" t="n">
        <v>43488</v>
      </c>
      <c r="B47" s="144" t="s">
        <v>495</v>
      </c>
      <c r="C47" s="145" t="s">
        <v>478</v>
      </c>
      <c r="D47" s="145" t="s">
        <v>484</v>
      </c>
      <c r="E47" s="143" t="n">
        <v>0.0229</v>
      </c>
      <c r="F47" s="146" t="n">
        <f aca="false">IF(C47="MAT.",VLOOKUP(A47,INSUMOS_AUX!A:F,6,0),0)</f>
        <v>0.86</v>
      </c>
      <c r="G47" s="143" t="n">
        <f aca="false">IF(C47="M.O.",VLOOKUP(A47,INSUMOS_AUX!A:F,6,0),0)</f>
        <v>0</v>
      </c>
      <c r="H47" s="0" t="n">
        <f aca="false">$E$40*$E47</f>
        <v>0.346248</v>
      </c>
    </row>
    <row r="48" customFormat="false" ht="21" hidden="false" customHeight="false" outlineLevel="0" collapsed="false">
      <c r="A48" s="143" t="n">
        <v>43491</v>
      </c>
      <c r="B48" s="144" t="s">
        <v>491</v>
      </c>
      <c r="C48" s="145" t="s">
        <v>478</v>
      </c>
      <c r="D48" s="145" t="s">
        <v>484</v>
      </c>
      <c r="E48" s="143" t="n">
        <v>0.0647</v>
      </c>
      <c r="F48" s="146" t="n">
        <f aca="false">IF(C48="MAT.",VLOOKUP(A48,INSUMOS_AUX!A:F,6,0),0)</f>
        <v>1.33</v>
      </c>
      <c r="G48" s="143" t="n">
        <f aca="false">IF(C48="M.O.",VLOOKUP(A48,INSUMOS_AUX!A:F,6,0),0)</f>
        <v>0</v>
      </c>
      <c r="H48" s="0" t="n">
        <f aca="false">$E$40*$E48</f>
        <v>0.978264</v>
      </c>
    </row>
    <row r="49" customFormat="false" ht="15" hidden="false" customHeight="false" outlineLevel="0" collapsed="false">
      <c r="A49" s="143" t="n">
        <v>44497</v>
      </c>
      <c r="B49" s="144" t="s">
        <v>496</v>
      </c>
      <c r="C49" s="145" t="s">
        <v>476</v>
      </c>
      <c r="D49" s="145" t="s">
        <v>484</v>
      </c>
      <c r="E49" s="143" t="n">
        <v>0.023204112</v>
      </c>
      <c r="F49" s="146" t="n">
        <f aca="false">IF(C49="MAT.",VLOOKUP(A49,INSUMOS_AUX!A:F,6,0),0)</f>
        <v>0</v>
      </c>
      <c r="G49" s="143" t="n">
        <f aca="false">IF(C49="M.O.",VLOOKUP(A49,INSUMOS_AUX!A:F,6,0),0)</f>
        <v>13.31</v>
      </c>
      <c r="H49" s="0" t="n">
        <f aca="false">$E$40*$E49</f>
        <v>0.35084617344</v>
      </c>
    </row>
    <row r="50" customFormat="false" ht="15" hidden="false" customHeight="false" outlineLevel="0" collapsed="false">
      <c r="A50" s="143" t="n">
        <v>6111</v>
      </c>
      <c r="B50" s="144" t="s">
        <v>493</v>
      </c>
      <c r="C50" s="145" t="s">
        <v>476</v>
      </c>
      <c r="D50" s="145" t="s">
        <v>484</v>
      </c>
      <c r="E50" s="143" t="n">
        <v>0.066279974</v>
      </c>
      <c r="F50" s="146" t="n">
        <f aca="false">IF(C50="MAT.",VLOOKUP(A50,INSUMOS_AUX!A:F,6,0),0)</f>
        <v>0</v>
      </c>
      <c r="G50" s="143" t="n">
        <f aca="false">IF(C50="M.O.",VLOOKUP(A50,INSUMOS_AUX!A:F,6,0),0)</f>
        <v>11.12</v>
      </c>
      <c r="H50" s="0" t="n">
        <f aca="false">$E$40*$E50</f>
        <v>1.00215320688</v>
      </c>
    </row>
    <row r="51" customFormat="false" ht="15" hidden="false" customHeight="false" outlineLevel="0" collapsed="false">
      <c r="A51" s="137"/>
      <c r="B51" s="147"/>
      <c r="C51" s="138"/>
      <c r="D51" s="138"/>
      <c r="E51" s="138"/>
      <c r="F51" s="138"/>
      <c r="G51" s="138"/>
    </row>
    <row r="52" customFormat="false" ht="21" hidden="false" customHeight="false" outlineLevel="0" collapsed="false">
      <c r="A52" s="139" t="s">
        <v>76</v>
      </c>
      <c r="B52" s="140" t="s">
        <v>77</v>
      </c>
      <c r="C52" s="141" t="s">
        <v>62</v>
      </c>
      <c r="D52" s="141" t="s">
        <v>68</v>
      </c>
      <c r="E52" s="142" t="n">
        <v>8.4</v>
      </c>
      <c r="F52" s="142" t="n">
        <f aca="false">SUMPRODUCT($E53:$E62,F53:F62)</f>
        <v>2.963902</v>
      </c>
      <c r="G52" s="142" t="n">
        <f aca="false">SUMPRODUCT($E53:$E62,G53:G62)</f>
        <v>5.57186750332</v>
      </c>
    </row>
    <row r="53" customFormat="false" ht="21" hidden="false" customHeight="false" outlineLevel="0" collapsed="false">
      <c r="A53" s="143" t="n">
        <v>37370</v>
      </c>
      <c r="B53" s="144" t="s">
        <v>483</v>
      </c>
      <c r="C53" s="145" t="s">
        <v>478</v>
      </c>
      <c r="D53" s="145" t="s">
        <v>484</v>
      </c>
      <c r="E53" s="143" t="n">
        <v>0.4162</v>
      </c>
      <c r="F53" s="146" t="n">
        <f aca="false">IF(C53="MAT.",VLOOKUP(A53,INSUMOS_AUX!A:F,6,0),0)</f>
        <v>3.14</v>
      </c>
      <c r="G53" s="143" t="n">
        <f aca="false">IF(C53="M.O.",VLOOKUP(A53,INSUMOS_AUX!A:F,6,0),0)</f>
        <v>0</v>
      </c>
      <c r="H53" s="0" t="n">
        <f aca="false">$E$52*$E53</f>
        <v>3.49608</v>
      </c>
    </row>
    <row r="54" customFormat="false" ht="21" hidden="false" customHeight="false" outlineLevel="0" collapsed="false">
      <c r="A54" s="143" t="n">
        <v>37371</v>
      </c>
      <c r="B54" s="144" t="s">
        <v>485</v>
      </c>
      <c r="C54" s="145" t="s">
        <v>478</v>
      </c>
      <c r="D54" s="145" t="s">
        <v>484</v>
      </c>
      <c r="E54" s="143" t="n">
        <v>0.4162</v>
      </c>
      <c r="F54" s="146" t="n">
        <f aca="false">IF(C54="MAT.",VLOOKUP(A54,INSUMOS_AUX!A:F,6,0),0)</f>
        <v>0.63</v>
      </c>
      <c r="G54" s="143" t="n">
        <f aca="false">IF(C54="M.O.",VLOOKUP(A54,INSUMOS_AUX!A:F,6,0),0)</f>
        <v>0</v>
      </c>
      <c r="H54" s="0" t="n">
        <f aca="false">$E$52*$E54</f>
        <v>3.49608</v>
      </c>
    </row>
    <row r="55" customFormat="false" ht="21" hidden="false" customHeight="false" outlineLevel="0" collapsed="false">
      <c r="A55" s="143" t="n">
        <v>37372</v>
      </c>
      <c r="B55" s="144" t="s">
        <v>486</v>
      </c>
      <c r="C55" s="145" t="s">
        <v>478</v>
      </c>
      <c r="D55" s="145" t="s">
        <v>484</v>
      </c>
      <c r="E55" s="143" t="n">
        <v>0.4162</v>
      </c>
      <c r="F55" s="146" t="n">
        <f aca="false">IF(C55="MAT.",VLOOKUP(A55,INSUMOS_AUX!A:F,6,0),0)</f>
        <v>1.34</v>
      </c>
      <c r="G55" s="143" t="n">
        <f aca="false">IF(C55="M.O.",VLOOKUP(A55,INSUMOS_AUX!A:F,6,0),0)</f>
        <v>0</v>
      </c>
      <c r="H55" s="0" t="n">
        <f aca="false">$E$52*$E55</f>
        <v>3.49608</v>
      </c>
    </row>
    <row r="56" customFormat="false" ht="21" hidden="false" customHeight="false" outlineLevel="0" collapsed="false">
      <c r="A56" s="143" t="n">
        <v>37373</v>
      </c>
      <c r="B56" s="144" t="s">
        <v>487</v>
      </c>
      <c r="C56" s="145" t="s">
        <v>478</v>
      </c>
      <c r="D56" s="145" t="s">
        <v>484</v>
      </c>
      <c r="E56" s="143" t="n">
        <v>0.4162</v>
      </c>
      <c r="F56" s="146" t="n">
        <f aca="false">IF(C56="MAT.",VLOOKUP(A56,INSUMOS_AUX!A:F,6,0),0)</f>
        <v>0.04</v>
      </c>
      <c r="G56" s="143" t="n">
        <f aca="false">IF(C56="M.O.",VLOOKUP(A56,INSUMOS_AUX!A:F,6,0),0)</f>
        <v>0</v>
      </c>
      <c r="H56" s="0" t="n">
        <f aca="false">$E$52*$E56</f>
        <v>3.49608</v>
      </c>
    </row>
    <row r="57" customFormat="false" ht="21" hidden="false" customHeight="false" outlineLevel="0" collapsed="false">
      <c r="A57" s="143" t="n">
        <v>43465</v>
      </c>
      <c r="B57" s="144" t="s">
        <v>488</v>
      </c>
      <c r="C57" s="145" t="s">
        <v>478</v>
      </c>
      <c r="D57" s="145" t="s">
        <v>484</v>
      </c>
      <c r="E57" s="143" t="n">
        <v>0.1087</v>
      </c>
      <c r="F57" s="146" t="n">
        <f aca="false">IF(C57="MAT.",VLOOKUP(A57,INSUMOS_AUX!A:F,6,0),0)</f>
        <v>0.82</v>
      </c>
      <c r="G57" s="143" t="n">
        <f aca="false">IF(C57="M.O.",VLOOKUP(A57,INSUMOS_AUX!A:F,6,0),0)</f>
        <v>0</v>
      </c>
      <c r="H57" s="0" t="n">
        <f aca="false">$E$52*$E57</f>
        <v>0.91308</v>
      </c>
    </row>
    <row r="58" customFormat="false" ht="21" hidden="false" customHeight="false" outlineLevel="0" collapsed="false">
      <c r="A58" s="143" t="n">
        <v>43467</v>
      </c>
      <c r="B58" s="144" t="s">
        <v>489</v>
      </c>
      <c r="C58" s="145" t="s">
        <v>478</v>
      </c>
      <c r="D58" s="145" t="s">
        <v>484</v>
      </c>
      <c r="E58" s="143" t="n">
        <v>0.3075</v>
      </c>
      <c r="F58" s="146" t="n">
        <f aca="false">IF(C58="MAT.",VLOOKUP(A58,INSUMOS_AUX!A:F,6,0),0)</f>
        <v>0.61</v>
      </c>
      <c r="G58" s="143" t="n">
        <f aca="false">IF(C58="M.O.",VLOOKUP(A58,INSUMOS_AUX!A:F,6,0),0)</f>
        <v>0</v>
      </c>
      <c r="H58" s="0" t="n">
        <f aca="false">$E$52*$E58</f>
        <v>2.583</v>
      </c>
    </row>
    <row r="59" customFormat="false" ht="21" hidden="false" customHeight="false" outlineLevel="0" collapsed="false">
      <c r="A59" s="143" t="n">
        <v>43489</v>
      </c>
      <c r="B59" s="144" t="s">
        <v>490</v>
      </c>
      <c r="C59" s="145" t="s">
        <v>478</v>
      </c>
      <c r="D59" s="145" t="s">
        <v>484</v>
      </c>
      <c r="E59" s="143" t="n">
        <v>0.1087</v>
      </c>
      <c r="F59" s="146" t="n">
        <f aca="false">IF(C59="MAT.",VLOOKUP(A59,INSUMOS_AUX!A:F,6,0),0)</f>
        <v>1.24</v>
      </c>
      <c r="G59" s="143" t="n">
        <f aca="false">IF(C59="M.O.",VLOOKUP(A59,INSUMOS_AUX!A:F,6,0),0)</f>
        <v>0</v>
      </c>
      <c r="H59" s="0" t="n">
        <f aca="false">$E$52*$E59</f>
        <v>0.91308</v>
      </c>
    </row>
    <row r="60" customFormat="false" ht="21" hidden="false" customHeight="false" outlineLevel="0" collapsed="false">
      <c r="A60" s="143" t="n">
        <v>43491</v>
      </c>
      <c r="B60" s="144" t="s">
        <v>491</v>
      </c>
      <c r="C60" s="145" t="s">
        <v>478</v>
      </c>
      <c r="D60" s="145" t="s">
        <v>484</v>
      </c>
      <c r="E60" s="143" t="n">
        <v>0.3075</v>
      </c>
      <c r="F60" s="146" t="n">
        <f aca="false">IF(C60="MAT.",VLOOKUP(A60,INSUMOS_AUX!A:F,6,0),0)</f>
        <v>1.33</v>
      </c>
      <c r="G60" s="143" t="n">
        <f aca="false">IF(C60="M.O.",VLOOKUP(A60,INSUMOS_AUX!A:F,6,0),0)</f>
        <v>0</v>
      </c>
      <c r="H60" s="0" t="n">
        <f aca="false">$E$52*$E60</f>
        <v>2.583</v>
      </c>
    </row>
    <row r="61" customFormat="false" ht="15" hidden="false" customHeight="false" outlineLevel="0" collapsed="false">
      <c r="A61" s="143" t="n">
        <v>4750</v>
      </c>
      <c r="B61" s="144" t="s">
        <v>492</v>
      </c>
      <c r="C61" s="145" t="s">
        <v>476</v>
      </c>
      <c r="D61" s="145" t="s">
        <v>484</v>
      </c>
      <c r="E61" s="143" t="n">
        <v>0.111354454</v>
      </c>
      <c r="F61" s="146" t="n">
        <f aca="false">IF(C61="MAT.",VLOOKUP(A61,INSUMOS_AUX!A:F,6,0),0)</f>
        <v>0</v>
      </c>
      <c r="G61" s="143" t="n">
        <f aca="false">IF(C61="M.O.",VLOOKUP(A61,INSUMOS_AUX!A:F,6,0),0)</f>
        <v>18.58</v>
      </c>
      <c r="H61" s="0" t="n">
        <f aca="false">$E$52*$E61</f>
        <v>0.9353774136</v>
      </c>
    </row>
    <row r="62" customFormat="false" ht="15" hidden="false" customHeight="false" outlineLevel="0" collapsed="false">
      <c r="A62" s="143" t="n">
        <v>6111</v>
      </c>
      <c r="B62" s="144" t="s">
        <v>493</v>
      </c>
      <c r="C62" s="145" t="s">
        <v>476</v>
      </c>
      <c r="D62" s="145" t="s">
        <v>484</v>
      </c>
      <c r="E62" s="143" t="n">
        <v>0.31500915</v>
      </c>
      <c r="F62" s="146" t="n">
        <f aca="false">IF(C62="MAT.",VLOOKUP(A62,INSUMOS_AUX!A:F,6,0),0)</f>
        <v>0</v>
      </c>
      <c r="G62" s="143" t="n">
        <f aca="false">IF(C62="M.O.",VLOOKUP(A62,INSUMOS_AUX!A:F,6,0),0)</f>
        <v>11.12</v>
      </c>
      <c r="H62" s="0" t="n">
        <f aca="false">$E$52*$E62</f>
        <v>2.64607686</v>
      </c>
    </row>
    <row r="63" customFormat="false" ht="15" hidden="false" customHeight="false" outlineLevel="0" collapsed="false">
      <c r="A63" s="137"/>
      <c r="B63" s="147"/>
      <c r="C63" s="138"/>
      <c r="D63" s="138"/>
      <c r="E63" s="138"/>
      <c r="F63" s="138"/>
      <c r="G63" s="138"/>
    </row>
    <row r="64" customFormat="false" ht="21" hidden="false" customHeight="false" outlineLevel="0" collapsed="false">
      <c r="A64" s="139" t="s">
        <v>79</v>
      </c>
      <c r="B64" s="140" t="s">
        <v>80</v>
      </c>
      <c r="C64" s="141" t="s">
        <v>62</v>
      </c>
      <c r="D64" s="141" t="s">
        <v>68</v>
      </c>
      <c r="E64" s="142" t="n">
        <v>3.85</v>
      </c>
      <c r="F64" s="142" t="n">
        <f aca="false">SUMPRODUCT($E65:$E74,F65:F74)</f>
        <v>7.650471</v>
      </c>
      <c r="G64" s="142" t="n">
        <f aca="false">SUMPRODUCT($E65:$E74,G65:G74)</f>
        <v>14.38310061196</v>
      </c>
    </row>
    <row r="65" customFormat="false" ht="21" hidden="false" customHeight="false" outlineLevel="0" collapsed="false">
      <c r="A65" s="143" t="n">
        <v>37370</v>
      </c>
      <c r="B65" s="144" t="s">
        <v>483</v>
      </c>
      <c r="C65" s="145" t="s">
        <v>478</v>
      </c>
      <c r="D65" s="145" t="s">
        <v>484</v>
      </c>
      <c r="E65" s="143" t="n">
        <v>1.0743</v>
      </c>
      <c r="F65" s="146" t="n">
        <f aca="false">IF(C65="MAT.",VLOOKUP(A65,INSUMOS_AUX!A:F,6,0),0)</f>
        <v>3.14</v>
      </c>
      <c r="G65" s="143" t="n">
        <f aca="false">IF(C65="M.O.",VLOOKUP(A65,INSUMOS_AUX!A:F,6,0),0)</f>
        <v>0</v>
      </c>
      <c r="H65" s="0" t="n">
        <f aca="false">$E$64*$E65</f>
        <v>4.136055</v>
      </c>
    </row>
    <row r="66" customFormat="false" ht="21" hidden="false" customHeight="false" outlineLevel="0" collapsed="false">
      <c r="A66" s="143" t="n">
        <v>37371</v>
      </c>
      <c r="B66" s="144" t="s">
        <v>485</v>
      </c>
      <c r="C66" s="145" t="s">
        <v>478</v>
      </c>
      <c r="D66" s="145" t="s">
        <v>484</v>
      </c>
      <c r="E66" s="143" t="n">
        <v>1.0743</v>
      </c>
      <c r="F66" s="146" t="n">
        <f aca="false">IF(C66="MAT.",VLOOKUP(A66,INSUMOS_AUX!A:F,6,0),0)</f>
        <v>0.63</v>
      </c>
      <c r="G66" s="143" t="n">
        <f aca="false">IF(C66="M.O.",VLOOKUP(A66,INSUMOS_AUX!A:F,6,0),0)</f>
        <v>0</v>
      </c>
      <c r="H66" s="0" t="n">
        <f aca="false">$E$64*$E66</f>
        <v>4.136055</v>
      </c>
    </row>
    <row r="67" customFormat="false" ht="21" hidden="false" customHeight="false" outlineLevel="0" collapsed="false">
      <c r="A67" s="143" t="n">
        <v>37372</v>
      </c>
      <c r="B67" s="144" t="s">
        <v>486</v>
      </c>
      <c r="C67" s="145" t="s">
        <v>478</v>
      </c>
      <c r="D67" s="145" t="s">
        <v>484</v>
      </c>
      <c r="E67" s="143" t="n">
        <v>1.0743</v>
      </c>
      <c r="F67" s="146" t="n">
        <f aca="false">IF(C67="MAT.",VLOOKUP(A67,INSUMOS_AUX!A:F,6,0),0)</f>
        <v>1.34</v>
      </c>
      <c r="G67" s="143" t="n">
        <f aca="false">IF(C67="M.O.",VLOOKUP(A67,INSUMOS_AUX!A:F,6,0),0)</f>
        <v>0</v>
      </c>
      <c r="H67" s="0" t="n">
        <f aca="false">$E$64*$E67</f>
        <v>4.136055</v>
      </c>
    </row>
    <row r="68" customFormat="false" ht="21" hidden="false" customHeight="false" outlineLevel="0" collapsed="false">
      <c r="A68" s="143" t="n">
        <v>37373</v>
      </c>
      <c r="B68" s="144" t="s">
        <v>487</v>
      </c>
      <c r="C68" s="145" t="s">
        <v>478</v>
      </c>
      <c r="D68" s="145" t="s">
        <v>484</v>
      </c>
      <c r="E68" s="143" t="n">
        <v>1.0743</v>
      </c>
      <c r="F68" s="146" t="n">
        <f aca="false">IF(C68="MAT.",VLOOKUP(A68,INSUMOS_AUX!A:F,6,0),0)</f>
        <v>0.04</v>
      </c>
      <c r="G68" s="143" t="n">
        <f aca="false">IF(C68="M.O.",VLOOKUP(A68,INSUMOS_AUX!A:F,6,0),0)</f>
        <v>0</v>
      </c>
      <c r="H68" s="0" t="n">
        <f aca="false">$E$64*$E68</f>
        <v>4.136055</v>
      </c>
    </row>
    <row r="69" customFormat="false" ht="21" hidden="false" customHeight="false" outlineLevel="0" collapsed="false">
      <c r="A69" s="143" t="n">
        <v>43465</v>
      </c>
      <c r="B69" s="144" t="s">
        <v>488</v>
      </c>
      <c r="C69" s="145" t="s">
        <v>478</v>
      </c>
      <c r="D69" s="145" t="s">
        <v>484</v>
      </c>
      <c r="E69" s="143" t="n">
        <v>0.2807</v>
      </c>
      <c r="F69" s="146" t="n">
        <f aca="false">IF(C69="MAT.",VLOOKUP(A69,INSUMOS_AUX!A:F,6,0),0)</f>
        <v>0.82</v>
      </c>
      <c r="G69" s="143" t="n">
        <f aca="false">IF(C69="M.O.",VLOOKUP(A69,INSUMOS_AUX!A:F,6,0),0)</f>
        <v>0</v>
      </c>
      <c r="H69" s="0" t="n">
        <f aca="false">$E$64*$E69</f>
        <v>1.080695</v>
      </c>
    </row>
    <row r="70" customFormat="false" ht="21" hidden="false" customHeight="false" outlineLevel="0" collapsed="false">
      <c r="A70" s="143" t="n">
        <v>43467</v>
      </c>
      <c r="B70" s="144" t="s">
        <v>489</v>
      </c>
      <c r="C70" s="145" t="s">
        <v>478</v>
      </c>
      <c r="D70" s="145" t="s">
        <v>484</v>
      </c>
      <c r="E70" s="143" t="n">
        <v>0.7936</v>
      </c>
      <c r="F70" s="146" t="n">
        <f aca="false">IF(C70="MAT.",VLOOKUP(A70,INSUMOS_AUX!A:F,6,0),0)</f>
        <v>0.61</v>
      </c>
      <c r="G70" s="143" t="n">
        <f aca="false">IF(C70="M.O.",VLOOKUP(A70,INSUMOS_AUX!A:F,6,0),0)</f>
        <v>0</v>
      </c>
      <c r="H70" s="0" t="n">
        <f aca="false">$E$64*$E70</f>
        <v>3.05536</v>
      </c>
    </row>
    <row r="71" customFormat="false" ht="21" hidden="false" customHeight="false" outlineLevel="0" collapsed="false">
      <c r="A71" s="143" t="n">
        <v>43489</v>
      </c>
      <c r="B71" s="144" t="s">
        <v>490</v>
      </c>
      <c r="C71" s="145" t="s">
        <v>478</v>
      </c>
      <c r="D71" s="145" t="s">
        <v>484</v>
      </c>
      <c r="E71" s="143" t="n">
        <v>0.2807</v>
      </c>
      <c r="F71" s="146" t="n">
        <f aca="false">IF(C71="MAT.",VLOOKUP(A71,INSUMOS_AUX!A:F,6,0),0)</f>
        <v>1.24</v>
      </c>
      <c r="G71" s="143" t="n">
        <f aca="false">IF(C71="M.O.",VLOOKUP(A71,INSUMOS_AUX!A:F,6,0),0)</f>
        <v>0</v>
      </c>
      <c r="H71" s="0" t="n">
        <f aca="false">$E$64*$E71</f>
        <v>1.080695</v>
      </c>
    </row>
    <row r="72" customFormat="false" ht="21" hidden="false" customHeight="false" outlineLevel="0" collapsed="false">
      <c r="A72" s="143" t="n">
        <v>43491</v>
      </c>
      <c r="B72" s="144" t="s">
        <v>491</v>
      </c>
      <c r="C72" s="145" t="s">
        <v>478</v>
      </c>
      <c r="D72" s="145" t="s">
        <v>484</v>
      </c>
      <c r="E72" s="143" t="n">
        <v>0.7936</v>
      </c>
      <c r="F72" s="146" t="n">
        <f aca="false">IF(C72="MAT.",VLOOKUP(A72,INSUMOS_AUX!A:F,6,0),0)</f>
        <v>1.33</v>
      </c>
      <c r="G72" s="143" t="n">
        <f aca="false">IF(C72="M.O.",VLOOKUP(A72,INSUMOS_AUX!A:F,6,0),0)</f>
        <v>0</v>
      </c>
      <c r="H72" s="0" t="n">
        <f aca="false">$E$64*$E72</f>
        <v>3.05536</v>
      </c>
    </row>
    <row r="73" customFormat="false" ht="15" hidden="false" customHeight="false" outlineLevel="0" collapsed="false">
      <c r="A73" s="143" t="n">
        <v>4750</v>
      </c>
      <c r="B73" s="144" t="s">
        <v>492</v>
      </c>
      <c r="C73" s="145" t="s">
        <v>476</v>
      </c>
      <c r="D73" s="145" t="s">
        <v>484</v>
      </c>
      <c r="E73" s="143" t="n">
        <v>0.287554694</v>
      </c>
      <c r="F73" s="146" t="n">
        <f aca="false">IF(C73="MAT.",VLOOKUP(A73,INSUMOS_AUX!A:F,6,0),0)</f>
        <v>0</v>
      </c>
      <c r="G73" s="143" t="n">
        <f aca="false">IF(C73="M.O.",VLOOKUP(A73,INSUMOS_AUX!A:F,6,0),0)</f>
        <v>18.58</v>
      </c>
      <c r="H73" s="0" t="n">
        <f aca="false">$E$64*$E73</f>
        <v>1.1070855719</v>
      </c>
    </row>
    <row r="74" customFormat="false" ht="15" hidden="false" customHeight="false" outlineLevel="0" collapsed="false">
      <c r="A74" s="143" t="n">
        <v>6111</v>
      </c>
      <c r="B74" s="144" t="s">
        <v>493</v>
      </c>
      <c r="C74" s="145" t="s">
        <v>476</v>
      </c>
      <c r="D74" s="145" t="s">
        <v>484</v>
      </c>
      <c r="E74" s="143" t="n">
        <v>0.812979712</v>
      </c>
      <c r="F74" s="146" t="n">
        <f aca="false">IF(C74="MAT.",VLOOKUP(A74,INSUMOS_AUX!A:F,6,0),0)</f>
        <v>0</v>
      </c>
      <c r="G74" s="143" t="n">
        <f aca="false">IF(C74="M.O.",VLOOKUP(A74,INSUMOS_AUX!A:F,6,0),0)</f>
        <v>11.12</v>
      </c>
      <c r="H74" s="0" t="n">
        <f aca="false">$E$64*$E74</f>
        <v>3.1299718912</v>
      </c>
    </row>
    <row r="75" customFormat="false" ht="15" hidden="false" customHeight="false" outlineLevel="0" collapsed="false">
      <c r="A75" s="137"/>
      <c r="B75" s="147"/>
      <c r="C75" s="138"/>
      <c r="D75" s="138"/>
      <c r="E75" s="138"/>
      <c r="F75" s="138"/>
      <c r="G75" s="138"/>
    </row>
    <row r="76" customFormat="false" ht="21" hidden="false" customHeight="false" outlineLevel="0" collapsed="false">
      <c r="A76" s="139" t="s">
        <v>82</v>
      </c>
      <c r="B76" s="140" t="s">
        <v>83</v>
      </c>
      <c r="C76" s="141" t="s">
        <v>62</v>
      </c>
      <c r="D76" s="141" t="s">
        <v>32</v>
      </c>
      <c r="E76" s="142" t="n">
        <v>45</v>
      </c>
      <c r="F76" s="142" t="n">
        <f aca="false">SUMPRODUCT($E77:$E86,F77:F86)</f>
        <v>0.207155</v>
      </c>
      <c r="G76" s="142" t="n">
        <f aca="false">SUMPRODUCT($E77:$E86,G77:G86)</f>
        <v>0.39219404136</v>
      </c>
    </row>
    <row r="77" customFormat="false" ht="15" hidden="false" customHeight="false" outlineLevel="0" collapsed="false">
      <c r="A77" s="143" t="n">
        <v>2436</v>
      </c>
      <c r="B77" s="144" t="s">
        <v>497</v>
      </c>
      <c r="C77" s="145" t="s">
        <v>476</v>
      </c>
      <c r="D77" s="145" t="s">
        <v>484</v>
      </c>
      <c r="E77" s="143" t="n">
        <v>0.007926572</v>
      </c>
      <c r="F77" s="146" t="n">
        <f aca="false">IF(C77="MAT.",VLOOKUP(A77,INSUMOS_AUX!A:F,6,0),0)</f>
        <v>0</v>
      </c>
      <c r="G77" s="143" t="n">
        <f aca="false">IF(C77="M.O.",VLOOKUP(A77,INSUMOS_AUX!A:F,6,0),0)</f>
        <v>18.58</v>
      </c>
      <c r="H77" s="0" t="n">
        <f aca="false">$E$76*$E77</f>
        <v>0.35669574</v>
      </c>
    </row>
    <row r="78" customFormat="false" ht="21" hidden="false" customHeight="false" outlineLevel="0" collapsed="false">
      <c r="A78" s="143" t="n">
        <v>37370</v>
      </c>
      <c r="B78" s="144" t="s">
        <v>483</v>
      </c>
      <c r="C78" s="145" t="s">
        <v>478</v>
      </c>
      <c r="D78" s="145" t="s">
        <v>484</v>
      </c>
      <c r="E78" s="143" t="n">
        <v>0.0291</v>
      </c>
      <c r="F78" s="146" t="n">
        <f aca="false">IF(C78="MAT.",VLOOKUP(A78,INSUMOS_AUX!A:F,6,0),0)</f>
        <v>3.14</v>
      </c>
      <c r="G78" s="143" t="n">
        <f aca="false">IF(C78="M.O.",VLOOKUP(A78,INSUMOS_AUX!A:F,6,0),0)</f>
        <v>0</v>
      </c>
      <c r="H78" s="0" t="n">
        <f aca="false">$E$76*$E78</f>
        <v>1.3095</v>
      </c>
    </row>
    <row r="79" customFormat="false" ht="21" hidden="false" customHeight="false" outlineLevel="0" collapsed="false">
      <c r="A79" s="143" t="n">
        <v>37371</v>
      </c>
      <c r="B79" s="144" t="s">
        <v>485</v>
      </c>
      <c r="C79" s="145" t="s">
        <v>478</v>
      </c>
      <c r="D79" s="145" t="s">
        <v>484</v>
      </c>
      <c r="E79" s="143" t="n">
        <v>0.0291</v>
      </c>
      <c r="F79" s="146" t="n">
        <f aca="false">IF(C79="MAT.",VLOOKUP(A79,INSUMOS_AUX!A:F,6,0),0)</f>
        <v>0.63</v>
      </c>
      <c r="G79" s="143" t="n">
        <f aca="false">IF(C79="M.O.",VLOOKUP(A79,INSUMOS_AUX!A:F,6,0),0)</f>
        <v>0</v>
      </c>
      <c r="H79" s="0" t="n">
        <f aca="false">$E$76*$E79</f>
        <v>1.3095</v>
      </c>
    </row>
    <row r="80" customFormat="false" ht="21" hidden="false" customHeight="false" outlineLevel="0" collapsed="false">
      <c r="A80" s="143" t="n">
        <v>37372</v>
      </c>
      <c r="B80" s="144" t="s">
        <v>486</v>
      </c>
      <c r="C80" s="145" t="s">
        <v>478</v>
      </c>
      <c r="D80" s="145" t="s">
        <v>484</v>
      </c>
      <c r="E80" s="143" t="n">
        <v>0.0291</v>
      </c>
      <c r="F80" s="146" t="n">
        <f aca="false">IF(C80="MAT.",VLOOKUP(A80,INSUMOS_AUX!A:F,6,0),0)</f>
        <v>1.34</v>
      </c>
      <c r="G80" s="143" t="n">
        <f aca="false">IF(C80="M.O.",VLOOKUP(A80,INSUMOS_AUX!A:F,6,0),0)</f>
        <v>0</v>
      </c>
      <c r="H80" s="0" t="n">
        <f aca="false">$E$76*$E80</f>
        <v>1.3095</v>
      </c>
    </row>
    <row r="81" customFormat="false" ht="21" hidden="false" customHeight="false" outlineLevel="0" collapsed="false">
      <c r="A81" s="143" t="n">
        <v>37373</v>
      </c>
      <c r="B81" s="144" t="s">
        <v>487</v>
      </c>
      <c r="C81" s="145" t="s">
        <v>478</v>
      </c>
      <c r="D81" s="145" t="s">
        <v>484</v>
      </c>
      <c r="E81" s="143" t="n">
        <v>0.0291</v>
      </c>
      <c r="F81" s="146" t="n">
        <f aca="false">IF(C81="MAT.",VLOOKUP(A81,INSUMOS_AUX!A:F,6,0),0)</f>
        <v>0.04</v>
      </c>
      <c r="G81" s="143" t="n">
        <f aca="false">IF(C81="M.O.",VLOOKUP(A81,INSUMOS_AUX!A:F,6,0),0)</f>
        <v>0</v>
      </c>
      <c r="H81" s="0" t="n">
        <f aca="false">$E$76*$E81</f>
        <v>1.3095</v>
      </c>
    </row>
    <row r="82" customFormat="false" ht="21" hidden="false" customHeight="false" outlineLevel="0" collapsed="false">
      <c r="A82" s="143" t="n">
        <v>43460</v>
      </c>
      <c r="B82" s="144" t="s">
        <v>498</v>
      </c>
      <c r="C82" s="145" t="s">
        <v>478</v>
      </c>
      <c r="D82" s="145" t="s">
        <v>484</v>
      </c>
      <c r="E82" s="143" t="n">
        <v>0.0076</v>
      </c>
      <c r="F82" s="146" t="n">
        <f aca="false">IF(C82="MAT.",VLOOKUP(A82,INSUMOS_AUX!A:F,6,0),0)</f>
        <v>0.85</v>
      </c>
      <c r="G82" s="143" t="n">
        <f aca="false">IF(C82="M.O.",VLOOKUP(A82,INSUMOS_AUX!A:F,6,0),0)</f>
        <v>0</v>
      </c>
      <c r="H82" s="0" t="n">
        <f aca="false">$E$76*$E82</f>
        <v>0.342</v>
      </c>
    </row>
    <row r="83" customFormat="false" ht="21" hidden="false" customHeight="false" outlineLevel="0" collapsed="false">
      <c r="A83" s="143" t="n">
        <v>43467</v>
      </c>
      <c r="B83" s="144" t="s">
        <v>489</v>
      </c>
      <c r="C83" s="145" t="s">
        <v>478</v>
      </c>
      <c r="D83" s="145" t="s">
        <v>484</v>
      </c>
      <c r="E83" s="143" t="n">
        <v>0.0215</v>
      </c>
      <c r="F83" s="146" t="n">
        <f aca="false">IF(C83="MAT.",VLOOKUP(A83,INSUMOS_AUX!A:F,6,0),0)</f>
        <v>0.61</v>
      </c>
      <c r="G83" s="143" t="n">
        <f aca="false">IF(C83="M.O.",VLOOKUP(A83,INSUMOS_AUX!A:F,6,0),0)</f>
        <v>0</v>
      </c>
      <c r="H83" s="0" t="n">
        <f aca="false">$E$76*$E83</f>
        <v>0.9675</v>
      </c>
    </row>
    <row r="84" customFormat="false" ht="21" hidden="false" customHeight="false" outlineLevel="0" collapsed="false">
      <c r="A84" s="143" t="n">
        <v>43484</v>
      </c>
      <c r="B84" s="144" t="s">
        <v>499</v>
      </c>
      <c r="C84" s="145" t="s">
        <v>478</v>
      </c>
      <c r="D84" s="145" t="s">
        <v>484</v>
      </c>
      <c r="E84" s="143" t="n">
        <v>0.0076</v>
      </c>
      <c r="F84" s="146" t="n">
        <f aca="false">IF(C84="MAT.",VLOOKUP(A84,INSUMOS_AUX!A:F,6,0),0)</f>
        <v>1.2</v>
      </c>
      <c r="G84" s="143" t="n">
        <f aca="false">IF(C84="M.O.",VLOOKUP(A84,INSUMOS_AUX!A:F,6,0),0)</f>
        <v>0</v>
      </c>
      <c r="H84" s="0" t="n">
        <f aca="false">$E$76*$E84</f>
        <v>0.342</v>
      </c>
    </row>
    <row r="85" customFormat="false" ht="21" hidden="false" customHeight="false" outlineLevel="0" collapsed="false">
      <c r="A85" s="143" t="n">
        <v>43491</v>
      </c>
      <c r="B85" s="144" t="s">
        <v>491</v>
      </c>
      <c r="C85" s="145" t="s">
        <v>478</v>
      </c>
      <c r="D85" s="145" t="s">
        <v>484</v>
      </c>
      <c r="E85" s="143" t="n">
        <v>0.0215</v>
      </c>
      <c r="F85" s="146" t="n">
        <f aca="false">IF(C85="MAT.",VLOOKUP(A85,INSUMOS_AUX!A:F,6,0),0)</f>
        <v>1.33</v>
      </c>
      <c r="G85" s="143" t="n">
        <f aca="false">IF(C85="M.O.",VLOOKUP(A85,INSUMOS_AUX!A:F,6,0),0)</f>
        <v>0</v>
      </c>
      <c r="H85" s="0" t="n">
        <f aca="false">$E$76*$E85</f>
        <v>0.9675</v>
      </c>
    </row>
    <row r="86" customFormat="false" ht="15" hidden="false" customHeight="false" outlineLevel="0" collapsed="false">
      <c r="A86" s="143" t="n">
        <v>6111</v>
      </c>
      <c r="B86" s="144" t="s">
        <v>493</v>
      </c>
      <c r="C86" s="145" t="s">
        <v>476</v>
      </c>
      <c r="D86" s="145" t="s">
        <v>484</v>
      </c>
      <c r="E86" s="143" t="n">
        <v>0.02202503</v>
      </c>
      <c r="F86" s="146" t="n">
        <f aca="false">IF(C86="MAT.",VLOOKUP(A86,INSUMOS_AUX!A:F,6,0),0)</f>
        <v>0</v>
      </c>
      <c r="G86" s="143" t="n">
        <f aca="false">IF(C86="M.O.",VLOOKUP(A86,INSUMOS_AUX!A:F,6,0),0)</f>
        <v>11.12</v>
      </c>
      <c r="H86" s="0" t="n">
        <f aca="false">$E$76*$E86</f>
        <v>0.99112635</v>
      </c>
    </row>
    <row r="87" customFormat="false" ht="15" hidden="false" customHeight="false" outlineLevel="0" collapsed="false">
      <c r="A87" s="137"/>
      <c r="B87" s="147"/>
      <c r="C87" s="138"/>
      <c r="D87" s="138"/>
      <c r="E87" s="138"/>
      <c r="F87" s="138"/>
      <c r="G87" s="138"/>
    </row>
    <row r="88" customFormat="false" ht="21" hidden="false" customHeight="false" outlineLevel="0" collapsed="false">
      <c r="A88" s="139" t="s">
        <v>85</v>
      </c>
      <c r="B88" s="140" t="s">
        <v>86</v>
      </c>
      <c r="C88" s="141" t="s">
        <v>62</v>
      </c>
      <c r="D88" s="141" t="s">
        <v>32</v>
      </c>
      <c r="E88" s="142" t="n">
        <v>2</v>
      </c>
      <c r="F88" s="142" t="n">
        <f aca="false">SUMPRODUCT($E89:$E98,F89:F98)</f>
        <v>3.84816</v>
      </c>
      <c r="G88" s="142" t="n">
        <f aca="false">SUMPRODUCT($E89:$E98,G89:G98)</f>
        <v>7.41205399264</v>
      </c>
    </row>
    <row r="89" customFormat="false" ht="15" hidden="false" customHeight="false" outlineLevel="0" collapsed="false">
      <c r="A89" s="143" t="n">
        <v>2696</v>
      </c>
      <c r="B89" s="144" t="s">
        <v>500</v>
      </c>
      <c r="C89" s="145" t="s">
        <v>476</v>
      </c>
      <c r="D89" s="145" t="s">
        <v>484</v>
      </c>
      <c r="E89" s="143" t="n">
        <v>0.14779736</v>
      </c>
      <c r="F89" s="146" t="n">
        <f aca="false">IF(C89="MAT.",VLOOKUP(A89,INSUMOS_AUX!A:F,6,0),0)</f>
        <v>0</v>
      </c>
      <c r="G89" s="143" t="n">
        <f aca="false">IF(C89="M.O.",VLOOKUP(A89,INSUMOS_AUX!A:F,6,0),0)</f>
        <v>18.58</v>
      </c>
      <c r="H89" s="0" t="n">
        <f aca="false">$E$88*$E89</f>
        <v>0.29559472</v>
      </c>
    </row>
    <row r="90" customFormat="false" ht="21" hidden="false" customHeight="false" outlineLevel="0" collapsed="false">
      <c r="A90" s="143" t="n">
        <v>37370</v>
      </c>
      <c r="B90" s="144" t="s">
        <v>483</v>
      </c>
      <c r="C90" s="145" t="s">
        <v>478</v>
      </c>
      <c r="D90" s="145" t="s">
        <v>484</v>
      </c>
      <c r="E90" s="143" t="n">
        <v>0.5544</v>
      </c>
      <c r="F90" s="146" t="n">
        <f aca="false">IF(C90="MAT.",VLOOKUP(A90,INSUMOS_AUX!A:F,6,0),0)</f>
        <v>3.14</v>
      </c>
      <c r="G90" s="143" t="n">
        <f aca="false">IF(C90="M.O.",VLOOKUP(A90,INSUMOS_AUX!A:F,6,0),0)</f>
        <v>0</v>
      </c>
      <c r="H90" s="0" t="n">
        <f aca="false">$E$88*$E90</f>
        <v>1.1088</v>
      </c>
    </row>
    <row r="91" customFormat="false" ht="21" hidden="false" customHeight="false" outlineLevel="0" collapsed="false">
      <c r="A91" s="143" t="n">
        <v>37371</v>
      </c>
      <c r="B91" s="144" t="s">
        <v>485</v>
      </c>
      <c r="C91" s="145" t="s">
        <v>478</v>
      </c>
      <c r="D91" s="145" t="s">
        <v>484</v>
      </c>
      <c r="E91" s="143" t="n">
        <v>0.5544</v>
      </c>
      <c r="F91" s="146" t="n">
        <f aca="false">IF(C91="MAT.",VLOOKUP(A91,INSUMOS_AUX!A:F,6,0),0)</f>
        <v>0.63</v>
      </c>
      <c r="G91" s="143" t="n">
        <f aca="false">IF(C91="M.O.",VLOOKUP(A91,INSUMOS_AUX!A:F,6,0),0)</f>
        <v>0</v>
      </c>
      <c r="H91" s="0" t="n">
        <f aca="false">$E$88*$E91</f>
        <v>1.1088</v>
      </c>
    </row>
    <row r="92" customFormat="false" ht="21" hidden="false" customHeight="false" outlineLevel="0" collapsed="false">
      <c r="A92" s="143" t="n">
        <v>37372</v>
      </c>
      <c r="B92" s="144" t="s">
        <v>486</v>
      </c>
      <c r="C92" s="145" t="s">
        <v>478</v>
      </c>
      <c r="D92" s="145" t="s">
        <v>484</v>
      </c>
      <c r="E92" s="143" t="n">
        <v>0.5544</v>
      </c>
      <c r="F92" s="146" t="n">
        <f aca="false">IF(C92="MAT.",VLOOKUP(A92,INSUMOS_AUX!A:F,6,0),0)</f>
        <v>1.34</v>
      </c>
      <c r="G92" s="143" t="n">
        <f aca="false">IF(C92="M.O.",VLOOKUP(A92,INSUMOS_AUX!A:F,6,0),0)</f>
        <v>0</v>
      </c>
      <c r="H92" s="0" t="n">
        <f aca="false">$E$88*$E92</f>
        <v>1.1088</v>
      </c>
    </row>
    <row r="93" customFormat="false" ht="21" hidden="false" customHeight="false" outlineLevel="0" collapsed="false">
      <c r="A93" s="143" t="n">
        <v>37373</v>
      </c>
      <c r="B93" s="144" t="s">
        <v>487</v>
      </c>
      <c r="C93" s="145" t="s">
        <v>478</v>
      </c>
      <c r="D93" s="145" t="s">
        <v>484</v>
      </c>
      <c r="E93" s="143" t="n">
        <v>0.5544</v>
      </c>
      <c r="F93" s="146" t="n">
        <f aca="false">IF(C93="MAT.",VLOOKUP(A93,INSUMOS_AUX!A:F,6,0),0)</f>
        <v>0.04</v>
      </c>
      <c r="G93" s="143" t="n">
        <f aca="false">IF(C93="M.O.",VLOOKUP(A93,INSUMOS_AUX!A:F,6,0),0)</f>
        <v>0</v>
      </c>
      <c r="H93" s="0" t="n">
        <f aca="false">$E$88*$E93</f>
        <v>1.1088</v>
      </c>
    </row>
    <row r="94" customFormat="false" ht="21" hidden="false" customHeight="false" outlineLevel="0" collapsed="false">
      <c r="A94" s="143" t="n">
        <v>43461</v>
      </c>
      <c r="B94" s="144" t="s">
        <v>501</v>
      </c>
      <c r="C94" s="145" t="s">
        <v>478</v>
      </c>
      <c r="D94" s="145" t="s">
        <v>484</v>
      </c>
      <c r="E94" s="143" t="n">
        <v>0.1448</v>
      </c>
      <c r="F94" s="146" t="n">
        <f aca="false">IF(C94="MAT.",VLOOKUP(A94,INSUMOS_AUX!A:F,6,0),0)</f>
        <v>0.31</v>
      </c>
      <c r="G94" s="143" t="n">
        <f aca="false">IF(C94="M.O.",VLOOKUP(A94,INSUMOS_AUX!A:F,6,0),0)</f>
        <v>0</v>
      </c>
      <c r="H94" s="0" t="n">
        <f aca="false">$E$88*$E94</f>
        <v>0.2896</v>
      </c>
    </row>
    <row r="95" customFormat="false" ht="21" hidden="false" customHeight="false" outlineLevel="0" collapsed="false">
      <c r="A95" s="143" t="n">
        <v>43467</v>
      </c>
      <c r="B95" s="144" t="s">
        <v>489</v>
      </c>
      <c r="C95" s="145" t="s">
        <v>478</v>
      </c>
      <c r="D95" s="145" t="s">
        <v>484</v>
      </c>
      <c r="E95" s="143" t="n">
        <v>0.4096</v>
      </c>
      <c r="F95" s="146" t="n">
        <f aca="false">IF(C95="MAT.",VLOOKUP(A95,INSUMOS_AUX!A:F,6,0),0)</f>
        <v>0.61</v>
      </c>
      <c r="G95" s="143" t="n">
        <f aca="false">IF(C95="M.O.",VLOOKUP(A95,INSUMOS_AUX!A:F,6,0),0)</f>
        <v>0</v>
      </c>
      <c r="H95" s="0" t="n">
        <f aca="false">$E$88*$E95</f>
        <v>0.8192</v>
      </c>
    </row>
    <row r="96" customFormat="false" ht="21" hidden="false" customHeight="false" outlineLevel="0" collapsed="false">
      <c r="A96" s="143" t="n">
        <v>43485</v>
      </c>
      <c r="B96" s="144" t="s">
        <v>502</v>
      </c>
      <c r="C96" s="145" t="s">
        <v>478</v>
      </c>
      <c r="D96" s="145" t="s">
        <v>484</v>
      </c>
      <c r="E96" s="143" t="n">
        <v>0.1448</v>
      </c>
      <c r="F96" s="146" t="n">
        <f aca="false">IF(C96="MAT.",VLOOKUP(A96,INSUMOS_AUX!A:F,6,0),0)</f>
        <v>1.06</v>
      </c>
      <c r="G96" s="143" t="n">
        <f aca="false">IF(C96="M.O.",VLOOKUP(A96,INSUMOS_AUX!A:F,6,0),0)</f>
        <v>0</v>
      </c>
      <c r="H96" s="0" t="n">
        <f aca="false">$E$88*$E96</f>
        <v>0.2896</v>
      </c>
    </row>
    <row r="97" customFormat="false" ht="21" hidden="false" customHeight="false" outlineLevel="0" collapsed="false">
      <c r="A97" s="143" t="n">
        <v>43491</v>
      </c>
      <c r="B97" s="144" t="s">
        <v>491</v>
      </c>
      <c r="C97" s="145" t="s">
        <v>478</v>
      </c>
      <c r="D97" s="145" t="s">
        <v>484</v>
      </c>
      <c r="E97" s="143" t="n">
        <v>0.4096</v>
      </c>
      <c r="F97" s="146" t="n">
        <f aca="false">IF(C97="MAT.",VLOOKUP(A97,INSUMOS_AUX!A:F,6,0),0)</f>
        <v>1.33</v>
      </c>
      <c r="G97" s="143" t="n">
        <f aca="false">IF(C97="M.O.",VLOOKUP(A97,INSUMOS_AUX!A:F,6,0),0)</f>
        <v>0</v>
      </c>
      <c r="H97" s="0" t="n">
        <f aca="false">$E$88*$E97</f>
        <v>0.8192</v>
      </c>
    </row>
    <row r="98" customFormat="false" ht="15" hidden="false" customHeight="false" outlineLevel="0" collapsed="false">
      <c r="A98" s="143" t="n">
        <v>6111</v>
      </c>
      <c r="B98" s="144" t="s">
        <v>493</v>
      </c>
      <c r="C98" s="145" t="s">
        <v>476</v>
      </c>
      <c r="D98" s="145" t="s">
        <v>484</v>
      </c>
      <c r="E98" s="143" t="n">
        <v>0.419602432</v>
      </c>
      <c r="F98" s="146" t="n">
        <f aca="false">IF(C98="MAT.",VLOOKUP(A98,INSUMOS_AUX!A:F,6,0),0)</f>
        <v>0</v>
      </c>
      <c r="G98" s="143" t="n">
        <f aca="false">IF(C98="M.O.",VLOOKUP(A98,INSUMOS_AUX!A:F,6,0),0)</f>
        <v>11.12</v>
      </c>
      <c r="H98" s="0" t="n">
        <f aca="false">$E$88*$E98</f>
        <v>0.839204864</v>
      </c>
    </row>
    <row r="99" customFormat="false" ht="15" hidden="false" customHeight="false" outlineLevel="0" collapsed="false">
      <c r="A99" s="137"/>
      <c r="B99" s="147"/>
      <c r="C99" s="138"/>
      <c r="D99" s="138"/>
      <c r="E99" s="138"/>
      <c r="F99" s="138"/>
      <c r="G99" s="138"/>
    </row>
    <row r="100" customFormat="false" ht="21" hidden="false" customHeight="false" outlineLevel="0" collapsed="false">
      <c r="A100" s="139" t="s">
        <v>88</v>
      </c>
      <c r="B100" s="140" t="s">
        <v>89</v>
      </c>
      <c r="C100" s="141" t="s">
        <v>62</v>
      </c>
      <c r="D100" s="141" t="s">
        <v>32</v>
      </c>
      <c r="E100" s="142" t="n">
        <v>6</v>
      </c>
      <c r="F100" s="142" t="n">
        <f aca="false">SUMPRODUCT($E101:$E110,F101:F110)</f>
        <v>0.48102</v>
      </c>
      <c r="G100" s="142" t="n">
        <f aca="false">SUMPRODUCT($E101:$E110,G101:G110)</f>
        <v>0.92650674908</v>
      </c>
    </row>
    <row r="101" customFormat="false" ht="15" hidden="false" customHeight="false" outlineLevel="0" collapsed="false">
      <c r="A101" s="143" t="n">
        <v>2696</v>
      </c>
      <c r="B101" s="144" t="s">
        <v>500</v>
      </c>
      <c r="C101" s="145" t="s">
        <v>476</v>
      </c>
      <c r="D101" s="145" t="s">
        <v>484</v>
      </c>
      <c r="E101" s="143" t="n">
        <v>0.01847467</v>
      </c>
      <c r="F101" s="146" t="n">
        <f aca="false">IF(C101="MAT.",VLOOKUP(A101,INSUMOS_AUX!A:F,6,0),0)</f>
        <v>0</v>
      </c>
      <c r="G101" s="143" t="n">
        <f aca="false">IF(C101="M.O.",VLOOKUP(A101,INSUMOS_AUX!A:F,6,0),0)</f>
        <v>18.58</v>
      </c>
      <c r="H101" s="0" t="n">
        <f aca="false">$E$100*$E101</f>
        <v>0.11084802</v>
      </c>
    </row>
    <row r="102" customFormat="false" ht="21" hidden="false" customHeight="false" outlineLevel="0" collapsed="false">
      <c r="A102" s="143" t="n">
        <v>37370</v>
      </c>
      <c r="B102" s="144" t="s">
        <v>483</v>
      </c>
      <c r="C102" s="145" t="s">
        <v>478</v>
      </c>
      <c r="D102" s="145" t="s">
        <v>484</v>
      </c>
      <c r="E102" s="143" t="n">
        <v>0.0693</v>
      </c>
      <c r="F102" s="146" t="n">
        <f aca="false">IF(C102="MAT.",VLOOKUP(A102,INSUMOS_AUX!A:F,6,0),0)</f>
        <v>3.14</v>
      </c>
      <c r="G102" s="143" t="n">
        <f aca="false">IF(C102="M.O.",VLOOKUP(A102,INSUMOS_AUX!A:F,6,0),0)</f>
        <v>0</v>
      </c>
      <c r="H102" s="0" t="n">
        <f aca="false">$E$100*$E102</f>
        <v>0.4158</v>
      </c>
    </row>
    <row r="103" customFormat="false" ht="21" hidden="false" customHeight="false" outlineLevel="0" collapsed="false">
      <c r="A103" s="143" t="n">
        <v>37371</v>
      </c>
      <c r="B103" s="144" t="s">
        <v>485</v>
      </c>
      <c r="C103" s="145" t="s">
        <v>478</v>
      </c>
      <c r="D103" s="145" t="s">
        <v>484</v>
      </c>
      <c r="E103" s="143" t="n">
        <v>0.0693</v>
      </c>
      <c r="F103" s="146" t="n">
        <f aca="false">IF(C103="MAT.",VLOOKUP(A103,INSUMOS_AUX!A:F,6,0),0)</f>
        <v>0.63</v>
      </c>
      <c r="G103" s="143" t="n">
        <f aca="false">IF(C103="M.O.",VLOOKUP(A103,INSUMOS_AUX!A:F,6,0),0)</f>
        <v>0</v>
      </c>
      <c r="H103" s="0" t="n">
        <f aca="false">$E$100*$E103</f>
        <v>0.4158</v>
      </c>
    </row>
    <row r="104" customFormat="false" ht="21" hidden="false" customHeight="false" outlineLevel="0" collapsed="false">
      <c r="A104" s="143" t="n">
        <v>37372</v>
      </c>
      <c r="B104" s="144" t="s">
        <v>486</v>
      </c>
      <c r="C104" s="145" t="s">
        <v>478</v>
      </c>
      <c r="D104" s="145" t="s">
        <v>484</v>
      </c>
      <c r="E104" s="143" t="n">
        <v>0.0693</v>
      </c>
      <c r="F104" s="146" t="n">
        <f aca="false">IF(C104="MAT.",VLOOKUP(A104,INSUMOS_AUX!A:F,6,0),0)</f>
        <v>1.34</v>
      </c>
      <c r="G104" s="143" t="n">
        <f aca="false">IF(C104="M.O.",VLOOKUP(A104,INSUMOS_AUX!A:F,6,0),0)</f>
        <v>0</v>
      </c>
      <c r="H104" s="0" t="n">
        <f aca="false">$E$100*$E104</f>
        <v>0.4158</v>
      </c>
    </row>
    <row r="105" customFormat="false" ht="21" hidden="false" customHeight="false" outlineLevel="0" collapsed="false">
      <c r="A105" s="143" t="n">
        <v>37373</v>
      </c>
      <c r="B105" s="144" t="s">
        <v>487</v>
      </c>
      <c r="C105" s="145" t="s">
        <v>478</v>
      </c>
      <c r="D105" s="145" t="s">
        <v>484</v>
      </c>
      <c r="E105" s="143" t="n">
        <v>0.0693</v>
      </c>
      <c r="F105" s="146" t="n">
        <f aca="false">IF(C105="MAT.",VLOOKUP(A105,INSUMOS_AUX!A:F,6,0),0)</f>
        <v>0.04</v>
      </c>
      <c r="G105" s="143" t="n">
        <f aca="false">IF(C105="M.O.",VLOOKUP(A105,INSUMOS_AUX!A:F,6,0),0)</f>
        <v>0</v>
      </c>
      <c r="H105" s="0" t="n">
        <f aca="false">$E$100*$E105</f>
        <v>0.4158</v>
      </c>
    </row>
    <row r="106" customFormat="false" ht="21" hidden="false" customHeight="false" outlineLevel="0" collapsed="false">
      <c r="A106" s="143" t="n">
        <v>43461</v>
      </c>
      <c r="B106" s="144" t="s">
        <v>501</v>
      </c>
      <c r="C106" s="145" t="s">
        <v>478</v>
      </c>
      <c r="D106" s="145" t="s">
        <v>484</v>
      </c>
      <c r="E106" s="143" t="n">
        <v>0.0181</v>
      </c>
      <c r="F106" s="146" t="n">
        <f aca="false">IF(C106="MAT.",VLOOKUP(A106,INSUMOS_AUX!A:F,6,0),0)</f>
        <v>0.31</v>
      </c>
      <c r="G106" s="143" t="n">
        <f aca="false">IF(C106="M.O.",VLOOKUP(A106,INSUMOS_AUX!A:F,6,0),0)</f>
        <v>0</v>
      </c>
      <c r="H106" s="0" t="n">
        <f aca="false">$E$100*$E106</f>
        <v>0.1086</v>
      </c>
    </row>
    <row r="107" customFormat="false" ht="21" hidden="false" customHeight="false" outlineLevel="0" collapsed="false">
      <c r="A107" s="143" t="n">
        <v>43467</v>
      </c>
      <c r="B107" s="144" t="s">
        <v>489</v>
      </c>
      <c r="C107" s="145" t="s">
        <v>478</v>
      </c>
      <c r="D107" s="145" t="s">
        <v>484</v>
      </c>
      <c r="E107" s="143" t="n">
        <v>0.0512</v>
      </c>
      <c r="F107" s="146" t="n">
        <f aca="false">IF(C107="MAT.",VLOOKUP(A107,INSUMOS_AUX!A:F,6,0),0)</f>
        <v>0.61</v>
      </c>
      <c r="G107" s="143" t="n">
        <f aca="false">IF(C107="M.O.",VLOOKUP(A107,INSUMOS_AUX!A:F,6,0),0)</f>
        <v>0</v>
      </c>
      <c r="H107" s="0" t="n">
        <f aca="false">$E$100*$E107</f>
        <v>0.3072</v>
      </c>
    </row>
    <row r="108" customFormat="false" ht="21" hidden="false" customHeight="false" outlineLevel="0" collapsed="false">
      <c r="A108" s="143" t="n">
        <v>43485</v>
      </c>
      <c r="B108" s="144" t="s">
        <v>502</v>
      </c>
      <c r="C108" s="145" t="s">
        <v>478</v>
      </c>
      <c r="D108" s="145" t="s">
        <v>484</v>
      </c>
      <c r="E108" s="143" t="n">
        <v>0.0181</v>
      </c>
      <c r="F108" s="146" t="n">
        <f aca="false">IF(C108="MAT.",VLOOKUP(A108,INSUMOS_AUX!A:F,6,0),0)</f>
        <v>1.06</v>
      </c>
      <c r="G108" s="143" t="n">
        <f aca="false">IF(C108="M.O.",VLOOKUP(A108,INSUMOS_AUX!A:F,6,0),0)</f>
        <v>0</v>
      </c>
      <c r="H108" s="0" t="n">
        <f aca="false">$E$100*$E108</f>
        <v>0.1086</v>
      </c>
    </row>
    <row r="109" customFormat="false" ht="21" hidden="false" customHeight="false" outlineLevel="0" collapsed="false">
      <c r="A109" s="143" t="n">
        <v>43491</v>
      </c>
      <c r="B109" s="144" t="s">
        <v>491</v>
      </c>
      <c r="C109" s="145" t="s">
        <v>478</v>
      </c>
      <c r="D109" s="145" t="s">
        <v>484</v>
      </c>
      <c r="E109" s="143" t="n">
        <v>0.0512</v>
      </c>
      <c r="F109" s="146" t="n">
        <f aca="false">IF(C109="MAT.",VLOOKUP(A109,INSUMOS_AUX!A:F,6,0),0)</f>
        <v>1.33</v>
      </c>
      <c r="G109" s="143" t="n">
        <f aca="false">IF(C109="M.O.",VLOOKUP(A109,INSUMOS_AUX!A:F,6,0),0)</f>
        <v>0</v>
      </c>
      <c r="H109" s="0" t="n">
        <f aca="false">$E$100*$E109</f>
        <v>0.3072</v>
      </c>
    </row>
    <row r="110" customFormat="false" ht="15" hidden="false" customHeight="false" outlineLevel="0" collapsed="false">
      <c r="A110" s="143" t="n">
        <v>6111</v>
      </c>
      <c r="B110" s="144" t="s">
        <v>493</v>
      </c>
      <c r="C110" s="145" t="s">
        <v>476</v>
      </c>
      <c r="D110" s="145" t="s">
        <v>484</v>
      </c>
      <c r="E110" s="143" t="n">
        <v>0.052450304</v>
      </c>
      <c r="F110" s="146" t="n">
        <f aca="false">IF(C110="MAT.",VLOOKUP(A110,INSUMOS_AUX!A:F,6,0),0)</f>
        <v>0</v>
      </c>
      <c r="G110" s="143" t="n">
        <f aca="false">IF(C110="M.O.",VLOOKUP(A110,INSUMOS_AUX!A:F,6,0),0)</f>
        <v>11.12</v>
      </c>
      <c r="H110" s="0" t="n">
        <f aca="false">$E$100*$E110</f>
        <v>0.314701824</v>
      </c>
    </row>
    <row r="111" customFormat="false" ht="15" hidden="false" customHeight="false" outlineLevel="0" collapsed="false">
      <c r="A111" s="137"/>
      <c r="B111" s="147"/>
      <c r="C111" s="138"/>
      <c r="D111" s="138"/>
      <c r="E111" s="138"/>
      <c r="F111" s="138"/>
      <c r="G111" s="138"/>
    </row>
    <row r="112" customFormat="false" ht="21" hidden="false" customHeight="false" outlineLevel="0" collapsed="false">
      <c r="A112" s="139" t="s">
        <v>91</v>
      </c>
      <c r="B112" s="140" t="s">
        <v>92</v>
      </c>
      <c r="C112" s="141" t="s">
        <v>62</v>
      </c>
      <c r="D112" s="141" t="s">
        <v>32</v>
      </c>
      <c r="E112" s="142" t="n">
        <v>48</v>
      </c>
      <c r="F112" s="142" t="n">
        <f aca="false">SUMPRODUCT($E113:$E122,F113:F122)</f>
        <v>0.55882</v>
      </c>
      <c r="G112" s="142" t="n">
        <f aca="false">SUMPRODUCT($E113:$E122,G113:G122)</f>
        <v>1.0579667665</v>
      </c>
    </row>
    <row r="113" customFormat="false" ht="15" hidden="false" customHeight="false" outlineLevel="0" collapsed="false">
      <c r="A113" s="143" t="n">
        <v>2436</v>
      </c>
      <c r="B113" s="144" t="s">
        <v>497</v>
      </c>
      <c r="C113" s="145" t="s">
        <v>476</v>
      </c>
      <c r="D113" s="145" t="s">
        <v>484</v>
      </c>
      <c r="E113" s="143" t="n">
        <v>0.021380885</v>
      </c>
      <c r="F113" s="146" t="n">
        <f aca="false">IF(C113="MAT.",VLOOKUP(A113,INSUMOS_AUX!A:F,6,0),0)</f>
        <v>0</v>
      </c>
      <c r="G113" s="143" t="n">
        <f aca="false">IF(C113="M.O.",VLOOKUP(A113,INSUMOS_AUX!A:F,6,0),0)</f>
        <v>18.58</v>
      </c>
      <c r="H113" s="0" t="n">
        <f aca="false">$E$112*$E113</f>
        <v>1.02628248</v>
      </c>
    </row>
    <row r="114" customFormat="false" ht="21" hidden="false" customHeight="false" outlineLevel="0" collapsed="false">
      <c r="A114" s="143" t="n">
        <v>37370</v>
      </c>
      <c r="B114" s="144" t="s">
        <v>483</v>
      </c>
      <c r="C114" s="145" t="s">
        <v>478</v>
      </c>
      <c r="D114" s="145" t="s">
        <v>484</v>
      </c>
      <c r="E114" s="143" t="n">
        <v>0.0785</v>
      </c>
      <c r="F114" s="146" t="n">
        <f aca="false">IF(C114="MAT.",VLOOKUP(A114,INSUMOS_AUX!A:F,6,0),0)</f>
        <v>3.14</v>
      </c>
      <c r="G114" s="143" t="n">
        <f aca="false">IF(C114="M.O.",VLOOKUP(A114,INSUMOS_AUX!A:F,6,0),0)</f>
        <v>0</v>
      </c>
      <c r="H114" s="0" t="n">
        <f aca="false">$E$112*$E114</f>
        <v>3.768</v>
      </c>
    </row>
    <row r="115" customFormat="false" ht="21" hidden="false" customHeight="false" outlineLevel="0" collapsed="false">
      <c r="A115" s="143" t="n">
        <v>37371</v>
      </c>
      <c r="B115" s="144" t="s">
        <v>485</v>
      </c>
      <c r="C115" s="145" t="s">
        <v>478</v>
      </c>
      <c r="D115" s="145" t="s">
        <v>484</v>
      </c>
      <c r="E115" s="143" t="n">
        <v>0.0785</v>
      </c>
      <c r="F115" s="146" t="n">
        <f aca="false">IF(C115="MAT.",VLOOKUP(A115,INSUMOS_AUX!A:F,6,0),0)</f>
        <v>0.63</v>
      </c>
      <c r="G115" s="143" t="n">
        <f aca="false">IF(C115="M.O.",VLOOKUP(A115,INSUMOS_AUX!A:F,6,0),0)</f>
        <v>0</v>
      </c>
      <c r="H115" s="0" t="n">
        <f aca="false">$E$112*$E115</f>
        <v>3.768</v>
      </c>
    </row>
    <row r="116" customFormat="false" ht="21" hidden="false" customHeight="false" outlineLevel="0" collapsed="false">
      <c r="A116" s="143" t="n">
        <v>37372</v>
      </c>
      <c r="B116" s="144" t="s">
        <v>486</v>
      </c>
      <c r="C116" s="145" t="s">
        <v>478</v>
      </c>
      <c r="D116" s="145" t="s">
        <v>484</v>
      </c>
      <c r="E116" s="143" t="n">
        <v>0.0785</v>
      </c>
      <c r="F116" s="146" t="n">
        <f aca="false">IF(C116="MAT.",VLOOKUP(A116,INSUMOS_AUX!A:F,6,0),0)</f>
        <v>1.34</v>
      </c>
      <c r="G116" s="143" t="n">
        <f aca="false">IF(C116="M.O.",VLOOKUP(A116,INSUMOS_AUX!A:F,6,0),0)</f>
        <v>0</v>
      </c>
      <c r="H116" s="0" t="n">
        <f aca="false">$E$112*$E116</f>
        <v>3.768</v>
      </c>
    </row>
    <row r="117" customFormat="false" ht="21" hidden="false" customHeight="false" outlineLevel="0" collapsed="false">
      <c r="A117" s="143" t="n">
        <v>37373</v>
      </c>
      <c r="B117" s="144" t="s">
        <v>487</v>
      </c>
      <c r="C117" s="145" t="s">
        <v>478</v>
      </c>
      <c r="D117" s="145" t="s">
        <v>484</v>
      </c>
      <c r="E117" s="143" t="n">
        <v>0.0785</v>
      </c>
      <c r="F117" s="146" t="n">
        <f aca="false">IF(C117="MAT.",VLOOKUP(A117,INSUMOS_AUX!A:F,6,0),0)</f>
        <v>0.04</v>
      </c>
      <c r="G117" s="143" t="n">
        <f aca="false">IF(C117="M.O.",VLOOKUP(A117,INSUMOS_AUX!A:F,6,0),0)</f>
        <v>0</v>
      </c>
      <c r="H117" s="0" t="n">
        <f aca="false">$E$112*$E117</f>
        <v>3.768</v>
      </c>
    </row>
    <row r="118" customFormat="false" ht="21" hidden="false" customHeight="false" outlineLevel="0" collapsed="false">
      <c r="A118" s="143" t="n">
        <v>43460</v>
      </c>
      <c r="B118" s="144" t="s">
        <v>498</v>
      </c>
      <c r="C118" s="145" t="s">
        <v>478</v>
      </c>
      <c r="D118" s="145" t="s">
        <v>484</v>
      </c>
      <c r="E118" s="143" t="n">
        <v>0.0205</v>
      </c>
      <c r="F118" s="146" t="n">
        <f aca="false">IF(C118="MAT.",VLOOKUP(A118,INSUMOS_AUX!A:F,6,0),0)</f>
        <v>0.85</v>
      </c>
      <c r="G118" s="143" t="n">
        <f aca="false">IF(C118="M.O.",VLOOKUP(A118,INSUMOS_AUX!A:F,6,0),0)</f>
        <v>0</v>
      </c>
      <c r="H118" s="0" t="n">
        <f aca="false">$E$112*$E118</f>
        <v>0.984</v>
      </c>
    </row>
    <row r="119" customFormat="false" ht="21" hidden="false" customHeight="false" outlineLevel="0" collapsed="false">
      <c r="A119" s="143" t="n">
        <v>43467</v>
      </c>
      <c r="B119" s="144" t="s">
        <v>489</v>
      </c>
      <c r="C119" s="145" t="s">
        <v>478</v>
      </c>
      <c r="D119" s="145" t="s">
        <v>484</v>
      </c>
      <c r="E119" s="143" t="n">
        <v>0.058</v>
      </c>
      <c r="F119" s="146" t="n">
        <f aca="false">IF(C119="MAT.",VLOOKUP(A119,INSUMOS_AUX!A:F,6,0),0)</f>
        <v>0.61</v>
      </c>
      <c r="G119" s="143" t="n">
        <f aca="false">IF(C119="M.O.",VLOOKUP(A119,INSUMOS_AUX!A:F,6,0),0)</f>
        <v>0</v>
      </c>
      <c r="H119" s="0" t="n">
        <f aca="false">$E$112*$E119</f>
        <v>2.784</v>
      </c>
    </row>
    <row r="120" customFormat="false" ht="21" hidden="false" customHeight="false" outlineLevel="0" collapsed="false">
      <c r="A120" s="143" t="n">
        <v>43484</v>
      </c>
      <c r="B120" s="144" t="s">
        <v>499</v>
      </c>
      <c r="C120" s="145" t="s">
        <v>478</v>
      </c>
      <c r="D120" s="145" t="s">
        <v>484</v>
      </c>
      <c r="E120" s="143" t="n">
        <v>0.0205</v>
      </c>
      <c r="F120" s="146" t="n">
        <f aca="false">IF(C120="MAT.",VLOOKUP(A120,INSUMOS_AUX!A:F,6,0),0)</f>
        <v>1.2</v>
      </c>
      <c r="G120" s="143" t="n">
        <f aca="false">IF(C120="M.O.",VLOOKUP(A120,INSUMOS_AUX!A:F,6,0),0)</f>
        <v>0</v>
      </c>
      <c r="H120" s="0" t="n">
        <f aca="false">$E$112*$E120</f>
        <v>0.984</v>
      </c>
    </row>
    <row r="121" customFormat="false" ht="21" hidden="false" customHeight="false" outlineLevel="0" collapsed="false">
      <c r="A121" s="143" t="n">
        <v>43491</v>
      </c>
      <c r="B121" s="144" t="s">
        <v>491</v>
      </c>
      <c r="C121" s="145" t="s">
        <v>478</v>
      </c>
      <c r="D121" s="145" t="s">
        <v>484</v>
      </c>
      <c r="E121" s="143" t="n">
        <v>0.058</v>
      </c>
      <c r="F121" s="146" t="n">
        <f aca="false">IF(C121="MAT.",VLOOKUP(A121,INSUMOS_AUX!A:F,6,0),0)</f>
        <v>1.33</v>
      </c>
      <c r="G121" s="143" t="n">
        <f aca="false">IF(C121="M.O.",VLOOKUP(A121,INSUMOS_AUX!A:F,6,0),0)</f>
        <v>0</v>
      </c>
      <c r="H121" s="0" t="n">
        <f aca="false">$E$112*$E121</f>
        <v>2.784</v>
      </c>
    </row>
    <row r="122" customFormat="false" ht="15" hidden="false" customHeight="false" outlineLevel="0" collapsed="false">
      <c r="A122" s="143" t="n">
        <v>6111</v>
      </c>
      <c r="B122" s="144" t="s">
        <v>493</v>
      </c>
      <c r="C122" s="145" t="s">
        <v>476</v>
      </c>
      <c r="D122" s="145" t="s">
        <v>484</v>
      </c>
      <c r="E122" s="143" t="n">
        <v>0.05941636</v>
      </c>
      <c r="F122" s="146" t="n">
        <f aca="false">IF(C122="MAT.",VLOOKUP(A122,INSUMOS_AUX!A:F,6,0),0)</f>
        <v>0</v>
      </c>
      <c r="G122" s="143" t="n">
        <f aca="false">IF(C122="M.O.",VLOOKUP(A122,INSUMOS_AUX!A:F,6,0),0)</f>
        <v>11.12</v>
      </c>
      <c r="H122" s="0" t="n">
        <f aca="false">$E$112*$E122</f>
        <v>2.85198528</v>
      </c>
    </row>
    <row r="123" customFormat="false" ht="15" hidden="false" customHeight="false" outlineLevel="0" collapsed="false">
      <c r="A123" s="137"/>
      <c r="B123" s="147"/>
      <c r="C123" s="138"/>
      <c r="D123" s="138"/>
      <c r="E123" s="138"/>
      <c r="F123" s="138"/>
      <c r="G123" s="138"/>
    </row>
    <row r="124" customFormat="false" ht="21" hidden="false" customHeight="false" outlineLevel="0" collapsed="false">
      <c r="A124" s="139" t="s">
        <v>94</v>
      </c>
      <c r="B124" s="140" t="s">
        <v>95</v>
      </c>
      <c r="C124" s="141" t="s">
        <v>62</v>
      </c>
      <c r="D124" s="141" t="s">
        <v>32</v>
      </c>
      <c r="E124" s="142" t="n">
        <v>4</v>
      </c>
      <c r="F124" s="142" t="n">
        <f aca="false">SUMPRODUCT($E125:$E134,F125:F134)</f>
        <v>2.805586</v>
      </c>
      <c r="G124" s="142" t="n">
        <f aca="false">SUMPRODUCT($E125:$E134,G125:G134)</f>
        <v>5.40417934304</v>
      </c>
    </row>
    <row r="125" customFormat="false" ht="15" hidden="false" customHeight="false" outlineLevel="0" collapsed="false">
      <c r="A125" s="143" t="n">
        <v>2696</v>
      </c>
      <c r="B125" s="144" t="s">
        <v>500</v>
      </c>
      <c r="C125" s="145" t="s">
        <v>476</v>
      </c>
      <c r="D125" s="145" t="s">
        <v>484</v>
      </c>
      <c r="E125" s="143" t="n">
        <v>0.10778592</v>
      </c>
      <c r="F125" s="146" t="n">
        <f aca="false">IF(C125="MAT.",VLOOKUP(A125,INSUMOS_AUX!A:F,6,0),0)</f>
        <v>0</v>
      </c>
      <c r="G125" s="143" t="n">
        <f aca="false">IF(C125="M.O.",VLOOKUP(A125,INSUMOS_AUX!A:F,6,0),0)</f>
        <v>18.58</v>
      </c>
      <c r="H125" s="0" t="n">
        <f aca="false">$E$124*$E125</f>
        <v>0.43114368</v>
      </c>
    </row>
    <row r="126" customFormat="false" ht="21" hidden="false" customHeight="false" outlineLevel="0" collapsed="false">
      <c r="A126" s="143" t="n">
        <v>37370</v>
      </c>
      <c r="B126" s="144" t="s">
        <v>483</v>
      </c>
      <c r="C126" s="145" t="s">
        <v>478</v>
      </c>
      <c r="D126" s="145" t="s">
        <v>484</v>
      </c>
      <c r="E126" s="143" t="n">
        <v>0.4042</v>
      </c>
      <c r="F126" s="146" t="n">
        <f aca="false">IF(C126="MAT.",VLOOKUP(A126,INSUMOS_AUX!A:F,6,0),0)</f>
        <v>3.14</v>
      </c>
      <c r="G126" s="143" t="n">
        <f aca="false">IF(C126="M.O.",VLOOKUP(A126,INSUMOS_AUX!A:F,6,0),0)</f>
        <v>0</v>
      </c>
      <c r="H126" s="0" t="n">
        <f aca="false">$E$124*$E126</f>
        <v>1.6168</v>
      </c>
    </row>
    <row r="127" customFormat="false" ht="21" hidden="false" customHeight="false" outlineLevel="0" collapsed="false">
      <c r="A127" s="143" t="n">
        <v>37371</v>
      </c>
      <c r="B127" s="144" t="s">
        <v>485</v>
      </c>
      <c r="C127" s="145" t="s">
        <v>478</v>
      </c>
      <c r="D127" s="145" t="s">
        <v>484</v>
      </c>
      <c r="E127" s="143" t="n">
        <v>0.4042</v>
      </c>
      <c r="F127" s="146" t="n">
        <f aca="false">IF(C127="MAT.",VLOOKUP(A127,INSUMOS_AUX!A:F,6,0),0)</f>
        <v>0.63</v>
      </c>
      <c r="G127" s="143" t="n">
        <f aca="false">IF(C127="M.O.",VLOOKUP(A127,INSUMOS_AUX!A:F,6,0),0)</f>
        <v>0</v>
      </c>
      <c r="H127" s="0" t="n">
        <f aca="false">$E$124*$E127</f>
        <v>1.6168</v>
      </c>
    </row>
    <row r="128" customFormat="false" ht="21" hidden="false" customHeight="false" outlineLevel="0" collapsed="false">
      <c r="A128" s="143" t="n">
        <v>37372</v>
      </c>
      <c r="B128" s="144" t="s">
        <v>486</v>
      </c>
      <c r="C128" s="145" t="s">
        <v>478</v>
      </c>
      <c r="D128" s="145" t="s">
        <v>484</v>
      </c>
      <c r="E128" s="143" t="n">
        <v>0.4042</v>
      </c>
      <c r="F128" s="146" t="n">
        <f aca="false">IF(C128="MAT.",VLOOKUP(A128,INSUMOS_AUX!A:F,6,0),0)</f>
        <v>1.34</v>
      </c>
      <c r="G128" s="143" t="n">
        <f aca="false">IF(C128="M.O.",VLOOKUP(A128,INSUMOS_AUX!A:F,6,0),0)</f>
        <v>0</v>
      </c>
      <c r="H128" s="0" t="n">
        <f aca="false">$E$124*$E128</f>
        <v>1.6168</v>
      </c>
    </row>
    <row r="129" customFormat="false" ht="21" hidden="false" customHeight="false" outlineLevel="0" collapsed="false">
      <c r="A129" s="143" t="n">
        <v>37373</v>
      </c>
      <c r="B129" s="144" t="s">
        <v>487</v>
      </c>
      <c r="C129" s="145" t="s">
        <v>478</v>
      </c>
      <c r="D129" s="145" t="s">
        <v>484</v>
      </c>
      <c r="E129" s="143" t="n">
        <v>0.4042</v>
      </c>
      <c r="F129" s="146" t="n">
        <f aca="false">IF(C129="MAT.",VLOOKUP(A129,INSUMOS_AUX!A:F,6,0),0)</f>
        <v>0.04</v>
      </c>
      <c r="G129" s="143" t="n">
        <f aca="false">IF(C129="M.O.",VLOOKUP(A129,INSUMOS_AUX!A:F,6,0),0)</f>
        <v>0</v>
      </c>
      <c r="H129" s="0" t="n">
        <f aca="false">$E$124*$E129</f>
        <v>1.6168</v>
      </c>
    </row>
    <row r="130" customFormat="false" ht="21" hidden="false" customHeight="false" outlineLevel="0" collapsed="false">
      <c r="A130" s="143" t="n">
        <v>43461</v>
      </c>
      <c r="B130" s="144" t="s">
        <v>501</v>
      </c>
      <c r="C130" s="145" t="s">
        <v>478</v>
      </c>
      <c r="D130" s="145" t="s">
        <v>484</v>
      </c>
      <c r="E130" s="143" t="n">
        <v>0.1056</v>
      </c>
      <c r="F130" s="146" t="n">
        <f aca="false">IF(C130="MAT.",VLOOKUP(A130,INSUMOS_AUX!A:F,6,0),0)</f>
        <v>0.31</v>
      </c>
      <c r="G130" s="143" t="n">
        <f aca="false">IF(C130="M.O.",VLOOKUP(A130,INSUMOS_AUX!A:F,6,0),0)</f>
        <v>0</v>
      </c>
      <c r="H130" s="0" t="n">
        <f aca="false">$E$124*$E130</f>
        <v>0.4224</v>
      </c>
    </row>
    <row r="131" customFormat="false" ht="21" hidden="false" customHeight="false" outlineLevel="0" collapsed="false">
      <c r="A131" s="143" t="n">
        <v>43467</v>
      </c>
      <c r="B131" s="144" t="s">
        <v>489</v>
      </c>
      <c r="C131" s="145" t="s">
        <v>478</v>
      </c>
      <c r="D131" s="145" t="s">
        <v>484</v>
      </c>
      <c r="E131" s="143" t="n">
        <v>0.2986</v>
      </c>
      <c r="F131" s="146" t="n">
        <f aca="false">IF(C131="MAT.",VLOOKUP(A131,INSUMOS_AUX!A:F,6,0),0)</f>
        <v>0.61</v>
      </c>
      <c r="G131" s="143" t="n">
        <f aca="false">IF(C131="M.O.",VLOOKUP(A131,INSUMOS_AUX!A:F,6,0),0)</f>
        <v>0</v>
      </c>
      <c r="H131" s="0" t="n">
        <f aca="false">$E$124*$E131</f>
        <v>1.1944</v>
      </c>
    </row>
    <row r="132" customFormat="false" ht="21" hidden="false" customHeight="false" outlineLevel="0" collapsed="false">
      <c r="A132" s="143" t="n">
        <v>43485</v>
      </c>
      <c r="B132" s="144" t="s">
        <v>502</v>
      </c>
      <c r="C132" s="145" t="s">
        <v>478</v>
      </c>
      <c r="D132" s="145" t="s">
        <v>484</v>
      </c>
      <c r="E132" s="143" t="n">
        <v>0.1056</v>
      </c>
      <c r="F132" s="146" t="n">
        <f aca="false">IF(C132="MAT.",VLOOKUP(A132,INSUMOS_AUX!A:F,6,0),0)</f>
        <v>1.06</v>
      </c>
      <c r="G132" s="143" t="n">
        <f aca="false">IF(C132="M.O.",VLOOKUP(A132,INSUMOS_AUX!A:F,6,0),0)</f>
        <v>0</v>
      </c>
      <c r="H132" s="0" t="n">
        <f aca="false">$E$124*$E132</f>
        <v>0.4224</v>
      </c>
    </row>
    <row r="133" customFormat="false" ht="21" hidden="false" customHeight="false" outlineLevel="0" collapsed="false">
      <c r="A133" s="143" t="n">
        <v>43491</v>
      </c>
      <c r="B133" s="144" t="s">
        <v>491</v>
      </c>
      <c r="C133" s="145" t="s">
        <v>478</v>
      </c>
      <c r="D133" s="145" t="s">
        <v>484</v>
      </c>
      <c r="E133" s="143" t="n">
        <v>0.2986</v>
      </c>
      <c r="F133" s="146" t="n">
        <f aca="false">IF(C133="MAT.",VLOOKUP(A133,INSUMOS_AUX!A:F,6,0),0)</f>
        <v>1.33</v>
      </c>
      <c r="G133" s="143" t="n">
        <f aca="false">IF(C133="M.O.",VLOOKUP(A133,INSUMOS_AUX!A:F,6,0),0)</f>
        <v>0</v>
      </c>
      <c r="H133" s="0" t="n">
        <f aca="false">$E$124*$E133</f>
        <v>1.1944</v>
      </c>
    </row>
    <row r="134" customFormat="false" ht="15" hidden="false" customHeight="false" outlineLevel="0" collapsed="false">
      <c r="A134" s="143" t="n">
        <v>6111</v>
      </c>
      <c r="B134" s="144" t="s">
        <v>493</v>
      </c>
      <c r="C134" s="145" t="s">
        <v>476</v>
      </c>
      <c r="D134" s="145" t="s">
        <v>484</v>
      </c>
      <c r="E134" s="143" t="n">
        <v>0.305891812</v>
      </c>
      <c r="F134" s="146" t="n">
        <f aca="false">IF(C134="MAT.",VLOOKUP(A134,INSUMOS_AUX!A:F,6,0),0)</f>
        <v>0</v>
      </c>
      <c r="G134" s="143" t="n">
        <f aca="false">IF(C134="M.O.",VLOOKUP(A134,INSUMOS_AUX!A:F,6,0),0)</f>
        <v>11.12</v>
      </c>
      <c r="H134" s="0" t="n">
        <f aca="false">$E$124*$E134</f>
        <v>1.223567248</v>
      </c>
    </row>
    <row r="135" customFormat="false" ht="15" hidden="false" customHeight="false" outlineLevel="0" collapsed="false">
      <c r="A135" s="137"/>
      <c r="B135" s="147"/>
      <c r="C135" s="138"/>
      <c r="D135" s="138"/>
      <c r="E135" s="138"/>
      <c r="F135" s="138"/>
      <c r="G135" s="138"/>
    </row>
    <row r="136" customFormat="false" ht="21" hidden="false" customHeight="false" outlineLevel="0" collapsed="false">
      <c r="A136" s="139" t="s">
        <v>97</v>
      </c>
      <c r="B136" s="140" t="s">
        <v>98</v>
      </c>
      <c r="C136" s="141" t="s">
        <v>62</v>
      </c>
      <c r="D136" s="141" t="s">
        <v>68</v>
      </c>
      <c r="E136" s="142" t="n">
        <v>5.84</v>
      </c>
      <c r="F136" s="142" t="n">
        <f aca="false">SUMPRODUCT($E137:$E143,F137:F143)</f>
        <v>1.830638</v>
      </c>
      <c r="G136" s="142" t="n">
        <f aca="false">SUMPRODUCT($E137:$E143,G137:G143)</f>
        <v>2.94129831328</v>
      </c>
    </row>
    <row r="137" customFormat="false" ht="21" hidden="false" customHeight="false" outlineLevel="0" collapsed="false">
      <c r="A137" s="143" t="n">
        <v>37370</v>
      </c>
      <c r="B137" s="144" t="s">
        <v>483</v>
      </c>
      <c r="C137" s="145" t="s">
        <v>478</v>
      </c>
      <c r="D137" s="145" t="s">
        <v>484</v>
      </c>
      <c r="E137" s="143" t="n">
        <v>0.2582</v>
      </c>
      <c r="F137" s="146" t="n">
        <f aca="false">IF(C137="MAT.",VLOOKUP(A137,INSUMOS_AUX!A:F,6,0),0)</f>
        <v>3.14</v>
      </c>
      <c r="G137" s="143" t="n">
        <f aca="false">IF(C137="M.O.",VLOOKUP(A137,INSUMOS_AUX!A:F,6,0),0)</f>
        <v>0</v>
      </c>
      <c r="H137" s="0" t="n">
        <f aca="false">$E$136*$E137</f>
        <v>1.507888</v>
      </c>
    </row>
    <row r="138" customFormat="false" ht="21" hidden="false" customHeight="false" outlineLevel="0" collapsed="false">
      <c r="A138" s="143" t="n">
        <v>37371</v>
      </c>
      <c r="B138" s="144" t="s">
        <v>485</v>
      </c>
      <c r="C138" s="145" t="s">
        <v>478</v>
      </c>
      <c r="D138" s="145" t="s">
        <v>484</v>
      </c>
      <c r="E138" s="143" t="n">
        <v>0.2582</v>
      </c>
      <c r="F138" s="146" t="n">
        <f aca="false">IF(C138="MAT.",VLOOKUP(A138,INSUMOS_AUX!A:F,6,0),0)</f>
        <v>0.63</v>
      </c>
      <c r="G138" s="143" t="n">
        <f aca="false">IF(C138="M.O.",VLOOKUP(A138,INSUMOS_AUX!A:F,6,0),0)</f>
        <v>0</v>
      </c>
      <c r="H138" s="0" t="n">
        <f aca="false">$E$136*$E138</f>
        <v>1.507888</v>
      </c>
    </row>
    <row r="139" customFormat="false" ht="21" hidden="false" customHeight="false" outlineLevel="0" collapsed="false">
      <c r="A139" s="143" t="n">
        <v>37372</v>
      </c>
      <c r="B139" s="144" t="s">
        <v>486</v>
      </c>
      <c r="C139" s="145" t="s">
        <v>478</v>
      </c>
      <c r="D139" s="145" t="s">
        <v>484</v>
      </c>
      <c r="E139" s="143" t="n">
        <v>0.2582</v>
      </c>
      <c r="F139" s="146" t="n">
        <f aca="false">IF(C139="MAT.",VLOOKUP(A139,INSUMOS_AUX!A:F,6,0),0)</f>
        <v>1.34</v>
      </c>
      <c r="G139" s="143" t="n">
        <f aca="false">IF(C139="M.O.",VLOOKUP(A139,INSUMOS_AUX!A:F,6,0),0)</f>
        <v>0</v>
      </c>
      <c r="H139" s="0" t="n">
        <f aca="false">$E$136*$E139</f>
        <v>1.507888</v>
      </c>
    </row>
    <row r="140" customFormat="false" ht="21" hidden="false" customHeight="false" outlineLevel="0" collapsed="false">
      <c r="A140" s="143" t="n">
        <v>37373</v>
      </c>
      <c r="B140" s="144" t="s">
        <v>487</v>
      </c>
      <c r="C140" s="145" t="s">
        <v>478</v>
      </c>
      <c r="D140" s="145" t="s">
        <v>484</v>
      </c>
      <c r="E140" s="143" t="n">
        <v>0.2582</v>
      </c>
      <c r="F140" s="146" t="n">
        <f aca="false">IF(C140="MAT.",VLOOKUP(A140,INSUMOS_AUX!A:F,6,0),0)</f>
        <v>0.04</v>
      </c>
      <c r="G140" s="143" t="n">
        <f aca="false">IF(C140="M.O.",VLOOKUP(A140,INSUMOS_AUX!A:F,6,0),0)</f>
        <v>0</v>
      </c>
      <c r="H140" s="0" t="n">
        <f aca="false">$E$136*$E140</f>
        <v>1.507888</v>
      </c>
    </row>
    <row r="141" customFormat="false" ht="21" hidden="false" customHeight="false" outlineLevel="0" collapsed="false">
      <c r="A141" s="143" t="n">
        <v>43467</v>
      </c>
      <c r="B141" s="144" t="s">
        <v>489</v>
      </c>
      <c r="C141" s="145" t="s">
        <v>478</v>
      </c>
      <c r="D141" s="145" t="s">
        <v>484</v>
      </c>
      <c r="E141" s="143" t="n">
        <v>0.2582</v>
      </c>
      <c r="F141" s="146" t="n">
        <f aca="false">IF(C141="MAT.",VLOOKUP(A141,INSUMOS_AUX!A:F,6,0),0)</f>
        <v>0.61</v>
      </c>
      <c r="G141" s="143" t="n">
        <f aca="false">IF(C141="M.O.",VLOOKUP(A141,INSUMOS_AUX!A:F,6,0),0)</f>
        <v>0</v>
      </c>
      <c r="H141" s="0" t="n">
        <f aca="false">$E$136*$E141</f>
        <v>1.507888</v>
      </c>
    </row>
    <row r="142" customFormat="false" ht="21" hidden="false" customHeight="false" outlineLevel="0" collapsed="false">
      <c r="A142" s="143" t="n">
        <v>43491</v>
      </c>
      <c r="B142" s="144" t="s">
        <v>491</v>
      </c>
      <c r="C142" s="145" t="s">
        <v>478</v>
      </c>
      <c r="D142" s="145" t="s">
        <v>484</v>
      </c>
      <c r="E142" s="143" t="n">
        <v>0.2582</v>
      </c>
      <c r="F142" s="146" t="n">
        <f aca="false">IF(C142="MAT.",VLOOKUP(A142,INSUMOS_AUX!A:F,6,0),0)</f>
        <v>1.33</v>
      </c>
      <c r="G142" s="143" t="n">
        <f aca="false">IF(C142="M.O.",VLOOKUP(A142,INSUMOS_AUX!A:F,6,0),0)</f>
        <v>0</v>
      </c>
      <c r="H142" s="0" t="n">
        <f aca="false">$E$136*$E142</f>
        <v>1.507888</v>
      </c>
    </row>
    <row r="143" customFormat="false" ht="15" hidden="false" customHeight="false" outlineLevel="0" collapsed="false">
      <c r="A143" s="143" t="n">
        <v>6111</v>
      </c>
      <c r="B143" s="144" t="s">
        <v>493</v>
      </c>
      <c r="C143" s="145" t="s">
        <v>476</v>
      </c>
      <c r="D143" s="145" t="s">
        <v>484</v>
      </c>
      <c r="E143" s="143" t="n">
        <v>0.264505244</v>
      </c>
      <c r="F143" s="146" t="n">
        <f aca="false">IF(C143="MAT.",VLOOKUP(A143,INSUMOS_AUX!A:F,6,0),0)</f>
        <v>0</v>
      </c>
      <c r="G143" s="143" t="n">
        <f aca="false">IF(C143="M.O.",VLOOKUP(A143,INSUMOS_AUX!A:F,6,0),0)</f>
        <v>11.12</v>
      </c>
      <c r="H143" s="0" t="n">
        <f aca="false">$E$136*$E143</f>
        <v>1.54471062496</v>
      </c>
    </row>
    <row r="144" customFormat="false" ht="15" hidden="false" customHeight="false" outlineLevel="0" collapsed="false">
      <c r="A144" s="137"/>
      <c r="B144" s="147"/>
      <c r="C144" s="138"/>
      <c r="D144" s="138"/>
      <c r="E144" s="138"/>
      <c r="F144" s="138"/>
      <c r="G144" s="138"/>
    </row>
    <row r="145" customFormat="false" ht="15" hidden="false" customHeight="false" outlineLevel="0" collapsed="false">
      <c r="A145" s="139" t="s">
        <v>100</v>
      </c>
      <c r="B145" s="140" t="s">
        <v>101</v>
      </c>
      <c r="C145" s="141" t="s">
        <v>62</v>
      </c>
      <c r="D145" s="141" t="s">
        <v>102</v>
      </c>
      <c r="E145" s="142" t="n">
        <v>12</v>
      </c>
      <c r="F145" s="142" t="n">
        <f aca="false">SUMPRODUCT($E146:$E153,F146:F153)</f>
        <v>99.4</v>
      </c>
      <c r="G145" s="142" t="n">
        <f aca="false">SUMPRODUCT($E146:$E153,G146:G153)</f>
        <v>45.5662016</v>
      </c>
    </row>
    <row r="146" customFormat="false" ht="21" hidden="false" customHeight="false" outlineLevel="0" collapsed="false">
      <c r="A146" s="143" t="n">
        <v>37370</v>
      </c>
      <c r="B146" s="144" t="s">
        <v>483</v>
      </c>
      <c r="C146" s="145" t="s">
        <v>478</v>
      </c>
      <c r="D146" s="145" t="s">
        <v>484</v>
      </c>
      <c r="E146" s="143" t="n">
        <v>4</v>
      </c>
      <c r="F146" s="146" t="n">
        <f aca="false">IF(C146="MAT.",VLOOKUP(A146,INSUMOS_AUX!A:F,6,0),0)</f>
        <v>3.14</v>
      </c>
      <c r="G146" s="143" t="n">
        <f aca="false">IF(C146="M.O.",VLOOKUP(A146,INSUMOS_AUX!A:F,6,0),0)</f>
        <v>0</v>
      </c>
      <c r="H146" s="0" t="n">
        <f aca="false">$E$145*$E146</f>
        <v>48</v>
      </c>
    </row>
    <row r="147" customFormat="false" ht="21" hidden="false" customHeight="false" outlineLevel="0" collapsed="false">
      <c r="A147" s="143" t="n">
        <v>37371</v>
      </c>
      <c r="B147" s="144" t="s">
        <v>485</v>
      </c>
      <c r="C147" s="145" t="s">
        <v>478</v>
      </c>
      <c r="D147" s="145" t="s">
        <v>484</v>
      </c>
      <c r="E147" s="143" t="n">
        <v>4</v>
      </c>
      <c r="F147" s="146" t="n">
        <f aca="false">IF(C147="MAT.",VLOOKUP(A147,INSUMOS_AUX!A:F,6,0),0)</f>
        <v>0.63</v>
      </c>
      <c r="G147" s="143" t="n">
        <f aca="false">IF(C147="M.O.",VLOOKUP(A147,INSUMOS_AUX!A:F,6,0),0)</f>
        <v>0</v>
      </c>
      <c r="H147" s="0" t="n">
        <f aca="false">$E$145*$E147</f>
        <v>48</v>
      </c>
    </row>
    <row r="148" customFormat="false" ht="21" hidden="false" customHeight="false" outlineLevel="0" collapsed="false">
      <c r="A148" s="143" t="n">
        <v>37372</v>
      </c>
      <c r="B148" s="144" t="s">
        <v>486</v>
      </c>
      <c r="C148" s="145" t="s">
        <v>478</v>
      </c>
      <c r="D148" s="145" t="s">
        <v>484</v>
      </c>
      <c r="E148" s="143" t="n">
        <v>4</v>
      </c>
      <c r="F148" s="146" t="n">
        <f aca="false">IF(C148="MAT.",VLOOKUP(A148,INSUMOS_AUX!A:F,6,0),0)</f>
        <v>1.34</v>
      </c>
      <c r="G148" s="143" t="n">
        <f aca="false">IF(C148="M.O.",VLOOKUP(A148,INSUMOS_AUX!A:F,6,0),0)</f>
        <v>0</v>
      </c>
      <c r="H148" s="0" t="n">
        <f aca="false">$E$145*$E148</f>
        <v>48</v>
      </c>
    </row>
    <row r="149" customFormat="false" ht="21" hidden="false" customHeight="false" outlineLevel="0" collapsed="false">
      <c r="A149" s="143" t="n">
        <v>37373</v>
      </c>
      <c r="B149" s="144" t="s">
        <v>487</v>
      </c>
      <c r="C149" s="145" t="s">
        <v>478</v>
      </c>
      <c r="D149" s="145" t="s">
        <v>484</v>
      </c>
      <c r="E149" s="143" t="n">
        <v>4</v>
      </c>
      <c r="F149" s="146" t="n">
        <f aca="false">IF(C149="MAT.",VLOOKUP(A149,INSUMOS_AUX!A:F,6,0),0)</f>
        <v>0.04</v>
      </c>
      <c r="G149" s="143" t="n">
        <f aca="false">IF(C149="M.O.",VLOOKUP(A149,INSUMOS_AUX!A:F,6,0),0)</f>
        <v>0</v>
      </c>
      <c r="H149" s="0" t="n">
        <f aca="false">$E$145*$E149</f>
        <v>48</v>
      </c>
    </row>
    <row r="150" customFormat="false" ht="21" hidden="false" customHeight="false" outlineLevel="0" collapsed="false">
      <c r="A150" s="143" t="n">
        <v>37526</v>
      </c>
      <c r="B150" s="144" t="s">
        <v>503</v>
      </c>
      <c r="C150" s="145" t="s">
        <v>478</v>
      </c>
      <c r="D150" s="145" t="s">
        <v>32</v>
      </c>
      <c r="E150" s="143" t="n">
        <v>16</v>
      </c>
      <c r="F150" s="146" t="n">
        <f aca="false">IF(C150="MAT.",VLOOKUP(A150,INSUMOS_AUX!A:F,6,0),0)</f>
        <v>4.44</v>
      </c>
      <c r="G150" s="143" t="n">
        <f aca="false">IF(C150="M.O.",VLOOKUP(A150,INSUMOS_AUX!A:F,6,0),0)</f>
        <v>0</v>
      </c>
      <c r="H150" s="0" t="n">
        <f aca="false">$E$145*$E150</f>
        <v>192</v>
      </c>
    </row>
    <row r="151" customFormat="false" ht="21" hidden="false" customHeight="false" outlineLevel="0" collapsed="false">
      <c r="A151" s="143" t="n">
        <v>43467</v>
      </c>
      <c r="B151" s="144" t="s">
        <v>489</v>
      </c>
      <c r="C151" s="145" t="s">
        <v>478</v>
      </c>
      <c r="D151" s="145" t="s">
        <v>484</v>
      </c>
      <c r="E151" s="143" t="n">
        <v>4</v>
      </c>
      <c r="F151" s="146" t="n">
        <f aca="false">IF(C151="MAT.",VLOOKUP(A151,INSUMOS_AUX!A:F,6,0),0)</f>
        <v>0.61</v>
      </c>
      <c r="G151" s="143" t="n">
        <f aca="false">IF(C151="M.O.",VLOOKUP(A151,INSUMOS_AUX!A:F,6,0),0)</f>
        <v>0</v>
      </c>
      <c r="H151" s="0" t="n">
        <f aca="false">$E$145*$E151</f>
        <v>48</v>
      </c>
    </row>
    <row r="152" customFormat="false" ht="21" hidden="false" customHeight="false" outlineLevel="0" collapsed="false">
      <c r="A152" s="143" t="n">
        <v>43491</v>
      </c>
      <c r="B152" s="144" t="s">
        <v>491</v>
      </c>
      <c r="C152" s="145" t="s">
        <v>478</v>
      </c>
      <c r="D152" s="145" t="s">
        <v>484</v>
      </c>
      <c r="E152" s="143" t="n">
        <v>4</v>
      </c>
      <c r="F152" s="146" t="n">
        <f aca="false">IF(C152="MAT.",VLOOKUP(A152,INSUMOS_AUX!A:F,6,0),0)</f>
        <v>1.33</v>
      </c>
      <c r="G152" s="143" t="n">
        <f aca="false">IF(C152="M.O.",VLOOKUP(A152,INSUMOS_AUX!A:F,6,0),0)</f>
        <v>0</v>
      </c>
      <c r="H152" s="0" t="n">
        <f aca="false">$E$145*$E152</f>
        <v>48</v>
      </c>
    </row>
    <row r="153" customFormat="false" ht="15" hidden="false" customHeight="false" outlineLevel="0" collapsed="false">
      <c r="A153" s="143" t="n">
        <v>6111</v>
      </c>
      <c r="B153" s="144" t="s">
        <v>493</v>
      </c>
      <c r="C153" s="145" t="s">
        <v>476</v>
      </c>
      <c r="D153" s="145" t="s">
        <v>484</v>
      </c>
      <c r="E153" s="143" t="n">
        <v>4.09768</v>
      </c>
      <c r="F153" s="146" t="n">
        <f aca="false">IF(C153="MAT.",VLOOKUP(A153,INSUMOS_AUX!A:F,6,0),0)</f>
        <v>0</v>
      </c>
      <c r="G153" s="143" t="n">
        <f aca="false">IF(C153="M.O.",VLOOKUP(A153,INSUMOS_AUX!A:F,6,0),0)</f>
        <v>11.12</v>
      </c>
      <c r="H153" s="0" t="n">
        <f aca="false">$E$145*$E153</f>
        <v>49.17216</v>
      </c>
    </row>
    <row r="154" customFormat="false" ht="15" hidden="false" customHeight="false" outlineLevel="0" collapsed="false">
      <c r="A154" s="137"/>
      <c r="B154" s="147"/>
      <c r="C154" s="138"/>
      <c r="D154" s="138"/>
      <c r="E154" s="138"/>
      <c r="F154" s="138"/>
      <c r="G154" s="138"/>
    </row>
    <row r="155" customFormat="false" ht="15" hidden="false" customHeight="false" outlineLevel="0" collapsed="false">
      <c r="A155" s="139" t="s">
        <v>104</v>
      </c>
      <c r="B155" s="140" t="s">
        <v>105</v>
      </c>
      <c r="C155" s="141" t="s">
        <v>62</v>
      </c>
      <c r="D155" s="141" t="s">
        <v>32</v>
      </c>
      <c r="E155" s="142" t="n">
        <v>5</v>
      </c>
      <c r="F155" s="142" t="n">
        <f aca="false">SUMPRODUCT($E156:$E162,F156:F162)</f>
        <v>42.54</v>
      </c>
      <c r="G155" s="142" t="n">
        <f aca="false">SUMPRODUCT($E156:$E162,G156:G162)</f>
        <v>68.3493024</v>
      </c>
    </row>
    <row r="156" customFormat="false" ht="21" hidden="false" customHeight="false" outlineLevel="0" collapsed="false">
      <c r="A156" s="143" t="n">
        <v>37370</v>
      </c>
      <c r="B156" s="144" t="s">
        <v>483</v>
      </c>
      <c r="C156" s="145" t="s">
        <v>478</v>
      </c>
      <c r="D156" s="145" t="s">
        <v>484</v>
      </c>
      <c r="E156" s="143" t="n">
        <v>6</v>
      </c>
      <c r="F156" s="146" t="n">
        <f aca="false">IF(C156="MAT.",VLOOKUP(A156,INSUMOS_AUX!A:F,6,0),0)</f>
        <v>3.14</v>
      </c>
      <c r="G156" s="143" t="n">
        <f aca="false">IF(C156="M.O.",VLOOKUP(A156,INSUMOS_AUX!A:F,6,0),0)</f>
        <v>0</v>
      </c>
      <c r="H156" s="0" t="n">
        <f aca="false">$E$155*$E156</f>
        <v>30</v>
      </c>
    </row>
    <row r="157" customFormat="false" ht="21" hidden="false" customHeight="false" outlineLevel="0" collapsed="false">
      <c r="A157" s="143" t="n">
        <v>37371</v>
      </c>
      <c r="B157" s="144" t="s">
        <v>485</v>
      </c>
      <c r="C157" s="145" t="s">
        <v>478</v>
      </c>
      <c r="D157" s="145" t="s">
        <v>484</v>
      </c>
      <c r="E157" s="143" t="n">
        <v>6</v>
      </c>
      <c r="F157" s="146" t="n">
        <f aca="false">IF(C157="MAT.",VLOOKUP(A157,INSUMOS_AUX!A:F,6,0),0)</f>
        <v>0.63</v>
      </c>
      <c r="G157" s="143" t="n">
        <f aca="false">IF(C157="M.O.",VLOOKUP(A157,INSUMOS_AUX!A:F,6,0),0)</f>
        <v>0</v>
      </c>
      <c r="H157" s="0" t="n">
        <f aca="false">$E$155*$E157</f>
        <v>30</v>
      </c>
    </row>
    <row r="158" customFormat="false" ht="21" hidden="false" customHeight="false" outlineLevel="0" collapsed="false">
      <c r="A158" s="143" t="n">
        <v>37372</v>
      </c>
      <c r="B158" s="144" t="s">
        <v>486</v>
      </c>
      <c r="C158" s="145" t="s">
        <v>478</v>
      </c>
      <c r="D158" s="145" t="s">
        <v>484</v>
      </c>
      <c r="E158" s="143" t="n">
        <v>6</v>
      </c>
      <c r="F158" s="146" t="n">
        <f aca="false">IF(C158="MAT.",VLOOKUP(A158,INSUMOS_AUX!A:F,6,0),0)</f>
        <v>1.34</v>
      </c>
      <c r="G158" s="143" t="n">
        <f aca="false">IF(C158="M.O.",VLOOKUP(A158,INSUMOS_AUX!A:F,6,0),0)</f>
        <v>0</v>
      </c>
      <c r="H158" s="0" t="n">
        <f aca="false">$E$155*$E158</f>
        <v>30</v>
      </c>
    </row>
    <row r="159" customFormat="false" ht="21" hidden="false" customHeight="false" outlineLevel="0" collapsed="false">
      <c r="A159" s="143" t="n">
        <v>37373</v>
      </c>
      <c r="B159" s="144" t="s">
        <v>487</v>
      </c>
      <c r="C159" s="145" t="s">
        <v>478</v>
      </c>
      <c r="D159" s="145" t="s">
        <v>484</v>
      </c>
      <c r="E159" s="143" t="n">
        <v>6</v>
      </c>
      <c r="F159" s="146" t="n">
        <f aca="false">IF(C159="MAT.",VLOOKUP(A159,INSUMOS_AUX!A:F,6,0),0)</f>
        <v>0.04</v>
      </c>
      <c r="G159" s="143" t="n">
        <f aca="false">IF(C159="M.O.",VLOOKUP(A159,INSUMOS_AUX!A:F,6,0),0)</f>
        <v>0</v>
      </c>
      <c r="H159" s="0" t="n">
        <f aca="false">$E$155*$E159</f>
        <v>30</v>
      </c>
    </row>
    <row r="160" customFormat="false" ht="21" hidden="false" customHeight="false" outlineLevel="0" collapsed="false">
      <c r="A160" s="143" t="n">
        <v>43467</v>
      </c>
      <c r="B160" s="144" t="s">
        <v>489</v>
      </c>
      <c r="C160" s="145" t="s">
        <v>478</v>
      </c>
      <c r="D160" s="145" t="s">
        <v>484</v>
      </c>
      <c r="E160" s="143" t="n">
        <v>6</v>
      </c>
      <c r="F160" s="146" t="n">
        <f aca="false">IF(C160="MAT.",VLOOKUP(A160,INSUMOS_AUX!A:F,6,0),0)</f>
        <v>0.61</v>
      </c>
      <c r="G160" s="143" t="n">
        <f aca="false">IF(C160="M.O.",VLOOKUP(A160,INSUMOS_AUX!A:F,6,0),0)</f>
        <v>0</v>
      </c>
      <c r="H160" s="0" t="n">
        <f aca="false">$E$155*$E160</f>
        <v>30</v>
      </c>
    </row>
    <row r="161" customFormat="false" ht="21" hidden="false" customHeight="false" outlineLevel="0" collapsed="false">
      <c r="A161" s="143" t="n">
        <v>43491</v>
      </c>
      <c r="B161" s="144" t="s">
        <v>491</v>
      </c>
      <c r="C161" s="145" t="s">
        <v>478</v>
      </c>
      <c r="D161" s="145" t="s">
        <v>484</v>
      </c>
      <c r="E161" s="143" t="n">
        <v>6</v>
      </c>
      <c r="F161" s="146" t="n">
        <f aca="false">IF(C161="MAT.",VLOOKUP(A161,INSUMOS_AUX!A:F,6,0),0)</f>
        <v>1.33</v>
      </c>
      <c r="G161" s="143" t="n">
        <f aca="false">IF(C161="M.O.",VLOOKUP(A161,INSUMOS_AUX!A:F,6,0),0)</f>
        <v>0</v>
      </c>
      <c r="H161" s="0" t="n">
        <f aca="false">$E$155*$E161</f>
        <v>30</v>
      </c>
    </row>
    <row r="162" customFormat="false" ht="15" hidden="false" customHeight="false" outlineLevel="0" collapsed="false">
      <c r="A162" s="143" t="n">
        <v>6111</v>
      </c>
      <c r="B162" s="144" t="s">
        <v>493</v>
      </c>
      <c r="C162" s="145" t="s">
        <v>476</v>
      </c>
      <c r="D162" s="145" t="s">
        <v>484</v>
      </c>
      <c r="E162" s="143" t="n">
        <v>6.14652</v>
      </c>
      <c r="F162" s="146" t="n">
        <f aca="false">IF(C162="MAT.",VLOOKUP(A162,INSUMOS_AUX!A:F,6,0),0)</f>
        <v>0</v>
      </c>
      <c r="G162" s="143" t="n">
        <f aca="false">IF(C162="M.O.",VLOOKUP(A162,INSUMOS_AUX!A:F,6,0),0)</f>
        <v>11.12</v>
      </c>
      <c r="H162" s="0" t="n">
        <f aca="false">$E$155*$E162</f>
        <v>30.7326</v>
      </c>
    </row>
    <row r="163" customFormat="false" ht="15" hidden="false" customHeight="false" outlineLevel="0" collapsed="false">
      <c r="A163" s="137"/>
      <c r="B163" s="147"/>
      <c r="C163" s="138"/>
      <c r="D163" s="138"/>
      <c r="E163" s="138"/>
      <c r="F163" s="138"/>
      <c r="G163" s="138"/>
    </row>
    <row r="164" customFormat="false" ht="15" hidden="false" customHeight="false" outlineLevel="0" collapsed="false">
      <c r="A164" s="134" t="s">
        <v>504</v>
      </c>
      <c r="B164" s="148" t="s">
        <v>106</v>
      </c>
      <c r="C164" s="136"/>
      <c r="D164" s="136"/>
      <c r="E164" s="136"/>
      <c r="F164" s="136"/>
      <c r="G164" s="136"/>
    </row>
    <row r="165" customFormat="false" ht="15" hidden="false" customHeight="false" outlineLevel="0" collapsed="false">
      <c r="A165" s="137"/>
      <c r="B165" s="147"/>
      <c r="C165" s="138"/>
      <c r="D165" s="138"/>
      <c r="E165" s="138"/>
      <c r="F165" s="138"/>
      <c r="G165" s="138"/>
    </row>
    <row r="166" customFormat="false" ht="42" hidden="false" customHeight="false" outlineLevel="0" collapsed="false">
      <c r="A166" s="139" t="s">
        <v>108</v>
      </c>
      <c r="B166" s="140" t="s">
        <v>109</v>
      </c>
      <c r="C166" s="141" t="s">
        <v>62</v>
      </c>
      <c r="D166" s="141" t="s">
        <v>68</v>
      </c>
      <c r="E166" s="142" t="n">
        <v>2.76</v>
      </c>
      <c r="F166" s="142" t="n">
        <f aca="false">SUMPRODUCT($E167:$E179,F167:F179)</f>
        <v>27.4217332</v>
      </c>
      <c r="G166" s="142" t="n">
        <f aca="false">SUMPRODUCT($E167:$E179,G167:G179)</f>
        <v>15.64818268312</v>
      </c>
    </row>
    <row r="167" customFormat="false" ht="15" hidden="false" customHeight="false" outlineLevel="0" collapsed="false">
      <c r="A167" s="143" t="n">
        <v>1106</v>
      </c>
      <c r="B167" s="144" t="s">
        <v>505</v>
      </c>
      <c r="C167" s="145" t="s">
        <v>478</v>
      </c>
      <c r="D167" s="145" t="s">
        <v>506</v>
      </c>
      <c r="E167" s="143" t="n">
        <v>6.434488</v>
      </c>
      <c r="F167" s="146" t="n">
        <f aca="false">IF(C167="MAT.",VLOOKUP(A167,INSUMOS_AUX!A:F,6,0),0)</f>
        <v>1.3</v>
      </c>
      <c r="G167" s="143" t="n">
        <f aca="false">IF(C167="M.O.",VLOOKUP(A167,INSUMOS_AUX!A:F,6,0),0)</f>
        <v>0</v>
      </c>
      <c r="H167" s="0" t="n">
        <f aca="false">$E$166*$E167</f>
        <v>17.75918688</v>
      </c>
    </row>
    <row r="168" customFormat="false" ht="15" hidden="false" customHeight="false" outlineLevel="0" collapsed="false">
      <c r="A168" s="143" t="n">
        <v>1379</v>
      </c>
      <c r="B168" s="144" t="s">
        <v>507</v>
      </c>
      <c r="C168" s="145" t="s">
        <v>478</v>
      </c>
      <c r="D168" s="145" t="s">
        <v>506</v>
      </c>
      <c r="E168" s="143" t="n">
        <v>7.238752</v>
      </c>
      <c r="F168" s="146" t="n">
        <f aca="false">IF(C168="MAT.",VLOOKUP(A168,INSUMOS_AUX!A:F,6,0),0)</f>
        <v>0.7</v>
      </c>
      <c r="G168" s="143" t="n">
        <f aca="false">IF(C168="M.O.",VLOOKUP(A168,INSUMOS_AUX!A:F,6,0),0)</f>
        <v>0</v>
      </c>
      <c r="H168" s="0" t="n">
        <f aca="false">$E$166*$E168</f>
        <v>19.97895552</v>
      </c>
    </row>
    <row r="169" customFormat="false" ht="21" hidden="false" customHeight="false" outlineLevel="0" collapsed="false">
      <c r="A169" s="143" t="n">
        <v>370</v>
      </c>
      <c r="B169" s="144" t="s">
        <v>508</v>
      </c>
      <c r="C169" s="145" t="s">
        <v>478</v>
      </c>
      <c r="D169" s="145" t="s">
        <v>102</v>
      </c>
      <c r="E169" s="143" t="n">
        <v>0.042864</v>
      </c>
      <c r="F169" s="146" t="n">
        <f aca="false">IF(C169="MAT.",VLOOKUP(A169,INSUMOS_AUX!A:F,6,0),0)</f>
        <v>150</v>
      </c>
      <c r="G169" s="143" t="n">
        <f aca="false">IF(C169="M.O.",VLOOKUP(A169,INSUMOS_AUX!A:F,6,0),0)</f>
        <v>0</v>
      </c>
      <c r="H169" s="0" t="n">
        <f aca="false">$E$166*$E169</f>
        <v>0.11830464</v>
      </c>
    </row>
    <row r="170" customFormat="false" ht="21" hidden="false" customHeight="false" outlineLevel="0" collapsed="false">
      <c r="A170" s="143" t="n">
        <v>37370</v>
      </c>
      <c r="B170" s="144" t="s">
        <v>483</v>
      </c>
      <c r="C170" s="145" t="s">
        <v>478</v>
      </c>
      <c r="D170" s="145" t="s">
        <v>484</v>
      </c>
      <c r="E170" s="143" t="n">
        <v>1.05836</v>
      </c>
      <c r="F170" s="146" t="n">
        <f aca="false">IF(C170="MAT.",VLOOKUP(A170,INSUMOS_AUX!A:F,6,0),0)</f>
        <v>3.14</v>
      </c>
      <c r="G170" s="143" t="n">
        <f aca="false">IF(C170="M.O.",VLOOKUP(A170,INSUMOS_AUX!A:F,6,0),0)</f>
        <v>0</v>
      </c>
      <c r="H170" s="0" t="n">
        <f aca="false">$E$166*$E170</f>
        <v>2.9210736</v>
      </c>
    </row>
    <row r="171" customFormat="false" ht="21" hidden="false" customHeight="false" outlineLevel="0" collapsed="false">
      <c r="A171" s="143" t="n">
        <v>37371</v>
      </c>
      <c r="B171" s="144" t="s">
        <v>485</v>
      </c>
      <c r="C171" s="145" t="s">
        <v>478</v>
      </c>
      <c r="D171" s="145" t="s">
        <v>484</v>
      </c>
      <c r="E171" s="143" t="n">
        <v>1.05836</v>
      </c>
      <c r="F171" s="146" t="n">
        <f aca="false">IF(C171="MAT.",VLOOKUP(A171,INSUMOS_AUX!A:F,6,0),0)</f>
        <v>0.63</v>
      </c>
      <c r="G171" s="143" t="n">
        <f aca="false">IF(C171="M.O.",VLOOKUP(A171,INSUMOS_AUX!A:F,6,0),0)</f>
        <v>0</v>
      </c>
      <c r="H171" s="0" t="n">
        <f aca="false">$E$166*$E171</f>
        <v>2.9210736</v>
      </c>
    </row>
    <row r="172" customFormat="false" ht="21" hidden="false" customHeight="false" outlineLevel="0" collapsed="false">
      <c r="A172" s="143" t="n">
        <v>37372</v>
      </c>
      <c r="B172" s="144" t="s">
        <v>486</v>
      </c>
      <c r="C172" s="145" t="s">
        <v>478</v>
      </c>
      <c r="D172" s="145" t="s">
        <v>484</v>
      </c>
      <c r="E172" s="143" t="n">
        <v>1.05836</v>
      </c>
      <c r="F172" s="146" t="n">
        <f aca="false">IF(C172="MAT.",VLOOKUP(A172,INSUMOS_AUX!A:F,6,0),0)</f>
        <v>1.34</v>
      </c>
      <c r="G172" s="143" t="n">
        <f aca="false">IF(C172="M.O.",VLOOKUP(A172,INSUMOS_AUX!A:F,6,0),0)</f>
        <v>0</v>
      </c>
      <c r="H172" s="0" t="n">
        <f aca="false">$E$166*$E172</f>
        <v>2.9210736</v>
      </c>
    </row>
    <row r="173" customFormat="false" ht="21" hidden="false" customHeight="false" outlineLevel="0" collapsed="false">
      <c r="A173" s="143" t="n">
        <v>37373</v>
      </c>
      <c r="B173" s="144" t="s">
        <v>487</v>
      </c>
      <c r="C173" s="145" t="s">
        <v>478</v>
      </c>
      <c r="D173" s="145" t="s">
        <v>484</v>
      </c>
      <c r="E173" s="143" t="n">
        <v>1.05836</v>
      </c>
      <c r="F173" s="146" t="n">
        <f aca="false">IF(C173="MAT.",VLOOKUP(A173,INSUMOS_AUX!A:F,6,0),0)</f>
        <v>0.04</v>
      </c>
      <c r="G173" s="143" t="n">
        <f aca="false">IF(C173="M.O.",VLOOKUP(A173,INSUMOS_AUX!A:F,6,0),0)</f>
        <v>0</v>
      </c>
      <c r="H173" s="0" t="n">
        <f aca="false">$E$166*$E173</f>
        <v>2.9210736</v>
      </c>
    </row>
    <row r="174" customFormat="false" ht="21" hidden="false" customHeight="false" outlineLevel="0" collapsed="false">
      <c r="A174" s="143" t="n">
        <v>43465</v>
      </c>
      <c r="B174" s="144" t="s">
        <v>488</v>
      </c>
      <c r="C174" s="145" t="s">
        <v>478</v>
      </c>
      <c r="D174" s="145" t="s">
        <v>484</v>
      </c>
      <c r="E174" s="143" t="n">
        <v>0.47</v>
      </c>
      <c r="F174" s="146" t="n">
        <f aca="false">IF(C174="MAT.",VLOOKUP(A174,INSUMOS_AUX!A:F,6,0),0)</f>
        <v>0.82</v>
      </c>
      <c r="G174" s="143" t="n">
        <f aca="false">IF(C174="M.O.",VLOOKUP(A174,INSUMOS_AUX!A:F,6,0),0)</f>
        <v>0</v>
      </c>
      <c r="H174" s="0" t="n">
        <f aca="false">$E$166*$E174</f>
        <v>1.2972</v>
      </c>
    </row>
    <row r="175" customFormat="false" ht="21" hidden="false" customHeight="false" outlineLevel="0" collapsed="false">
      <c r="A175" s="143" t="n">
        <v>43467</v>
      </c>
      <c r="B175" s="144" t="s">
        <v>489</v>
      </c>
      <c r="C175" s="145" t="s">
        <v>478</v>
      </c>
      <c r="D175" s="145" t="s">
        <v>484</v>
      </c>
      <c r="E175" s="143" t="n">
        <v>0.58836</v>
      </c>
      <c r="F175" s="146" t="n">
        <f aca="false">IF(C175="MAT.",VLOOKUP(A175,INSUMOS_AUX!A:F,6,0),0)</f>
        <v>0.61</v>
      </c>
      <c r="G175" s="143" t="n">
        <f aca="false">IF(C175="M.O.",VLOOKUP(A175,INSUMOS_AUX!A:F,6,0),0)</f>
        <v>0</v>
      </c>
      <c r="H175" s="0" t="n">
        <f aca="false">$E$166*$E175</f>
        <v>1.6238736</v>
      </c>
    </row>
    <row r="176" customFormat="false" ht="21" hidden="false" customHeight="false" outlineLevel="0" collapsed="false">
      <c r="A176" s="143" t="n">
        <v>43489</v>
      </c>
      <c r="B176" s="144" t="s">
        <v>490</v>
      </c>
      <c r="C176" s="145" t="s">
        <v>478</v>
      </c>
      <c r="D176" s="145" t="s">
        <v>484</v>
      </c>
      <c r="E176" s="143" t="n">
        <v>0.47</v>
      </c>
      <c r="F176" s="146" t="n">
        <f aca="false">IF(C176="MAT.",VLOOKUP(A176,INSUMOS_AUX!A:F,6,0),0)</f>
        <v>1.24</v>
      </c>
      <c r="G176" s="143" t="n">
        <f aca="false">IF(C176="M.O.",VLOOKUP(A176,INSUMOS_AUX!A:F,6,0),0)</f>
        <v>0</v>
      </c>
      <c r="H176" s="0" t="n">
        <f aca="false">$E$166*$E176</f>
        <v>1.2972</v>
      </c>
    </row>
    <row r="177" customFormat="false" ht="21" hidden="false" customHeight="false" outlineLevel="0" collapsed="false">
      <c r="A177" s="143" t="n">
        <v>43491</v>
      </c>
      <c r="B177" s="144" t="s">
        <v>491</v>
      </c>
      <c r="C177" s="145" t="s">
        <v>478</v>
      </c>
      <c r="D177" s="145" t="s">
        <v>484</v>
      </c>
      <c r="E177" s="143" t="n">
        <v>0.58836</v>
      </c>
      <c r="F177" s="146" t="n">
        <f aca="false">IF(C177="MAT.",VLOOKUP(A177,INSUMOS_AUX!A:F,6,0),0)</f>
        <v>1.33</v>
      </c>
      <c r="G177" s="143" t="n">
        <f aca="false">IF(C177="M.O.",VLOOKUP(A177,INSUMOS_AUX!A:F,6,0),0)</f>
        <v>0</v>
      </c>
      <c r="H177" s="0" t="n">
        <f aca="false">$E$166*$E177</f>
        <v>1.6238736</v>
      </c>
    </row>
    <row r="178" customFormat="false" ht="15" hidden="false" customHeight="false" outlineLevel="0" collapsed="false">
      <c r="A178" s="143" t="n">
        <v>4750</v>
      </c>
      <c r="B178" s="144" t="s">
        <v>492</v>
      </c>
      <c r="C178" s="145" t="s">
        <v>476</v>
      </c>
      <c r="D178" s="145" t="s">
        <v>484</v>
      </c>
      <c r="E178" s="143" t="n">
        <v>0.4814774</v>
      </c>
      <c r="F178" s="146" t="n">
        <f aca="false">IF(C178="MAT.",VLOOKUP(A178,INSUMOS_AUX!A:F,6,0),0)</f>
        <v>0</v>
      </c>
      <c r="G178" s="143" t="n">
        <f aca="false">IF(C178="M.O.",VLOOKUP(A178,INSUMOS_AUX!A:F,6,0),0)</f>
        <v>18.58</v>
      </c>
      <c r="H178" s="0" t="n">
        <f aca="false">$E$166*$E178</f>
        <v>1.328877624</v>
      </c>
    </row>
    <row r="179" customFormat="false" ht="15" hidden="false" customHeight="false" outlineLevel="0" collapsed="false">
      <c r="A179" s="143" t="n">
        <v>6111</v>
      </c>
      <c r="B179" s="144" t="s">
        <v>493</v>
      </c>
      <c r="C179" s="145" t="s">
        <v>476</v>
      </c>
      <c r="D179" s="145" t="s">
        <v>484</v>
      </c>
      <c r="E179" s="143" t="n">
        <v>0.602727751</v>
      </c>
      <c r="F179" s="146" t="n">
        <f aca="false">IF(C179="MAT.",VLOOKUP(A179,INSUMOS_AUX!A:F,6,0),0)</f>
        <v>0</v>
      </c>
      <c r="G179" s="143" t="n">
        <f aca="false">IF(C179="M.O.",VLOOKUP(A179,INSUMOS_AUX!A:F,6,0),0)</f>
        <v>11.12</v>
      </c>
      <c r="H179" s="0" t="n">
        <f aca="false">$E$166*$E179</f>
        <v>1.66352859276</v>
      </c>
    </row>
    <row r="180" customFormat="false" ht="15" hidden="false" customHeight="false" outlineLevel="0" collapsed="false">
      <c r="A180" s="137"/>
      <c r="B180" s="147"/>
      <c r="C180" s="138"/>
      <c r="D180" s="138"/>
      <c r="E180" s="138"/>
      <c r="F180" s="138"/>
      <c r="G180" s="138"/>
    </row>
    <row r="181" customFormat="false" ht="21" hidden="false" customHeight="false" outlineLevel="0" collapsed="false">
      <c r="A181" s="139" t="s">
        <v>111</v>
      </c>
      <c r="B181" s="140" t="s">
        <v>112</v>
      </c>
      <c r="C181" s="141" t="s">
        <v>62</v>
      </c>
      <c r="D181" s="141" t="s">
        <v>68</v>
      </c>
      <c r="E181" s="142" t="n">
        <v>39.24</v>
      </c>
      <c r="F181" s="142" t="n">
        <f aca="false">SUMPRODUCT($E182:$E200,F182:F200)</f>
        <v>24.003205705</v>
      </c>
      <c r="G181" s="142" t="n">
        <f aca="false">SUMPRODUCT($E182:$E200,G182:G200)</f>
        <v>19.9267076086</v>
      </c>
    </row>
    <row r="182" customFormat="false" ht="31.5" hidden="false" customHeight="false" outlineLevel="0" collapsed="false">
      <c r="A182" s="143" t="n">
        <v>10535</v>
      </c>
      <c r="B182" s="144" t="s">
        <v>509</v>
      </c>
      <c r="C182" s="145" t="s">
        <v>478</v>
      </c>
      <c r="D182" s="145" t="s">
        <v>32</v>
      </c>
      <c r="E182" s="143" t="n">
        <v>1.1749E-005</v>
      </c>
      <c r="F182" s="146" t="n">
        <f aca="false">IF(C182="MAT.",VLOOKUP(A182,INSUMOS_AUX!A:F,6,0),0)</f>
        <v>5445</v>
      </c>
      <c r="G182" s="143" t="n">
        <f aca="false">IF(C182="M.O.",VLOOKUP(A182,INSUMOS_AUX!A:F,6,0),0)</f>
        <v>0</v>
      </c>
      <c r="H182" s="0" t="n">
        <f aca="false">$E$181*$E182</f>
        <v>0.00046103076</v>
      </c>
    </row>
    <row r="183" customFormat="false" ht="15" hidden="false" customHeight="false" outlineLevel="0" collapsed="false">
      <c r="A183" s="143" t="n">
        <v>1106</v>
      </c>
      <c r="B183" s="144" t="s">
        <v>505</v>
      </c>
      <c r="C183" s="145" t="s">
        <v>478</v>
      </c>
      <c r="D183" s="145" t="s">
        <v>506</v>
      </c>
      <c r="E183" s="143" t="n">
        <v>2.9305</v>
      </c>
      <c r="F183" s="146" t="n">
        <f aca="false">IF(C183="MAT.",VLOOKUP(A183,INSUMOS_AUX!A:F,6,0),0)</f>
        <v>1.3</v>
      </c>
      <c r="G183" s="143" t="n">
        <f aca="false">IF(C183="M.O.",VLOOKUP(A183,INSUMOS_AUX!A:F,6,0),0)</f>
        <v>0</v>
      </c>
      <c r="H183" s="0" t="n">
        <f aca="false">$E$181*$E183</f>
        <v>114.99282</v>
      </c>
    </row>
    <row r="184" customFormat="false" ht="21" hidden="false" customHeight="false" outlineLevel="0" collapsed="false">
      <c r="A184" s="143" t="n">
        <v>123</v>
      </c>
      <c r="B184" s="144" t="s">
        <v>510</v>
      </c>
      <c r="C184" s="145" t="s">
        <v>478</v>
      </c>
      <c r="D184" s="145" t="s">
        <v>511</v>
      </c>
      <c r="E184" s="143" t="n">
        <v>0.387</v>
      </c>
      <c r="F184" s="146" t="n">
        <f aca="false">IF(C184="MAT.",VLOOKUP(A184,INSUMOS_AUX!A:F,6,0),0)</f>
        <v>7.28</v>
      </c>
      <c r="G184" s="143" t="n">
        <f aca="false">IF(C184="M.O.",VLOOKUP(A184,INSUMOS_AUX!A:F,6,0),0)</f>
        <v>0</v>
      </c>
      <c r="H184" s="0" t="n">
        <f aca="false">$E$181*$E184</f>
        <v>15.18588</v>
      </c>
    </row>
    <row r="185" customFormat="false" ht="15" hidden="false" customHeight="false" outlineLevel="0" collapsed="false">
      <c r="A185" s="143" t="n">
        <v>1379</v>
      </c>
      <c r="B185" s="144" t="s">
        <v>507</v>
      </c>
      <c r="C185" s="145" t="s">
        <v>478</v>
      </c>
      <c r="D185" s="145" t="s">
        <v>506</v>
      </c>
      <c r="E185" s="143" t="n">
        <v>6.5935</v>
      </c>
      <c r="F185" s="146" t="n">
        <f aca="false">IF(C185="MAT.",VLOOKUP(A185,INSUMOS_AUX!A:F,6,0),0)</f>
        <v>0.7</v>
      </c>
      <c r="G185" s="143" t="n">
        <f aca="false">IF(C185="M.O.",VLOOKUP(A185,INSUMOS_AUX!A:F,6,0),0)</f>
        <v>0</v>
      </c>
      <c r="H185" s="0" t="n">
        <f aca="false">$E$181*$E185</f>
        <v>258.72894</v>
      </c>
    </row>
    <row r="186" customFormat="false" ht="15" hidden="false" customHeight="false" outlineLevel="0" collapsed="false">
      <c r="A186" s="143" t="n">
        <v>2705</v>
      </c>
      <c r="B186" s="144" t="s">
        <v>512</v>
      </c>
      <c r="C186" s="145" t="s">
        <v>478</v>
      </c>
      <c r="D186" s="145" t="s">
        <v>513</v>
      </c>
      <c r="E186" s="143" t="n">
        <v>0.037536</v>
      </c>
      <c r="F186" s="146" t="n">
        <f aca="false">IF(C186="MAT.",VLOOKUP(A186,INSUMOS_AUX!A:F,6,0),0)</f>
        <v>0.9</v>
      </c>
      <c r="G186" s="143" t="n">
        <f aca="false">IF(C186="M.O.",VLOOKUP(A186,INSUMOS_AUX!A:F,6,0),0)</f>
        <v>0</v>
      </c>
      <c r="H186" s="0" t="n">
        <f aca="false">$E$181*$E186</f>
        <v>1.47291264</v>
      </c>
    </row>
    <row r="187" customFormat="false" ht="21" hidden="false" customHeight="false" outlineLevel="0" collapsed="false">
      <c r="A187" s="143" t="n">
        <v>370</v>
      </c>
      <c r="B187" s="144" t="s">
        <v>508</v>
      </c>
      <c r="C187" s="145" t="s">
        <v>478</v>
      </c>
      <c r="D187" s="145" t="s">
        <v>102</v>
      </c>
      <c r="E187" s="143" t="n">
        <v>0.02925</v>
      </c>
      <c r="F187" s="146" t="n">
        <f aca="false">IF(C187="MAT.",VLOOKUP(A187,INSUMOS_AUX!A:F,6,0),0)</f>
        <v>150</v>
      </c>
      <c r="G187" s="143" t="n">
        <f aca="false">IF(C187="M.O.",VLOOKUP(A187,INSUMOS_AUX!A:F,6,0),0)</f>
        <v>0</v>
      </c>
      <c r="H187" s="0" t="n">
        <f aca="false">$E$181*$E187</f>
        <v>1.14777</v>
      </c>
    </row>
    <row r="188" customFormat="false" ht="21" hidden="false" customHeight="false" outlineLevel="0" collapsed="false">
      <c r="A188" s="143" t="n">
        <v>37370</v>
      </c>
      <c r="B188" s="144" t="s">
        <v>483</v>
      </c>
      <c r="C188" s="145" t="s">
        <v>478</v>
      </c>
      <c r="D188" s="145" t="s">
        <v>484</v>
      </c>
      <c r="E188" s="143" t="n">
        <v>1.172</v>
      </c>
      <c r="F188" s="146" t="n">
        <f aca="false">IF(C188="MAT.",VLOOKUP(A188,INSUMOS_AUX!A:F,6,0),0)</f>
        <v>3.14</v>
      </c>
      <c r="G188" s="143" t="n">
        <f aca="false">IF(C188="M.O.",VLOOKUP(A188,INSUMOS_AUX!A:F,6,0),0)</f>
        <v>0</v>
      </c>
      <c r="H188" s="0" t="n">
        <f aca="false">$E$181*$E188</f>
        <v>45.98928</v>
      </c>
    </row>
    <row r="189" customFormat="false" ht="21" hidden="false" customHeight="false" outlineLevel="0" collapsed="false">
      <c r="A189" s="143" t="n">
        <v>37371</v>
      </c>
      <c r="B189" s="144" t="s">
        <v>485</v>
      </c>
      <c r="C189" s="145" t="s">
        <v>478</v>
      </c>
      <c r="D189" s="145" t="s">
        <v>484</v>
      </c>
      <c r="E189" s="143" t="n">
        <v>1.172</v>
      </c>
      <c r="F189" s="146" t="n">
        <f aca="false">IF(C189="MAT.",VLOOKUP(A189,INSUMOS_AUX!A:F,6,0),0)</f>
        <v>0.63</v>
      </c>
      <c r="G189" s="143" t="n">
        <f aca="false">IF(C189="M.O.",VLOOKUP(A189,INSUMOS_AUX!A:F,6,0),0)</f>
        <v>0</v>
      </c>
      <c r="H189" s="0" t="n">
        <f aca="false">$E$181*$E189</f>
        <v>45.98928</v>
      </c>
    </row>
    <row r="190" customFormat="false" ht="21" hidden="false" customHeight="false" outlineLevel="0" collapsed="false">
      <c r="A190" s="143" t="n">
        <v>37372</v>
      </c>
      <c r="B190" s="144" t="s">
        <v>486</v>
      </c>
      <c r="C190" s="145" t="s">
        <v>478</v>
      </c>
      <c r="D190" s="145" t="s">
        <v>484</v>
      </c>
      <c r="E190" s="143" t="n">
        <v>1.172</v>
      </c>
      <c r="F190" s="146" t="n">
        <f aca="false">IF(C190="MAT.",VLOOKUP(A190,INSUMOS_AUX!A:F,6,0),0)</f>
        <v>1.34</v>
      </c>
      <c r="G190" s="143" t="n">
        <f aca="false">IF(C190="M.O.",VLOOKUP(A190,INSUMOS_AUX!A:F,6,0),0)</f>
        <v>0</v>
      </c>
      <c r="H190" s="0" t="n">
        <f aca="false">$E$181*$E190</f>
        <v>45.98928</v>
      </c>
    </row>
    <row r="191" customFormat="false" ht="21" hidden="false" customHeight="false" outlineLevel="0" collapsed="false">
      <c r="A191" s="143" t="n">
        <v>37373</v>
      </c>
      <c r="B191" s="144" t="s">
        <v>487</v>
      </c>
      <c r="C191" s="145" t="s">
        <v>478</v>
      </c>
      <c r="D191" s="145" t="s">
        <v>484</v>
      </c>
      <c r="E191" s="143" t="n">
        <v>1.172</v>
      </c>
      <c r="F191" s="146" t="n">
        <f aca="false">IF(C191="MAT.",VLOOKUP(A191,INSUMOS_AUX!A:F,6,0),0)</f>
        <v>0.04</v>
      </c>
      <c r="G191" s="143" t="n">
        <f aca="false">IF(C191="M.O.",VLOOKUP(A191,INSUMOS_AUX!A:F,6,0),0)</f>
        <v>0</v>
      </c>
      <c r="H191" s="0" t="n">
        <f aca="false">$E$181*$E191</f>
        <v>45.98928</v>
      </c>
    </row>
    <row r="192" customFormat="false" ht="15" hidden="false" customHeight="false" outlineLevel="0" collapsed="false">
      <c r="A192" s="143" t="n">
        <v>37666</v>
      </c>
      <c r="B192" s="144" t="s">
        <v>514</v>
      </c>
      <c r="C192" s="145" t="s">
        <v>476</v>
      </c>
      <c r="D192" s="145" t="s">
        <v>484</v>
      </c>
      <c r="E192" s="143" t="n">
        <v>0.13023453</v>
      </c>
      <c r="F192" s="146" t="n">
        <f aca="false">IF(C192="MAT.",VLOOKUP(A192,INSUMOS_AUX!A:F,6,0),0)</f>
        <v>0</v>
      </c>
      <c r="G192" s="143" t="n">
        <f aca="false">IF(C192="M.O.",VLOOKUP(A192,INSUMOS_AUX!A:F,6,0),0)</f>
        <v>10.9</v>
      </c>
      <c r="H192" s="0" t="n">
        <f aca="false">$E$181*$E192</f>
        <v>5.1104029572</v>
      </c>
    </row>
    <row r="193" customFormat="false" ht="21" hidden="false" customHeight="false" outlineLevel="0" collapsed="false">
      <c r="A193" s="143" t="n">
        <v>43464</v>
      </c>
      <c r="B193" s="144" t="s">
        <v>494</v>
      </c>
      <c r="C193" s="145" t="s">
        <v>478</v>
      </c>
      <c r="D193" s="145" t="s">
        <v>484</v>
      </c>
      <c r="E193" s="143" t="n">
        <v>0.129</v>
      </c>
      <c r="F193" s="146" t="n">
        <f aca="false">IF(C193="MAT.",VLOOKUP(A193,INSUMOS_AUX!A:F,6,0),0)</f>
        <v>0.01</v>
      </c>
      <c r="G193" s="143" t="n">
        <f aca="false">IF(C193="M.O.",VLOOKUP(A193,INSUMOS_AUX!A:F,6,0),0)</f>
        <v>0</v>
      </c>
      <c r="H193" s="0" t="n">
        <f aca="false">$E$181*$E193</f>
        <v>5.06196</v>
      </c>
    </row>
    <row r="194" customFormat="false" ht="21" hidden="false" customHeight="false" outlineLevel="0" collapsed="false">
      <c r="A194" s="143" t="n">
        <v>43465</v>
      </c>
      <c r="B194" s="144" t="s">
        <v>488</v>
      </c>
      <c r="C194" s="145" t="s">
        <v>478</v>
      </c>
      <c r="D194" s="145" t="s">
        <v>484</v>
      </c>
      <c r="E194" s="143" t="n">
        <v>0.867</v>
      </c>
      <c r="F194" s="146" t="n">
        <f aca="false">IF(C194="MAT.",VLOOKUP(A194,INSUMOS_AUX!A:F,6,0),0)</f>
        <v>0.82</v>
      </c>
      <c r="G194" s="143" t="n">
        <f aca="false">IF(C194="M.O.",VLOOKUP(A194,INSUMOS_AUX!A:F,6,0),0)</f>
        <v>0</v>
      </c>
      <c r="H194" s="0" t="n">
        <f aca="false">$E$181*$E194</f>
        <v>34.02108</v>
      </c>
    </row>
    <row r="195" customFormat="false" ht="21" hidden="false" customHeight="false" outlineLevel="0" collapsed="false">
      <c r="A195" s="143" t="n">
        <v>43467</v>
      </c>
      <c r="B195" s="144" t="s">
        <v>489</v>
      </c>
      <c r="C195" s="145" t="s">
        <v>478</v>
      </c>
      <c r="D195" s="145" t="s">
        <v>484</v>
      </c>
      <c r="E195" s="143" t="n">
        <v>0.176</v>
      </c>
      <c r="F195" s="146" t="n">
        <f aca="false">IF(C195="MAT.",VLOOKUP(A195,INSUMOS_AUX!A:F,6,0),0)</f>
        <v>0.61</v>
      </c>
      <c r="G195" s="143" t="n">
        <f aca="false">IF(C195="M.O.",VLOOKUP(A195,INSUMOS_AUX!A:F,6,0),0)</f>
        <v>0</v>
      </c>
      <c r="H195" s="0" t="n">
        <f aca="false">$E$181*$E195</f>
        <v>6.90624</v>
      </c>
    </row>
    <row r="196" customFormat="false" ht="21" hidden="false" customHeight="false" outlineLevel="0" collapsed="false">
      <c r="A196" s="143" t="n">
        <v>43488</v>
      </c>
      <c r="B196" s="144" t="s">
        <v>495</v>
      </c>
      <c r="C196" s="145" t="s">
        <v>478</v>
      </c>
      <c r="D196" s="145" t="s">
        <v>484</v>
      </c>
      <c r="E196" s="143" t="n">
        <v>0.129</v>
      </c>
      <c r="F196" s="146" t="n">
        <f aca="false">IF(C196="MAT.",VLOOKUP(A196,INSUMOS_AUX!A:F,6,0),0)</f>
        <v>0.86</v>
      </c>
      <c r="G196" s="143" t="n">
        <f aca="false">IF(C196="M.O.",VLOOKUP(A196,INSUMOS_AUX!A:F,6,0),0)</f>
        <v>0</v>
      </c>
      <c r="H196" s="0" t="n">
        <f aca="false">$E$181*$E196</f>
        <v>5.06196</v>
      </c>
    </row>
    <row r="197" customFormat="false" ht="21" hidden="false" customHeight="false" outlineLevel="0" collapsed="false">
      <c r="A197" s="143" t="n">
        <v>43489</v>
      </c>
      <c r="B197" s="144" t="s">
        <v>490</v>
      </c>
      <c r="C197" s="145" t="s">
        <v>478</v>
      </c>
      <c r="D197" s="145" t="s">
        <v>484</v>
      </c>
      <c r="E197" s="143" t="n">
        <v>0.867</v>
      </c>
      <c r="F197" s="146" t="n">
        <f aca="false">IF(C197="MAT.",VLOOKUP(A197,INSUMOS_AUX!A:F,6,0),0)</f>
        <v>1.24</v>
      </c>
      <c r="G197" s="143" t="n">
        <f aca="false">IF(C197="M.O.",VLOOKUP(A197,INSUMOS_AUX!A:F,6,0),0)</f>
        <v>0</v>
      </c>
      <c r="H197" s="0" t="n">
        <f aca="false">$E$181*$E197</f>
        <v>34.02108</v>
      </c>
    </row>
    <row r="198" customFormat="false" ht="21" hidden="false" customHeight="false" outlineLevel="0" collapsed="false">
      <c r="A198" s="143" t="n">
        <v>43491</v>
      </c>
      <c r="B198" s="144" t="s">
        <v>491</v>
      </c>
      <c r="C198" s="145" t="s">
        <v>478</v>
      </c>
      <c r="D198" s="145" t="s">
        <v>484</v>
      </c>
      <c r="E198" s="143" t="n">
        <v>0.176</v>
      </c>
      <c r="F198" s="146" t="n">
        <f aca="false">IF(C198="MAT.",VLOOKUP(A198,INSUMOS_AUX!A:F,6,0),0)</f>
        <v>1.33</v>
      </c>
      <c r="G198" s="143" t="n">
        <f aca="false">IF(C198="M.O.",VLOOKUP(A198,INSUMOS_AUX!A:F,6,0),0)</f>
        <v>0</v>
      </c>
      <c r="H198" s="0" t="n">
        <f aca="false">$E$181*$E198</f>
        <v>6.90624</v>
      </c>
    </row>
    <row r="199" customFormat="false" ht="15" hidden="false" customHeight="false" outlineLevel="0" collapsed="false">
      <c r="A199" s="143" t="n">
        <v>4750</v>
      </c>
      <c r="B199" s="144" t="s">
        <v>492</v>
      </c>
      <c r="C199" s="145" t="s">
        <v>476</v>
      </c>
      <c r="D199" s="145" t="s">
        <v>484</v>
      </c>
      <c r="E199" s="143" t="n">
        <v>0.88817214</v>
      </c>
      <c r="F199" s="146" t="n">
        <f aca="false">IF(C199="MAT.",VLOOKUP(A199,INSUMOS_AUX!A:F,6,0),0)</f>
        <v>0</v>
      </c>
      <c r="G199" s="143" t="n">
        <f aca="false">IF(C199="M.O.",VLOOKUP(A199,INSUMOS_AUX!A:F,6,0),0)</f>
        <v>18.58</v>
      </c>
      <c r="H199" s="0" t="n">
        <f aca="false">$E$181*$E199</f>
        <v>34.8518747736</v>
      </c>
    </row>
    <row r="200" customFormat="false" ht="15" hidden="false" customHeight="false" outlineLevel="0" collapsed="false">
      <c r="A200" s="143" t="n">
        <v>6111</v>
      </c>
      <c r="B200" s="144" t="s">
        <v>493</v>
      </c>
      <c r="C200" s="145" t="s">
        <v>476</v>
      </c>
      <c r="D200" s="145" t="s">
        <v>484</v>
      </c>
      <c r="E200" s="143" t="n">
        <v>0.18029792</v>
      </c>
      <c r="F200" s="146" t="n">
        <f aca="false">IF(C200="MAT.",VLOOKUP(A200,INSUMOS_AUX!A:F,6,0),0)</f>
        <v>0</v>
      </c>
      <c r="G200" s="143" t="n">
        <f aca="false">IF(C200="M.O.",VLOOKUP(A200,INSUMOS_AUX!A:F,6,0),0)</f>
        <v>11.12</v>
      </c>
      <c r="H200" s="0" t="n">
        <f aca="false">$E$181*$E200</f>
        <v>7.0748903808</v>
      </c>
    </row>
    <row r="201" customFormat="false" ht="15" hidden="false" customHeight="false" outlineLevel="0" collapsed="false">
      <c r="A201" s="137"/>
      <c r="B201" s="147"/>
      <c r="C201" s="138"/>
      <c r="D201" s="138"/>
      <c r="E201" s="138"/>
      <c r="F201" s="138"/>
      <c r="G201" s="138"/>
    </row>
    <row r="202" customFormat="false" ht="31.5" hidden="false" customHeight="false" outlineLevel="0" collapsed="false">
      <c r="A202" s="139" t="s">
        <v>114</v>
      </c>
      <c r="B202" s="140" t="s">
        <v>115</v>
      </c>
      <c r="C202" s="141" t="s">
        <v>62</v>
      </c>
      <c r="D202" s="141" t="s">
        <v>68</v>
      </c>
      <c r="E202" s="142" t="n">
        <v>3.66</v>
      </c>
      <c r="F202" s="142" t="n">
        <f aca="false">SUMPRODUCT($E203:$E215,F203:F215)</f>
        <v>127.6533</v>
      </c>
      <c r="G202" s="142" t="n">
        <f aca="false">SUMPRODUCT($E203:$E215,G203:G215)</f>
        <v>24.815633282</v>
      </c>
    </row>
    <row r="203" customFormat="false" ht="15" hidden="false" customHeight="false" outlineLevel="0" collapsed="false">
      <c r="A203" s="143" t="n">
        <v>34357</v>
      </c>
      <c r="B203" s="144" t="s">
        <v>515</v>
      </c>
      <c r="C203" s="145" t="s">
        <v>478</v>
      </c>
      <c r="D203" s="145" t="s">
        <v>506</v>
      </c>
      <c r="E203" s="143" t="n">
        <v>0.14</v>
      </c>
      <c r="F203" s="146" t="n">
        <f aca="false">IF(C203="MAT.",VLOOKUP(A203,INSUMOS_AUX!A:F,6,0),0)</f>
        <v>4.46</v>
      </c>
      <c r="G203" s="143" t="n">
        <f aca="false">IF(C203="M.O.",VLOOKUP(A203,INSUMOS_AUX!A:F,6,0),0)</f>
        <v>0</v>
      </c>
      <c r="H203" s="0" t="n">
        <f aca="false">$E$202*$E203</f>
        <v>0.5124</v>
      </c>
    </row>
    <row r="204" customFormat="false" ht="21" hidden="false" customHeight="false" outlineLevel="0" collapsed="false">
      <c r="A204" s="143" t="n">
        <v>37370</v>
      </c>
      <c r="B204" s="144" t="s">
        <v>483</v>
      </c>
      <c r="C204" s="145" t="s">
        <v>478</v>
      </c>
      <c r="D204" s="145" t="s">
        <v>484</v>
      </c>
      <c r="E204" s="143" t="n">
        <v>1.43</v>
      </c>
      <c r="F204" s="146" t="n">
        <f aca="false">IF(C204="MAT.",VLOOKUP(A204,INSUMOS_AUX!A:F,6,0),0)</f>
        <v>3.14</v>
      </c>
      <c r="G204" s="143" t="n">
        <f aca="false">IF(C204="M.O.",VLOOKUP(A204,INSUMOS_AUX!A:F,6,0),0)</f>
        <v>0</v>
      </c>
      <c r="H204" s="0" t="n">
        <f aca="false">$E$202*$E204</f>
        <v>5.2338</v>
      </c>
    </row>
    <row r="205" customFormat="false" ht="21" hidden="false" customHeight="false" outlineLevel="0" collapsed="false">
      <c r="A205" s="143" t="n">
        <v>37371</v>
      </c>
      <c r="B205" s="144" t="s">
        <v>485</v>
      </c>
      <c r="C205" s="145" t="s">
        <v>478</v>
      </c>
      <c r="D205" s="145" t="s">
        <v>484</v>
      </c>
      <c r="E205" s="143" t="n">
        <v>1.43</v>
      </c>
      <c r="F205" s="146" t="n">
        <f aca="false">IF(C205="MAT.",VLOOKUP(A205,INSUMOS_AUX!A:F,6,0),0)</f>
        <v>0.63</v>
      </c>
      <c r="G205" s="143" t="n">
        <f aca="false">IF(C205="M.O.",VLOOKUP(A205,INSUMOS_AUX!A:F,6,0),0)</f>
        <v>0</v>
      </c>
      <c r="H205" s="0" t="n">
        <f aca="false">$E$202*$E205</f>
        <v>5.2338</v>
      </c>
    </row>
    <row r="206" customFormat="false" ht="21" hidden="false" customHeight="false" outlineLevel="0" collapsed="false">
      <c r="A206" s="143" t="n">
        <v>37372</v>
      </c>
      <c r="B206" s="144" t="s">
        <v>486</v>
      </c>
      <c r="C206" s="145" t="s">
        <v>478</v>
      </c>
      <c r="D206" s="145" t="s">
        <v>484</v>
      </c>
      <c r="E206" s="143" t="n">
        <v>1.43</v>
      </c>
      <c r="F206" s="146" t="n">
        <f aca="false">IF(C206="MAT.",VLOOKUP(A206,INSUMOS_AUX!A:F,6,0),0)</f>
        <v>1.34</v>
      </c>
      <c r="G206" s="143" t="n">
        <f aca="false">IF(C206="M.O.",VLOOKUP(A206,INSUMOS_AUX!A:F,6,0),0)</f>
        <v>0</v>
      </c>
      <c r="H206" s="0" t="n">
        <f aca="false">$E$202*$E206</f>
        <v>5.2338</v>
      </c>
    </row>
    <row r="207" customFormat="false" ht="21" hidden="false" customHeight="false" outlineLevel="0" collapsed="false">
      <c r="A207" s="143" t="n">
        <v>37373</v>
      </c>
      <c r="B207" s="144" t="s">
        <v>487</v>
      </c>
      <c r="C207" s="145" t="s">
        <v>478</v>
      </c>
      <c r="D207" s="145" t="s">
        <v>484</v>
      </c>
      <c r="E207" s="143" t="n">
        <v>1.43</v>
      </c>
      <c r="F207" s="146" t="n">
        <f aca="false">IF(C207="MAT.",VLOOKUP(A207,INSUMOS_AUX!A:F,6,0),0)</f>
        <v>0.04</v>
      </c>
      <c r="G207" s="143" t="n">
        <f aca="false">IF(C207="M.O.",VLOOKUP(A207,INSUMOS_AUX!A:F,6,0),0)</f>
        <v>0</v>
      </c>
      <c r="H207" s="0" t="n">
        <f aca="false">$E$202*$E207</f>
        <v>5.2338</v>
      </c>
    </row>
    <row r="208" customFormat="false" ht="15" hidden="false" customHeight="false" outlineLevel="0" collapsed="false">
      <c r="A208" s="143" t="n">
        <v>37595</v>
      </c>
      <c r="B208" s="144" t="s">
        <v>516</v>
      </c>
      <c r="C208" s="145" t="s">
        <v>478</v>
      </c>
      <c r="D208" s="145" t="s">
        <v>506</v>
      </c>
      <c r="E208" s="143" t="n">
        <v>8.62</v>
      </c>
      <c r="F208" s="146" t="n">
        <f aca="false">IF(C208="MAT.",VLOOKUP(A208,INSUMOS_AUX!A:F,6,0),0)</f>
        <v>2.33</v>
      </c>
      <c r="G208" s="143" t="n">
        <f aca="false">IF(C208="M.O.",VLOOKUP(A208,INSUMOS_AUX!A:F,6,0),0)</f>
        <v>0</v>
      </c>
      <c r="H208" s="0" t="n">
        <f aca="false">$E$202*$E208</f>
        <v>31.5492</v>
      </c>
    </row>
    <row r="209" customFormat="false" ht="21" hidden="false" customHeight="false" outlineLevel="0" collapsed="false">
      <c r="A209" s="143" t="n">
        <v>38195</v>
      </c>
      <c r="B209" s="144" t="s">
        <v>517</v>
      </c>
      <c r="C209" s="145" t="s">
        <v>478</v>
      </c>
      <c r="D209" s="145" t="s">
        <v>68</v>
      </c>
      <c r="E209" s="143" t="n">
        <v>1.12</v>
      </c>
      <c r="F209" s="146" t="n">
        <f aca="false">IF(C209="MAT.",VLOOKUP(A209,INSUMOS_AUX!A:F,6,0),0)</f>
        <v>86.32</v>
      </c>
      <c r="G209" s="143" t="n">
        <f aca="false">IF(C209="M.O.",VLOOKUP(A209,INSUMOS_AUX!A:F,6,0),0)</f>
        <v>0</v>
      </c>
      <c r="H209" s="0" t="n">
        <f aca="false">$E$202*$E209</f>
        <v>4.0992</v>
      </c>
    </row>
    <row r="210" customFormat="false" ht="21" hidden="false" customHeight="false" outlineLevel="0" collapsed="false">
      <c r="A210" s="143" t="n">
        <v>43465</v>
      </c>
      <c r="B210" s="144" t="s">
        <v>488</v>
      </c>
      <c r="C210" s="145" t="s">
        <v>478</v>
      </c>
      <c r="D210" s="145" t="s">
        <v>484</v>
      </c>
      <c r="E210" s="143" t="n">
        <v>1.06</v>
      </c>
      <c r="F210" s="146" t="n">
        <f aca="false">IF(C210="MAT.",VLOOKUP(A210,INSUMOS_AUX!A:F,6,0),0)</f>
        <v>0.82</v>
      </c>
      <c r="G210" s="143" t="n">
        <f aca="false">IF(C210="M.O.",VLOOKUP(A210,INSUMOS_AUX!A:F,6,0),0)</f>
        <v>0</v>
      </c>
      <c r="H210" s="0" t="n">
        <f aca="false">$E$202*$E210</f>
        <v>3.8796</v>
      </c>
    </row>
    <row r="211" customFormat="false" ht="21" hidden="false" customHeight="false" outlineLevel="0" collapsed="false">
      <c r="A211" s="143" t="n">
        <v>43467</v>
      </c>
      <c r="B211" s="144" t="s">
        <v>489</v>
      </c>
      <c r="C211" s="145" t="s">
        <v>478</v>
      </c>
      <c r="D211" s="145" t="s">
        <v>484</v>
      </c>
      <c r="E211" s="143" t="n">
        <v>0.37</v>
      </c>
      <c r="F211" s="146" t="n">
        <f aca="false">IF(C211="MAT.",VLOOKUP(A211,INSUMOS_AUX!A:F,6,0),0)</f>
        <v>0.61</v>
      </c>
      <c r="G211" s="143" t="n">
        <f aca="false">IF(C211="M.O.",VLOOKUP(A211,INSUMOS_AUX!A:F,6,0),0)</f>
        <v>0</v>
      </c>
      <c r="H211" s="0" t="n">
        <f aca="false">$E$202*$E211</f>
        <v>1.3542</v>
      </c>
    </row>
    <row r="212" customFormat="false" ht="21" hidden="false" customHeight="false" outlineLevel="0" collapsed="false">
      <c r="A212" s="143" t="n">
        <v>43489</v>
      </c>
      <c r="B212" s="144" t="s">
        <v>490</v>
      </c>
      <c r="C212" s="145" t="s">
        <v>478</v>
      </c>
      <c r="D212" s="145" t="s">
        <v>484</v>
      </c>
      <c r="E212" s="143" t="n">
        <v>1.06</v>
      </c>
      <c r="F212" s="146" t="n">
        <f aca="false">IF(C212="MAT.",VLOOKUP(A212,INSUMOS_AUX!A:F,6,0),0)</f>
        <v>1.24</v>
      </c>
      <c r="G212" s="143" t="n">
        <f aca="false">IF(C212="M.O.",VLOOKUP(A212,INSUMOS_AUX!A:F,6,0),0)</f>
        <v>0</v>
      </c>
      <c r="H212" s="0" t="n">
        <f aca="false">$E$202*$E212</f>
        <v>3.8796</v>
      </c>
    </row>
    <row r="213" customFormat="false" ht="21" hidden="false" customHeight="false" outlineLevel="0" collapsed="false">
      <c r="A213" s="143" t="n">
        <v>43491</v>
      </c>
      <c r="B213" s="144" t="s">
        <v>491</v>
      </c>
      <c r="C213" s="145" t="s">
        <v>478</v>
      </c>
      <c r="D213" s="145" t="s">
        <v>484</v>
      </c>
      <c r="E213" s="143" t="n">
        <v>0.37</v>
      </c>
      <c r="F213" s="146" t="n">
        <f aca="false">IF(C213="MAT.",VLOOKUP(A213,INSUMOS_AUX!A:F,6,0),0)</f>
        <v>1.33</v>
      </c>
      <c r="G213" s="143" t="n">
        <f aca="false">IF(C213="M.O.",VLOOKUP(A213,INSUMOS_AUX!A:F,6,0),0)</f>
        <v>0</v>
      </c>
      <c r="H213" s="0" t="n">
        <f aca="false">$E$202*$E213</f>
        <v>1.3542</v>
      </c>
    </row>
    <row r="214" customFormat="false" ht="15" hidden="false" customHeight="false" outlineLevel="0" collapsed="false">
      <c r="A214" s="143" t="n">
        <v>4760</v>
      </c>
      <c r="B214" s="144" t="s">
        <v>518</v>
      </c>
      <c r="C214" s="145" t="s">
        <v>476</v>
      </c>
      <c r="D214" s="145" t="s">
        <v>484</v>
      </c>
      <c r="E214" s="143" t="n">
        <v>1.0780094</v>
      </c>
      <c r="F214" s="146" t="n">
        <f aca="false">IF(C214="MAT.",VLOOKUP(A214,INSUMOS_AUX!A:F,6,0),0)</f>
        <v>0</v>
      </c>
      <c r="G214" s="143" t="n">
        <f aca="false">IF(C214="M.O.",VLOOKUP(A214,INSUMOS_AUX!A:F,6,0),0)</f>
        <v>19.11</v>
      </c>
      <c r="H214" s="0" t="n">
        <f aca="false">$E$202*$E214</f>
        <v>3.945514404</v>
      </c>
    </row>
    <row r="215" customFormat="false" ht="15" hidden="false" customHeight="false" outlineLevel="0" collapsed="false">
      <c r="A215" s="143" t="n">
        <v>6111</v>
      </c>
      <c r="B215" s="144" t="s">
        <v>493</v>
      </c>
      <c r="C215" s="145" t="s">
        <v>476</v>
      </c>
      <c r="D215" s="145" t="s">
        <v>484</v>
      </c>
      <c r="E215" s="143" t="n">
        <v>0.3790354</v>
      </c>
      <c r="F215" s="146" t="n">
        <f aca="false">IF(C215="MAT.",VLOOKUP(A215,INSUMOS_AUX!A:F,6,0),0)</f>
        <v>0</v>
      </c>
      <c r="G215" s="143" t="n">
        <f aca="false">IF(C215="M.O.",VLOOKUP(A215,INSUMOS_AUX!A:F,6,0),0)</f>
        <v>11.12</v>
      </c>
      <c r="H215" s="0" t="n">
        <f aca="false">$E$202*$E215</f>
        <v>1.387269564</v>
      </c>
    </row>
    <row r="216" customFormat="false" ht="15" hidden="false" customHeight="false" outlineLevel="0" collapsed="false">
      <c r="A216" s="137"/>
      <c r="B216" s="147"/>
      <c r="C216" s="138"/>
      <c r="D216" s="138"/>
      <c r="E216" s="138"/>
      <c r="F216" s="138"/>
      <c r="G216" s="138"/>
    </row>
    <row r="217" customFormat="false" ht="42" hidden="false" customHeight="false" outlineLevel="0" collapsed="false">
      <c r="A217" s="139" t="s">
        <v>117</v>
      </c>
      <c r="B217" s="140" t="s">
        <v>118</v>
      </c>
      <c r="C217" s="141" t="s">
        <v>62</v>
      </c>
      <c r="D217" s="141" t="s">
        <v>68</v>
      </c>
      <c r="E217" s="142" t="n">
        <v>106.23</v>
      </c>
      <c r="F217" s="142" t="n">
        <f aca="false">SUMPRODUCT($E218:$E238,F218:F238)</f>
        <v>170.991849</v>
      </c>
      <c r="G217" s="142" t="n">
        <f aca="false">SUMPRODUCT($E218:$E238,G218:G238)</f>
        <v>14.4071563608</v>
      </c>
    </row>
    <row r="218" customFormat="false" ht="21" hidden="false" customHeight="false" outlineLevel="0" collapsed="false">
      <c r="A218" s="143" t="n">
        <v>37370</v>
      </c>
      <c r="B218" s="144" t="s">
        <v>483</v>
      </c>
      <c r="C218" s="145" t="s">
        <v>478</v>
      </c>
      <c r="D218" s="145" t="s">
        <v>484</v>
      </c>
      <c r="E218" s="143" t="n">
        <v>1.1025</v>
      </c>
      <c r="F218" s="146" t="n">
        <f aca="false">IF(C218="MAT.",VLOOKUP(A218,INSUMOS_AUX!A:F,6,0),0)</f>
        <v>3.14</v>
      </c>
      <c r="G218" s="143" t="n">
        <f aca="false">IF(C218="M.O.",VLOOKUP(A218,INSUMOS_AUX!A:F,6,0),0)</f>
        <v>0</v>
      </c>
      <c r="H218" s="0" t="n">
        <f aca="false">$E$217*$E218</f>
        <v>117.118575</v>
      </c>
    </row>
    <row r="219" customFormat="false" ht="21" hidden="false" customHeight="false" outlineLevel="0" collapsed="false">
      <c r="A219" s="143" t="n">
        <v>37371</v>
      </c>
      <c r="B219" s="144" t="s">
        <v>485</v>
      </c>
      <c r="C219" s="145" t="s">
        <v>478</v>
      </c>
      <c r="D219" s="145" t="s">
        <v>484</v>
      </c>
      <c r="E219" s="143" t="n">
        <v>1.1025</v>
      </c>
      <c r="F219" s="146" t="n">
        <f aca="false">IF(C219="MAT.",VLOOKUP(A219,INSUMOS_AUX!A:F,6,0),0)</f>
        <v>0.63</v>
      </c>
      <c r="G219" s="143" t="n">
        <f aca="false">IF(C219="M.O.",VLOOKUP(A219,INSUMOS_AUX!A:F,6,0),0)</f>
        <v>0</v>
      </c>
      <c r="H219" s="0" t="n">
        <f aca="false">$E$217*$E219</f>
        <v>117.118575</v>
      </c>
    </row>
    <row r="220" customFormat="false" ht="21" hidden="false" customHeight="false" outlineLevel="0" collapsed="false">
      <c r="A220" s="143" t="n">
        <v>37372</v>
      </c>
      <c r="B220" s="144" t="s">
        <v>486</v>
      </c>
      <c r="C220" s="145" t="s">
        <v>478</v>
      </c>
      <c r="D220" s="145" t="s">
        <v>484</v>
      </c>
      <c r="E220" s="143" t="n">
        <v>1.1025</v>
      </c>
      <c r="F220" s="146" t="n">
        <f aca="false">IF(C220="MAT.",VLOOKUP(A220,INSUMOS_AUX!A:F,6,0),0)</f>
        <v>1.34</v>
      </c>
      <c r="G220" s="143" t="n">
        <f aca="false">IF(C220="M.O.",VLOOKUP(A220,INSUMOS_AUX!A:F,6,0),0)</f>
        <v>0</v>
      </c>
      <c r="H220" s="0" t="n">
        <f aca="false">$E$217*$E220</f>
        <v>117.118575</v>
      </c>
    </row>
    <row r="221" customFormat="false" ht="21" hidden="false" customHeight="false" outlineLevel="0" collapsed="false">
      <c r="A221" s="143" t="n">
        <v>37373</v>
      </c>
      <c r="B221" s="144" t="s">
        <v>487</v>
      </c>
      <c r="C221" s="145" t="s">
        <v>478</v>
      </c>
      <c r="D221" s="145" t="s">
        <v>484</v>
      </c>
      <c r="E221" s="143" t="n">
        <v>1.1025</v>
      </c>
      <c r="F221" s="146" t="n">
        <f aca="false">IF(C221="MAT.",VLOOKUP(A221,INSUMOS_AUX!A:F,6,0),0)</f>
        <v>0.04</v>
      </c>
      <c r="G221" s="143" t="n">
        <f aca="false">IF(C221="M.O.",VLOOKUP(A221,INSUMOS_AUX!A:F,6,0),0)</f>
        <v>0</v>
      </c>
      <c r="H221" s="0" t="n">
        <f aca="false">$E$217*$E221</f>
        <v>117.118575</v>
      </c>
    </row>
    <row r="222" customFormat="false" ht="21" hidden="false" customHeight="false" outlineLevel="0" collapsed="false">
      <c r="A222" s="143" t="n">
        <v>37586</v>
      </c>
      <c r="B222" s="144" t="s">
        <v>519</v>
      </c>
      <c r="C222" s="145" t="s">
        <v>478</v>
      </c>
      <c r="D222" s="145" t="s">
        <v>520</v>
      </c>
      <c r="E222" s="143" t="n">
        <v>0.0486</v>
      </c>
      <c r="F222" s="146" t="n">
        <f aca="false">IF(C222="MAT.",VLOOKUP(A222,INSUMOS_AUX!A:F,6,0),0)</f>
        <v>46.91</v>
      </c>
      <c r="G222" s="143" t="n">
        <f aca="false">IF(C222="M.O.",VLOOKUP(A222,INSUMOS_AUX!A:F,6,0),0)</f>
        <v>0</v>
      </c>
      <c r="H222" s="0" t="n">
        <f aca="false">$E$217*$E222</f>
        <v>5.162778</v>
      </c>
    </row>
    <row r="223" customFormat="false" ht="21" hidden="false" customHeight="false" outlineLevel="0" collapsed="false">
      <c r="A223" s="143" t="n">
        <v>39413</v>
      </c>
      <c r="B223" s="144" t="s">
        <v>521</v>
      </c>
      <c r="C223" s="145" t="s">
        <v>478</v>
      </c>
      <c r="D223" s="145" t="s">
        <v>68</v>
      </c>
      <c r="E223" s="143" t="n">
        <v>4.212</v>
      </c>
      <c r="F223" s="146" t="n">
        <f aca="false">IF(C223="MAT.",VLOOKUP(A223,INSUMOS_AUX!A:F,6,0),0)</f>
        <v>19.09</v>
      </c>
      <c r="G223" s="143" t="n">
        <f aca="false">IF(C223="M.O.",VLOOKUP(A223,INSUMOS_AUX!A:F,6,0),0)</f>
        <v>0</v>
      </c>
      <c r="H223" s="0" t="n">
        <f aca="false">$E$217*$E223</f>
        <v>447.44076</v>
      </c>
    </row>
    <row r="224" customFormat="false" ht="21" hidden="false" customHeight="false" outlineLevel="0" collapsed="false">
      <c r="A224" s="143" t="n">
        <v>39419</v>
      </c>
      <c r="B224" s="144" t="s">
        <v>522</v>
      </c>
      <c r="C224" s="145" t="s">
        <v>478</v>
      </c>
      <c r="D224" s="145" t="s">
        <v>152</v>
      </c>
      <c r="E224" s="143" t="n">
        <v>1.5209</v>
      </c>
      <c r="F224" s="146" t="n">
        <f aca="false">IF(C224="MAT.",VLOOKUP(A224,INSUMOS_AUX!A:F,6,0),0)</f>
        <v>6.67</v>
      </c>
      <c r="G224" s="143" t="n">
        <f aca="false">IF(C224="M.O.",VLOOKUP(A224,INSUMOS_AUX!A:F,6,0),0)</f>
        <v>0</v>
      </c>
      <c r="H224" s="0" t="n">
        <f aca="false">$E$217*$E224</f>
        <v>161.565207</v>
      </c>
    </row>
    <row r="225" customFormat="false" ht="21" hidden="false" customHeight="false" outlineLevel="0" collapsed="false">
      <c r="A225" s="143" t="n">
        <v>39422</v>
      </c>
      <c r="B225" s="144" t="s">
        <v>523</v>
      </c>
      <c r="C225" s="145" t="s">
        <v>478</v>
      </c>
      <c r="D225" s="145" t="s">
        <v>152</v>
      </c>
      <c r="E225" s="143" t="n">
        <v>3.9819</v>
      </c>
      <c r="F225" s="146" t="n">
        <f aca="false">IF(C225="MAT.",VLOOKUP(A225,INSUMOS_AUX!A:F,6,0),0)</f>
        <v>7.57</v>
      </c>
      <c r="G225" s="143" t="n">
        <f aca="false">IF(C225="M.O.",VLOOKUP(A225,INSUMOS_AUX!A:F,6,0),0)</f>
        <v>0</v>
      </c>
      <c r="H225" s="0" t="n">
        <f aca="false">$E$217*$E225</f>
        <v>422.997237</v>
      </c>
    </row>
    <row r="226" customFormat="false" ht="21" hidden="false" customHeight="false" outlineLevel="0" collapsed="false">
      <c r="A226" s="143" t="n">
        <v>39431</v>
      </c>
      <c r="B226" s="144" t="s">
        <v>524</v>
      </c>
      <c r="C226" s="145" t="s">
        <v>478</v>
      </c>
      <c r="D226" s="145" t="s">
        <v>152</v>
      </c>
      <c r="E226" s="143" t="n">
        <v>2.5027</v>
      </c>
      <c r="F226" s="146" t="n">
        <f aca="false">IF(C226="MAT.",VLOOKUP(A226,INSUMOS_AUX!A:F,6,0),0)</f>
        <v>0.3</v>
      </c>
      <c r="G226" s="143" t="n">
        <f aca="false">IF(C226="M.O.",VLOOKUP(A226,INSUMOS_AUX!A:F,6,0),0)</f>
        <v>0</v>
      </c>
      <c r="H226" s="0" t="n">
        <f aca="false">$E$217*$E226</f>
        <v>265.861821</v>
      </c>
    </row>
    <row r="227" customFormat="false" ht="21" hidden="false" customHeight="false" outlineLevel="0" collapsed="false">
      <c r="A227" s="143" t="n">
        <v>39432</v>
      </c>
      <c r="B227" s="144" t="s">
        <v>525</v>
      </c>
      <c r="C227" s="145" t="s">
        <v>478</v>
      </c>
      <c r="D227" s="145" t="s">
        <v>152</v>
      </c>
      <c r="E227" s="143" t="n">
        <v>1.4815</v>
      </c>
      <c r="F227" s="146" t="n">
        <f aca="false">IF(C227="MAT.",VLOOKUP(A227,INSUMOS_AUX!A:F,6,0),0)</f>
        <v>2.64</v>
      </c>
      <c r="G227" s="143" t="n">
        <f aca="false">IF(C227="M.O.",VLOOKUP(A227,INSUMOS_AUX!A:F,6,0),0)</f>
        <v>0</v>
      </c>
      <c r="H227" s="0" t="n">
        <f aca="false">$E$217*$E227</f>
        <v>157.379745</v>
      </c>
    </row>
    <row r="228" customFormat="false" ht="31.5" hidden="false" customHeight="false" outlineLevel="0" collapsed="false">
      <c r="A228" s="143" t="n">
        <v>39434</v>
      </c>
      <c r="B228" s="144" t="s">
        <v>526</v>
      </c>
      <c r="C228" s="145" t="s">
        <v>478</v>
      </c>
      <c r="D228" s="145" t="s">
        <v>506</v>
      </c>
      <c r="E228" s="143" t="n">
        <v>1.0327</v>
      </c>
      <c r="F228" s="146" t="n">
        <f aca="false">IF(C228="MAT.",VLOOKUP(A228,INSUMOS_AUX!A:F,6,0),0)</f>
        <v>3.31</v>
      </c>
      <c r="G228" s="143" t="n">
        <f aca="false">IF(C228="M.O.",VLOOKUP(A228,INSUMOS_AUX!A:F,6,0),0)</f>
        <v>0</v>
      </c>
      <c r="H228" s="0" t="n">
        <f aca="false">$E$217*$E228</f>
        <v>109.703721</v>
      </c>
    </row>
    <row r="229" customFormat="false" ht="21" hidden="false" customHeight="false" outlineLevel="0" collapsed="false">
      <c r="A229" s="143" t="n">
        <v>39435</v>
      </c>
      <c r="B229" s="144" t="s">
        <v>527</v>
      </c>
      <c r="C229" s="145" t="s">
        <v>478</v>
      </c>
      <c r="D229" s="145" t="s">
        <v>32</v>
      </c>
      <c r="E229" s="143" t="n">
        <v>20.0077</v>
      </c>
      <c r="F229" s="146" t="n">
        <f aca="false">IF(C229="MAT.",VLOOKUP(A229,INSUMOS_AUX!A:F,6,0),0)</f>
        <v>0.1</v>
      </c>
      <c r="G229" s="143" t="n">
        <f aca="false">IF(C229="M.O.",VLOOKUP(A229,INSUMOS_AUX!A:F,6,0),0)</f>
        <v>0</v>
      </c>
      <c r="H229" s="0" t="n">
        <f aca="false">$E$217*$E229</f>
        <v>2125.417971</v>
      </c>
    </row>
    <row r="230" customFormat="false" ht="21" hidden="false" customHeight="false" outlineLevel="0" collapsed="false">
      <c r="A230" s="143" t="n">
        <v>39437</v>
      </c>
      <c r="B230" s="144" t="s">
        <v>528</v>
      </c>
      <c r="C230" s="145" t="s">
        <v>478</v>
      </c>
      <c r="D230" s="145" t="s">
        <v>32</v>
      </c>
      <c r="E230" s="143" t="n">
        <v>20.0077</v>
      </c>
      <c r="F230" s="146" t="n">
        <f aca="false">IF(C230="MAT.",VLOOKUP(A230,INSUMOS_AUX!A:F,6,0),0)</f>
        <v>0.23</v>
      </c>
      <c r="G230" s="143" t="n">
        <f aca="false">IF(C230="M.O.",VLOOKUP(A230,INSUMOS_AUX!A:F,6,0),0)</f>
        <v>0</v>
      </c>
      <c r="H230" s="0" t="n">
        <f aca="false">$E$217*$E230</f>
        <v>2125.417971</v>
      </c>
    </row>
    <row r="231" customFormat="false" ht="21" hidden="false" customHeight="false" outlineLevel="0" collapsed="false">
      <c r="A231" s="143" t="n">
        <v>39443</v>
      </c>
      <c r="B231" s="144" t="s">
        <v>529</v>
      </c>
      <c r="C231" s="145" t="s">
        <v>478</v>
      </c>
      <c r="D231" s="145" t="s">
        <v>32</v>
      </c>
      <c r="E231" s="143" t="n">
        <v>0.8076</v>
      </c>
      <c r="F231" s="146" t="n">
        <f aca="false">IF(C231="MAT.",VLOOKUP(A231,INSUMOS_AUX!A:F,6,0),0)</f>
        <v>0.24</v>
      </c>
      <c r="G231" s="143" t="n">
        <f aca="false">IF(C231="M.O.",VLOOKUP(A231,INSUMOS_AUX!A:F,6,0),0)</f>
        <v>0</v>
      </c>
      <c r="H231" s="0" t="n">
        <f aca="false">$E$217*$E231</f>
        <v>85.791348</v>
      </c>
    </row>
    <row r="232" customFormat="false" ht="21" hidden="false" customHeight="false" outlineLevel="0" collapsed="false">
      <c r="A232" s="143" t="n">
        <v>39700</v>
      </c>
      <c r="B232" s="144" t="s">
        <v>530</v>
      </c>
      <c r="C232" s="145" t="s">
        <v>478</v>
      </c>
      <c r="D232" s="145" t="s">
        <v>68</v>
      </c>
      <c r="E232" s="143" t="n">
        <v>1.1</v>
      </c>
      <c r="F232" s="146" t="n">
        <f aca="false">IF(C232="MAT.",VLOOKUP(A232,INSUMOS_AUX!A:F,6,0),0)</f>
        <v>23.88</v>
      </c>
      <c r="G232" s="143" t="n">
        <f aca="false">IF(C232="M.O.",VLOOKUP(A232,INSUMOS_AUX!A:F,6,0),0)</f>
        <v>0</v>
      </c>
      <c r="H232" s="0" t="n">
        <f aca="false">$E$217*$E232</f>
        <v>116.853</v>
      </c>
    </row>
    <row r="233" customFormat="false" ht="21" hidden="false" customHeight="false" outlineLevel="0" collapsed="false">
      <c r="A233" s="143" t="n">
        <v>43464</v>
      </c>
      <c r="B233" s="144" t="s">
        <v>494</v>
      </c>
      <c r="C233" s="145" t="s">
        <v>478</v>
      </c>
      <c r="D233" s="145" t="s">
        <v>484</v>
      </c>
      <c r="E233" s="143" t="n">
        <v>0.882</v>
      </c>
      <c r="F233" s="146" t="n">
        <f aca="false">IF(C233="MAT.",VLOOKUP(A233,INSUMOS_AUX!A:F,6,0),0)</f>
        <v>0.01</v>
      </c>
      <c r="G233" s="143" t="n">
        <f aca="false">IF(C233="M.O.",VLOOKUP(A233,INSUMOS_AUX!A:F,6,0),0)</f>
        <v>0</v>
      </c>
      <c r="H233" s="0" t="n">
        <f aca="false">$E$217*$E233</f>
        <v>93.69486</v>
      </c>
    </row>
    <row r="234" customFormat="false" ht="21" hidden="false" customHeight="false" outlineLevel="0" collapsed="false">
      <c r="A234" s="143" t="n">
        <v>43467</v>
      </c>
      <c r="B234" s="144" t="s">
        <v>489</v>
      </c>
      <c r="C234" s="145" t="s">
        <v>478</v>
      </c>
      <c r="D234" s="145" t="s">
        <v>484</v>
      </c>
      <c r="E234" s="143" t="n">
        <v>0.2205</v>
      </c>
      <c r="F234" s="146" t="n">
        <f aca="false">IF(C234="MAT.",VLOOKUP(A234,INSUMOS_AUX!A:F,6,0),0)</f>
        <v>0.61</v>
      </c>
      <c r="G234" s="143" t="n">
        <f aca="false">IF(C234="M.O.",VLOOKUP(A234,INSUMOS_AUX!A:F,6,0),0)</f>
        <v>0</v>
      </c>
      <c r="H234" s="0" t="n">
        <f aca="false">$E$217*$E234</f>
        <v>23.423715</v>
      </c>
    </row>
    <row r="235" customFormat="false" ht="21" hidden="false" customHeight="false" outlineLevel="0" collapsed="false">
      <c r="A235" s="143" t="n">
        <v>43488</v>
      </c>
      <c r="B235" s="144" t="s">
        <v>495</v>
      </c>
      <c r="C235" s="145" t="s">
        <v>478</v>
      </c>
      <c r="D235" s="145" t="s">
        <v>484</v>
      </c>
      <c r="E235" s="143" t="n">
        <v>0.882</v>
      </c>
      <c r="F235" s="146" t="n">
        <f aca="false">IF(C235="MAT.",VLOOKUP(A235,INSUMOS_AUX!A:F,6,0),0)</f>
        <v>0.86</v>
      </c>
      <c r="G235" s="143" t="n">
        <f aca="false">IF(C235="M.O.",VLOOKUP(A235,INSUMOS_AUX!A:F,6,0),0)</f>
        <v>0</v>
      </c>
      <c r="H235" s="0" t="n">
        <f aca="false">$E$217*$E235</f>
        <v>93.69486</v>
      </c>
    </row>
    <row r="236" customFormat="false" ht="21" hidden="false" customHeight="false" outlineLevel="0" collapsed="false">
      <c r="A236" s="143" t="n">
        <v>43491</v>
      </c>
      <c r="B236" s="144" t="s">
        <v>491</v>
      </c>
      <c r="C236" s="145" t="s">
        <v>478</v>
      </c>
      <c r="D236" s="145" t="s">
        <v>484</v>
      </c>
      <c r="E236" s="143" t="n">
        <v>0.2205</v>
      </c>
      <c r="F236" s="146" t="n">
        <f aca="false">IF(C236="MAT.",VLOOKUP(A236,INSUMOS_AUX!A:F,6,0),0)</f>
        <v>1.33</v>
      </c>
      <c r="G236" s="143" t="n">
        <f aca="false">IF(C236="M.O.",VLOOKUP(A236,INSUMOS_AUX!A:F,6,0),0)</f>
        <v>0</v>
      </c>
      <c r="H236" s="0" t="n">
        <f aca="false">$E$217*$E236</f>
        <v>23.423715</v>
      </c>
    </row>
    <row r="237" customFormat="false" ht="15" hidden="false" customHeight="false" outlineLevel="0" collapsed="false">
      <c r="A237" s="143" t="n">
        <v>44497</v>
      </c>
      <c r="B237" s="144" t="s">
        <v>496</v>
      </c>
      <c r="C237" s="145" t="s">
        <v>476</v>
      </c>
      <c r="D237" s="145" t="s">
        <v>484</v>
      </c>
      <c r="E237" s="143" t="n">
        <v>0.89371296</v>
      </c>
      <c r="F237" s="146" t="n">
        <f aca="false">IF(C237="MAT.",VLOOKUP(A237,INSUMOS_AUX!A:F,6,0),0)</f>
        <v>0</v>
      </c>
      <c r="G237" s="143" t="n">
        <f aca="false">IF(C237="M.O.",VLOOKUP(A237,INSUMOS_AUX!A:F,6,0),0)</f>
        <v>13.31</v>
      </c>
      <c r="H237" s="0" t="n">
        <f aca="false">$E$217*$E237</f>
        <v>94.9391277408</v>
      </c>
    </row>
    <row r="238" customFormat="false" ht="15" hidden="false" customHeight="false" outlineLevel="0" collapsed="false">
      <c r="A238" s="143" t="n">
        <v>6111</v>
      </c>
      <c r="B238" s="144" t="s">
        <v>493</v>
      </c>
      <c r="C238" s="145" t="s">
        <v>476</v>
      </c>
      <c r="D238" s="145" t="s">
        <v>484</v>
      </c>
      <c r="E238" s="143" t="n">
        <v>0.22588461</v>
      </c>
      <c r="F238" s="146" t="n">
        <f aca="false">IF(C238="MAT.",VLOOKUP(A238,INSUMOS_AUX!A:F,6,0),0)</f>
        <v>0</v>
      </c>
      <c r="G238" s="143" t="n">
        <f aca="false">IF(C238="M.O.",VLOOKUP(A238,INSUMOS_AUX!A:F,6,0),0)</f>
        <v>11.12</v>
      </c>
      <c r="H238" s="0" t="n">
        <f aca="false">$E$217*$E238</f>
        <v>23.9957221203</v>
      </c>
    </row>
    <row r="239" customFormat="false" ht="15" hidden="false" customHeight="false" outlineLevel="0" collapsed="false">
      <c r="A239" s="137"/>
      <c r="B239" s="147"/>
      <c r="C239" s="138"/>
      <c r="D239" s="138"/>
      <c r="E239" s="138"/>
      <c r="F239" s="138"/>
      <c r="G239" s="138"/>
    </row>
    <row r="240" customFormat="false" ht="15" hidden="false" customHeight="false" outlineLevel="0" collapsed="false">
      <c r="A240" s="134" t="s">
        <v>531</v>
      </c>
      <c r="B240" s="148" t="s">
        <v>119</v>
      </c>
      <c r="C240" s="136"/>
      <c r="D240" s="136"/>
      <c r="E240" s="136"/>
      <c r="F240" s="136"/>
      <c r="G240" s="136"/>
    </row>
    <row r="241" customFormat="false" ht="15" hidden="false" customHeight="false" outlineLevel="0" collapsed="false">
      <c r="A241" s="137"/>
      <c r="B241" s="147"/>
      <c r="C241" s="138"/>
      <c r="D241" s="138"/>
      <c r="E241" s="138"/>
      <c r="F241" s="138"/>
      <c r="G241" s="138"/>
    </row>
    <row r="242" customFormat="false" ht="52.5" hidden="false" customHeight="false" outlineLevel="0" collapsed="false">
      <c r="A242" s="139" t="s">
        <v>121</v>
      </c>
      <c r="B242" s="140" t="s">
        <v>122</v>
      </c>
      <c r="C242" s="141" t="s">
        <v>62</v>
      </c>
      <c r="D242" s="141" t="s">
        <v>68</v>
      </c>
      <c r="E242" s="142" t="n">
        <v>9.75</v>
      </c>
      <c r="F242" s="142" t="n">
        <f aca="false">SUMPRODUCT($E243:$E265,F243:F265)</f>
        <v>345.2058829609</v>
      </c>
      <c r="G242" s="142" t="n">
        <f aca="false">SUMPRODUCT($E243:$E265,G243:G265)</f>
        <v>29.8752441521</v>
      </c>
    </row>
    <row r="243" customFormat="false" ht="15" hidden="false" customHeight="false" outlineLevel="0" collapsed="false">
      <c r="A243" s="143" t="n">
        <v>1106</v>
      </c>
      <c r="B243" s="144" t="s">
        <v>505</v>
      </c>
      <c r="C243" s="145" t="s">
        <v>478</v>
      </c>
      <c r="D243" s="145" t="s">
        <v>506</v>
      </c>
      <c r="E243" s="143" t="n">
        <v>1.7113</v>
      </c>
      <c r="F243" s="146" t="n">
        <f aca="false">IF(C243="MAT.",VLOOKUP(A243,INSUMOS_AUX!A:F,6,0),0)</f>
        <v>1.3</v>
      </c>
      <c r="G243" s="143" t="n">
        <f aca="false">IF(C243="M.O.",VLOOKUP(A243,INSUMOS_AUX!A:F,6,0),0)</f>
        <v>0</v>
      </c>
      <c r="H243" s="0" t="n">
        <f aca="false">$E$242*$E243</f>
        <v>16.685175</v>
      </c>
    </row>
    <row r="244" customFormat="false" ht="15" hidden="false" customHeight="false" outlineLevel="0" collapsed="false">
      <c r="A244" s="143" t="n">
        <v>1379</v>
      </c>
      <c r="B244" s="144" t="s">
        <v>507</v>
      </c>
      <c r="C244" s="145" t="s">
        <v>478</v>
      </c>
      <c r="D244" s="145" t="s">
        <v>506</v>
      </c>
      <c r="E244" s="143" t="n">
        <v>76.711747</v>
      </c>
      <c r="F244" s="146" t="n">
        <f aca="false">IF(C244="MAT.",VLOOKUP(A244,INSUMOS_AUX!A:F,6,0),0)</f>
        <v>0.7</v>
      </c>
      <c r="G244" s="143" t="n">
        <f aca="false">IF(C244="M.O.",VLOOKUP(A244,INSUMOS_AUX!A:F,6,0),0)</f>
        <v>0</v>
      </c>
      <c r="H244" s="0" t="n">
        <f aca="false">$E$242*$E244</f>
        <v>747.93953325</v>
      </c>
    </row>
    <row r="245" customFormat="false" ht="15" hidden="false" customHeight="false" outlineLevel="0" collapsed="false">
      <c r="A245" s="143" t="n">
        <v>2705</v>
      </c>
      <c r="B245" s="144" t="s">
        <v>512</v>
      </c>
      <c r="C245" s="145" t="s">
        <v>478</v>
      </c>
      <c r="D245" s="145" t="s">
        <v>513</v>
      </c>
      <c r="E245" s="143" t="n">
        <v>0.378251263</v>
      </c>
      <c r="F245" s="146" t="n">
        <f aca="false">IF(C245="MAT.",VLOOKUP(A245,INSUMOS_AUX!A:F,6,0),0)</f>
        <v>0.9</v>
      </c>
      <c r="G245" s="143" t="n">
        <f aca="false">IF(C245="M.O.",VLOOKUP(A245,INSUMOS_AUX!A:F,6,0),0)</f>
        <v>0</v>
      </c>
      <c r="H245" s="0" t="n">
        <f aca="false">$E$242*$E245</f>
        <v>3.68794981425</v>
      </c>
    </row>
    <row r="246" customFormat="false" ht="31.5" hidden="false" customHeight="false" outlineLevel="0" collapsed="false">
      <c r="A246" s="143" t="n">
        <v>36397</v>
      </c>
      <c r="B246" s="144" t="s">
        <v>532</v>
      </c>
      <c r="C246" s="145" t="s">
        <v>478</v>
      </c>
      <c r="D246" s="145" t="s">
        <v>32</v>
      </c>
      <c r="E246" s="143" t="n">
        <v>3.2548E-005</v>
      </c>
      <c r="F246" s="146" t="n">
        <f aca="false">IF(C246="MAT.",VLOOKUP(A246,INSUMOS_AUX!A:F,6,0),0)</f>
        <v>22149.15</v>
      </c>
      <c r="G246" s="143" t="n">
        <f aca="false">IF(C246="M.O.",VLOOKUP(A246,INSUMOS_AUX!A:F,6,0),0)</f>
        <v>0</v>
      </c>
      <c r="H246" s="0" t="n">
        <f aca="false">$E$242*$E246</f>
        <v>0.000317343</v>
      </c>
    </row>
    <row r="247" customFormat="false" ht="21" hidden="false" customHeight="false" outlineLevel="0" collapsed="false">
      <c r="A247" s="143" t="n">
        <v>370</v>
      </c>
      <c r="B247" s="144" t="s">
        <v>508</v>
      </c>
      <c r="C247" s="145" t="s">
        <v>478</v>
      </c>
      <c r="D247" s="145" t="s">
        <v>102</v>
      </c>
      <c r="E247" s="143" t="n">
        <v>0.186407</v>
      </c>
      <c r="F247" s="146" t="n">
        <f aca="false">IF(C247="MAT.",VLOOKUP(A247,INSUMOS_AUX!A:F,6,0),0)</f>
        <v>150</v>
      </c>
      <c r="G247" s="143" t="n">
        <f aca="false">IF(C247="M.O.",VLOOKUP(A247,INSUMOS_AUX!A:F,6,0),0)</f>
        <v>0</v>
      </c>
      <c r="H247" s="0" t="n">
        <f aca="false">$E$242*$E247</f>
        <v>1.81746825</v>
      </c>
    </row>
    <row r="248" customFormat="false" ht="21" hidden="false" customHeight="false" outlineLevel="0" collapsed="false">
      <c r="A248" s="143" t="n">
        <v>37370</v>
      </c>
      <c r="B248" s="144" t="s">
        <v>483</v>
      </c>
      <c r="C248" s="145" t="s">
        <v>478</v>
      </c>
      <c r="D248" s="145" t="s">
        <v>484</v>
      </c>
      <c r="E248" s="143" t="n">
        <v>2.165205</v>
      </c>
      <c r="F248" s="146" t="n">
        <f aca="false">IF(C248="MAT.",VLOOKUP(A248,INSUMOS_AUX!A:F,6,0),0)</f>
        <v>3.14</v>
      </c>
      <c r="G248" s="143" t="n">
        <f aca="false">IF(C248="M.O.",VLOOKUP(A248,INSUMOS_AUX!A:F,6,0),0)</f>
        <v>0</v>
      </c>
      <c r="H248" s="0" t="n">
        <f aca="false">$E$242*$E248</f>
        <v>21.11074875</v>
      </c>
    </row>
    <row r="249" customFormat="false" ht="21" hidden="false" customHeight="false" outlineLevel="0" collapsed="false">
      <c r="A249" s="143" t="n">
        <v>37371</v>
      </c>
      <c r="B249" s="144" t="s">
        <v>485</v>
      </c>
      <c r="C249" s="145" t="s">
        <v>478</v>
      </c>
      <c r="D249" s="145" t="s">
        <v>484</v>
      </c>
      <c r="E249" s="143" t="n">
        <v>2.165205</v>
      </c>
      <c r="F249" s="146" t="n">
        <f aca="false">IF(C249="MAT.",VLOOKUP(A249,INSUMOS_AUX!A:F,6,0),0)</f>
        <v>0.63</v>
      </c>
      <c r="G249" s="143" t="n">
        <f aca="false">IF(C249="M.O.",VLOOKUP(A249,INSUMOS_AUX!A:F,6,0),0)</f>
        <v>0</v>
      </c>
      <c r="H249" s="0" t="n">
        <f aca="false">$E$242*$E249</f>
        <v>21.11074875</v>
      </c>
    </row>
    <row r="250" customFormat="false" ht="21" hidden="false" customHeight="false" outlineLevel="0" collapsed="false">
      <c r="A250" s="143" t="n">
        <v>37372</v>
      </c>
      <c r="B250" s="144" t="s">
        <v>486</v>
      </c>
      <c r="C250" s="145" t="s">
        <v>478</v>
      </c>
      <c r="D250" s="145" t="s">
        <v>484</v>
      </c>
      <c r="E250" s="143" t="n">
        <v>2.165205</v>
      </c>
      <c r="F250" s="146" t="n">
        <f aca="false">IF(C250="MAT.",VLOOKUP(A250,INSUMOS_AUX!A:F,6,0),0)</f>
        <v>1.34</v>
      </c>
      <c r="G250" s="143" t="n">
        <f aca="false">IF(C250="M.O.",VLOOKUP(A250,INSUMOS_AUX!A:F,6,0),0)</f>
        <v>0</v>
      </c>
      <c r="H250" s="0" t="n">
        <f aca="false">$E$242*$E250</f>
        <v>21.11074875</v>
      </c>
    </row>
    <row r="251" customFormat="false" ht="21" hidden="false" customHeight="false" outlineLevel="0" collapsed="false">
      <c r="A251" s="143" t="n">
        <v>37373</v>
      </c>
      <c r="B251" s="144" t="s">
        <v>487</v>
      </c>
      <c r="C251" s="145" t="s">
        <v>478</v>
      </c>
      <c r="D251" s="145" t="s">
        <v>484</v>
      </c>
      <c r="E251" s="143" t="n">
        <v>2.165205</v>
      </c>
      <c r="F251" s="146" t="n">
        <f aca="false">IF(C251="MAT.",VLOOKUP(A251,INSUMOS_AUX!A:F,6,0),0)</f>
        <v>0.04</v>
      </c>
      <c r="G251" s="143" t="n">
        <f aca="false">IF(C251="M.O.",VLOOKUP(A251,INSUMOS_AUX!A:F,6,0),0)</f>
        <v>0</v>
      </c>
      <c r="H251" s="0" t="n">
        <f aca="false">$E$242*$E251</f>
        <v>21.11074875</v>
      </c>
    </row>
    <row r="252" customFormat="false" ht="15" hidden="false" customHeight="false" outlineLevel="0" collapsed="false">
      <c r="A252" s="143" t="n">
        <v>37666</v>
      </c>
      <c r="B252" s="144" t="s">
        <v>514</v>
      </c>
      <c r="C252" s="145" t="s">
        <v>476</v>
      </c>
      <c r="D252" s="145" t="s">
        <v>484</v>
      </c>
      <c r="E252" s="143" t="n">
        <v>0.296474364</v>
      </c>
      <c r="F252" s="146" t="n">
        <f aca="false">IF(C252="MAT.",VLOOKUP(A252,INSUMOS_AUX!A:F,6,0),0)</f>
        <v>0</v>
      </c>
      <c r="G252" s="143" t="n">
        <f aca="false">IF(C252="M.O.",VLOOKUP(A252,INSUMOS_AUX!A:F,6,0),0)</f>
        <v>10.9</v>
      </c>
      <c r="H252" s="0" t="n">
        <f aca="false">$E$242*$E252</f>
        <v>2.890625049</v>
      </c>
    </row>
    <row r="253" customFormat="false" ht="21" hidden="false" customHeight="false" outlineLevel="0" collapsed="false">
      <c r="A253" s="143" t="n">
        <v>43464</v>
      </c>
      <c r="B253" s="144" t="s">
        <v>494</v>
      </c>
      <c r="C253" s="145" t="s">
        <v>478</v>
      </c>
      <c r="D253" s="145" t="s">
        <v>484</v>
      </c>
      <c r="E253" s="143" t="n">
        <v>0.293664</v>
      </c>
      <c r="F253" s="146" t="n">
        <f aca="false">IF(C253="MAT.",VLOOKUP(A253,INSUMOS_AUX!A:F,6,0),0)</f>
        <v>0.01</v>
      </c>
      <c r="G253" s="143" t="n">
        <f aca="false">IF(C253="M.O.",VLOOKUP(A253,INSUMOS_AUX!A:F,6,0),0)</f>
        <v>0</v>
      </c>
      <c r="H253" s="0" t="n">
        <f aca="false">$E$242*$E253</f>
        <v>2.863224</v>
      </c>
    </row>
    <row r="254" customFormat="false" ht="21" hidden="false" customHeight="false" outlineLevel="0" collapsed="false">
      <c r="A254" s="143" t="n">
        <v>43465</v>
      </c>
      <c r="B254" s="144" t="s">
        <v>488</v>
      </c>
      <c r="C254" s="145" t="s">
        <v>478</v>
      </c>
      <c r="D254" s="145" t="s">
        <v>484</v>
      </c>
      <c r="E254" s="143" t="n">
        <v>0.69665</v>
      </c>
      <c r="F254" s="146" t="n">
        <f aca="false">IF(C254="MAT.",VLOOKUP(A254,INSUMOS_AUX!A:F,6,0),0)</f>
        <v>0.82</v>
      </c>
      <c r="G254" s="143" t="n">
        <f aca="false">IF(C254="M.O.",VLOOKUP(A254,INSUMOS_AUX!A:F,6,0),0)</f>
        <v>0</v>
      </c>
      <c r="H254" s="0" t="n">
        <f aca="false">$E$242*$E254</f>
        <v>6.7923375</v>
      </c>
    </row>
    <row r="255" customFormat="false" ht="21" hidden="false" customHeight="false" outlineLevel="0" collapsed="false">
      <c r="A255" s="143" t="n">
        <v>43467</v>
      </c>
      <c r="B255" s="144" t="s">
        <v>489</v>
      </c>
      <c r="C255" s="145" t="s">
        <v>478</v>
      </c>
      <c r="D255" s="145" t="s">
        <v>484</v>
      </c>
      <c r="E255" s="143" t="n">
        <v>1.174891</v>
      </c>
      <c r="F255" s="146" t="n">
        <f aca="false">IF(C255="MAT.",VLOOKUP(A255,INSUMOS_AUX!A:F,6,0),0)</f>
        <v>0.61</v>
      </c>
      <c r="G255" s="143" t="n">
        <f aca="false">IF(C255="M.O.",VLOOKUP(A255,INSUMOS_AUX!A:F,6,0),0)</f>
        <v>0</v>
      </c>
      <c r="H255" s="0" t="n">
        <f aca="false">$E$242*$E255</f>
        <v>11.45518725</v>
      </c>
    </row>
    <row r="256" customFormat="false" ht="21" hidden="false" customHeight="false" outlineLevel="0" collapsed="false">
      <c r="A256" s="143" t="n">
        <v>43488</v>
      </c>
      <c r="B256" s="144" t="s">
        <v>495</v>
      </c>
      <c r="C256" s="145" t="s">
        <v>478</v>
      </c>
      <c r="D256" s="145" t="s">
        <v>484</v>
      </c>
      <c r="E256" s="143" t="n">
        <v>0.293664</v>
      </c>
      <c r="F256" s="146" t="n">
        <f aca="false">IF(C256="MAT.",VLOOKUP(A256,INSUMOS_AUX!A:F,6,0),0)</f>
        <v>0.86</v>
      </c>
      <c r="G256" s="143" t="n">
        <f aca="false">IF(C256="M.O.",VLOOKUP(A256,INSUMOS_AUX!A:F,6,0),0)</f>
        <v>0</v>
      </c>
      <c r="H256" s="0" t="n">
        <f aca="false">$E$242*$E256</f>
        <v>2.863224</v>
      </c>
    </row>
    <row r="257" customFormat="false" ht="21" hidden="false" customHeight="false" outlineLevel="0" collapsed="false">
      <c r="A257" s="143" t="n">
        <v>43489</v>
      </c>
      <c r="B257" s="144" t="s">
        <v>490</v>
      </c>
      <c r="C257" s="145" t="s">
        <v>478</v>
      </c>
      <c r="D257" s="145" t="s">
        <v>484</v>
      </c>
      <c r="E257" s="143" t="n">
        <v>0.69665</v>
      </c>
      <c r="F257" s="146" t="n">
        <f aca="false">IF(C257="MAT.",VLOOKUP(A257,INSUMOS_AUX!A:F,6,0),0)</f>
        <v>1.24</v>
      </c>
      <c r="G257" s="143" t="n">
        <f aca="false">IF(C257="M.O.",VLOOKUP(A257,INSUMOS_AUX!A:F,6,0),0)</f>
        <v>0</v>
      </c>
      <c r="H257" s="0" t="n">
        <f aca="false">$E$242*$E257</f>
        <v>6.7923375</v>
      </c>
    </row>
    <row r="258" customFormat="false" ht="21" hidden="false" customHeight="false" outlineLevel="0" collapsed="false">
      <c r="A258" s="143" t="n">
        <v>43491</v>
      </c>
      <c r="B258" s="144" t="s">
        <v>491</v>
      </c>
      <c r="C258" s="145" t="s">
        <v>478</v>
      </c>
      <c r="D258" s="145" t="s">
        <v>484</v>
      </c>
      <c r="E258" s="143" t="n">
        <v>1.174891</v>
      </c>
      <c r="F258" s="146" t="n">
        <f aca="false">IF(C258="MAT.",VLOOKUP(A258,INSUMOS_AUX!A:F,6,0),0)</f>
        <v>1.33</v>
      </c>
      <c r="G258" s="143" t="n">
        <f aca="false">IF(C258="M.O.",VLOOKUP(A258,INSUMOS_AUX!A:F,6,0),0)</f>
        <v>0</v>
      </c>
      <c r="H258" s="0" t="n">
        <f aca="false">$E$242*$E258</f>
        <v>11.45518725</v>
      </c>
    </row>
    <row r="259" customFormat="false" ht="21" hidden="false" customHeight="false" outlineLevel="0" collapsed="false">
      <c r="A259" s="143" t="n">
        <v>4721</v>
      </c>
      <c r="B259" s="144" t="s">
        <v>533</v>
      </c>
      <c r="C259" s="145" t="s">
        <v>478</v>
      </c>
      <c r="D259" s="145" t="s">
        <v>102</v>
      </c>
      <c r="E259" s="143" t="n">
        <v>0.135976</v>
      </c>
      <c r="F259" s="146" t="n">
        <f aca="false">IF(C259="MAT.",VLOOKUP(A259,INSUMOS_AUX!A:F,6,0),0)</f>
        <v>104.17</v>
      </c>
      <c r="G259" s="143" t="n">
        <f aca="false">IF(C259="M.O.",VLOOKUP(A259,INSUMOS_AUX!A:F,6,0),0)</f>
        <v>0</v>
      </c>
      <c r="H259" s="0" t="n">
        <f aca="false">$E$242*$E259</f>
        <v>1.325766</v>
      </c>
    </row>
    <row r="260" customFormat="false" ht="15" hidden="false" customHeight="false" outlineLevel="0" collapsed="false">
      <c r="A260" s="143" t="n">
        <v>4750</v>
      </c>
      <c r="B260" s="144" t="s">
        <v>492</v>
      </c>
      <c r="C260" s="145" t="s">
        <v>476</v>
      </c>
      <c r="D260" s="145" t="s">
        <v>484</v>
      </c>
      <c r="E260" s="143" t="n">
        <v>0.713662193</v>
      </c>
      <c r="F260" s="146" t="n">
        <f aca="false">IF(C260="MAT.",VLOOKUP(A260,INSUMOS_AUX!A:F,6,0),0)</f>
        <v>0</v>
      </c>
      <c r="G260" s="143" t="n">
        <f aca="false">IF(C260="M.O.",VLOOKUP(A260,INSUMOS_AUX!A:F,6,0),0)</f>
        <v>18.58</v>
      </c>
      <c r="H260" s="0" t="n">
        <f aca="false">$E$242*$E260</f>
        <v>6.95820638175</v>
      </c>
    </row>
    <row r="261" customFormat="false" ht="15" hidden="false" customHeight="false" outlineLevel="0" collapsed="false">
      <c r="A261" s="143" t="n">
        <v>4791</v>
      </c>
      <c r="B261" s="144" t="s">
        <v>534</v>
      </c>
      <c r="C261" s="145" t="s">
        <v>478</v>
      </c>
      <c r="D261" s="145" t="s">
        <v>506</v>
      </c>
      <c r="E261" s="143" t="n">
        <v>0.10925</v>
      </c>
      <c r="F261" s="146" t="n">
        <f aca="false">IF(C261="MAT.",VLOOKUP(A261,INSUMOS_AUX!A:F,6,0),0)</f>
        <v>50.15</v>
      </c>
      <c r="G261" s="143" t="n">
        <f aca="false">IF(C261="M.O.",VLOOKUP(A261,INSUMOS_AUX!A:F,6,0),0)</f>
        <v>0</v>
      </c>
      <c r="H261" s="0" t="n">
        <f aca="false">$E$242*$E261</f>
        <v>1.0651875</v>
      </c>
    </row>
    <row r="262" customFormat="false" ht="21" hidden="false" customHeight="false" outlineLevel="0" collapsed="false">
      <c r="A262" s="143" t="n">
        <v>4792</v>
      </c>
      <c r="B262" s="144" t="s">
        <v>535</v>
      </c>
      <c r="C262" s="145" t="s">
        <v>478</v>
      </c>
      <c r="D262" s="145" t="s">
        <v>68</v>
      </c>
      <c r="E262" s="143" t="n">
        <v>1.2765</v>
      </c>
      <c r="F262" s="146" t="n">
        <f aca="false">IF(C262="MAT.",VLOOKUP(A262,INSUMOS_AUX!A:F,6,0),0)</f>
        <v>155.43</v>
      </c>
      <c r="G262" s="143" t="n">
        <f aca="false">IF(C262="M.O.",VLOOKUP(A262,INSUMOS_AUX!A:F,6,0),0)</f>
        <v>0</v>
      </c>
      <c r="H262" s="0" t="n">
        <f aca="false">$E$242*$E262</f>
        <v>12.445875</v>
      </c>
    </row>
    <row r="263" customFormat="false" ht="15" hidden="false" customHeight="false" outlineLevel="0" collapsed="false">
      <c r="A263" s="143" t="n">
        <v>6111</v>
      </c>
      <c r="B263" s="144" t="s">
        <v>493</v>
      </c>
      <c r="C263" s="145" t="s">
        <v>476</v>
      </c>
      <c r="D263" s="145" t="s">
        <v>484</v>
      </c>
      <c r="E263" s="143" t="n">
        <v>1.203581838</v>
      </c>
      <c r="F263" s="146" t="n">
        <f aca="false">IF(C263="MAT.",VLOOKUP(A263,INSUMOS_AUX!A:F,6,0),0)</f>
        <v>0</v>
      </c>
      <c r="G263" s="143" t="n">
        <f aca="false">IF(C263="M.O.",VLOOKUP(A263,INSUMOS_AUX!A:F,6,0),0)</f>
        <v>11.12</v>
      </c>
      <c r="H263" s="0" t="n">
        <f aca="false">$E$242*$E263</f>
        <v>11.7349229205</v>
      </c>
    </row>
    <row r="264" customFormat="false" ht="15" hidden="false" customHeight="false" outlineLevel="0" collapsed="false">
      <c r="A264" s="143" t="n">
        <v>7258</v>
      </c>
      <c r="B264" s="144" t="s">
        <v>536</v>
      </c>
      <c r="C264" s="145" t="s">
        <v>478</v>
      </c>
      <c r="D264" s="145" t="s">
        <v>32</v>
      </c>
      <c r="E264" s="143" t="n">
        <v>15</v>
      </c>
      <c r="F264" s="146" t="n">
        <f aca="false">IF(C264="MAT.",VLOOKUP(A264,INSUMOS_AUX!A:F,6,0),0)</f>
        <v>0.75</v>
      </c>
      <c r="G264" s="143" t="n">
        <f aca="false">IF(C264="M.O.",VLOOKUP(A264,INSUMOS_AUX!A:F,6,0),0)</f>
        <v>0</v>
      </c>
      <c r="H264" s="0" t="n">
        <f aca="false">$E$242*$E264</f>
        <v>146.25</v>
      </c>
    </row>
    <row r="265" customFormat="false" ht="21" hidden="false" customHeight="false" outlineLevel="0" collapsed="false">
      <c r="A265" s="143" t="n">
        <v>7271</v>
      </c>
      <c r="B265" s="144" t="s">
        <v>537</v>
      </c>
      <c r="C265" s="145" t="s">
        <v>478</v>
      </c>
      <c r="D265" s="145" t="s">
        <v>32</v>
      </c>
      <c r="E265" s="143" t="n">
        <v>18</v>
      </c>
      <c r="F265" s="146" t="n">
        <f aca="false">IF(C265="MAT.",VLOOKUP(A265,INSUMOS_AUX!A:F,6,0),0)</f>
        <v>0.88</v>
      </c>
      <c r="G265" s="143" t="n">
        <f aca="false">IF(C265="M.O.",VLOOKUP(A265,INSUMOS_AUX!A:F,6,0),0)</f>
        <v>0</v>
      </c>
      <c r="H265" s="0" t="n">
        <f aca="false">$E$242*$E265</f>
        <v>175.5</v>
      </c>
    </row>
    <row r="266" customFormat="false" ht="15" hidden="false" customHeight="false" outlineLevel="0" collapsed="false">
      <c r="A266" s="137"/>
      <c r="B266" s="147"/>
      <c r="C266" s="138"/>
      <c r="D266" s="138"/>
      <c r="E266" s="138"/>
      <c r="F266" s="138"/>
      <c r="G266" s="138"/>
    </row>
    <row r="267" customFormat="false" ht="15" hidden="false" customHeight="false" outlineLevel="0" collapsed="false">
      <c r="A267" s="134" t="s">
        <v>538</v>
      </c>
      <c r="B267" s="148" t="s">
        <v>123</v>
      </c>
      <c r="C267" s="136"/>
      <c r="D267" s="136"/>
      <c r="E267" s="136"/>
      <c r="F267" s="136"/>
      <c r="G267" s="136"/>
    </row>
    <row r="268" customFormat="false" ht="15" hidden="false" customHeight="false" outlineLevel="0" collapsed="false">
      <c r="A268" s="137"/>
      <c r="B268" s="147"/>
      <c r="C268" s="138"/>
      <c r="D268" s="138"/>
      <c r="E268" s="138"/>
      <c r="F268" s="138"/>
      <c r="G268" s="138"/>
    </row>
    <row r="269" customFormat="false" ht="21" hidden="false" customHeight="false" outlineLevel="0" collapsed="false">
      <c r="A269" s="139" t="s">
        <v>125</v>
      </c>
      <c r="B269" s="140" t="s">
        <v>126</v>
      </c>
      <c r="C269" s="141" t="s">
        <v>62</v>
      </c>
      <c r="D269" s="141" t="s">
        <v>32</v>
      </c>
      <c r="E269" s="142" t="n">
        <v>1</v>
      </c>
      <c r="F269" s="142" t="n">
        <f aca="false">SUMPRODUCT($E270:$E284,F270:F284)</f>
        <v>283.709215</v>
      </c>
      <c r="G269" s="142" t="n">
        <f aca="false">SUMPRODUCT($E270:$E284,G270:G284)</f>
        <v>22.89727269176</v>
      </c>
    </row>
    <row r="270" customFormat="false" ht="15" hidden="false" customHeight="false" outlineLevel="0" collapsed="false">
      <c r="A270" s="143" t="n">
        <v>2696</v>
      </c>
      <c r="B270" s="144" t="s">
        <v>500</v>
      </c>
      <c r="C270" s="145" t="s">
        <v>476</v>
      </c>
      <c r="D270" s="145" t="s">
        <v>484</v>
      </c>
      <c r="E270" s="143" t="n">
        <v>0.84248578</v>
      </c>
      <c r="F270" s="146" t="n">
        <f aca="false">IF(C270="MAT.",VLOOKUP(A270,INSUMOS_AUX!A:F,6,0),0)</f>
        <v>0</v>
      </c>
      <c r="G270" s="143" t="n">
        <f aca="false">IF(C270="M.O.",VLOOKUP(A270,INSUMOS_AUX!A:F,6,0),0)</f>
        <v>18.58</v>
      </c>
      <c r="H270" s="0" t="n">
        <f aca="false">$E$269*$E270</f>
        <v>0.84248578</v>
      </c>
    </row>
    <row r="271" customFormat="false" ht="15" hidden="false" customHeight="false" outlineLevel="0" collapsed="false">
      <c r="A271" s="143" t="n">
        <v>37329</v>
      </c>
      <c r="B271" s="144" t="s">
        <v>539</v>
      </c>
      <c r="C271" s="145" t="s">
        <v>478</v>
      </c>
      <c r="D271" s="145" t="s">
        <v>506</v>
      </c>
      <c r="E271" s="143" t="n">
        <v>0.0936</v>
      </c>
      <c r="F271" s="146" t="n">
        <f aca="false">IF(C271="MAT.",VLOOKUP(A271,INSUMOS_AUX!A:F,6,0),0)</f>
        <v>93.99</v>
      </c>
      <c r="G271" s="143" t="n">
        <f aca="false">IF(C271="M.O.",VLOOKUP(A271,INSUMOS_AUX!A:F,6,0),0)</f>
        <v>0</v>
      </c>
      <c r="H271" s="0" t="n">
        <f aca="false">$E$269*$E271</f>
        <v>0.0936</v>
      </c>
    </row>
    <row r="272" customFormat="false" ht="21" hidden="false" customHeight="false" outlineLevel="0" collapsed="false">
      <c r="A272" s="143" t="n">
        <v>37370</v>
      </c>
      <c r="B272" s="144" t="s">
        <v>483</v>
      </c>
      <c r="C272" s="145" t="s">
        <v>478</v>
      </c>
      <c r="D272" s="145" t="s">
        <v>484</v>
      </c>
      <c r="E272" s="143" t="n">
        <v>1.4613</v>
      </c>
      <c r="F272" s="146" t="n">
        <f aca="false">IF(C272="MAT.",VLOOKUP(A272,INSUMOS_AUX!A:F,6,0),0)</f>
        <v>3.14</v>
      </c>
      <c r="G272" s="143" t="n">
        <f aca="false">IF(C272="M.O.",VLOOKUP(A272,INSUMOS_AUX!A:F,6,0),0)</f>
        <v>0</v>
      </c>
      <c r="H272" s="0" t="n">
        <f aca="false">$E$269*$E272</f>
        <v>1.4613</v>
      </c>
    </row>
    <row r="273" customFormat="false" ht="21" hidden="false" customHeight="false" outlineLevel="0" collapsed="false">
      <c r="A273" s="143" t="n">
        <v>37371</v>
      </c>
      <c r="B273" s="144" t="s">
        <v>485</v>
      </c>
      <c r="C273" s="145" t="s">
        <v>478</v>
      </c>
      <c r="D273" s="145" t="s">
        <v>484</v>
      </c>
      <c r="E273" s="143" t="n">
        <v>1.4613</v>
      </c>
      <c r="F273" s="146" t="n">
        <f aca="false">IF(C273="MAT.",VLOOKUP(A273,INSUMOS_AUX!A:F,6,0),0)</f>
        <v>0.63</v>
      </c>
      <c r="G273" s="143" t="n">
        <f aca="false">IF(C273="M.O.",VLOOKUP(A273,INSUMOS_AUX!A:F,6,0),0)</f>
        <v>0</v>
      </c>
      <c r="H273" s="0" t="n">
        <f aca="false">$E$269*$E273</f>
        <v>1.4613</v>
      </c>
    </row>
    <row r="274" customFormat="false" ht="21" hidden="false" customHeight="false" outlineLevel="0" collapsed="false">
      <c r="A274" s="143" t="n">
        <v>37372</v>
      </c>
      <c r="B274" s="144" t="s">
        <v>486</v>
      </c>
      <c r="C274" s="145" t="s">
        <v>478</v>
      </c>
      <c r="D274" s="145" t="s">
        <v>484</v>
      </c>
      <c r="E274" s="143" t="n">
        <v>1.4613</v>
      </c>
      <c r="F274" s="146" t="n">
        <f aca="false">IF(C274="MAT.",VLOOKUP(A274,INSUMOS_AUX!A:F,6,0),0)</f>
        <v>1.34</v>
      </c>
      <c r="G274" s="143" t="n">
        <f aca="false">IF(C274="M.O.",VLOOKUP(A274,INSUMOS_AUX!A:F,6,0),0)</f>
        <v>0</v>
      </c>
      <c r="H274" s="0" t="n">
        <f aca="false">$E$269*$E274</f>
        <v>1.4613</v>
      </c>
    </row>
    <row r="275" customFormat="false" ht="21" hidden="false" customHeight="false" outlineLevel="0" collapsed="false">
      <c r="A275" s="143" t="n">
        <v>37373</v>
      </c>
      <c r="B275" s="144" t="s">
        <v>487</v>
      </c>
      <c r="C275" s="145" t="s">
        <v>478</v>
      </c>
      <c r="D275" s="145" t="s">
        <v>484</v>
      </c>
      <c r="E275" s="143" t="n">
        <v>1.4613</v>
      </c>
      <c r="F275" s="146" t="n">
        <f aca="false">IF(C275="MAT.",VLOOKUP(A275,INSUMOS_AUX!A:F,6,0),0)</f>
        <v>0.04</v>
      </c>
      <c r="G275" s="143" t="n">
        <f aca="false">IF(C275="M.O.",VLOOKUP(A275,INSUMOS_AUX!A:F,6,0),0)</f>
        <v>0</v>
      </c>
      <c r="H275" s="0" t="n">
        <f aca="false">$E$269*$E275</f>
        <v>1.4613</v>
      </c>
    </row>
    <row r="276" customFormat="false" ht="21" hidden="false" customHeight="false" outlineLevel="0" collapsed="false">
      <c r="A276" s="143" t="n">
        <v>37591</v>
      </c>
      <c r="B276" s="144" t="s">
        <v>540</v>
      </c>
      <c r="C276" s="145" t="s">
        <v>478</v>
      </c>
      <c r="D276" s="145" t="s">
        <v>32</v>
      </c>
      <c r="E276" s="143" t="n">
        <v>2</v>
      </c>
      <c r="F276" s="146" t="n">
        <f aca="false">IF(C276="MAT.",VLOOKUP(A276,INSUMOS_AUX!A:F,6,0),0)</f>
        <v>18.58</v>
      </c>
      <c r="G276" s="143" t="n">
        <f aca="false">IF(C276="M.O.",VLOOKUP(A276,INSUMOS_AUX!A:F,6,0),0)</f>
        <v>0</v>
      </c>
      <c r="H276" s="0" t="n">
        <f aca="false">$E$269*$E276</f>
        <v>2</v>
      </c>
    </row>
    <row r="277" customFormat="false" ht="21" hidden="false" customHeight="false" outlineLevel="0" collapsed="false">
      <c r="A277" s="143" t="n">
        <v>43461</v>
      </c>
      <c r="B277" s="144" t="s">
        <v>501</v>
      </c>
      <c r="C277" s="145" t="s">
        <v>478</v>
      </c>
      <c r="D277" s="145" t="s">
        <v>484</v>
      </c>
      <c r="E277" s="143" t="n">
        <v>0.8254</v>
      </c>
      <c r="F277" s="146" t="n">
        <f aca="false">IF(C277="MAT.",VLOOKUP(A277,INSUMOS_AUX!A:F,6,0),0)</f>
        <v>0.31</v>
      </c>
      <c r="G277" s="143" t="n">
        <f aca="false">IF(C277="M.O.",VLOOKUP(A277,INSUMOS_AUX!A:F,6,0),0)</f>
        <v>0</v>
      </c>
      <c r="H277" s="0" t="n">
        <f aca="false">$E$269*$E277</f>
        <v>0.8254</v>
      </c>
    </row>
    <row r="278" customFormat="false" ht="21" hidden="false" customHeight="false" outlineLevel="0" collapsed="false">
      <c r="A278" s="143" t="n">
        <v>43467</v>
      </c>
      <c r="B278" s="144" t="s">
        <v>489</v>
      </c>
      <c r="C278" s="145" t="s">
        <v>478</v>
      </c>
      <c r="D278" s="145" t="s">
        <v>484</v>
      </c>
      <c r="E278" s="143" t="n">
        <v>0.6359</v>
      </c>
      <c r="F278" s="146" t="n">
        <f aca="false">IF(C278="MAT.",VLOOKUP(A278,INSUMOS_AUX!A:F,6,0),0)</f>
        <v>0.61</v>
      </c>
      <c r="G278" s="143" t="n">
        <f aca="false">IF(C278="M.O.",VLOOKUP(A278,INSUMOS_AUX!A:F,6,0),0)</f>
        <v>0</v>
      </c>
      <c r="H278" s="0" t="n">
        <f aca="false">$E$269*$E278</f>
        <v>0.6359</v>
      </c>
    </row>
    <row r="279" customFormat="false" ht="21" hidden="false" customHeight="false" outlineLevel="0" collapsed="false">
      <c r="A279" s="143" t="n">
        <v>43485</v>
      </c>
      <c r="B279" s="144" t="s">
        <v>502</v>
      </c>
      <c r="C279" s="145" t="s">
        <v>478</v>
      </c>
      <c r="D279" s="145" t="s">
        <v>484</v>
      </c>
      <c r="E279" s="143" t="n">
        <v>0.8254</v>
      </c>
      <c r="F279" s="146" t="n">
        <f aca="false">IF(C279="MAT.",VLOOKUP(A279,INSUMOS_AUX!A:F,6,0),0)</f>
        <v>1.06</v>
      </c>
      <c r="G279" s="143" t="n">
        <f aca="false">IF(C279="M.O.",VLOOKUP(A279,INSUMOS_AUX!A:F,6,0),0)</f>
        <v>0</v>
      </c>
      <c r="H279" s="0" t="n">
        <f aca="false">$E$269*$E279</f>
        <v>0.8254</v>
      </c>
    </row>
    <row r="280" customFormat="false" ht="21" hidden="false" customHeight="false" outlineLevel="0" collapsed="false">
      <c r="A280" s="143" t="n">
        <v>43491</v>
      </c>
      <c r="B280" s="144" t="s">
        <v>491</v>
      </c>
      <c r="C280" s="145" t="s">
        <v>478</v>
      </c>
      <c r="D280" s="145" t="s">
        <v>484</v>
      </c>
      <c r="E280" s="143" t="n">
        <v>0.6359</v>
      </c>
      <c r="F280" s="146" t="n">
        <f aca="false">IF(C280="MAT.",VLOOKUP(A280,INSUMOS_AUX!A:F,6,0),0)</f>
        <v>1.33</v>
      </c>
      <c r="G280" s="143" t="n">
        <f aca="false">IF(C280="M.O.",VLOOKUP(A280,INSUMOS_AUX!A:F,6,0),0)</f>
        <v>0</v>
      </c>
      <c r="H280" s="0" t="n">
        <f aca="false">$E$269*$E280</f>
        <v>0.6359</v>
      </c>
    </row>
    <row r="281" customFormat="false" ht="15" hidden="false" customHeight="false" outlineLevel="0" collapsed="false">
      <c r="A281" s="143" t="n">
        <v>4823</v>
      </c>
      <c r="B281" s="144" t="s">
        <v>541</v>
      </c>
      <c r="C281" s="145" t="s">
        <v>478</v>
      </c>
      <c r="D281" s="145" t="s">
        <v>506</v>
      </c>
      <c r="E281" s="143" t="n">
        <v>0.0692</v>
      </c>
      <c r="F281" s="146" t="n">
        <f aca="false">IF(C281="MAT.",VLOOKUP(A281,INSUMOS_AUX!A:F,6,0),0)</f>
        <v>45.11</v>
      </c>
      <c r="G281" s="143" t="n">
        <f aca="false">IF(C281="M.O.",VLOOKUP(A281,INSUMOS_AUX!A:F,6,0),0)</f>
        <v>0</v>
      </c>
      <c r="H281" s="0" t="n">
        <f aca="false">$E$269*$E281</f>
        <v>0.0692</v>
      </c>
    </row>
    <row r="282" customFormat="false" ht="15" hidden="false" customHeight="false" outlineLevel="0" collapsed="false">
      <c r="A282" s="143" t="n">
        <v>541</v>
      </c>
      <c r="B282" s="144" t="s">
        <v>542</v>
      </c>
      <c r="C282" s="145" t="s">
        <v>478</v>
      </c>
      <c r="D282" s="145" t="s">
        <v>32</v>
      </c>
      <c r="E282" s="143" t="n">
        <v>1</v>
      </c>
      <c r="F282" s="146" t="n">
        <f aca="false">IF(C282="MAT.",VLOOKUP(A282,INSUMOS_AUX!A:F,6,0),0)</f>
        <v>222.06</v>
      </c>
      <c r="G282" s="143" t="n">
        <f aca="false">IF(C282="M.O.",VLOOKUP(A282,INSUMOS_AUX!A:F,6,0),0)</f>
        <v>0</v>
      </c>
      <c r="H282" s="0" t="n">
        <f aca="false">$E$269*$E282</f>
        <v>1</v>
      </c>
    </row>
    <row r="283" customFormat="false" ht="15" hidden="false" customHeight="false" outlineLevel="0" collapsed="false">
      <c r="A283" s="143" t="n">
        <v>6111</v>
      </c>
      <c r="B283" s="144" t="s">
        <v>493</v>
      </c>
      <c r="C283" s="145" t="s">
        <v>476</v>
      </c>
      <c r="D283" s="145" t="s">
        <v>484</v>
      </c>
      <c r="E283" s="143" t="n">
        <v>0.651428678</v>
      </c>
      <c r="F283" s="146" t="n">
        <f aca="false">IF(C283="MAT.",VLOOKUP(A283,INSUMOS_AUX!A:F,6,0),0)</f>
        <v>0</v>
      </c>
      <c r="G283" s="143" t="n">
        <f aca="false">IF(C283="M.O.",VLOOKUP(A283,INSUMOS_AUX!A:F,6,0),0)</f>
        <v>11.12</v>
      </c>
      <c r="H283" s="0" t="n">
        <f aca="false">$E$269*$E283</f>
        <v>0.651428678</v>
      </c>
    </row>
    <row r="284" customFormat="false" ht="31.5" hidden="false" customHeight="false" outlineLevel="0" collapsed="false">
      <c r="A284" s="143" t="n">
        <v>7568</v>
      </c>
      <c r="B284" s="144" t="s">
        <v>543</v>
      </c>
      <c r="C284" s="145" t="s">
        <v>478</v>
      </c>
      <c r="D284" s="145" t="s">
        <v>32</v>
      </c>
      <c r="E284" s="143" t="n">
        <v>4</v>
      </c>
      <c r="F284" s="146" t="n">
        <f aca="false">IF(C284="MAT.",VLOOKUP(A284,INSUMOS_AUX!A:F,6,0),0)</f>
        <v>0.67</v>
      </c>
      <c r="G284" s="143" t="n">
        <f aca="false">IF(C284="M.O.",VLOOKUP(A284,INSUMOS_AUX!A:F,6,0),0)</f>
        <v>0</v>
      </c>
      <c r="H284" s="0" t="n">
        <f aca="false">$E$269*$E284</f>
        <v>4</v>
      </c>
    </row>
    <row r="285" customFormat="false" ht="15" hidden="false" customHeight="false" outlineLevel="0" collapsed="false">
      <c r="A285" s="137"/>
      <c r="B285" s="147"/>
      <c r="C285" s="138"/>
      <c r="D285" s="138"/>
      <c r="E285" s="138"/>
      <c r="F285" s="138"/>
      <c r="G285" s="138"/>
    </row>
    <row r="286" customFormat="false" ht="21" hidden="false" customHeight="false" outlineLevel="0" collapsed="false">
      <c r="A286" s="139" t="s">
        <v>128</v>
      </c>
      <c r="B286" s="140" t="s">
        <v>129</v>
      </c>
      <c r="C286" s="141" t="s">
        <v>62</v>
      </c>
      <c r="D286" s="141" t="s">
        <v>32</v>
      </c>
      <c r="E286" s="142" t="n">
        <v>2</v>
      </c>
      <c r="F286" s="142" t="n">
        <f aca="false">SUMPRODUCT($E287:$E298,F287:F298)</f>
        <v>188.385797</v>
      </c>
      <c r="G286" s="142" t="n">
        <f aca="false">SUMPRODUCT($E287:$E298,G287:G298)</f>
        <v>2.16576615312</v>
      </c>
    </row>
    <row r="287" customFormat="false" ht="15" hidden="false" customHeight="false" outlineLevel="0" collapsed="false">
      <c r="A287" s="143" t="n">
        <v>2696</v>
      </c>
      <c r="B287" s="144" t="s">
        <v>500</v>
      </c>
      <c r="C287" s="145" t="s">
        <v>476</v>
      </c>
      <c r="D287" s="145" t="s">
        <v>484</v>
      </c>
      <c r="E287" s="143" t="n">
        <v>0.0979872</v>
      </c>
      <c r="F287" s="146" t="n">
        <f aca="false">IF(C287="MAT.",VLOOKUP(A287,INSUMOS_AUX!A:F,6,0),0)</f>
        <v>0</v>
      </c>
      <c r="G287" s="143" t="n">
        <f aca="false">IF(C287="M.O.",VLOOKUP(A287,INSUMOS_AUX!A:F,6,0),0)</f>
        <v>18.58</v>
      </c>
      <c r="H287" s="0" t="n">
        <f aca="false">$E$286*$E287</f>
        <v>0.1959744</v>
      </c>
    </row>
    <row r="288" customFormat="false" ht="15" hidden="false" customHeight="false" outlineLevel="0" collapsed="false">
      <c r="A288" s="143" t="n">
        <v>3146</v>
      </c>
      <c r="B288" s="144" t="s">
        <v>544</v>
      </c>
      <c r="C288" s="145" t="s">
        <v>478</v>
      </c>
      <c r="D288" s="145" t="s">
        <v>32</v>
      </c>
      <c r="E288" s="143" t="n">
        <v>0.021</v>
      </c>
      <c r="F288" s="146" t="n">
        <f aca="false">IF(C288="MAT.",VLOOKUP(A288,INSUMOS_AUX!A:F,6,0),0)</f>
        <v>4.05</v>
      </c>
      <c r="G288" s="143" t="n">
        <f aca="false">IF(C288="M.O.",VLOOKUP(A288,INSUMOS_AUX!A:F,6,0),0)</f>
        <v>0</v>
      </c>
      <c r="H288" s="0" t="n">
        <f aca="false">$E$286*$E288</f>
        <v>0.042</v>
      </c>
    </row>
    <row r="289" customFormat="false" ht="21" hidden="false" customHeight="false" outlineLevel="0" collapsed="false">
      <c r="A289" s="143" t="n">
        <v>36791</v>
      </c>
      <c r="B289" s="144" t="s">
        <v>545</v>
      </c>
      <c r="C289" s="145" t="s">
        <v>478</v>
      </c>
      <c r="D289" s="145" t="s">
        <v>32</v>
      </c>
      <c r="E289" s="143" t="n">
        <v>1</v>
      </c>
      <c r="F289" s="146" t="n">
        <f aca="false">IF(C289="MAT.",VLOOKUP(A289,INSUMOS_AUX!A:F,6,0),0)</f>
        <v>187.46</v>
      </c>
      <c r="G289" s="143" t="n">
        <f aca="false">IF(C289="M.O.",VLOOKUP(A289,INSUMOS_AUX!A:F,6,0),0)</f>
        <v>0</v>
      </c>
      <c r="H289" s="0" t="n">
        <f aca="false">$E$286*$E289</f>
        <v>2</v>
      </c>
    </row>
    <row r="290" customFormat="false" ht="21" hidden="false" customHeight="false" outlineLevel="0" collapsed="false">
      <c r="A290" s="143" t="n">
        <v>37370</v>
      </c>
      <c r="B290" s="144" t="s">
        <v>483</v>
      </c>
      <c r="C290" s="145" t="s">
        <v>478</v>
      </c>
      <c r="D290" s="145" t="s">
        <v>484</v>
      </c>
      <c r="E290" s="143" t="n">
        <v>0.1263</v>
      </c>
      <c r="F290" s="146" t="n">
        <f aca="false">IF(C290="MAT.",VLOOKUP(A290,INSUMOS_AUX!A:F,6,0),0)</f>
        <v>3.14</v>
      </c>
      <c r="G290" s="143" t="n">
        <f aca="false">IF(C290="M.O.",VLOOKUP(A290,INSUMOS_AUX!A:F,6,0),0)</f>
        <v>0</v>
      </c>
      <c r="H290" s="0" t="n">
        <f aca="false">$E$286*$E290</f>
        <v>0.2526</v>
      </c>
    </row>
    <row r="291" customFormat="false" ht="21" hidden="false" customHeight="false" outlineLevel="0" collapsed="false">
      <c r="A291" s="143" t="n">
        <v>37371</v>
      </c>
      <c r="B291" s="144" t="s">
        <v>485</v>
      </c>
      <c r="C291" s="145" t="s">
        <v>478</v>
      </c>
      <c r="D291" s="145" t="s">
        <v>484</v>
      </c>
      <c r="E291" s="143" t="n">
        <v>0.1263</v>
      </c>
      <c r="F291" s="146" t="n">
        <f aca="false">IF(C291="MAT.",VLOOKUP(A291,INSUMOS_AUX!A:F,6,0),0)</f>
        <v>0.63</v>
      </c>
      <c r="G291" s="143" t="n">
        <f aca="false">IF(C291="M.O.",VLOOKUP(A291,INSUMOS_AUX!A:F,6,0),0)</f>
        <v>0</v>
      </c>
      <c r="H291" s="0" t="n">
        <f aca="false">$E$286*$E291</f>
        <v>0.2526</v>
      </c>
    </row>
    <row r="292" customFormat="false" ht="21" hidden="false" customHeight="false" outlineLevel="0" collapsed="false">
      <c r="A292" s="143" t="n">
        <v>37372</v>
      </c>
      <c r="B292" s="144" t="s">
        <v>486</v>
      </c>
      <c r="C292" s="145" t="s">
        <v>478</v>
      </c>
      <c r="D292" s="145" t="s">
        <v>484</v>
      </c>
      <c r="E292" s="143" t="n">
        <v>0.1263</v>
      </c>
      <c r="F292" s="146" t="n">
        <f aca="false">IF(C292="MAT.",VLOOKUP(A292,INSUMOS_AUX!A:F,6,0),0)</f>
        <v>1.34</v>
      </c>
      <c r="G292" s="143" t="n">
        <f aca="false">IF(C292="M.O.",VLOOKUP(A292,INSUMOS_AUX!A:F,6,0),0)</f>
        <v>0</v>
      </c>
      <c r="H292" s="0" t="n">
        <f aca="false">$E$286*$E292</f>
        <v>0.2526</v>
      </c>
    </row>
    <row r="293" customFormat="false" ht="21" hidden="false" customHeight="false" outlineLevel="0" collapsed="false">
      <c r="A293" s="143" t="n">
        <v>37373</v>
      </c>
      <c r="B293" s="144" t="s">
        <v>487</v>
      </c>
      <c r="C293" s="145" t="s">
        <v>478</v>
      </c>
      <c r="D293" s="145" t="s">
        <v>484</v>
      </c>
      <c r="E293" s="143" t="n">
        <v>0.1263</v>
      </c>
      <c r="F293" s="146" t="n">
        <f aca="false">IF(C293="MAT.",VLOOKUP(A293,INSUMOS_AUX!A:F,6,0),0)</f>
        <v>0.04</v>
      </c>
      <c r="G293" s="143" t="n">
        <f aca="false">IF(C293="M.O.",VLOOKUP(A293,INSUMOS_AUX!A:F,6,0),0)</f>
        <v>0</v>
      </c>
      <c r="H293" s="0" t="n">
        <f aca="false">$E$286*$E293</f>
        <v>0.2526</v>
      </c>
    </row>
    <row r="294" customFormat="false" ht="21" hidden="false" customHeight="false" outlineLevel="0" collapsed="false">
      <c r="A294" s="143" t="n">
        <v>43461</v>
      </c>
      <c r="B294" s="144" t="s">
        <v>501</v>
      </c>
      <c r="C294" s="145" t="s">
        <v>478</v>
      </c>
      <c r="D294" s="145" t="s">
        <v>484</v>
      </c>
      <c r="E294" s="143" t="n">
        <v>0.096</v>
      </c>
      <c r="F294" s="146" t="n">
        <f aca="false">IF(C294="MAT.",VLOOKUP(A294,INSUMOS_AUX!A:F,6,0),0)</f>
        <v>0.31</v>
      </c>
      <c r="G294" s="143" t="n">
        <f aca="false">IF(C294="M.O.",VLOOKUP(A294,INSUMOS_AUX!A:F,6,0),0)</f>
        <v>0</v>
      </c>
      <c r="H294" s="0" t="n">
        <f aca="false">$E$286*$E294</f>
        <v>0.192</v>
      </c>
    </row>
    <row r="295" customFormat="false" ht="21" hidden="false" customHeight="false" outlineLevel="0" collapsed="false">
      <c r="A295" s="143" t="n">
        <v>43467</v>
      </c>
      <c r="B295" s="144" t="s">
        <v>489</v>
      </c>
      <c r="C295" s="145" t="s">
        <v>478</v>
      </c>
      <c r="D295" s="145" t="s">
        <v>484</v>
      </c>
      <c r="E295" s="143" t="n">
        <v>0.0303</v>
      </c>
      <c r="F295" s="146" t="n">
        <f aca="false">IF(C295="MAT.",VLOOKUP(A295,INSUMOS_AUX!A:F,6,0),0)</f>
        <v>0.61</v>
      </c>
      <c r="G295" s="143" t="n">
        <f aca="false">IF(C295="M.O.",VLOOKUP(A295,INSUMOS_AUX!A:F,6,0),0)</f>
        <v>0</v>
      </c>
      <c r="H295" s="0" t="n">
        <f aca="false">$E$286*$E295</f>
        <v>0.0606</v>
      </c>
    </row>
    <row r="296" customFormat="false" ht="21" hidden="false" customHeight="false" outlineLevel="0" collapsed="false">
      <c r="A296" s="143" t="n">
        <v>43485</v>
      </c>
      <c r="B296" s="144" t="s">
        <v>502</v>
      </c>
      <c r="C296" s="145" t="s">
        <v>478</v>
      </c>
      <c r="D296" s="145" t="s">
        <v>484</v>
      </c>
      <c r="E296" s="143" t="n">
        <v>0.096</v>
      </c>
      <c r="F296" s="146" t="n">
        <f aca="false">IF(C296="MAT.",VLOOKUP(A296,INSUMOS_AUX!A:F,6,0),0)</f>
        <v>1.06</v>
      </c>
      <c r="G296" s="143" t="n">
        <f aca="false">IF(C296="M.O.",VLOOKUP(A296,INSUMOS_AUX!A:F,6,0),0)</f>
        <v>0</v>
      </c>
      <c r="H296" s="0" t="n">
        <f aca="false">$E$286*$E296</f>
        <v>0.192</v>
      </c>
    </row>
    <row r="297" customFormat="false" ht="21" hidden="false" customHeight="false" outlineLevel="0" collapsed="false">
      <c r="A297" s="143" t="n">
        <v>43491</v>
      </c>
      <c r="B297" s="144" t="s">
        <v>491</v>
      </c>
      <c r="C297" s="145" t="s">
        <v>478</v>
      </c>
      <c r="D297" s="145" t="s">
        <v>484</v>
      </c>
      <c r="E297" s="143" t="n">
        <v>0.0303</v>
      </c>
      <c r="F297" s="146" t="n">
        <f aca="false">IF(C297="MAT.",VLOOKUP(A297,INSUMOS_AUX!A:F,6,0),0)</f>
        <v>1.33</v>
      </c>
      <c r="G297" s="143" t="n">
        <f aca="false">IF(C297="M.O.",VLOOKUP(A297,INSUMOS_AUX!A:F,6,0),0)</f>
        <v>0</v>
      </c>
      <c r="H297" s="0" t="n">
        <f aca="false">$E$286*$E297</f>
        <v>0.0606</v>
      </c>
    </row>
    <row r="298" customFormat="false" ht="15" hidden="false" customHeight="false" outlineLevel="0" collapsed="false">
      <c r="A298" s="143" t="n">
        <v>6111</v>
      </c>
      <c r="B298" s="144" t="s">
        <v>493</v>
      </c>
      <c r="C298" s="145" t="s">
        <v>476</v>
      </c>
      <c r="D298" s="145" t="s">
        <v>484</v>
      </c>
      <c r="E298" s="143" t="n">
        <v>0.031039926</v>
      </c>
      <c r="F298" s="146" t="n">
        <f aca="false">IF(C298="MAT.",VLOOKUP(A298,INSUMOS_AUX!A:F,6,0),0)</f>
        <v>0</v>
      </c>
      <c r="G298" s="143" t="n">
        <f aca="false">IF(C298="M.O.",VLOOKUP(A298,INSUMOS_AUX!A:F,6,0),0)</f>
        <v>11.12</v>
      </c>
      <c r="H298" s="0" t="n">
        <f aca="false">$E$286*$E298</f>
        <v>0.062079852</v>
      </c>
    </row>
    <row r="299" customFormat="false" ht="15" hidden="false" customHeight="false" outlineLevel="0" collapsed="false">
      <c r="A299" s="137"/>
      <c r="B299" s="147"/>
      <c r="C299" s="138"/>
      <c r="D299" s="138"/>
      <c r="E299" s="138"/>
      <c r="F299" s="138"/>
      <c r="G299" s="138"/>
    </row>
    <row r="300" customFormat="false" ht="31.5" hidden="false" customHeight="false" outlineLevel="0" collapsed="false">
      <c r="A300" s="139" t="s">
        <v>131</v>
      </c>
      <c r="B300" s="140" t="s">
        <v>132</v>
      </c>
      <c r="C300" s="141" t="s">
        <v>62</v>
      </c>
      <c r="D300" s="141" t="s">
        <v>32</v>
      </c>
      <c r="E300" s="142" t="n">
        <v>2</v>
      </c>
      <c r="F300" s="142" t="n">
        <f aca="false">SUMPRODUCT($E301:$E318,F301:F318)</f>
        <v>199.81659</v>
      </c>
      <c r="G300" s="142" t="n">
        <f aca="false">SUMPRODUCT($E301:$E318,G301:G318)</f>
        <v>24.84743227352</v>
      </c>
    </row>
    <row r="301" customFormat="false" ht="21" hidden="false" customHeight="false" outlineLevel="0" collapsed="false">
      <c r="A301" s="143" t="n">
        <v>20269</v>
      </c>
      <c r="B301" s="144" t="s">
        <v>546</v>
      </c>
      <c r="C301" s="145" t="s">
        <v>478</v>
      </c>
      <c r="D301" s="145" t="s">
        <v>32</v>
      </c>
      <c r="E301" s="143" t="n">
        <v>1</v>
      </c>
      <c r="F301" s="146" t="n">
        <f aca="false">IF(C301="MAT.",VLOOKUP(A301,INSUMOS_AUX!A:F,6,0),0)</f>
        <v>98.79</v>
      </c>
      <c r="G301" s="143" t="n">
        <f aca="false">IF(C301="M.O.",VLOOKUP(A301,INSUMOS_AUX!A:F,6,0),0)</f>
        <v>0</v>
      </c>
      <c r="H301" s="0" t="n">
        <f aca="false">$E$300*$E301</f>
        <v>2</v>
      </c>
    </row>
    <row r="302" customFormat="false" ht="15" hidden="false" customHeight="false" outlineLevel="0" collapsed="false">
      <c r="A302" s="143" t="n">
        <v>2696</v>
      </c>
      <c r="B302" s="144" t="s">
        <v>500</v>
      </c>
      <c r="C302" s="145" t="s">
        <v>476</v>
      </c>
      <c r="D302" s="145" t="s">
        <v>484</v>
      </c>
      <c r="E302" s="143" t="n">
        <v>0.26385095</v>
      </c>
      <c r="F302" s="146" t="n">
        <f aca="false">IF(C302="MAT.",VLOOKUP(A302,INSUMOS_AUX!A:F,6,0),0)</f>
        <v>0</v>
      </c>
      <c r="G302" s="143" t="n">
        <f aca="false">IF(C302="M.O.",VLOOKUP(A302,INSUMOS_AUX!A:F,6,0),0)</f>
        <v>18.58</v>
      </c>
      <c r="H302" s="0" t="n">
        <f aca="false">$E$300*$E302</f>
        <v>0.5277019</v>
      </c>
    </row>
    <row r="303" customFormat="false" ht="15" hidden="false" customHeight="false" outlineLevel="0" collapsed="false">
      <c r="A303" s="143" t="n">
        <v>3146</v>
      </c>
      <c r="B303" s="144" t="s">
        <v>544</v>
      </c>
      <c r="C303" s="145" t="s">
        <v>478</v>
      </c>
      <c r="D303" s="145" t="s">
        <v>32</v>
      </c>
      <c r="E303" s="143" t="n">
        <v>0.0812</v>
      </c>
      <c r="F303" s="146" t="n">
        <f aca="false">IF(C303="MAT.",VLOOKUP(A303,INSUMOS_AUX!A:F,6,0),0)</f>
        <v>4.05</v>
      </c>
      <c r="G303" s="143" t="n">
        <f aca="false">IF(C303="M.O.",VLOOKUP(A303,INSUMOS_AUX!A:F,6,0),0)</f>
        <v>0</v>
      </c>
      <c r="H303" s="0" t="n">
        <f aca="false">$E$300*$E303</f>
        <v>0.1624</v>
      </c>
    </row>
    <row r="304" customFormat="false" ht="21" hidden="false" customHeight="false" outlineLevel="0" collapsed="false">
      <c r="A304" s="143" t="n">
        <v>37370</v>
      </c>
      <c r="B304" s="144" t="s">
        <v>483</v>
      </c>
      <c r="C304" s="145" t="s">
        <v>478</v>
      </c>
      <c r="D304" s="145" t="s">
        <v>484</v>
      </c>
      <c r="E304" s="143" t="n">
        <v>1.4522</v>
      </c>
      <c r="F304" s="146" t="n">
        <f aca="false">IF(C304="MAT.",VLOOKUP(A304,INSUMOS_AUX!A:F,6,0),0)</f>
        <v>3.14</v>
      </c>
      <c r="G304" s="143" t="n">
        <f aca="false">IF(C304="M.O.",VLOOKUP(A304,INSUMOS_AUX!A:F,6,0),0)</f>
        <v>0</v>
      </c>
      <c r="H304" s="0" t="n">
        <f aca="false">$E$300*$E304</f>
        <v>2.9044</v>
      </c>
    </row>
    <row r="305" customFormat="false" ht="21" hidden="false" customHeight="false" outlineLevel="0" collapsed="false">
      <c r="A305" s="143" t="n">
        <v>37371</v>
      </c>
      <c r="B305" s="144" t="s">
        <v>485</v>
      </c>
      <c r="C305" s="145" t="s">
        <v>478</v>
      </c>
      <c r="D305" s="145" t="s">
        <v>484</v>
      </c>
      <c r="E305" s="143" t="n">
        <v>1.4522</v>
      </c>
      <c r="F305" s="146" t="n">
        <f aca="false">IF(C305="MAT.",VLOOKUP(A305,INSUMOS_AUX!A:F,6,0),0)</f>
        <v>0.63</v>
      </c>
      <c r="G305" s="143" t="n">
        <f aca="false">IF(C305="M.O.",VLOOKUP(A305,INSUMOS_AUX!A:F,6,0),0)</f>
        <v>0</v>
      </c>
      <c r="H305" s="0" t="n">
        <f aca="false">$E$300*$E305</f>
        <v>2.9044</v>
      </c>
    </row>
    <row r="306" customFormat="false" ht="21" hidden="false" customHeight="false" outlineLevel="0" collapsed="false">
      <c r="A306" s="143" t="n">
        <v>37372</v>
      </c>
      <c r="B306" s="144" t="s">
        <v>486</v>
      </c>
      <c r="C306" s="145" t="s">
        <v>478</v>
      </c>
      <c r="D306" s="145" t="s">
        <v>484</v>
      </c>
      <c r="E306" s="143" t="n">
        <v>1.4522</v>
      </c>
      <c r="F306" s="146" t="n">
        <f aca="false">IF(C306="MAT.",VLOOKUP(A306,INSUMOS_AUX!A:F,6,0),0)</f>
        <v>1.34</v>
      </c>
      <c r="G306" s="143" t="n">
        <f aca="false">IF(C306="M.O.",VLOOKUP(A306,INSUMOS_AUX!A:F,6,0),0)</f>
        <v>0</v>
      </c>
      <c r="H306" s="0" t="n">
        <f aca="false">$E$300*$E306</f>
        <v>2.9044</v>
      </c>
    </row>
    <row r="307" customFormat="false" ht="21" hidden="false" customHeight="false" outlineLevel="0" collapsed="false">
      <c r="A307" s="143" t="n">
        <v>37373</v>
      </c>
      <c r="B307" s="144" t="s">
        <v>487</v>
      </c>
      <c r="C307" s="145" t="s">
        <v>478</v>
      </c>
      <c r="D307" s="145" t="s">
        <v>484</v>
      </c>
      <c r="E307" s="143" t="n">
        <v>1.4522</v>
      </c>
      <c r="F307" s="146" t="n">
        <f aca="false">IF(C307="MAT.",VLOOKUP(A307,INSUMOS_AUX!A:F,6,0),0)</f>
        <v>0.04</v>
      </c>
      <c r="G307" s="143" t="n">
        <f aca="false">IF(C307="M.O.",VLOOKUP(A307,INSUMOS_AUX!A:F,6,0),0)</f>
        <v>0</v>
      </c>
      <c r="H307" s="0" t="n">
        <f aca="false">$E$300*$E307</f>
        <v>2.9044</v>
      </c>
    </row>
    <row r="308" customFormat="false" ht="21" hidden="false" customHeight="false" outlineLevel="0" collapsed="false">
      <c r="A308" s="143" t="n">
        <v>37588</v>
      </c>
      <c r="B308" s="144" t="s">
        <v>547</v>
      </c>
      <c r="C308" s="145" t="s">
        <v>478</v>
      </c>
      <c r="D308" s="145" t="s">
        <v>32</v>
      </c>
      <c r="E308" s="143" t="n">
        <v>1</v>
      </c>
      <c r="F308" s="146" t="n">
        <f aca="false">IF(C308="MAT.",VLOOKUP(A308,INSUMOS_AUX!A:F,6,0),0)</f>
        <v>58.49</v>
      </c>
      <c r="G308" s="143" t="n">
        <f aca="false">IF(C308="M.O.",VLOOKUP(A308,INSUMOS_AUX!A:F,6,0),0)</f>
        <v>0</v>
      </c>
      <c r="H308" s="0" t="n">
        <f aca="false">$E$300*$E308</f>
        <v>2</v>
      </c>
    </row>
    <row r="309" customFormat="false" ht="21" hidden="false" customHeight="false" outlineLevel="0" collapsed="false">
      <c r="A309" s="143" t="n">
        <v>43461</v>
      </c>
      <c r="B309" s="144" t="s">
        <v>501</v>
      </c>
      <c r="C309" s="145" t="s">
        <v>478</v>
      </c>
      <c r="D309" s="145" t="s">
        <v>484</v>
      </c>
      <c r="E309" s="143" t="n">
        <v>0.2585</v>
      </c>
      <c r="F309" s="146" t="n">
        <f aca="false">IF(C309="MAT.",VLOOKUP(A309,INSUMOS_AUX!A:F,6,0),0)</f>
        <v>0.31</v>
      </c>
      <c r="G309" s="143" t="n">
        <f aca="false">IF(C309="M.O.",VLOOKUP(A309,INSUMOS_AUX!A:F,6,0),0)</f>
        <v>0</v>
      </c>
      <c r="H309" s="0" t="n">
        <f aca="false">$E$300*$E309</f>
        <v>0.517</v>
      </c>
    </row>
    <row r="310" customFormat="false" ht="21" hidden="false" customHeight="false" outlineLevel="0" collapsed="false">
      <c r="A310" s="143" t="n">
        <v>43465</v>
      </c>
      <c r="B310" s="144" t="s">
        <v>488</v>
      </c>
      <c r="C310" s="145" t="s">
        <v>478</v>
      </c>
      <c r="D310" s="145" t="s">
        <v>484</v>
      </c>
      <c r="E310" s="143" t="n">
        <v>0.8458</v>
      </c>
      <c r="F310" s="146" t="n">
        <f aca="false">IF(C310="MAT.",VLOOKUP(A310,INSUMOS_AUX!A:F,6,0),0)</f>
        <v>0.82</v>
      </c>
      <c r="G310" s="143" t="n">
        <f aca="false">IF(C310="M.O.",VLOOKUP(A310,INSUMOS_AUX!A:F,6,0),0)</f>
        <v>0</v>
      </c>
      <c r="H310" s="0" t="n">
        <f aca="false">$E$300*$E310</f>
        <v>1.6916</v>
      </c>
    </row>
    <row r="311" customFormat="false" ht="21" hidden="false" customHeight="false" outlineLevel="0" collapsed="false">
      <c r="A311" s="143" t="n">
        <v>43467</v>
      </c>
      <c r="B311" s="144" t="s">
        <v>489</v>
      </c>
      <c r="C311" s="145" t="s">
        <v>478</v>
      </c>
      <c r="D311" s="145" t="s">
        <v>484</v>
      </c>
      <c r="E311" s="143" t="n">
        <v>0.3479</v>
      </c>
      <c r="F311" s="146" t="n">
        <f aca="false">IF(C311="MAT.",VLOOKUP(A311,INSUMOS_AUX!A:F,6,0),0)</f>
        <v>0.61</v>
      </c>
      <c r="G311" s="143" t="n">
        <f aca="false">IF(C311="M.O.",VLOOKUP(A311,INSUMOS_AUX!A:F,6,0),0)</f>
        <v>0</v>
      </c>
      <c r="H311" s="0" t="n">
        <f aca="false">$E$300*$E311</f>
        <v>0.6958</v>
      </c>
    </row>
    <row r="312" customFormat="false" ht="21" hidden="false" customHeight="false" outlineLevel="0" collapsed="false">
      <c r="A312" s="143" t="n">
        <v>43485</v>
      </c>
      <c r="B312" s="144" t="s">
        <v>502</v>
      </c>
      <c r="C312" s="145" t="s">
        <v>478</v>
      </c>
      <c r="D312" s="145" t="s">
        <v>484</v>
      </c>
      <c r="E312" s="143" t="n">
        <v>0.2585</v>
      </c>
      <c r="F312" s="146" t="n">
        <f aca="false">IF(C312="MAT.",VLOOKUP(A312,INSUMOS_AUX!A:F,6,0),0)</f>
        <v>1.06</v>
      </c>
      <c r="G312" s="143" t="n">
        <f aca="false">IF(C312="M.O.",VLOOKUP(A312,INSUMOS_AUX!A:F,6,0),0)</f>
        <v>0</v>
      </c>
      <c r="H312" s="0" t="n">
        <f aca="false">$E$300*$E312</f>
        <v>0.517</v>
      </c>
    </row>
    <row r="313" customFormat="false" ht="21" hidden="false" customHeight="false" outlineLevel="0" collapsed="false">
      <c r="A313" s="143" t="n">
        <v>43489</v>
      </c>
      <c r="B313" s="144" t="s">
        <v>490</v>
      </c>
      <c r="C313" s="145" t="s">
        <v>478</v>
      </c>
      <c r="D313" s="145" t="s">
        <v>484</v>
      </c>
      <c r="E313" s="143" t="n">
        <v>0.8458</v>
      </c>
      <c r="F313" s="146" t="n">
        <f aca="false">IF(C313="MAT.",VLOOKUP(A313,INSUMOS_AUX!A:F,6,0),0)</f>
        <v>1.24</v>
      </c>
      <c r="G313" s="143" t="n">
        <f aca="false">IF(C313="M.O.",VLOOKUP(A313,INSUMOS_AUX!A:F,6,0),0)</f>
        <v>0</v>
      </c>
      <c r="H313" s="0" t="n">
        <f aca="false">$E$300*$E313</f>
        <v>1.6916</v>
      </c>
    </row>
    <row r="314" customFormat="false" ht="21" hidden="false" customHeight="false" outlineLevel="0" collapsed="false">
      <c r="A314" s="143" t="n">
        <v>43491</v>
      </c>
      <c r="B314" s="144" t="s">
        <v>491</v>
      </c>
      <c r="C314" s="145" t="s">
        <v>478</v>
      </c>
      <c r="D314" s="145" t="s">
        <v>484</v>
      </c>
      <c r="E314" s="143" t="n">
        <v>0.3479</v>
      </c>
      <c r="F314" s="146" t="n">
        <f aca="false">IF(C314="MAT.",VLOOKUP(A314,INSUMOS_AUX!A:F,6,0),0)</f>
        <v>1.33</v>
      </c>
      <c r="G314" s="143" t="n">
        <f aca="false">IF(C314="M.O.",VLOOKUP(A314,INSUMOS_AUX!A:F,6,0),0)</f>
        <v>0</v>
      </c>
      <c r="H314" s="0" t="n">
        <f aca="false">$E$300*$E314</f>
        <v>0.6958</v>
      </c>
    </row>
    <row r="315" customFormat="false" ht="21" hidden="false" customHeight="false" outlineLevel="0" collapsed="false">
      <c r="A315" s="143" t="n">
        <v>44945</v>
      </c>
      <c r="B315" s="144" t="s">
        <v>548</v>
      </c>
      <c r="C315" s="145" t="s">
        <v>478</v>
      </c>
      <c r="D315" s="145" t="s">
        <v>32</v>
      </c>
      <c r="E315" s="143" t="n">
        <v>1</v>
      </c>
      <c r="F315" s="146" t="n">
        <f aca="false">IF(C315="MAT.",VLOOKUP(A315,INSUMOS_AUX!A:F,6,0),0)</f>
        <v>8.18</v>
      </c>
      <c r="G315" s="143" t="n">
        <f aca="false">IF(C315="M.O.",VLOOKUP(A315,INSUMOS_AUX!A:F,6,0),0)</f>
        <v>0</v>
      </c>
      <c r="H315" s="0" t="n">
        <f aca="false">$E$300*$E315</f>
        <v>2</v>
      </c>
    </row>
    <row r="316" customFormat="false" ht="15" hidden="false" customHeight="false" outlineLevel="0" collapsed="false">
      <c r="A316" s="143" t="n">
        <v>4755</v>
      </c>
      <c r="B316" s="144" t="s">
        <v>549</v>
      </c>
      <c r="C316" s="145" t="s">
        <v>476</v>
      </c>
      <c r="D316" s="145" t="s">
        <v>484</v>
      </c>
      <c r="E316" s="143" t="n">
        <v>0.860170142</v>
      </c>
      <c r="F316" s="146" t="n">
        <f aca="false">IF(C316="MAT.",VLOOKUP(A316,INSUMOS_AUX!A:F,6,0),0)</f>
        <v>0</v>
      </c>
      <c r="G316" s="143" t="n">
        <f aca="false">IF(C316="M.O.",VLOOKUP(A316,INSUMOS_AUX!A:F,6,0),0)</f>
        <v>18.58</v>
      </c>
      <c r="H316" s="0" t="n">
        <f aca="false">$E$300*$E316</f>
        <v>1.720340284</v>
      </c>
    </row>
    <row r="317" customFormat="false" ht="15" hidden="false" customHeight="false" outlineLevel="0" collapsed="false">
      <c r="A317" s="143" t="n">
        <v>4823</v>
      </c>
      <c r="B317" s="144" t="s">
        <v>541</v>
      </c>
      <c r="C317" s="145" t="s">
        <v>478</v>
      </c>
      <c r="D317" s="145" t="s">
        <v>506</v>
      </c>
      <c r="E317" s="143" t="n">
        <v>0.5271</v>
      </c>
      <c r="F317" s="146" t="n">
        <f aca="false">IF(C317="MAT.",VLOOKUP(A317,INSUMOS_AUX!A:F,6,0),0)</f>
        <v>45.11</v>
      </c>
      <c r="G317" s="143" t="n">
        <f aca="false">IF(C317="M.O.",VLOOKUP(A317,INSUMOS_AUX!A:F,6,0),0)</f>
        <v>0</v>
      </c>
      <c r="H317" s="0" t="n">
        <f aca="false">$E$300*$E317</f>
        <v>1.0542</v>
      </c>
    </row>
    <row r="318" customFormat="false" ht="15" hidden="false" customHeight="false" outlineLevel="0" collapsed="false">
      <c r="A318" s="143" t="n">
        <v>6111</v>
      </c>
      <c r="B318" s="144" t="s">
        <v>493</v>
      </c>
      <c r="C318" s="145" t="s">
        <v>476</v>
      </c>
      <c r="D318" s="145" t="s">
        <v>484</v>
      </c>
      <c r="E318" s="143" t="n">
        <v>0.356395718</v>
      </c>
      <c r="F318" s="146" t="n">
        <f aca="false">IF(C318="MAT.",VLOOKUP(A318,INSUMOS_AUX!A:F,6,0),0)</f>
        <v>0</v>
      </c>
      <c r="G318" s="143" t="n">
        <f aca="false">IF(C318="M.O.",VLOOKUP(A318,INSUMOS_AUX!A:F,6,0),0)</f>
        <v>11.12</v>
      </c>
      <c r="H318" s="0" t="n">
        <f aca="false">$E$300*$E318</f>
        <v>0.712791436</v>
      </c>
    </row>
    <row r="319" customFormat="false" ht="15" hidden="false" customHeight="false" outlineLevel="0" collapsed="false">
      <c r="A319" s="137"/>
      <c r="B319" s="147"/>
      <c r="C319" s="138"/>
      <c r="D319" s="138"/>
      <c r="E319" s="138"/>
      <c r="F319" s="138"/>
      <c r="G319" s="138"/>
    </row>
    <row r="320" customFormat="false" ht="21" hidden="false" customHeight="false" outlineLevel="0" collapsed="false">
      <c r="A320" s="139" t="s">
        <v>134</v>
      </c>
      <c r="B320" s="140" t="s">
        <v>135</v>
      </c>
      <c r="C320" s="141" t="s">
        <v>62</v>
      </c>
      <c r="D320" s="141" t="s">
        <v>68</v>
      </c>
      <c r="E320" s="142" t="n">
        <v>1.07</v>
      </c>
      <c r="F320" s="142" t="n">
        <f aca="false">SUMPRODUCT($E321:$E335,F321:F335)</f>
        <v>633.023418</v>
      </c>
      <c r="G320" s="142" t="n">
        <f aca="false">SUMPRODUCT($E321:$E335,G321:G335)</f>
        <v>47.47295066822</v>
      </c>
    </row>
    <row r="321" customFormat="false" ht="31.5" hidden="false" customHeight="false" outlineLevel="0" collapsed="false">
      <c r="A321" s="143" t="n">
        <v>11795</v>
      </c>
      <c r="B321" s="144" t="s">
        <v>550</v>
      </c>
      <c r="C321" s="145" t="s">
        <v>478</v>
      </c>
      <c r="D321" s="145" t="s">
        <v>68</v>
      </c>
      <c r="E321" s="143" t="n">
        <v>1</v>
      </c>
      <c r="F321" s="146" t="n">
        <f aca="false">IF(C321="MAT.",VLOOKUP(A321,INSUMOS_AUX!A:F,6,0),0)</f>
        <v>558.49</v>
      </c>
      <c r="G321" s="143" t="n">
        <f aca="false">IF(C321="M.O.",VLOOKUP(A321,INSUMOS_AUX!A:F,6,0),0)</f>
        <v>0</v>
      </c>
      <c r="H321" s="0" t="n">
        <f aca="false">$E$320*$E321</f>
        <v>1.07</v>
      </c>
    </row>
    <row r="322" customFormat="false" ht="15" hidden="false" customHeight="false" outlineLevel="0" collapsed="false">
      <c r="A322" s="143" t="n">
        <v>37329</v>
      </c>
      <c r="B322" s="144" t="s">
        <v>539</v>
      </c>
      <c r="C322" s="145" t="s">
        <v>478</v>
      </c>
      <c r="D322" s="145" t="s">
        <v>506</v>
      </c>
      <c r="E322" s="143" t="n">
        <v>0.0154</v>
      </c>
      <c r="F322" s="146" t="n">
        <f aca="false">IF(C322="MAT.",VLOOKUP(A322,INSUMOS_AUX!A:F,6,0),0)</f>
        <v>93.99</v>
      </c>
      <c r="G322" s="143" t="n">
        <f aca="false">IF(C322="M.O.",VLOOKUP(A322,INSUMOS_AUX!A:F,6,0),0)</f>
        <v>0</v>
      </c>
      <c r="H322" s="0" t="n">
        <f aca="false">$E$320*$E322</f>
        <v>0.016478</v>
      </c>
    </row>
    <row r="323" customFormat="false" ht="21" hidden="false" customHeight="false" outlineLevel="0" collapsed="false">
      <c r="A323" s="143" t="n">
        <v>37370</v>
      </c>
      <c r="B323" s="144" t="s">
        <v>483</v>
      </c>
      <c r="C323" s="145" t="s">
        <v>478</v>
      </c>
      <c r="D323" s="145" t="s">
        <v>484</v>
      </c>
      <c r="E323" s="143" t="n">
        <v>2.902</v>
      </c>
      <c r="F323" s="146" t="n">
        <f aca="false">IF(C323="MAT.",VLOOKUP(A323,INSUMOS_AUX!A:F,6,0),0)</f>
        <v>3.14</v>
      </c>
      <c r="G323" s="143" t="n">
        <f aca="false">IF(C323="M.O.",VLOOKUP(A323,INSUMOS_AUX!A:F,6,0),0)</f>
        <v>0</v>
      </c>
      <c r="H323" s="0" t="n">
        <f aca="false">$E$320*$E323</f>
        <v>3.10514</v>
      </c>
    </row>
    <row r="324" customFormat="false" ht="21" hidden="false" customHeight="false" outlineLevel="0" collapsed="false">
      <c r="A324" s="143" t="n">
        <v>37371</v>
      </c>
      <c r="B324" s="144" t="s">
        <v>485</v>
      </c>
      <c r="C324" s="145" t="s">
        <v>478</v>
      </c>
      <c r="D324" s="145" t="s">
        <v>484</v>
      </c>
      <c r="E324" s="143" t="n">
        <v>2.902</v>
      </c>
      <c r="F324" s="146" t="n">
        <f aca="false">IF(C324="MAT.",VLOOKUP(A324,INSUMOS_AUX!A:F,6,0),0)</f>
        <v>0.63</v>
      </c>
      <c r="G324" s="143" t="n">
        <f aca="false">IF(C324="M.O.",VLOOKUP(A324,INSUMOS_AUX!A:F,6,0),0)</f>
        <v>0</v>
      </c>
      <c r="H324" s="0" t="n">
        <f aca="false">$E$320*$E324</f>
        <v>3.10514</v>
      </c>
    </row>
    <row r="325" customFormat="false" ht="21" hidden="false" customHeight="false" outlineLevel="0" collapsed="false">
      <c r="A325" s="143" t="n">
        <v>37372</v>
      </c>
      <c r="B325" s="144" t="s">
        <v>486</v>
      </c>
      <c r="C325" s="145" t="s">
        <v>478</v>
      </c>
      <c r="D325" s="145" t="s">
        <v>484</v>
      </c>
      <c r="E325" s="143" t="n">
        <v>2.902</v>
      </c>
      <c r="F325" s="146" t="n">
        <f aca="false">IF(C325="MAT.",VLOOKUP(A325,INSUMOS_AUX!A:F,6,0),0)</f>
        <v>1.34</v>
      </c>
      <c r="G325" s="143" t="n">
        <f aca="false">IF(C325="M.O.",VLOOKUP(A325,INSUMOS_AUX!A:F,6,0),0)</f>
        <v>0</v>
      </c>
      <c r="H325" s="0" t="n">
        <f aca="false">$E$320*$E325</f>
        <v>3.10514</v>
      </c>
    </row>
    <row r="326" customFormat="false" ht="21" hidden="false" customHeight="false" outlineLevel="0" collapsed="false">
      <c r="A326" s="143" t="n">
        <v>37373</v>
      </c>
      <c r="B326" s="144" t="s">
        <v>487</v>
      </c>
      <c r="C326" s="145" t="s">
        <v>478</v>
      </c>
      <c r="D326" s="145" t="s">
        <v>484</v>
      </c>
      <c r="E326" s="143" t="n">
        <v>2.902</v>
      </c>
      <c r="F326" s="146" t="n">
        <f aca="false">IF(C326="MAT.",VLOOKUP(A326,INSUMOS_AUX!A:F,6,0),0)</f>
        <v>0.04</v>
      </c>
      <c r="G326" s="143" t="n">
        <f aca="false">IF(C326="M.O.",VLOOKUP(A326,INSUMOS_AUX!A:F,6,0),0)</f>
        <v>0</v>
      </c>
      <c r="H326" s="0" t="n">
        <f aca="false">$E$320*$E326</f>
        <v>3.10514</v>
      </c>
    </row>
    <row r="327" customFormat="false" ht="21" hidden="false" customHeight="false" outlineLevel="0" collapsed="false">
      <c r="A327" s="143" t="n">
        <v>37590</v>
      </c>
      <c r="B327" s="144" t="s">
        <v>551</v>
      </c>
      <c r="C327" s="145" t="s">
        <v>478</v>
      </c>
      <c r="D327" s="145" t="s">
        <v>32</v>
      </c>
      <c r="E327" s="143" t="n">
        <v>2</v>
      </c>
      <c r="F327" s="146" t="n">
        <f aca="false">IF(C327="MAT.",VLOOKUP(A327,INSUMOS_AUX!A:F,6,0),0)</f>
        <v>15.46</v>
      </c>
      <c r="G327" s="143" t="n">
        <f aca="false">IF(C327="M.O.",VLOOKUP(A327,INSUMOS_AUX!A:F,6,0),0)</f>
        <v>0</v>
      </c>
      <c r="H327" s="0" t="n">
        <f aca="false">$E$320*$E327</f>
        <v>2.14</v>
      </c>
    </row>
    <row r="328" customFormat="false" ht="21" hidden="false" customHeight="false" outlineLevel="0" collapsed="false">
      <c r="A328" s="143" t="n">
        <v>43465</v>
      </c>
      <c r="B328" s="144" t="s">
        <v>488</v>
      </c>
      <c r="C328" s="145" t="s">
        <v>478</v>
      </c>
      <c r="D328" s="145" t="s">
        <v>484</v>
      </c>
      <c r="E328" s="143" t="n">
        <v>1.9209</v>
      </c>
      <c r="F328" s="146" t="n">
        <f aca="false">IF(C328="MAT.",VLOOKUP(A328,INSUMOS_AUX!A:F,6,0),0)</f>
        <v>0.82</v>
      </c>
      <c r="G328" s="143" t="n">
        <f aca="false">IF(C328="M.O.",VLOOKUP(A328,INSUMOS_AUX!A:F,6,0),0)</f>
        <v>0</v>
      </c>
      <c r="H328" s="0" t="n">
        <f aca="false">$E$320*$E328</f>
        <v>2.055363</v>
      </c>
    </row>
    <row r="329" customFormat="false" ht="21" hidden="false" customHeight="false" outlineLevel="0" collapsed="false">
      <c r="A329" s="143" t="n">
        <v>43467</v>
      </c>
      <c r="B329" s="144" t="s">
        <v>489</v>
      </c>
      <c r="C329" s="145" t="s">
        <v>478</v>
      </c>
      <c r="D329" s="145" t="s">
        <v>484</v>
      </c>
      <c r="E329" s="143" t="n">
        <v>0.9811</v>
      </c>
      <c r="F329" s="146" t="n">
        <f aca="false">IF(C329="MAT.",VLOOKUP(A329,INSUMOS_AUX!A:F,6,0),0)</f>
        <v>0.61</v>
      </c>
      <c r="G329" s="143" t="n">
        <f aca="false">IF(C329="M.O.",VLOOKUP(A329,INSUMOS_AUX!A:F,6,0),0)</f>
        <v>0</v>
      </c>
      <c r="H329" s="0" t="n">
        <f aca="false">$E$320*$E329</f>
        <v>1.049777</v>
      </c>
    </row>
    <row r="330" customFormat="false" ht="21" hidden="false" customHeight="false" outlineLevel="0" collapsed="false">
      <c r="A330" s="143" t="n">
        <v>43489</v>
      </c>
      <c r="B330" s="144" t="s">
        <v>490</v>
      </c>
      <c r="C330" s="145" t="s">
        <v>478</v>
      </c>
      <c r="D330" s="145" t="s">
        <v>484</v>
      </c>
      <c r="E330" s="143" t="n">
        <v>1.9209</v>
      </c>
      <c r="F330" s="146" t="n">
        <f aca="false">IF(C330="MAT.",VLOOKUP(A330,INSUMOS_AUX!A:F,6,0),0)</f>
        <v>1.24</v>
      </c>
      <c r="G330" s="143" t="n">
        <f aca="false">IF(C330="M.O.",VLOOKUP(A330,INSUMOS_AUX!A:F,6,0),0)</f>
        <v>0</v>
      </c>
      <c r="H330" s="0" t="n">
        <f aca="false">$E$320*$E330</f>
        <v>2.055363</v>
      </c>
    </row>
    <row r="331" customFormat="false" ht="21" hidden="false" customHeight="false" outlineLevel="0" collapsed="false">
      <c r="A331" s="143" t="n">
        <v>43491</v>
      </c>
      <c r="B331" s="144" t="s">
        <v>491</v>
      </c>
      <c r="C331" s="145" t="s">
        <v>478</v>
      </c>
      <c r="D331" s="145" t="s">
        <v>484</v>
      </c>
      <c r="E331" s="143" t="n">
        <v>0.9811</v>
      </c>
      <c r="F331" s="146" t="n">
        <f aca="false">IF(C331="MAT.",VLOOKUP(A331,INSUMOS_AUX!A:F,6,0),0)</f>
        <v>1.33</v>
      </c>
      <c r="G331" s="143" t="n">
        <f aca="false">IF(C331="M.O.",VLOOKUP(A331,INSUMOS_AUX!A:F,6,0),0)</f>
        <v>0</v>
      </c>
      <c r="H331" s="0" t="n">
        <f aca="false">$E$320*$E331</f>
        <v>1.049777</v>
      </c>
    </row>
    <row r="332" customFormat="false" ht="15" hidden="false" customHeight="false" outlineLevel="0" collapsed="false">
      <c r="A332" s="143" t="n">
        <v>4755</v>
      </c>
      <c r="B332" s="144" t="s">
        <v>549</v>
      </c>
      <c r="C332" s="145" t="s">
        <v>476</v>
      </c>
      <c r="D332" s="145" t="s">
        <v>484</v>
      </c>
      <c r="E332" s="143" t="n">
        <v>1.953536091</v>
      </c>
      <c r="F332" s="146" t="n">
        <f aca="false">IF(C332="MAT.",VLOOKUP(A332,INSUMOS_AUX!A:F,6,0),0)</f>
        <v>0</v>
      </c>
      <c r="G332" s="143" t="n">
        <f aca="false">IF(C332="M.O.",VLOOKUP(A332,INSUMOS_AUX!A:F,6,0),0)</f>
        <v>18.58</v>
      </c>
      <c r="H332" s="0" t="n">
        <f aca="false">$E$320*$E332</f>
        <v>2.09028361737</v>
      </c>
    </row>
    <row r="333" customFormat="false" ht="15" hidden="false" customHeight="false" outlineLevel="0" collapsed="false">
      <c r="A333" s="143" t="n">
        <v>4823</v>
      </c>
      <c r="B333" s="144" t="s">
        <v>541</v>
      </c>
      <c r="C333" s="145" t="s">
        <v>478</v>
      </c>
      <c r="D333" s="145" t="s">
        <v>506</v>
      </c>
      <c r="E333" s="143" t="n">
        <v>0.3844</v>
      </c>
      <c r="F333" s="146" t="n">
        <f aca="false">IF(C333="MAT.",VLOOKUP(A333,INSUMOS_AUX!A:F,6,0),0)</f>
        <v>45.11</v>
      </c>
      <c r="G333" s="143" t="n">
        <f aca="false">IF(C333="M.O.",VLOOKUP(A333,INSUMOS_AUX!A:F,6,0),0)</f>
        <v>0</v>
      </c>
      <c r="H333" s="0" t="n">
        <f aca="false">$E$320*$E333</f>
        <v>0.411308</v>
      </c>
    </row>
    <row r="334" customFormat="false" ht="15" hidden="false" customHeight="false" outlineLevel="0" collapsed="false">
      <c r="A334" s="143" t="n">
        <v>6111</v>
      </c>
      <c r="B334" s="144" t="s">
        <v>493</v>
      </c>
      <c r="C334" s="145" t="s">
        <v>476</v>
      </c>
      <c r="D334" s="145" t="s">
        <v>484</v>
      </c>
      <c r="E334" s="143" t="n">
        <v>1.005058462</v>
      </c>
      <c r="F334" s="146" t="n">
        <f aca="false">IF(C334="MAT.",VLOOKUP(A334,INSUMOS_AUX!A:F,6,0),0)</f>
        <v>0</v>
      </c>
      <c r="G334" s="143" t="n">
        <f aca="false">IF(C334="M.O.",VLOOKUP(A334,INSUMOS_AUX!A:F,6,0),0)</f>
        <v>11.12</v>
      </c>
      <c r="H334" s="0" t="n">
        <f aca="false">$E$320*$E334</f>
        <v>1.07541255434</v>
      </c>
    </row>
    <row r="335" customFormat="false" ht="31.5" hidden="false" customHeight="false" outlineLevel="0" collapsed="false">
      <c r="A335" s="143" t="n">
        <v>7568</v>
      </c>
      <c r="B335" s="144" t="s">
        <v>543</v>
      </c>
      <c r="C335" s="145" t="s">
        <v>478</v>
      </c>
      <c r="D335" s="145" t="s">
        <v>32</v>
      </c>
      <c r="E335" s="143" t="n">
        <v>6</v>
      </c>
      <c r="F335" s="146" t="n">
        <f aca="false">IF(C335="MAT.",VLOOKUP(A335,INSUMOS_AUX!A:F,6,0),0)</f>
        <v>0.67</v>
      </c>
      <c r="G335" s="143" t="n">
        <f aca="false">IF(C335="M.O.",VLOOKUP(A335,INSUMOS_AUX!A:F,6,0),0)</f>
        <v>0</v>
      </c>
      <c r="H335" s="0" t="n">
        <f aca="false">$E$320*$E335</f>
        <v>6.42</v>
      </c>
    </row>
    <row r="336" customFormat="false" ht="15" hidden="false" customHeight="false" outlineLevel="0" collapsed="false">
      <c r="A336" s="137"/>
      <c r="B336" s="147"/>
      <c r="C336" s="138"/>
      <c r="D336" s="138"/>
      <c r="E336" s="138"/>
      <c r="F336" s="138"/>
      <c r="G336" s="138"/>
    </row>
    <row r="337" customFormat="false" ht="21" hidden="false" customHeight="false" outlineLevel="0" collapsed="false">
      <c r="A337" s="139" t="s">
        <v>137</v>
      </c>
      <c r="B337" s="140" t="s">
        <v>138</v>
      </c>
      <c r="C337" s="141" t="s">
        <v>62</v>
      </c>
      <c r="D337" s="141" t="s">
        <v>68</v>
      </c>
      <c r="E337" s="142" t="n">
        <v>2.7</v>
      </c>
      <c r="F337" s="142" t="n">
        <f aca="false">SUMPRODUCT($E338:$E346,F338:F346)</f>
        <v>393.11583</v>
      </c>
      <c r="G337" s="142" t="n">
        <f aca="false">SUMPRODUCT($E338:$E346,G338:G346)</f>
        <v>32.9590797354</v>
      </c>
    </row>
    <row r="338" customFormat="false" ht="15" hidden="false" customHeight="false" outlineLevel="0" collapsed="false">
      <c r="A338" s="143" t="n">
        <v>10489</v>
      </c>
      <c r="B338" s="144" t="s">
        <v>552</v>
      </c>
      <c r="C338" s="145" t="s">
        <v>476</v>
      </c>
      <c r="D338" s="145" t="s">
        <v>484</v>
      </c>
      <c r="E338" s="143" t="n">
        <v>2.05737077</v>
      </c>
      <c r="F338" s="146" t="n">
        <f aca="false">IF(C338="MAT.",VLOOKUP(A338,INSUMOS_AUX!A:F,6,0),0)</f>
        <v>0</v>
      </c>
      <c r="G338" s="143" t="n">
        <f aca="false">IF(C338="M.O.",VLOOKUP(A338,INSUMOS_AUX!A:F,6,0),0)</f>
        <v>16.02</v>
      </c>
      <c r="H338" s="0" t="n">
        <f aca="false">$E$337*$E338</f>
        <v>5.554901079</v>
      </c>
    </row>
    <row r="339" customFormat="false" ht="15" hidden="false" customHeight="false" outlineLevel="0" collapsed="false">
      <c r="A339" s="143" t="n">
        <v>11186</v>
      </c>
      <c r="B339" s="144" t="s">
        <v>553</v>
      </c>
      <c r="C339" s="145" t="s">
        <v>478</v>
      </c>
      <c r="D339" s="145" t="s">
        <v>68</v>
      </c>
      <c r="E339" s="143" t="n">
        <v>1</v>
      </c>
      <c r="F339" s="146" t="n">
        <f aca="false">IF(C339="MAT.",VLOOKUP(A339,INSUMOS_AUX!A:F,6,0),0)</f>
        <v>355.46</v>
      </c>
      <c r="G339" s="143" t="n">
        <f aca="false">IF(C339="M.O.",VLOOKUP(A339,INSUMOS_AUX!A:F,6,0),0)</f>
        <v>0</v>
      </c>
      <c r="H339" s="0" t="n">
        <f aca="false">$E$337*$E339</f>
        <v>2.7</v>
      </c>
    </row>
    <row r="340" customFormat="false" ht="21" hidden="false" customHeight="false" outlineLevel="0" collapsed="false">
      <c r="A340" s="143" t="n">
        <v>37370</v>
      </c>
      <c r="B340" s="144" t="s">
        <v>483</v>
      </c>
      <c r="C340" s="145" t="s">
        <v>478</v>
      </c>
      <c r="D340" s="145" t="s">
        <v>484</v>
      </c>
      <c r="E340" s="143" t="n">
        <v>2.023</v>
      </c>
      <c r="F340" s="146" t="n">
        <f aca="false">IF(C340="MAT.",VLOOKUP(A340,INSUMOS_AUX!A:F,6,0),0)</f>
        <v>3.14</v>
      </c>
      <c r="G340" s="143" t="n">
        <f aca="false">IF(C340="M.O.",VLOOKUP(A340,INSUMOS_AUX!A:F,6,0),0)</f>
        <v>0</v>
      </c>
      <c r="H340" s="0" t="n">
        <f aca="false">$E$337*$E340</f>
        <v>5.4621</v>
      </c>
    </row>
    <row r="341" customFormat="false" ht="21" hidden="false" customHeight="false" outlineLevel="0" collapsed="false">
      <c r="A341" s="143" t="n">
        <v>37371</v>
      </c>
      <c r="B341" s="144" t="s">
        <v>485</v>
      </c>
      <c r="C341" s="145" t="s">
        <v>478</v>
      </c>
      <c r="D341" s="145" t="s">
        <v>484</v>
      </c>
      <c r="E341" s="143" t="n">
        <v>2.023</v>
      </c>
      <c r="F341" s="146" t="n">
        <f aca="false">IF(C341="MAT.",VLOOKUP(A341,INSUMOS_AUX!A:F,6,0),0)</f>
        <v>0.63</v>
      </c>
      <c r="G341" s="143" t="n">
        <f aca="false">IF(C341="M.O.",VLOOKUP(A341,INSUMOS_AUX!A:F,6,0),0)</f>
        <v>0</v>
      </c>
      <c r="H341" s="0" t="n">
        <f aca="false">$E$337*$E341</f>
        <v>5.4621</v>
      </c>
    </row>
    <row r="342" customFormat="false" ht="21" hidden="false" customHeight="false" outlineLevel="0" collapsed="false">
      <c r="A342" s="143" t="n">
        <v>37372</v>
      </c>
      <c r="B342" s="144" t="s">
        <v>486</v>
      </c>
      <c r="C342" s="145" t="s">
        <v>478</v>
      </c>
      <c r="D342" s="145" t="s">
        <v>484</v>
      </c>
      <c r="E342" s="143" t="n">
        <v>2.023</v>
      </c>
      <c r="F342" s="146" t="n">
        <f aca="false">IF(C342="MAT.",VLOOKUP(A342,INSUMOS_AUX!A:F,6,0),0)</f>
        <v>1.34</v>
      </c>
      <c r="G342" s="143" t="n">
        <f aca="false">IF(C342="M.O.",VLOOKUP(A342,INSUMOS_AUX!A:F,6,0),0)</f>
        <v>0</v>
      </c>
      <c r="H342" s="0" t="n">
        <f aca="false">$E$337*$E342</f>
        <v>5.4621</v>
      </c>
    </row>
    <row r="343" customFormat="false" ht="21" hidden="false" customHeight="false" outlineLevel="0" collapsed="false">
      <c r="A343" s="143" t="n">
        <v>37373</v>
      </c>
      <c r="B343" s="144" t="s">
        <v>487</v>
      </c>
      <c r="C343" s="145" t="s">
        <v>478</v>
      </c>
      <c r="D343" s="145" t="s">
        <v>484</v>
      </c>
      <c r="E343" s="143" t="n">
        <v>2.023</v>
      </c>
      <c r="F343" s="146" t="n">
        <f aca="false">IF(C343="MAT.",VLOOKUP(A343,INSUMOS_AUX!A:F,6,0),0)</f>
        <v>0.04</v>
      </c>
      <c r="G343" s="143" t="n">
        <f aca="false">IF(C343="M.O.",VLOOKUP(A343,INSUMOS_AUX!A:F,6,0),0)</f>
        <v>0</v>
      </c>
      <c r="H343" s="0" t="n">
        <f aca="false">$E$337*$E343</f>
        <v>5.4621</v>
      </c>
    </row>
    <row r="344" customFormat="false" ht="15" hidden="false" customHeight="false" outlineLevel="0" collapsed="false">
      <c r="A344" s="143" t="n">
        <v>39961</v>
      </c>
      <c r="B344" s="144" t="s">
        <v>554</v>
      </c>
      <c r="C344" s="145" t="s">
        <v>478</v>
      </c>
      <c r="D344" s="145" t="s">
        <v>32</v>
      </c>
      <c r="E344" s="143" t="n">
        <v>1</v>
      </c>
      <c r="F344" s="146" t="n">
        <f aca="false">IF(C344="MAT.",VLOOKUP(A344,INSUMOS_AUX!A:F,6,0),0)</f>
        <v>23.07</v>
      </c>
      <c r="G344" s="143" t="n">
        <f aca="false">IF(C344="M.O.",VLOOKUP(A344,INSUMOS_AUX!A:F,6,0),0)</f>
        <v>0</v>
      </c>
      <c r="H344" s="0" t="n">
        <f aca="false">$E$337*$E344</f>
        <v>2.7</v>
      </c>
    </row>
    <row r="345" customFormat="false" ht="21" hidden="false" customHeight="false" outlineLevel="0" collapsed="false">
      <c r="A345" s="143" t="n">
        <v>43465</v>
      </c>
      <c r="B345" s="144" t="s">
        <v>488</v>
      </c>
      <c r="C345" s="145" t="s">
        <v>478</v>
      </c>
      <c r="D345" s="145" t="s">
        <v>484</v>
      </c>
      <c r="E345" s="143" t="n">
        <v>2.023</v>
      </c>
      <c r="F345" s="146" t="n">
        <f aca="false">IF(C345="MAT.",VLOOKUP(A345,INSUMOS_AUX!A:F,6,0),0)</f>
        <v>0.82</v>
      </c>
      <c r="G345" s="143" t="n">
        <f aca="false">IF(C345="M.O.",VLOOKUP(A345,INSUMOS_AUX!A:F,6,0),0)</f>
        <v>0</v>
      </c>
      <c r="H345" s="0" t="n">
        <f aca="false">$E$337*$E345</f>
        <v>5.4621</v>
      </c>
    </row>
    <row r="346" customFormat="false" ht="21" hidden="false" customHeight="false" outlineLevel="0" collapsed="false">
      <c r="A346" s="143" t="n">
        <v>43489</v>
      </c>
      <c r="B346" s="144" t="s">
        <v>490</v>
      </c>
      <c r="C346" s="145" t="s">
        <v>478</v>
      </c>
      <c r="D346" s="145" t="s">
        <v>484</v>
      </c>
      <c r="E346" s="143" t="n">
        <v>2.023</v>
      </c>
      <c r="F346" s="146" t="n">
        <f aca="false">IF(C346="MAT.",VLOOKUP(A346,INSUMOS_AUX!A:F,6,0),0)</f>
        <v>1.24</v>
      </c>
      <c r="G346" s="143" t="n">
        <f aca="false">IF(C346="M.O.",VLOOKUP(A346,INSUMOS_AUX!A:F,6,0),0)</f>
        <v>0</v>
      </c>
      <c r="H346" s="0" t="n">
        <f aca="false">$E$337*$E346</f>
        <v>5.4621</v>
      </c>
    </row>
    <row r="347" customFormat="false" ht="15" hidden="false" customHeight="false" outlineLevel="0" collapsed="false">
      <c r="A347" s="137"/>
      <c r="B347" s="147"/>
      <c r="C347" s="138"/>
      <c r="D347" s="138"/>
      <c r="E347" s="138"/>
      <c r="F347" s="138"/>
      <c r="G347" s="138"/>
    </row>
    <row r="348" customFormat="false" ht="15" hidden="false" customHeight="false" outlineLevel="0" collapsed="false">
      <c r="A348" s="134" t="s">
        <v>555</v>
      </c>
      <c r="B348" s="148" t="s">
        <v>139</v>
      </c>
      <c r="C348" s="136"/>
      <c r="D348" s="136"/>
      <c r="E348" s="136"/>
      <c r="F348" s="136"/>
      <c r="G348" s="136"/>
    </row>
    <row r="349" customFormat="false" ht="15" hidden="false" customHeight="false" outlineLevel="0" collapsed="false">
      <c r="A349" s="137"/>
      <c r="B349" s="147"/>
      <c r="C349" s="138"/>
      <c r="D349" s="138"/>
      <c r="E349" s="138"/>
      <c r="F349" s="138"/>
      <c r="G349" s="138"/>
    </row>
    <row r="350" customFormat="false" ht="31.5" hidden="false" customHeight="false" outlineLevel="0" collapsed="false">
      <c r="A350" s="139" t="s">
        <v>141</v>
      </c>
      <c r="B350" s="140" t="s">
        <v>142</v>
      </c>
      <c r="C350" s="141" t="s">
        <v>62</v>
      </c>
      <c r="D350" s="141" t="s">
        <v>68</v>
      </c>
      <c r="E350" s="142" t="n">
        <v>3.85</v>
      </c>
      <c r="F350" s="142" t="n">
        <f aca="false">SUMPRODUCT($E351:$E363,F351:F363)</f>
        <v>600.583157</v>
      </c>
      <c r="G350" s="142" t="n">
        <f aca="false">SUMPRODUCT($E351:$E363,G351:G363)</f>
        <v>42.2075586764</v>
      </c>
    </row>
    <row r="351" customFormat="false" ht="31.5" hidden="false" customHeight="false" outlineLevel="0" collapsed="false">
      <c r="A351" s="143" t="n">
        <v>34381</v>
      </c>
      <c r="B351" s="144" t="s">
        <v>556</v>
      </c>
      <c r="C351" s="145" t="s">
        <v>478</v>
      </c>
      <c r="D351" s="145" t="s">
        <v>32</v>
      </c>
      <c r="E351" s="143" t="n">
        <v>2.0833</v>
      </c>
      <c r="F351" s="146" t="n">
        <f aca="false">IF(C351="MAT.",VLOOKUP(A351,INSUMOS_AUX!A:F,6,0),0)</f>
        <v>263.56</v>
      </c>
      <c r="G351" s="143" t="n">
        <f aca="false">IF(C351="M.O.",VLOOKUP(A351,INSUMOS_AUX!A:F,6,0),0)</f>
        <v>0</v>
      </c>
      <c r="H351" s="0" t="n">
        <f aca="false">$E$350*$E351</f>
        <v>8.020705</v>
      </c>
    </row>
    <row r="352" customFormat="false" ht="21" hidden="false" customHeight="false" outlineLevel="0" collapsed="false">
      <c r="A352" s="143" t="n">
        <v>37370</v>
      </c>
      <c r="B352" s="144" t="s">
        <v>483</v>
      </c>
      <c r="C352" s="145" t="s">
        <v>478</v>
      </c>
      <c r="D352" s="145" t="s">
        <v>484</v>
      </c>
      <c r="E352" s="143" t="n">
        <v>2.56</v>
      </c>
      <c r="F352" s="146" t="n">
        <f aca="false">IF(C352="MAT.",VLOOKUP(A352,INSUMOS_AUX!A:F,6,0),0)</f>
        <v>3.14</v>
      </c>
      <c r="G352" s="143" t="n">
        <f aca="false">IF(C352="M.O.",VLOOKUP(A352,INSUMOS_AUX!A:F,6,0),0)</f>
        <v>0</v>
      </c>
      <c r="H352" s="0" t="n">
        <f aca="false">$E$350*$E352</f>
        <v>9.856</v>
      </c>
    </row>
    <row r="353" customFormat="false" ht="21" hidden="false" customHeight="false" outlineLevel="0" collapsed="false">
      <c r="A353" s="143" t="n">
        <v>37371</v>
      </c>
      <c r="B353" s="144" t="s">
        <v>485</v>
      </c>
      <c r="C353" s="145" t="s">
        <v>478</v>
      </c>
      <c r="D353" s="145" t="s">
        <v>484</v>
      </c>
      <c r="E353" s="143" t="n">
        <v>2.56</v>
      </c>
      <c r="F353" s="146" t="n">
        <f aca="false">IF(C353="MAT.",VLOOKUP(A353,INSUMOS_AUX!A:F,6,0),0)</f>
        <v>0.63</v>
      </c>
      <c r="G353" s="143" t="n">
        <f aca="false">IF(C353="M.O.",VLOOKUP(A353,INSUMOS_AUX!A:F,6,0),0)</f>
        <v>0</v>
      </c>
      <c r="H353" s="0" t="n">
        <f aca="false">$E$350*$E353</f>
        <v>9.856</v>
      </c>
    </row>
    <row r="354" customFormat="false" ht="21" hidden="false" customHeight="false" outlineLevel="0" collapsed="false">
      <c r="A354" s="143" t="n">
        <v>37372</v>
      </c>
      <c r="B354" s="144" t="s">
        <v>486</v>
      </c>
      <c r="C354" s="145" t="s">
        <v>478</v>
      </c>
      <c r="D354" s="145" t="s">
        <v>484</v>
      </c>
      <c r="E354" s="143" t="n">
        <v>2.56</v>
      </c>
      <c r="F354" s="146" t="n">
        <f aca="false">IF(C354="MAT.",VLOOKUP(A354,INSUMOS_AUX!A:F,6,0),0)</f>
        <v>1.34</v>
      </c>
      <c r="G354" s="143" t="n">
        <f aca="false">IF(C354="M.O.",VLOOKUP(A354,INSUMOS_AUX!A:F,6,0),0)</f>
        <v>0</v>
      </c>
      <c r="H354" s="0" t="n">
        <f aca="false">$E$350*$E354</f>
        <v>9.856</v>
      </c>
    </row>
    <row r="355" customFormat="false" ht="21" hidden="false" customHeight="false" outlineLevel="0" collapsed="false">
      <c r="A355" s="143" t="n">
        <v>37373</v>
      </c>
      <c r="B355" s="144" t="s">
        <v>487</v>
      </c>
      <c r="C355" s="145" t="s">
        <v>478</v>
      </c>
      <c r="D355" s="145" t="s">
        <v>484</v>
      </c>
      <c r="E355" s="143" t="n">
        <v>2.56</v>
      </c>
      <c r="F355" s="146" t="n">
        <f aca="false">IF(C355="MAT.",VLOOKUP(A355,INSUMOS_AUX!A:F,6,0),0)</f>
        <v>0.04</v>
      </c>
      <c r="G355" s="143" t="n">
        <f aca="false">IF(C355="M.O.",VLOOKUP(A355,INSUMOS_AUX!A:F,6,0),0)</f>
        <v>0</v>
      </c>
      <c r="H355" s="0" t="n">
        <f aca="false">$E$350*$E355</f>
        <v>9.856</v>
      </c>
    </row>
    <row r="356" customFormat="false" ht="15" hidden="false" customHeight="false" outlineLevel="0" collapsed="false">
      <c r="A356" s="143" t="n">
        <v>39961</v>
      </c>
      <c r="B356" s="144" t="s">
        <v>554</v>
      </c>
      <c r="C356" s="145" t="s">
        <v>478</v>
      </c>
      <c r="D356" s="145" t="s">
        <v>32</v>
      </c>
      <c r="E356" s="143" t="n">
        <v>1.2467</v>
      </c>
      <c r="F356" s="146" t="n">
        <f aca="false">IF(C356="MAT.",VLOOKUP(A356,INSUMOS_AUX!A:F,6,0),0)</f>
        <v>23.07</v>
      </c>
      <c r="G356" s="143" t="n">
        <f aca="false">IF(C356="M.O.",VLOOKUP(A356,INSUMOS_AUX!A:F,6,0),0)</f>
        <v>0</v>
      </c>
      <c r="H356" s="0" t="n">
        <f aca="false">$E$350*$E356</f>
        <v>4.799795</v>
      </c>
    </row>
    <row r="357" customFormat="false" ht="21" hidden="false" customHeight="false" outlineLevel="0" collapsed="false">
      <c r="A357" s="143" t="n">
        <v>43465</v>
      </c>
      <c r="B357" s="144" t="s">
        <v>488</v>
      </c>
      <c r="C357" s="145" t="s">
        <v>478</v>
      </c>
      <c r="D357" s="145" t="s">
        <v>484</v>
      </c>
      <c r="E357" s="143" t="n">
        <v>1.707</v>
      </c>
      <c r="F357" s="146" t="n">
        <f aca="false">IF(C357="MAT.",VLOOKUP(A357,INSUMOS_AUX!A:F,6,0),0)</f>
        <v>0.82</v>
      </c>
      <c r="G357" s="143" t="n">
        <f aca="false">IF(C357="M.O.",VLOOKUP(A357,INSUMOS_AUX!A:F,6,0),0)</f>
        <v>0</v>
      </c>
      <c r="H357" s="0" t="n">
        <f aca="false">$E$350*$E357</f>
        <v>6.57195</v>
      </c>
    </row>
    <row r="358" customFormat="false" ht="21" hidden="false" customHeight="false" outlineLevel="0" collapsed="false">
      <c r="A358" s="143" t="n">
        <v>43467</v>
      </c>
      <c r="B358" s="144" t="s">
        <v>489</v>
      </c>
      <c r="C358" s="145" t="s">
        <v>478</v>
      </c>
      <c r="D358" s="145" t="s">
        <v>484</v>
      </c>
      <c r="E358" s="143" t="n">
        <v>0.853</v>
      </c>
      <c r="F358" s="146" t="n">
        <f aca="false">IF(C358="MAT.",VLOOKUP(A358,INSUMOS_AUX!A:F,6,0),0)</f>
        <v>0.61</v>
      </c>
      <c r="G358" s="143" t="n">
        <f aca="false">IF(C358="M.O.",VLOOKUP(A358,INSUMOS_AUX!A:F,6,0),0)</f>
        <v>0</v>
      </c>
      <c r="H358" s="0" t="n">
        <f aca="false">$E$350*$E358</f>
        <v>3.28405</v>
      </c>
    </row>
    <row r="359" customFormat="false" ht="21" hidden="false" customHeight="false" outlineLevel="0" collapsed="false">
      <c r="A359" s="143" t="n">
        <v>43489</v>
      </c>
      <c r="B359" s="144" t="s">
        <v>490</v>
      </c>
      <c r="C359" s="145" t="s">
        <v>478</v>
      </c>
      <c r="D359" s="145" t="s">
        <v>484</v>
      </c>
      <c r="E359" s="143" t="n">
        <v>1.707</v>
      </c>
      <c r="F359" s="146" t="n">
        <f aca="false">IF(C359="MAT.",VLOOKUP(A359,INSUMOS_AUX!A:F,6,0),0)</f>
        <v>1.24</v>
      </c>
      <c r="G359" s="143" t="n">
        <f aca="false">IF(C359="M.O.",VLOOKUP(A359,INSUMOS_AUX!A:F,6,0),0)</f>
        <v>0</v>
      </c>
      <c r="H359" s="0" t="n">
        <f aca="false">$E$350*$E359</f>
        <v>6.57195</v>
      </c>
    </row>
    <row r="360" customFormat="false" ht="21" hidden="false" customHeight="false" outlineLevel="0" collapsed="false">
      <c r="A360" s="143" t="n">
        <v>43491</v>
      </c>
      <c r="B360" s="144" t="s">
        <v>491</v>
      </c>
      <c r="C360" s="145" t="s">
        <v>478</v>
      </c>
      <c r="D360" s="145" t="s">
        <v>484</v>
      </c>
      <c r="E360" s="143" t="n">
        <v>0.853</v>
      </c>
      <c r="F360" s="146" t="n">
        <f aca="false">IF(C360="MAT.",VLOOKUP(A360,INSUMOS_AUX!A:F,6,0),0)</f>
        <v>1.33</v>
      </c>
      <c r="G360" s="143" t="n">
        <f aca="false">IF(C360="M.O.",VLOOKUP(A360,INSUMOS_AUX!A:F,6,0),0)</f>
        <v>0</v>
      </c>
      <c r="H360" s="0" t="n">
        <f aca="false">$E$350*$E360</f>
        <v>3.28405</v>
      </c>
    </row>
    <row r="361" customFormat="false" ht="31.5" hidden="false" customHeight="false" outlineLevel="0" collapsed="false">
      <c r="A361" s="143" t="n">
        <v>4377</v>
      </c>
      <c r="B361" s="144" t="s">
        <v>557</v>
      </c>
      <c r="C361" s="145" t="s">
        <v>478</v>
      </c>
      <c r="D361" s="145" t="s">
        <v>32</v>
      </c>
      <c r="E361" s="143" t="n">
        <v>24.4</v>
      </c>
      <c r="F361" s="146" t="n">
        <f aca="false">IF(C361="MAT.",VLOOKUP(A361,INSUMOS_AUX!A:F,6,0),0)</f>
        <v>0.18</v>
      </c>
      <c r="G361" s="143" t="n">
        <f aca="false">IF(C361="M.O.",VLOOKUP(A361,INSUMOS_AUX!A:F,6,0),0)</f>
        <v>0</v>
      </c>
      <c r="H361" s="0" t="n">
        <f aca="false">$E$350*$E361</f>
        <v>93.94</v>
      </c>
    </row>
    <row r="362" customFormat="false" ht="15" hidden="false" customHeight="false" outlineLevel="0" collapsed="false">
      <c r="A362" s="143" t="n">
        <v>4750</v>
      </c>
      <c r="B362" s="144" t="s">
        <v>492</v>
      </c>
      <c r="C362" s="145" t="s">
        <v>476</v>
      </c>
      <c r="D362" s="145" t="s">
        <v>484</v>
      </c>
      <c r="E362" s="143" t="n">
        <v>1.74868494</v>
      </c>
      <c r="F362" s="146" t="n">
        <f aca="false">IF(C362="MAT.",VLOOKUP(A362,INSUMOS_AUX!A:F,6,0),0)</f>
        <v>0</v>
      </c>
      <c r="G362" s="143" t="n">
        <f aca="false">IF(C362="M.O.",VLOOKUP(A362,INSUMOS_AUX!A:F,6,0),0)</f>
        <v>18.58</v>
      </c>
      <c r="H362" s="0" t="n">
        <f aca="false">$E$350*$E362</f>
        <v>6.732437019</v>
      </c>
    </row>
    <row r="363" customFormat="false" ht="15" hidden="false" customHeight="false" outlineLevel="0" collapsed="false">
      <c r="A363" s="143" t="n">
        <v>6111</v>
      </c>
      <c r="B363" s="144" t="s">
        <v>493</v>
      </c>
      <c r="C363" s="145" t="s">
        <v>476</v>
      </c>
      <c r="D363" s="145" t="s">
        <v>484</v>
      </c>
      <c r="E363" s="143" t="n">
        <v>0.87383026</v>
      </c>
      <c r="F363" s="146" t="n">
        <f aca="false">IF(C363="MAT.",VLOOKUP(A363,INSUMOS_AUX!A:F,6,0),0)</f>
        <v>0</v>
      </c>
      <c r="G363" s="143" t="n">
        <f aca="false">IF(C363="M.O.",VLOOKUP(A363,INSUMOS_AUX!A:F,6,0),0)</f>
        <v>11.12</v>
      </c>
      <c r="H363" s="0" t="n">
        <f aca="false">$E$350*$E363</f>
        <v>3.364246501</v>
      </c>
    </row>
    <row r="364" customFormat="false" ht="15" hidden="false" customHeight="false" outlineLevel="0" collapsed="false">
      <c r="A364" s="137"/>
      <c r="B364" s="147"/>
      <c r="C364" s="138"/>
      <c r="D364" s="138"/>
      <c r="E364" s="138"/>
      <c r="F364" s="138"/>
      <c r="G364" s="138"/>
    </row>
    <row r="365" customFormat="false" ht="52.5" hidden="false" customHeight="false" outlineLevel="0" collapsed="false">
      <c r="A365" s="139" t="s">
        <v>144</v>
      </c>
      <c r="B365" s="140" t="s">
        <v>145</v>
      </c>
      <c r="C365" s="141" t="s">
        <v>62</v>
      </c>
      <c r="D365" s="141" t="s">
        <v>32</v>
      </c>
      <c r="E365" s="142" t="n">
        <v>2</v>
      </c>
      <c r="F365" s="142" t="n">
        <f aca="false">SUMPRODUCT($E366:$E391,F366:F391)</f>
        <v>779.39809559</v>
      </c>
      <c r="G365" s="142" t="n">
        <f aca="false">SUMPRODUCT($E366:$E391,G366:G391)</f>
        <v>176.48600836556</v>
      </c>
    </row>
    <row r="366" customFormat="false" ht="21" hidden="false" customHeight="false" outlineLevel="0" collapsed="false">
      <c r="A366" s="143" t="n">
        <v>11055</v>
      </c>
      <c r="B366" s="144" t="s">
        <v>558</v>
      </c>
      <c r="C366" s="145" t="s">
        <v>478</v>
      </c>
      <c r="D366" s="145" t="s">
        <v>32</v>
      </c>
      <c r="E366" s="143" t="n">
        <v>19.8</v>
      </c>
      <c r="F366" s="146" t="n">
        <f aca="false">IF(C366="MAT.",VLOOKUP(A366,INSUMOS_AUX!A:F,6,0),0)</f>
        <v>0.11</v>
      </c>
      <c r="G366" s="143" t="n">
        <f aca="false">IF(C366="M.O.",VLOOKUP(A366,INSUMOS_AUX!A:F,6,0),0)</f>
        <v>0</v>
      </c>
      <c r="H366" s="0" t="n">
        <f aca="false">$E$365*$E366</f>
        <v>39.6</v>
      </c>
    </row>
    <row r="367" customFormat="false" ht="15" hidden="false" customHeight="false" outlineLevel="0" collapsed="false">
      <c r="A367" s="143" t="n">
        <v>1214</v>
      </c>
      <c r="B367" s="144" t="s">
        <v>559</v>
      </c>
      <c r="C367" s="145" t="s">
        <v>476</v>
      </c>
      <c r="D367" s="145" t="s">
        <v>484</v>
      </c>
      <c r="E367" s="143" t="n">
        <v>6.096651652</v>
      </c>
      <c r="F367" s="146" t="n">
        <f aca="false">IF(C367="MAT.",VLOOKUP(A367,INSUMOS_AUX!A:F,6,0),0)</f>
        <v>0</v>
      </c>
      <c r="G367" s="143" t="n">
        <f aca="false">IF(C367="M.O.",VLOOKUP(A367,INSUMOS_AUX!A:F,6,0),0)</f>
        <v>17.49</v>
      </c>
      <c r="H367" s="0" t="n">
        <f aca="false">$E$365*$E367</f>
        <v>12.193303304</v>
      </c>
    </row>
    <row r="368" customFormat="false" ht="15" hidden="false" customHeight="false" outlineLevel="0" collapsed="false">
      <c r="A368" s="143" t="n">
        <v>1379</v>
      </c>
      <c r="B368" s="144" t="s">
        <v>507</v>
      </c>
      <c r="C368" s="145" t="s">
        <v>478</v>
      </c>
      <c r="D368" s="145" t="s">
        <v>506</v>
      </c>
      <c r="E368" s="143" t="n">
        <v>10.770008</v>
      </c>
      <c r="F368" s="146" t="n">
        <f aca="false">IF(C368="MAT.",VLOOKUP(A368,INSUMOS_AUX!A:F,6,0),0)</f>
        <v>0.7</v>
      </c>
      <c r="G368" s="143" t="n">
        <f aca="false">IF(C368="M.O.",VLOOKUP(A368,INSUMOS_AUX!A:F,6,0),0)</f>
        <v>0</v>
      </c>
      <c r="H368" s="0" t="n">
        <f aca="false">$E$365*$E368</f>
        <v>21.540016</v>
      </c>
    </row>
    <row r="369" customFormat="false" ht="52.5" hidden="false" customHeight="false" outlineLevel="0" collapsed="false">
      <c r="A369" s="143" t="n">
        <v>183</v>
      </c>
      <c r="B369" s="144" t="s">
        <v>560</v>
      </c>
      <c r="C369" s="145" t="s">
        <v>478</v>
      </c>
      <c r="D369" s="145" t="s">
        <v>561</v>
      </c>
      <c r="E369" s="143" t="n">
        <v>1</v>
      </c>
      <c r="F369" s="146" t="n">
        <f aca="false">IF(C369="MAT.",VLOOKUP(A369,INSUMOS_AUX!A:F,6,0),0)</f>
        <v>180</v>
      </c>
      <c r="G369" s="143" t="n">
        <f aca="false">IF(C369="M.O.",VLOOKUP(A369,INSUMOS_AUX!A:F,6,0),0)</f>
        <v>0</v>
      </c>
      <c r="H369" s="0" t="n">
        <f aca="false">$E$365*$E369</f>
        <v>2</v>
      </c>
    </row>
    <row r="370" customFormat="false" ht="42" hidden="false" customHeight="false" outlineLevel="0" collapsed="false">
      <c r="A370" s="143" t="n">
        <v>20017</v>
      </c>
      <c r="B370" s="144" t="s">
        <v>562</v>
      </c>
      <c r="C370" s="145" t="s">
        <v>478</v>
      </c>
      <c r="D370" s="145" t="s">
        <v>152</v>
      </c>
      <c r="E370" s="143" t="n">
        <v>11.1648</v>
      </c>
      <c r="F370" s="146" t="n">
        <f aca="false">IF(C370="MAT.",VLOOKUP(A370,INSUMOS_AUX!A:F,6,0),0)</f>
        <v>6.54</v>
      </c>
      <c r="G370" s="143" t="n">
        <f aca="false">IF(C370="M.O.",VLOOKUP(A370,INSUMOS_AUX!A:F,6,0),0)</f>
        <v>0</v>
      </c>
      <c r="H370" s="0" t="n">
        <f aca="false">$E$365*$E370</f>
        <v>22.3296</v>
      </c>
    </row>
    <row r="371" customFormat="false" ht="21" hidden="false" customHeight="false" outlineLevel="0" collapsed="false">
      <c r="A371" s="143" t="n">
        <v>2432</v>
      </c>
      <c r="B371" s="144" t="s">
        <v>563</v>
      </c>
      <c r="C371" s="145" t="s">
        <v>478</v>
      </c>
      <c r="D371" s="145" t="s">
        <v>32</v>
      </c>
      <c r="E371" s="143" t="n">
        <v>3</v>
      </c>
      <c r="F371" s="146" t="n">
        <f aca="false">IF(C371="MAT.",VLOOKUP(A371,INSUMOS_AUX!A:F,6,0),0)</f>
        <v>28.8</v>
      </c>
      <c r="G371" s="143" t="n">
        <f aca="false">IF(C371="M.O.",VLOOKUP(A371,INSUMOS_AUX!A:F,6,0),0)</f>
        <v>0</v>
      </c>
      <c r="H371" s="0" t="n">
        <f aca="false">$E$365*$E371</f>
        <v>6</v>
      </c>
    </row>
    <row r="372" customFormat="false" ht="42" hidden="false" customHeight="false" outlineLevel="0" collapsed="false">
      <c r="A372" s="143" t="n">
        <v>3099</v>
      </c>
      <c r="B372" s="144" t="s">
        <v>564</v>
      </c>
      <c r="C372" s="145" t="s">
        <v>478</v>
      </c>
      <c r="D372" s="145" t="s">
        <v>565</v>
      </c>
      <c r="E372" s="143" t="n">
        <v>1</v>
      </c>
      <c r="F372" s="146" t="n">
        <f aca="false">IF(C372="MAT.",VLOOKUP(A372,INSUMOS_AUX!A:F,6,0),0)</f>
        <v>160.36</v>
      </c>
      <c r="G372" s="143" t="n">
        <f aca="false">IF(C372="M.O.",VLOOKUP(A372,INSUMOS_AUX!A:F,6,0),0)</f>
        <v>0</v>
      </c>
      <c r="H372" s="0" t="n">
        <f aca="false">$E$365*$E372</f>
        <v>2</v>
      </c>
    </row>
    <row r="373" customFormat="false" ht="21" hidden="false" customHeight="false" outlineLevel="0" collapsed="false">
      <c r="A373" s="143" t="n">
        <v>370</v>
      </c>
      <c r="B373" s="144" t="s">
        <v>508</v>
      </c>
      <c r="C373" s="145" t="s">
        <v>478</v>
      </c>
      <c r="D373" s="145" t="s">
        <v>102</v>
      </c>
      <c r="E373" s="143" t="n">
        <v>0.023861</v>
      </c>
      <c r="F373" s="146" t="n">
        <f aca="false">IF(C373="MAT.",VLOOKUP(A373,INSUMOS_AUX!A:F,6,0),0)</f>
        <v>150</v>
      </c>
      <c r="G373" s="143" t="n">
        <f aca="false">IF(C373="M.O.",VLOOKUP(A373,INSUMOS_AUX!A:F,6,0),0)</f>
        <v>0</v>
      </c>
      <c r="H373" s="0" t="n">
        <f aca="false">$E$365*$E373</f>
        <v>0.047722</v>
      </c>
    </row>
    <row r="374" customFormat="false" ht="21" hidden="false" customHeight="false" outlineLevel="0" collapsed="false">
      <c r="A374" s="143" t="n">
        <v>37370</v>
      </c>
      <c r="B374" s="144" t="s">
        <v>483</v>
      </c>
      <c r="C374" s="145" t="s">
        <v>478</v>
      </c>
      <c r="D374" s="145" t="s">
        <v>484</v>
      </c>
      <c r="E374" s="143" t="n">
        <v>11.213311</v>
      </c>
      <c r="F374" s="146" t="n">
        <f aca="false">IF(C374="MAT.",VLOOKUP(A374,INSUMOS_AUX!A:F,6,0),0)</f>
        <v>3.14</v>
      </c>
      <c r="G374" s="143" t="n">
        <f aca="false">IF(C374="M.O.",VLOOKUP(A374,INSUMOS_AUX!A:F,6,0),0)</f>
        <v>0</v>
      </c>
      <c r="H374" s="0" t="n">
        <f aca="false">$E$365*$E374</f>
        <v>22.426622</v>
      </c>
    </row>
    <row r="375" customFormat="false" ht="21" hidden="false" customHeight="false" outlineLevel="0" collapsed="false">
      <c r="A375" s="143" t="n">
        <v>37371</v>
      </c>
      <c r="B375" s="144" t="s">
        <v>485</v>
      </c>
      <c r="C375" s="145" t="s">
        <v>478</v>
      </c>
      <c r="D375" s="145" t="s">
        <v>484</v>
      </c>
      <c r="E375" s="143" t="n">
        <v>11.213311</v>
      </c>
      <c r="F375" s="146" t="n">
        <f aca="false">IF(C375="MAT.",VLOOKUP(A375,INSUMOS_AUX!A:F,6,0),0)</f>
        <v>0.63</v>
      </c>
      <c r="G375" s="143" t="n">
        <f aca="false">IF(C375="M.O.",VLOOKUP(A375,INSUMOS_AUX!A:F,6,0),0)</f>
        <v>0</v>
      </c>
      <c r="H375" s="0" t="n">
        <f aca="false">$E$365*$E375</f>
        <v>22.426622</v>
      </c>
    </row>
    <row r="376" customFormat="false" ht="21" hidden="false" customHeight="false" outlineLevel="0" collapsed="false">
      <c r="A376" s="143" t="n">
        <v>37372</v>
      </c>
      <c r="B376" s="144" t="s">
        <v>486</v>
      </c>
      <c r="C376" s="145" t="s">
        <v>478</v>
      </c>
      <c r="D376" s="145" t="s">
        <v>484</v>
      </c>
      <c r="E376" s="143" t="n">
        <v>11.213311</v>
      </c>
      <c r="F376" s="146" t="n">
        <f aca="false">IF(C376="MAT.",VLOOKUP(A376,INSUMOS_AUX!A:F,6,0),0)</f>
        <v>1.34</v>
      </c>
      <c r="G376" s="143" t="n">
        <f aca="false">IF(C376="M.O.",VLOOKUP(A376,INSUMOS_AUX!A:F,6,0),0)</f>
        <v>0</v>
      </c>
      <c r="H376" s="0" t="n">
        <f aca="false">$E$365*$E376</f>
        <v>22.426622</v>
      </c>
    </row>
    <row r="377" customFormat="false" ht="21" hidden="false" customHeight="false" outlineLevel="0" collapsed="false">
      <c r="A377" s="143" t="n">
        <v>37373</v>
      </c>
      <c r="B377" s="144" t="s">
        <v>487</v>
      </c>
      <c r="C377" s="145" t="s">
        <v>478</v>
      </c>
      <c r="D377" s="145" t="s">
        <v>484</v>
      </c>
      <c r="E377" s="143" t="n">
        <v>11.213311</v>
      </c>
      <c r="F377" s="146" t="n">
        <f aca="false">IF(C377="MAT.",VLOOKUP(A377,INSUMOS_AUX!A:F,6,0),0)</f>
        <v>0.04</v>
      </c>
      <c r="G377" s="143" t="n">
        <f aca="false">IF(C377="M.O.",VLOOKUP(A377,INSUMOS_AUX!A:F,6,0),0)</f>
        <v>0</v>
      </c>
      <c r="H377" s="0" t="n">
        <f aca="false">$E$365*$E377</f>
        <v>22.426622</v>
      </c>
    </row>
    <row r="378" customFormat="false" ht="15" hidden="false" customHeight="false" outlineLevel="0" collapsed="false">
      <c r="A378" s="143" t="n">
        <v>39026</v>
      </c>
      <c r="B378" s="144" t="s">
        <v>566</v>
      </c>
      <c r="C378" s="145" t="s">
        <v>478</v>
      </c>
      <c r="D378" s="145" t="s">
        <v>506</v>
      </c>
      <c r="E378" s="143" t="n">
        <v>0.0576</v>
      </c>
      <c r="F378" s="146" t="n">
        <f aca="false">IF(C378="MAT.",VLOOKUP(A378,INSUMOS_AUX!A:F,6,0),0)</f>
        <v>24.02</v>
      </c>
      <c r="G378" s="143" t="n">
        <f aca="false">IF(C378="M.O.",VLOOKUP(A378,INSUMOS_AUX!A:F,6,0),0)</f>
        <v>0</v>
      </c>
      <c r="H378" s="0" t="n">
        <f aca="false">$E$365*$E378</f>
        <v>0.1152</v>
      </c>
    </row>
    <row r="379" customFormat="false" ht="15" hidden="false" customHeight="false" outlineLevel="0" collapsed="false">
      <c r="A379" s="143" t="n">
        <v>39027</v>
      </c>
      <c r="B379" s="144" t="s">
        <v>567</v>
      </c>
      <c r="C379" s="145" t="s">
        <v>478</v>
      </c>
      <c r="D379" s="145" t="s">
        <v>506</v>
      </c>
      <c r="E379" s="143" t="n">
        <v>0.2</v>
      </c>
      <c r="F379" s="146" t="n">
        <f aca="false">IF(C379="MAT.",VLOOKUP(A379,INSUMOS_AUX!A:F,6,0),0)</f>
        <v>21.34</v>
      </c>
      <c r="G379" s="143" t="n">
        <f aca="false">IF(C379="M.O.",VLOOKUP(A379,INSUMOS_AUX!A:F,6,0),0)</f>
        <v>0</v>
      </c>
      <c r="H379" s="0" t="n">
        <f aca="false">$E$365*$E379</f>
        <v>0.4</v>
      </c>
    </row>
    <row r="380" customFormat="false" ht="21" hidden="false" customHeight="false" outlineLevel="0" collapsed="false">
      <c r="A380" s="143" t="n">
        <v>43459</v>
      </c>
      <c r="B380" s="144" t="s">
        <v>568</v>
      </c>
      <c r="C380" s="145" t="s">
        <v>478</v>
      </c>
      <c r="D380" s="145" t="s">
        <v>484</v>
      </c>
      <c r="E380" s="143" t="n">
        <v>5.9948</v>
      </c>
      <c r="F380" s="146" t="n">
        <f aca="false">IF(C380="MAT.",VLOOKUP(A380,INSUMOS_AUX!A:F,6,0),0)</f>
        <v>0.49</v>
      </c>
      <c r="G380" s="143" t="n">
        <f aca="false">IF(C380="M.O.",VLOOKUP(A380,INSUMOS_AUX!A:F,6,0),0)</f>
        <v>0</v>
      </c>
      <c r="H380" s="0" t="n">
        <f aca="false">$E$365*$E380</f>
        <v>11.9896</v>
      </c>
    </row>
    <row r="381" customFormat="false" ht="21" hidden="false" customHeight="false" outlineLevel="0" collapsed="false">
      <c r="A381" s="143" t="n">
        <v>43465</v>
      </c>
      <c r="B381" s="144" t="s">
        <v>488</v>
      </c>
      <c r="C381" s="145" t="s">
        <v>478</v>
      </c>
      <c r="D381" s="145" t="s">
        <v>484</v>
      </c>
      <c r="E381" s="143" t="n">
        <v>1.362</v>
      </c>
      <c r="F381" s="146" t="n">
        <f aca="false">IF(C381="MAT.",VLOOKUP(A381,INSUMOS_AUX!A:F,6,0),0)</f>
        <v>0.82</v>
      </c>
      <c r="G381" s="143" t="n">
        <f aca="false">IF(C381="M.O.",VLOOKUP(A381,INSUMOS_AUX!A:F,6,0),0)</f>
        <v>0</v>
      </c>
      <c r="H381" s="0" t="n">
        <f aca="false">$E$365*$E381</f>
        <v>2.724</v>
      </c>
    </row>
    <row r="382" customFormat="false" ht="21" hidden="false" customHeight="false" outlineLevel="0" collapsed="false">
      <c r="A382" s="143" t="n">
        <v>43467</v>
      </c>
      <c r="B382" s="144" t="s">
        <v>489</v>
      </c>
      <c r="C382" s="145" t="s">
        <v>478</v>
      </c>
      <c r="D382" s="145" t="s">
        <v>484</v>
      </c>
      <c r="E382" s="143" t="n">
        <v>3.856511</v>
      </c>
      <c r="F382" s="146" t="n">
        <f aca="false">IF(C382="MAT.",VLOOKUP(A382,INSUMOS_AUX!A:F,6,0),0)</f>
        <v>0.61</v>
      </c>
      <c r="G382" s="143" t="n">
        <f aca="false">IF(C382="M.O.",VLOOKUP(A382,INSUMOS_AUX!A:F,6,0),0)</f>
        <v>0</v>
      </c>
      <c r="H382" s="0" t="n">
        <f aca="false">$E$365*$E382</f>
        <v>7.713022</v>
      </c>
    </row>
    <row r="383" customFormat="false" ht="21" hidden="false" customHeight="false" outlineLevel="0" collapsed="false">
      <c r="A383" s="143" t="n">
        <v>43483</v>
      </c>
      <c r="B383" s="144" t="s">
        <v>569</v>
      </c>
      <c r="C383" s="145" t="s">
        <v>478</v>
      </c>
      <c r="D383" s="145" t="s">
        <v>484</v>
      </c>
      <c r="E383" s="143" t="n">
        <v>5.9948</v>
      </c>
      <c r="F383" s="146" t="n">
        <f aca="false">IF(C383="MAT.",VLOOKUP(A383,INSUMOS_AUX!A:F,6,0),0)</f>
        <v>1.43</v>
      </c>
      <c r="G383" s="143" t="n">
        <f aca="false">IF(C383="M.O.",VLOOKUP(A383,INSUMOS_AUX!A:F,6,0),0)</f>
        <v>0</v>
      </c>
      <c r="H383" s="0" t="n">
        <f aca="false">$E$365*$E383</f>
        <v>11.9896</v>
      </c>
    </row>
    <row r="384" customFormat="false" ht="21" hidden="false" customHeight="false" outlineLevel="0" collapsed="false">
      <c r="A384" s="143" t="n">
        <v>43489</v>
      </c>
      <c r="B384" s="144" t="s">
        <v>490</v>
      </c>
      <c r="C384" s="145" t="s">
        <v>478</v>
      </c>
      <c r="D384" s="145" t="s">
        <v>484</v>
      </c>
      <c r="E384" s="143" t="n">
        <v>1.362</v>
      </c>
      <c r="F384" s="146" t="n">
        <f aca="false">IF(C384="MAT.",VLOOKUP(A384,INSUMOS_AUX!A:F,6,0),0)</f>
        <v>1.24</v>
      </c>
      <c r="G384" s="143" t="n">
        <f aca="false">IF(C384="M.O.",VLOOKUP(A384,INSUMOS_AUX!A:F,6,0),0)</f>
        <v>0</v>
      </c>
      <c r="H384" s="0" t="n">
        <f aca="false">$E$365*$E384</f>
        <v>2.724</v>
      </c>
    </row>
    <row r="385" customFormat="false" ht="21" hidden="false" customHeight="false" outlineLevel="0" collapsed="false">
      <c r="A385" s="143" t="n">
        <v>43491</v>
      </c>
      <c r="B385" s="144" t="s">
        <v>491</v>
      </c>
      <c r="C385" s="145" t="s">
        <v>478</v>
      </c>
      <c r="D385" s="145" t="s">
        <v>484</v>
      </c>
      <c r="E385" s="143" t="n">
        <v>3.856511</v>
      </c>
      <c r="F385" s="146" t="n">
        <f aca="false">IF(C385="MAT.",VLOOKUP(A385,INSUMOS_AUX!A:F,6,0),0)</f>
        <v>1.33</v>
      </c>
      <c r="G385" s="143" t="n">
        <f aca="false">IF(C385="M.O.",VLOOKUP(A385,INSUMOS_AUX!A:F,6,0),0)</f>
        <v>0</v>
      </c>
      <c r="H385" s="0" t="n">
        <f aca="false">$E$365*$E385</f>
        <v>7.713022</v>
      </c>
    </row>
    <row r="386" customFormat="false" ht="15" hidden="false" customHeight="false" outlineLevel="0" collapsed="false">
      <c r="A386" s="143" t="n">
        <v>4750</v>
      </c>
      <c r="B386" s="144" t="s">
        <v>492</v>
      </c>
      <c r="C386" s="145" t="s">
        <v>476</v>
      </c>
      <c r="D386" s="145" t="s">
        <v>484</v>
      </c>
      <c r="E386" s="143" t="n">
        <v>1.39526004</v>
      </c>
      <c r="F386" s="146" t="n">
        <f aca="false">IF(C386="MAT.",VLOOKUP(A386,INSUMOS_AUX!A:F,6,0),0)</f>
        <v>0</v>
      </c>
      <c r="G386" s="143" t="n">
        <f aca="false">IF(C386="M.O.",VLOOKUP(A386,INSUMOS_AUX!A:F,6,0),0)</f>
        <v>18.58</v>
      </c>
      <c r="H386" s="0" t="n">
        <f aca="false">$E$365*$E386</f>
        <v>2.79052008</v>
      </c>
    </row>
    <row r="387" customFormat="false" ht="42" hidden="false" customHeight="false" outlineLevel="0" collapsed="false">
      <c r="A387" s="143" t="n">
        <v>5020</v>
      </c>
      <c r="B387" s="144" t="s">
        <v>570</v>
      </c>
      <c r="C387" s="145" t="s">
        <v>478</v>
      </c>
      <c r="D387" s="145" t="s">
        <v>32</v>
      </c>
      <c r="E387" s="143" t="n">
        <v>1</v>
      </c>
      <c r="F387" s="146" t="n">
        <f aca="false">IF(C387="MAT.",VLOOKUP(A387,INSUMOS_AUX!A:F,6,0),0)</f>
        <v>177.97</v>
      </c>
      <c r="G387" s="143" t="n">
        <f aca="false">IF(C387="M.O.",VLOOKUP(A387,INSUMOS_AUX!A:F,6,0),0)</f>
        <v>0</v>
      </c>
      <c r="H387" s="0" t="n">
        <f aca="false">$E$365*$E387</f>
        <v>2</v>
      </c>
    </row>
    <row r="388" customFormat="false" ht="15" hidden="false" customHeight="false" outlineLevel="0" collapsed="false">
      <c r="A388" s="143" t="n">
        <v>5066</v>
      </c>
      <c r="B388" s="144" t="s">
        <v>571</v>
      </c>
      <c r="C388" s="145" t="s">
        <v>478</v>
      </c>
      <c r="D388" s="145" t="s">
        <v>506</v>
      </c>
      <c r="E388" s="143" t="n">
        <v>0.011</v>
      </c>
      <c r="F388" s="146" t="n">
        <f aca="false">IF(C388="MAT.",VLOOKUP(A388,INSUMOS_AUX!A:F,6,0),0)</f>
        <v>28.15</v>
      </c>
      <c r="G388" s="143" t="n">
        <f aca="false">IF(C388="M.O.",VLOOKUP(A388,INSUMOS_AUX!A:F,6,0),0)</f>
        <v>0</v>
      </c>
      <c r="H388" s="0" t="n">
        <f aca="false">$E$365*$E388</f>
        <v>0.022</v>
      </c>
    </row>
    <row r="389" customFormat="false" ht="15" hidden="false" customHeight="false" outlineLevel="0" collapsed="false">
      <c r="A389" s="143" t="n">
        <v>5075</v>
      </c>
      <c r="B389" s="144" t="s">
        <v>572</v>
      </c>
      <c r="C389" s="145" t="s">
        <v>478</v>
      </c>
      <c r="D389" s="145" t="s">
        <v>506</v>
      </c>
      <c r="E389" s="143" t="n">
        <v>0.024</v>
      </c>
      <c r="F389" s="146" t="n">
        <f aca="false">IF(C389="MAT.",VLOOKUP(A389,INSUMOS_AUX!A:F,6,0),0)</f>
        <v>21.36</v>
      </c>
      <c r="G389" s="143" t="n">
        <f aca="false">IF(C389="M.O.",VLOOKUP(A389,INSUMOS_AUX!A:F,6,0),0)</f>
        <v>0</v>
      </c>
      <c r="H389" s="0" t="n">
        <f aca="false">$E$365*$E389</f>
        <v>0.048</v>
      </c>
    </row>
    <row r="390" customFormat="false" ht="15" hidden="false" customHeight="false" outlineLevel="0" collapsed="false">
      <c r="A390" s="143" t="n">
        <v>6111</v>
      </c>
      <c r="B390" s="144" t="s">
        <v>493</v>
      </c>
      <c r="C390" s="145" t="s">
        <v>476</v>
      </c>
      <c r="D390" s="145" t="s">
        <v>484</v>
      </c>
      <c r="E390" s="143" t="n">
        <v>3.950686999</v>
      </c>
      <c r="F390" s="146" t="n">
        <f aca="false">IF(C390="MAT.",VLOOKUP(A390,INSUMOS_AUX!A:F,6,0),0)</f>
        <v>0</v>
      </c>
      <c r="G390" s="143" t="n">
        <f aca="false">IF(C390="M.O.",VLOOKUP(A390,INSUMOS_AUX!A:F,6,0),0)</f>
        <v>11.12</v>
      </c>
      <c r="H390" s="0" t="n">
        <f aca="false">$E$365*$E390</f>
        <v>7.901373998</v>
      </c>
    </row>
    <row r="391" customFormat="false" ht="21" hidden="false" customHeight="false" outlineLevel="0" collapsed="false">
      <c r="A391" s="143" t="n">
        <v>7319</v>
      </c>
      <c r="B391" s="144" t="s">
        <v>573</v>
      </c>
      <c r="C391" s="145" t="s">
        <v>478</v>
      </c>
      <c r="D391" s="145" t="s">
        <v>511</v>
      </c>
      <c r="E391" s="143" t="n">
        <v>0.1671</v>
      </c>
      <c r="F391" s="146" t="n">
        <f aca="false">IF(C391="MAT.",VLOOKUP(A391,INSUMOS_AUX!A:F,6,0),0)</f>
        <v>13.97</v>
      </c>
      <c r="G391" s="143" t="n">
        <f aca="false">IF(C391="M.O.",VLOOKUP(A391,INSUMOS_AUX!A:F,6,0),0)</f>
        <v>0</v>
      </c>
      <c r="H391" s="0" t="n">
        <f aca="false">$E$365*$E391</f>
        <v>0.3342</v>
      </c>
    </row>
    <row r="392" customFormat="false" ht="15" hidden="false" customHeight="false" outlineLevel="0" collapsed="false">
      <c r="A392" s="137"/>
      <c r="B392" s="147"/>
      <c r="C392" s="138"/>
      <c r="D392" s="138"/>
      <c r="E392" s="138"/>
      <c r="F392" s="138"/>
      <c r="G392" s="138"/>
    </row>
    <row r="393" customFormat="false" ht="52.5" hidden="false" customHeight="false" outlineLevel="0" collapsed="false">
      <c r="A393" s="139" t="s">
        <v>147</v>
      </c>
      <c r="B393" s="140" t="s">
        <v>148</v>
      </c>
      <c r="C393" s="141" t="s">
        <v>62</v>
      </c>
      <c r="D393" s="141" t="s">
        <v>32</v>
      </c>
      <c r="E393" s="142" t="n">
        <v>10</v>
      </c>
      <c r="F393" s="142" t="n">
        <f aca="false">SUMPRODUCT($E394:$E419,F394:F419)</f>
        <v>849.65021959</v>
      </c>
      <c r="G393" s="142" t="n">
        <f aca="false">SUMPRODUCT($E394:$E419,G394:G419)</f>
        <v>188.83703051422</v>
      </c>
    </row>
    <row r="394" customFormat="false" ht="21" hidden="false" customHeight="false" outlineLevel="0" collapsed="false">
      <c r="A394" s="143" t="n">
        <v>11055</v>
      </c>
      <c r="B394" s="144" t="s">
        <v>558</v>
      </c>
      <c r="C394" s="145" t="s">
        <v>478</v>
      </c>
      <c r="D394" s="145" t="s">
        <v>32</v>
      </c>
      <c r="E394" s="143" t="n">
        <v>19.8</v>
      </c>
      <c r="F394" s="146" t="n">
        <f aca="false">IF(C394="MAT.",VLOOKUP(A394,INSUMOS_AUX!A:F,6,0),0)</f>
        <v>0.11</v>
      </c>
      <c r="G394" s="143" t="n">
        <f aca="false">IF(C394="M.O.",VLOOKUP(A394,INSUMOS_AUX!A:F,6,0),0)</f>
        <v>0</v>
      </c>
      <c r="H394" s="0" t="n">
        <f aca="false">$E$393*$E394</f>
        <v>198</v>
      </c>
    </row>
    <row r="395" customFormat="false" ht="15" hidden="false" customHeight="false" outlineLevel="0" collapsed="false">
      <c r="A395" s="143" t="n">
        <v>1214</v>
      </c>
      <c r="B395" s="144" t="s">
        <v>559</v>
      </c>
      <c r="C395" s="145" t="s">
        <v>476</v>
      </c>
      <c r="D395" s="145" t="s">
        <v>484</v>
      </c>
      <c r="E395" s="143" t="n">
        <v>6.63179179</v>
      </c>
      <c r="F395" s="146" t="n">
        <f aca="false">IF(C395="MAT.",VLOOKUP(A395,INSUMOS_AUX!A:F,6,0),0)</f>
        <v>0</v>
      </c>
      <c r="G395" s="143" t="n">
        <f aca="false">IF(C395="M.O.",VLOOKUP(A395,INSUMOS_AUX!A:F,6,0),0)</f>
        <v>17.49</v>
      </c>
      <c r="H395" s="0" t="n">
        <f aca="false">$E$393*$E395</f>
        <v>66.3179179</v>
      </c>
    </row>
    <row r="396" customFormat="false" ht="15" hidden="false" customHeight="false" outlineLevel="0" collapsed="false">
      <c r="A396" s="143" t="n">
        <v>1379</v>
      </c>
      <c r="B396" s="144" t="s">
        <v>507</v>
      </c>
      <c r="C396" s="145" t="s">
        <v>478</v>
      </c>
      <c r="D396" s="145" t="s">
        <v>506</v>
      </c>
      <c r="E396" s="143" t="n">
        <v>10.770008</v>
      </c>
      <c r="F396" s="146" t="n">
        <f aca="false">IF(C396="MAT.",VLOOKUP(A396,INSUMOS_AUX!A:F,6,0),0)</f>
        <v>0.7</v>
      </c>
      <c r="G396" s="143" t="n">
        <f aca="false">IF(C396="M.O.",VLOOKUP(A396,INSUMOS_AUX!A:F,6,0),0)</f>
        <v>0</v>
      </c>
      <c r="H396" s="0" t="n">
        <f aca="false">$E$393*$E396</f>
        <v>107.70008</v>
      </c>
    </row>
    <row r="397" customFormat="false" ht="52.5" hidden="false" customHeight="false" outlineLevel="0" collapsed="false">
      <c r="A397" s="143" t="n">
        <v>183</v>
      </c>
      <c r="B397" s="144" t="s">
        <v>560</v>
      </c>
      <c r="C397" s="145" t="s">
        <v>478</v>
      </c>
      <c r="D397" s="145" t="s">
        <v>561</v>
      </c>
      <c r="E397" s="143" t="n">
        <v>1</v>
      </c>
      <c r="F397" s="146" t="n">
        <f aca="false">IF(C397="MAT.",VLOOKUP(A397,INSUMOS_AUX!A:F,6,0),0)</f>
        <v>180</v>
      </c>
      <c r="G397" s="143" t="n">
        <f aca="false">IF(C397="M.O.",VLOOKUP(A397,INSUMOS_AUX!A:F,6,0),0)</f>
        <v>0</v>
      </c>
      <c r="H397" s="0" t="n">
        <f aca="false">$E$393*$E397</f>
        <v>10</v>
      </c>
    </row>
    <row r="398" customFormat="false" ht="42" hidden="false" customHeight="false" outlineLevel="0" collapsed="false">
      <c r="A398" s="143" t="n">
        <v>20017</v>
      </c>
      <c r="B398" s="144" t="s">
        <v>562</v>
      </c>
      <c r="C398" s="145" t="s">
        <v>478</v>
      </c>
      <c r="D398" s="145" t="s">
        <v>152</v>
      </c>
      <c r="E398" s="143" t="n">
        <v>11.63</v>
      </c>
      <c r="F398" s="146" t="n">
        <f aca="false">IF(C398="MAT.",VLOOKUP(A398,INSUMOS_AUX!A:F,6,0),0)</f>
        <v>6.54</v>
      </c>
      <c r="G398" s="143" t="n">
        <f aca="false">IF(C398="M.O.",VLOOKUP(A398,INSUMOS_AUX!A:F,6,0),0)</f>
        <v>0</v>
      </c>
      <c r="H398" s="0" t="n">
        <f aca="false">$E$393*$E398</f>
        <v>116.3</v>
      </c>
    </row>
    <row r="399" customFormat="false" ht="21" hidden="false" customHeight="false" outlineLevel="0" collapsed="false">
      <c r="A399" s="143" t="n">
        <v>2432</v>
      </c>
      <c r="B399" s="144" t="s">
        <v>563</v>
      </c>
      <c r="C399" s="145" t="s">
        <v>478</v>
      </c>
      <c r="D399" s="145" t="s">
        <v>32</v>
      </c>
      <c r="E399" s="143" t="n">
        <v>3</v>
      </c>
      <c r="F399" s="146" t="n">
        <f aca="false">IF(C399="MAT.",VLOOKUP(A399,INSUMOS_AUX!A:F,6,0),0)</f>
        <v>28.8</v>
      </c>
      <c r="G399" s="143" t="n">
        <f aca="false">IF(C399="M.O.",VLOOKUP(A399,INSUMOS_AUX!A:F,6,0),0)</f>
        <v>0</v>
      </c>
      <c r="H399" s="0" t="n">
        <f aca="false">$E$393*$E399</f>
        <v>30</v>
      </c>
    </row>
    <row r="400" customFormat="false" ht="42" hidden="false" customHeight="false" outlineLevel="0" collapsed="false">
      <c r="A400" s="143" t="n">
        <v>3081</v>
      </c>
      <c r="B400" s="144" t="s">
        <v>574</v>
      </c>
      <c r="C400" s="145" t="s">
        <v>478</v>
      </c>
      <c r="D400" s="145" t="s">
        <v>565</v>
      </c>
      <c r="E400" s="143" t="n">
        <v>1</v>
      </c>
      <c r="F400" s="146" t="n">
        <f aca="false">IF(C400="MAT.",VLOOKUP(A400,INSUMOS_AUX!A:F,6,0),0)</f>
        <v>176.97</v>
      </c>
      <c r="G400" s="143" t="n">
        <f aca="false">IF(C400="M.O.",VLOOKUP(A400,INSUMOS_AUX!A:F,6,0),0)</f>
        <v>0</v>
      </c>
      <c r="H400" s="0" t="n">
        <f aca="false">$E$393*$E400</f>
        <v>10</v>
      </c>
    </row>
    <row r="401" customFormat="false" ht="21" hidden="false" customHeight="false" outlineLevel="0" collapsed="false">
      <c r="A401" s="143" t="n">
        <v>370</v>
      </c>
      <c r="B401" s="144" t="s">
        <v>508</v>
      </c>
      <c r="C401" s="145" t="s">
        <v>478</v>
      </c>
      <c r="D401" s="145" t="s">
        <v>102</v>
      </c>
      <c r="E401" s="143" t="n">
        <v>0.023861</v>
      </c>
      <c r="F401" s="146" t="n">
        <f aca="false">IF(C401="MAT.",VLOOKUP(A401,INSUMOS_AUX!A:F,6,0),0)</f>
        <v>150</v>
      </c>
      <c r="G401" s="143" t="n">
        <f aca="false">IF(C401="M.O.",VLOOKUP(A401,INSUMOS_AUX!A:F,6,0),0)</f>
        <v>0</v>
      </c>
      <c r="H401" s="0" t="n">
        <f aca="false">$E$393*$E401</f>
        <v>0.23861</v>
      </c>
    </row>
    <row r="402" customFormat="false" ht="21" hidden="false" customHeight="false" outlineLevel="0" collapsed="false">
      <c r="A402" s="143" t="n">
        <v>37370</v>
      </c>
      <c r="B402" s="144" t="s">
        <v>483</v>
      </c>
      <c r="C402" s="145" t="s">
        <v>478</v>
      </c>
      <c r="D402" s="145" t="s">
        <v>484</v>
      </c>
      <c r="E402" s="143" t="n">
        <v>12.002111</v>
      </c>
      <c r="F402" s="146" t="n">
        <f aca="false">IF(C402="MAT.",VLOOKUP(A402,INSUMOS_AUX!A:F,6,0),0)</f>
        <v>3.14</v>
      </c>
      <c r="G402" s="143" t="n">
        <f aca="false">IF(C402="M.O.",VLOOKUP(A402,INSUMOS_AUX!A:F,6,0),0)</f>
        <v>0</v>
      </c>
      <c r="H402" s="0" t="n">
        <f aca="false">$E$393*$E402</f>
        <v>120.02111</v>
      </c>
    </row>
    <row r="403" customFormat="false" ht="21" hidden="false" customHeight="false" outlineLevel="0" collapsed="false">
      <c r="A403" s="143" t="n">
        <v>37371</v>
      </c>
      <c r="B403" s="144" t="s">
        <v>485</v>
      </c>
      <c r="C403" s="145" t="s">
        <v>478</v>
      </c>
      <c r="D403" s="145" t="s">
        <v>484</v>
      </c>
      <c r="E403" s="143" t="n">
        <v>12.002111</v>
      </c>
      <c r="F403" s="146" t="n">
        <f aca="false">IF(C403="MAT.",VLOOKUP(A403,INSUMOS_AUX!A:F,6,0),0)</f>
        <v>0.63</v>
      </c>
      <c r="G403" s="143" t="n">
        <f aca="false">IF(C403="M.O.",VLOOKUP(A403,INSUMOS_AUX!A:F,6,0),0)</f>
        <v>0</v>
      </c>
      <c r="H403" s="0" t="n">
        <f aca="false">$E$393*$E403</f>
        <v>120.02111</v>
      </c>
    </row>
    <row r="404" customFormat="false" ht="21" hidden="false" customHeight="false" outlineLevel="0" collapsed="false">
      <c r="A404" s="143" t="n">
        <v>37372</v>
      </c>
      <c r="B404" s="144" t="s">
        <v>486</v>
      </c>
      <c r="C404" s="145" t="s">
        <v>478</v>
      </c>
      <c r="D404" s="145" t="s">
        <v>484</v>
      </c>
      <c r="E404" s="143" t="n">
        <v>12.002111</v>
      </c>
      <c r="F404" s="146" t="n">
        <f aca="false">IF(C404="MAT.",VLOOKUP(A404,INSUMOS_AUX!A:F,6,0),0)</f>
        <v>1.34</v>
      </c>
      <c r="G404" s="143" t="n">
        <f aca="false">IF(C404="M.O.",VLOOKUP(A404,INSUMOS_AUX!A:F,6,0),0)</f>
        <v>0</v>
      </c>
      <c r="H404" s="0" t="n">
        <f aca="false">$E$393*$E404</f>
        <v>120.02111</v>
      </c>
    </row>
    <row r="405" customFormat="false" ht="21" hidden="false" customHeight="false" outlineLevel="0" collapsed="false">
      <c r="A405" s="143" t="n">
        <v>37373</v>
      </c>
      <c r="B405" s="144" t="s">
        <v>487</v>
      </c>
      <c r="C405" s="145" t="s">
        <v>478</v>
      </c>
      <c r="D405" s="145" t="s">
        <v>484</v>
      </c>
      <c r="E405" s="143" t="n">
        <v>12.002111</v>
      </c>
      <c r="F405" s="146" t="n">
        <f aca="false">IF(C405="MAT.",VLOOKUP(A405,INSUMOS_AUX!A:F,6,0),0)</f>
        <v>0.04</v>
      </c>
      <c r="G405" s="143" t="n">
        <f aca="false">IF(C405="M.O.",VLOOKUP(A405,INSUMOS_AUX!A:F,6,0),0)</f>
        <v>0</v>
      </c>
      <c r="H405" s="0" t="n">
        <f aca="false">$E$393*$E405</f>
        <v>120.02111</v>
      </c>
    </row>
    <row r="406" customFormat="false" ht="15" hidden="false" customHeight="false" outlineLevel="0" collapsed="false">
      <c r="A406" s="143" t="n">
        <v>39026</v>
      </c>
      <c r="B406" s="144" t="s">
        <v>566</v>
      </c>
      <c r="C406" s="145" t="s">
        <v>478</v>
      </c>
      <c r="D406" s="145" t="s">
        <v>506</v>
      </c>
      <c r="E406" s="143" t="n">
        <v>0.06</v>
      </c>
      <c r="F406" s="146" t="n">
        <f aca="false">IF(C406="MAT.",VLOOKUP(A406,INSUMOS_AUX!A:F,6,0),0)</f>
        <v>24.02</v>
      </c>
      <c r="G406" s="143" t="n">
        <f aca="false">IF(C406="M.O.",VLOOKUP(A406,INSUMOS_AUX!A:F,6,0),0)</f>
        <v>0</v>
      </c>
      <c r="H406" s="0" t="n">
        <f aca="false">$E$393*$E406</f>
        <v>0.6</v>
      </c>
    </row>
    <row r="407" customFormat="false" ht="15" hidden="false" customHeight="false" outlineLevel="0" collapsed="false">
      <c r="A407" s="143" t="n">
        <v>39027</v>
      </c>
      <c r="B407" s="144" t="s">
        <v>567</v>
      </c>
      <c r="C407" s="145" t="s">
        <v>478</v>
      </c>
      <c r="D407" s="145" t="s">
        <v>506</v>
      </c>
      <c r="E407" s="143" t="n">
        <v>0.2</v>
      </c>
      <c r="F407" s="146" t="n">
        <f aca="false">IF(C407="MAT.",VLOOKUP(A407,INSUMOS_AUX!A:F,6,0),0)</f>
        <v>21.34</v>
      </c>
      <c r="G407" s="143" t="n">
        <f aca="false">IF(C407="M.O.",VLOOKUP(A407,INSUMOS_AUX!A:F,6,0),0)</f>
        <v>0</v>
      </c>
      <c r="H407" s="0" t="n">
        <f aca="false">$E$393*$E407</f>
        <v>2</v>
      </c>
    </row>
    <row r="408" customFormat="false" ht="21" hidden="false" customHeight="false" outlineLevel="0" collapsed="false">
      <c r="A408" s="143" t="n">
        <v>43459</v>
      </c>
      <c r="B408" s="144" t="s">
        <v>568</v>
      </c>
      <c r="C408" s="145" t="s">
        <v>478</v>
      </c>
      <c r="D408" s="145" t="s">
        <v>484</v>
      </c>
      <c r="E408" s="143" t="n">
        <v>6.521</v>
      </c>
      <c r="F408" s="146" t="n">
        <f aca="false">IF(C408="MAT.",VLOOKUP(A408,INSUMOS_AUX!A:F,6,0),0)</f>
        <v>0.49</v>
      </c>
      <c r="G408" s="143" t="n">
        <f aca="false">IF(C408="M.O.",VLOOKUP(A408,INSUMOS_AUX!A:F,6,0),0)</f>
        <v>0</v>
      </c>
      <c r="H408" s="0" t="n">
        <f aca="false">$E$393*$E408</f>
        <v>65.21</v>
      </c>
    </row>
    <row r="409" customFormat="false" ht="21" hidden="false" customHeight="false" outlineLevel="0" collapsed="false">
      <c r="A409" s="143" t="n">
        <v>43465</v>
      </c>
      <c r="B409" s="144" t="s">
        <v>488</v>
      </c>
      <c r="C409" s="145" t="s">
        <v>478</v>
      </c>
      <c r="D409" s="145" t="s">
        <v>484</v>
      </c>
      <c r="E409" s="143" t="n">
        <v>1.362</v>
      </c>
      <c r="F409" s="146" t="n">
        <f aca="false">IF(C409="MAT.",VLOOKUP(A409,INSUMOS_AUX!A:F,6,0),0)</f>
        <v>0.82</v>
      </c>
      <c r="G409" s="143" t="n">
        <f aca="false">IF(C409="M.O.",VLOOKUP(A409,INSUMOS_AUX!A:F,6,0),0)</f>
        <v>0</v>
      </c>
      <c r="H409" s="0" t="n">
        <f aca="false">$E$393*$E409</f>
        <v>13.62</v>
      </c>
    </row>
    <row r="410" customFormat="false" ht="21" hidden="false" customHeight="false" outlineLevel="0" collapsed="false">
      <c r="A410" s="143" t="n">
        <v>43467</v>
      </c>
      <c r="B410" s="144" t="s">
        <v>489</v>
      </c>
      <c r="C410" s="145" t="s">
        <v>478</v>
      </c>
      <c r="D410" s="145" t="s">
        <v>484</v>
      </c>
      <c r="E410" s="143" t="n">
        <v>4.119111</v>
      </c>
      <c r="F410" s="146" t="n">
        <f aca="false">IF(C410="MAT.",VLOOKUP(A410,INSUMOS_AUX!A:F,6,0),0)</f>
        <v>0.61</v>
      </c>
      <c r="G410" s="143" t="n">
        <f aca="false">IF(C410="M.O.",VLOOKUP(A410,INSUMOS_AUX!A:F,6,0),0)</f>
        <v>0</v>
      </c>
      <c r="H410" s="0" t="n">
        <f aca="false">$E$393*$E410</f>
        <v>41.19111</v>
      </c>
    </row>
    <row r="411" customFormat="false" ht="21" hidden="false" customHeight="false" outlineLevel="0" collapsed="false">
      <c r="A411" s="143" t="n">
        <v>43483</v>
      </c>
      <c r="B411" s="144" t="s">
        <v>569</v>
      </c>
      <c r="C411" s="145" t="s">
        <v>478</v>
      </c>
      <c r="D411" s="145" t="s">
        <v>484</v>
      </c>
      <c r="E411" s="143" t="n">
        <v>6.521</v>
      </c>
      <c r="F411" s="146" t="n">
        <f aca="false">IF(C411="MAT.",VLOOKUP(A411,INSUMOS_AUX!A:F,6,0),0)</f>
        <v>1.43</v>
      </c>
      <c r="G411" s="143" t="n">
        <f aca="false">IF(C411="M.O.",VLOOKUP(A411,INSUMOS_AUX!A:F,6,0),0)</f>
        <v>0</v>
      </c>
      <c r="H411" s="0" t="n">
        <f aca="false">$E$393*$E411</f>
        <v>65.21</v>
      </c>
    </row>
    <row r="412" customFormat="false" ht="21" hidden="false" customHeight="false" outlineLevel="0" collapsed="false">
      <c r="A412" s="143" t="n">
        <v>43489</v>
      </c>
      <c r="B412" s="144" t="s">
        <v>490</v>
      </c>
      <c r="C412" s="145" t="s">
        <v>478</v>
      </c>
      <c r="D412" s="145" t="s">
        <v>484</v>
      </c>
      <c r="E412" s="143" t="n">
        <v>1.362</v>
      </c>
      <c r="F412" s="146" t="n">
        <f aca="false">IF(C412="MAT.",VLOOKUP(A412,INSUMOS_AUX!A:F,6,0),0)</f>
        <v>1.24</v>
      </c>
      <c r="G412" s="143" t="n">
        <f aca="false">IF(C412="M.O.",VLOOKUP(A412,INSUMOS_AUX!A:F,6,0),0)</f>
        <v>0</v>
      </c>
      <c r="H412" s="0" t="n">
        <f aca="false">$E$393*$E412</f>
        <v>13.62</v>
      </c>
    </row>
    <row r="413" customFormat="false" ht="21" hidden="false" customHeight="false" outlineLevel="0" collapsed="false">
      <c r="A413" s="143" t="n">
        <v>43491</v>
      </c>
      <c r="B413" s="144" t="s">
        <v>491</v>
      </c>
      <c r="C413" s="145" t="s">
        <v>478</v>
      </c>
      <c r="D413" s="145" t="s">
        <v>484</v>
      </c>
      <c r="E413" s="143" t="n">
        <v>4.119111</v>
      </c>
      <c r="F413" s="146" t="n">
        <f aca="false">IF(C413="MAT.",VLOOKUP(A413,INSUMOS_AUX!A:F,6,0),0)</f>
        <v>1.33</v>
      </c>
      <c r="G413" s="143" t="n">
        <f aca="false">IF(C413="M.O.",VLOOKUP(A413,INSUMOS_AUX!A:F,6,0),0)</f>
        <v>0</v>
      </c>
      <c r="H413" s="0" t="n">
        <f aca="false">$E$393*$E413</f>
        <v>41.19111</v>
      </c>
    </row>
    <row r="414" customFormat="false" ht="15" hidden="false" customHeight="false" outlineLevel="0" collapsed="false">
      <c r="A414" s="143" t="n">
        <v>4750</v>
      </c>
      <c r="B414" s="144" t="s">
        <v>492</v>
      </c>
      <c r="C414" s="145" t="s">
        <v>476</v>
      </c>
      <c r="D414" s="145" t="s">
        <v>484</v>
      </c>
      <c r="E414" s="143" t="n">
        <v>1.39526004</v>
      </c>
      <c r="F414" s="146" t="n">
        <f aca="false">IF(C414="MAT.",VLOOKUP(A414,INSUMOS_AUX!A:F,6,0),0)</f>
        <v>0</v>
      </c>
      <c r="G414" s="143" t="n">
        <f aca="false">IF(C414="M.O.",VLOOKUP(A414,INSUMOS_AUX!A:F,6,0),0)</f>
        <v>18.58</v>
      </c>
      <c r="H414" s="0" t="n">
        <f aca="false">$E$393*$E414</f>
        <v>13.9526004</v>
      </c>
    </row>
    <row r="415" customFormat="false" ht="42" hidden="false" customHeight="false" outlineLevel="0" collapsed="false">
      <c r="A415" s="143" t="n">
        <v>4992</v>
      </c>
      <c r="B415" s="144" t="s">
        <v>575</v>
      </c>
      <c r="C415" s="145" t="s">
        <v>478</v>
      </c>
      <c r="D415" s="145" t="s">
        <v>32</v>
      </c>
      <c r="E415" s="143" t="n">
        <v>1</v>
      </c>
      <c r="F415" s="146" t="n">
        <f aca="false">IF(C415="MAT.",VLOOKUP(A415,INSUMOS_AUX!A:F,6,0),0)</f>
        <v>222.93</v>
      </c>
      <c r="G415" s="143" t="n">
        <f aca="false">IF(C415="M.O.",VLOOKUP(A415,INSUMOS_AUX!A:F,6,0),0)</f>
        <v>0</v>
      </c>
      <c r="H415" s="0" t="n">
        <f aca="false">$E$393*$E415</f>
        <v>10</v>
      </c>
    </row>
    <row r="416" customFormat="false" ht="15" hidden="false" customHeight="false" outlineLevel="0" collapsed="false">
      <c r="A416" s="143" t="n">
        <v>5066</v>
      </c>
      <c r="B416" s="144" t="s">
        <v>571</v>
      </c>
      <c r="C416" s="145" t="s">
        <v>478</v>
      </c>
      <c r="D416" s="145" t="s">
        <v>506</v>
      </c>
      <c r="E416" s="143" t="n">
        <v>0.011</v>
      </c>
      <c r="F416" s="146" t="n">
        <f aca="false">IF(C416="MAT.",VLOOKUP(A416,INSUMOS_AUX!A:F,6,0),0)</f>
        <v>28.15</v>
      </c>
      <c r="G416" s="143" t="n">
        <f aca="false">IF(C416="M.O.",VLOOKUP(A416,INSUMOS_AUX!A:F,6,0),0)</f>
        <v>0</v>
      </c>
      <c r="H416" s="0" t="n">
        <f aca="false">$E$393*$E416</f>
        <v>0.11</v>
      </c>
    </row>
    <row r="417" customFormat="false" ht="15" hidden="false" customHeight="false" outlineLevel="0" collapsed="false">
      <c r="A417" s="143" t="n">
        <v>5075</v>
      </c>
      <c r="B417" s="144" t="s">
        <v>572</v>
      </c>
      <c r="C417" s="145" t="s">
        <v>478</v>
      </c>
      <c r="D417" s="145" t="s">
        <v>506</v>
      </c>
      <c r="E417" s="143" t="n">
        <v>0.024</v>
      </c>
      <c r="F417" s="146" t="n">
        <f aca="false">IF(C417="MAT.",VLOOKUP(A417,INSUMOS_AUX!A:F,6,0),0)</f>
        <v>21.36</v>
      </c>
      <c r="G417" s="143" t="n">
        <f aca="false">IF(C417="M.O.",VLOOKUP(A417,INSUMOS_AUX!A:F,6,0),0)</f>
        <v>0</v>
      </c>
      <c r="H417" s="0" t="n">
        <f aca="false">$E$393*$E417</f>
        <v>0.24</v>
      </c>
    </row>
    <row r="418" customFormat="false" ht="15" hidden="false" customHeight="false" outlineLevel="0" collapsed="false">
      <c r="A418" s="143" t="n">
        <v>6111</v>
      </c>
      <c r="B418" s="144" t="s">
        <v>493</v>
      </c>
      <c r="C418" s="145" t="s">
        <v>476</v>
      </c>
      <c r="D418" s="145" t="s">
        <v>484</v>
      </c>
      <c r="E418" s="143" t="n">
        <v>4.219699691</v>
      </c>
      <c r="F418" s="146" t="n">
        <f aca="false">IF(C418="MAT.",VLOOKUP(A418,INSUMOS_AUX!A:F,6,0),0)</f>
        <v>0</v>
      </c>
      <c r="G418" s="143" t="n">
        <f aca="false">IF(C418="M.O.",VLOOKUP(A418,INSUMOS_AUX!A:F,6,0),0)</f>
        <v>11.12</v>
      </c>
      <c r="H418" s="0" t="n">
        <f aca="false">$E$393*$E418</f>
        <v>42.19699691</v>
      </c>
    </row>
    <row r="419" customFormat="false" ht="21" hidden="false" customHeight="false" outlineLevel="0" collapsed="false">
      <c r="A419" s="143" t="n">
        <v>7319</v>
      </c>
      <c r="B419" s="144" t="s">
        <v>573</v>
      </c>
      <c r="C419" s="145" t="s">
        <v>478</v>
      </c>
      <c r="D419" s="145" t="s">
        <v>511</v>
      </c>
      <c r="E419" s="143" t="n">
        <v>0.1671</v>
      </c>
      <c r="F419" s="146" t="n">
        <f aca="false">IF(C419="MAT.",VLOOKUP(A419,INSUMOS_AUX!A:F,6,0),0)</f>
        <v>13.97</v>
      </c>
      <c r="G419" s="143" t="n">
        <f aca="false">IF(C419="M.O.",VLOOKUP(A419,INSUMOS_AUX!A:F,6,0),0)</f>
        <v>0</v>
      </c>
      <c r="H419" s="0" t="n">
        <f aca="false">$E$393*$E419</f>
        <v>1.671</v>
      </c>
    </row>
    <row r="420" customFormat="false" ht="15" hidden="false" customHeight="false" outlineLevel="0" collapsed="false">
      <c r="A420" s="137"/>
      <c r="B420" s="147"/>
      <c r="C420" s="138"/>
      <c r="D420" s="138"/>
      <c r="E420" s="138"/>
      <c r="F420" s="138"/>
      <c r="G420" s="138"/>
    </row>
    <row r="421" customFormat="false" ht="31.5" hidden="false" customHeight="false" outlineLevel="0" collapsed="false">
      <c r="A421" s="139" t="s">
        <v>150</v>
      </c>
      <c r="B421" s="140" t="s">
        <v>151</v>
      </c>
      <c r="C421" s="141" t="s">
        <v>62</v>
      </c>
      <c r="D421" s="141" t="s">
        <v>152</v>
      </c>
      <c r="E421" s="142" t="n">
        <v>5.06</v>
      </c>
      <c r="F421" s="142" t="n">
        <f aca="false">SUMPRODUCT($E422:$E442,F422:F442)</f>
        <v>114.01843751348</v>
      </c>
      <c r="G421" s="142" t="n">
        <f aca="false">SUMPRODUCT($E422:$E442,G422:G442)</f>
        <v>16.2519472515</v>
      </c>
    </row>
    <row r="422" customFormat="false" ht="31.5" hidden="false" customHeight="false" outlineLevel="0" collapsed="false">
      <c r="A422" s="143" t="n">
        <v>10535</v>
      </c>
      <c r="B422" s="144" t="s">
        <v>509</v>
      </c>
      <c r="C422" s="145" t="s">
        <v>478</v>
      </c>
      <c r="D422" s="145" t="s">
        <v>32</v>
      </c>
      <c r="E422" s="143" t="n">
        <v>3.349E-006</v>
      </c>
      <c r="F422" s="146" t="n">
        <f aca="false">IF(C422="MAT.",VLOOKUP(A422,INSUMOS_AUX!A:F,6,0),0)</f>
        <v>5445</v>
      </c>
      <c r="G422" s="143" t="n">
        <f aca="false">IF(C422="M.O.",VLOOKUP(A422,INSUMOS_AUX!A:F,6,0),0)</f>
        <v>0</v>
      </c>
      <c r="H422" s="0" t="n">
        <f aca="false">$E$421*$E422</f>
        <v>1.694594E-005</v>
      </c>
    </row>
    <row r="423" customFormat="false" ht="15" hidden="false" customHeight="false" outlineLevel="0" collapsed="false">
      <c r="A423" s="143" t="n">
        <v>1379</v>
      </c>
      <c r="B423" s="144" t="s">
        <v>507</v>
      </c>
      <c r="C423" s="145" t="s">
        <v>478</v>
      </c>
      <c r="D423" s="145" t="s">
        <v>506</v>
      </c>
      <c r="E423" s="143" t="n">
        <v>1.68918</v>
      </c>
      <c r="F423" s="146" t="n">
        <f aca="false">IF(C423="MAT.",VLOOKUP(A423,INSUMOS_AUX!A:F,6,0),0)</f>
        <v>0.7</v>
      </c>
      <c r="G423" s="143" t="n">
        <f aca="false">IF(C423="M.O.",VLOOKUP(A423,INSUMOS_AUX!A:F,6,0),0)</f>
        <v>0</v>
      </c>
      <c r="H423" s="0" t="n">
        <f aca="false">$E$421*$E423</f>
        <v>8.5472508</v>
      </c>
    </row>
    <row r="424" customFormat="false" ht="21" hidden="false" customHeight="false" outlineLevel="0" collapsed="false">
      <c r="A424" s="143" t="n">
        <v>14618</v>
      </c>
      <c r="B424" s="144" t="s">
        <v>576</v>
      </c>
      <c r="C424" s="145" t="s">
        <v>478</v>
      </c>
      <c r="D424" s="145" t="s">
        <v>32</v>
      </c>
      <c r="E424" s="143" t="n">
        <v>3.7419E-005</v>
      </c>
      <c r="F424" s="146" t="n">
        <f aca="false">IF(C424="MAT.",VLOOKUP(A424,INSUMOS_AUX!A:F,6,0),0)</f>
        <v>1248.92</v>
      </c>
      <c r="G424" s="143" t="n">
        <f aca="false">IF(C424="M.O.",VLOOKUP(A424,INSUMOS_AUX!A:F,6,0),0)</f>
        <v>0</v>
      </c>
      <c r="H424" s="0" t="n">
        <f aca="false">$E$421*$E424</f>
        <v>0.00018934014</v>
      </c>
    </row>
    <row r="425" customFormat="false" ht="15" hidden="false" customHeight="false" outlineLevel="0" collapsed="false">
      <c r="A425" s="143" t="n">
        <v>2705</v>
      </c>
      <c r="B425" s="144" t="s">
        <v>512</v>
      </c>
      <c r="C425" s="145" t="s">
        <v>478</v>
      </c>
      <c r="D425" s="145" t="s">
        <v>513</v>
      </c>
      <c r="E425" s="143" t="n">
        <v>0.05357399</v>
      </c>
      <c r="F425" s="146" t="n">
        <f aca="false">IF(C425="MAT.",VLOOKUP(A425,INSUMOS_AUX!A:F,6,0),0)</f>
        <v>0.9</v>
      </c>
      <c r="G425" s="143" t="n">
        <f aca="false">IF(C425="M.O.",VLOOKUP(A425,INSUMOS_AUX!A:F,6,0),0)</f>
        <v>0</v>
      </c>
      <c r="H425" s="0" t="n">
        <f aca="false">$E$421*$E425</f>
        <v>0.2710843894</v>
      </c>
    </row>
    <row r="426" customFormat="false" ht="21" hidden="false" customHeight="false" outlineLevel="0" collapsed="false">
      <c r="A426" s="143" t="n">
        <v>34747</v>
      </c>
      <c r="B426" s="144" t="s">
        <v>577</v>
      </c>
      <c r="C426" s="145" t="s">
        <v>478</v>
      </c>
      <c r="D426" s="145" t="s">
        <v>152</v>
      </c>
      <c r="E426" s="143" t="n">
        <v>1.04</v>
      </c>
      <c r="F426" s="146" t="n">
        <f aca="false">IF(C426="MAT.",VLOOKUP(A426,INSUMOS_AUX!A:F,6,0),0)</f>
        <v>100.38</v>
      </c>
      <c r="G426" s="143" t="n">
        <f aca="false">IF(C426="M.O.",VLOOKUP(A426,INSUMOS_AUX!A:F,6,0),0)</f>
        <v>0</v>
      </c>
      <c r="H426" s="0" t="n">
        <f aca="false">$E$421*$E426</f>
        <v>5.2624</v>
      </c>
    </row>
    <row r="427" customFormat="false" ht="21" hidden="false" customHeight="false" outlineLevel="0" collapsed="false">
      <c r="A427" s="143" t="n">
        <v>370</v>
      </c>
      <c r="B427" s="144" t="s">
        <v>508</v>
      </c>
      <c r="C427" s="145" t="s">
        <v>478</v>
      </c>
      <c r="D427" s="145" t="s">
        <v>102</v>
      </c>
      <c r="E427" s="143" t="n">
        <v>0.00762</v>
      </c>
      <c r="F427" s="146" t="n">
        <f aca="false">IF(C427="MAT.",VLOOKUP(A427,INSUMOS_AUX!A:F,6,0),0)</f>
        <v>150</v>
      </c>
      <c r="G427" s="143" t="n">
        <f aca="false">IF(C427="M.O.",VLOOKUP(A427,INSUMOS_AUX!A:F,6,0),0)</f>
        <v>0</v>
      </c>
      <c r="H427" s="0" t="n">
        <f aca="false">$E$421*$E427</f>
        <v>0.0385572</v>
      </c>
    </row>
    <row r="428" customFormat="false" ht="21" hidden="false" customHeight="false" outlineLevel="0" collapsed="false">
      <c r="A428" s="143" t="n">
        <v>37370</v>
      </c>
      <c r="B428" s="144" t="s">
        <v>483</v>
      </c>
      <c r="C428" s="145" t="s">
        <v>478</v>
      </c>
      <c r="D428" s="145" t="s">
        <v>484</v>
      </c>
      <c r="E428" s="143" t="n">
        <v>1.07298</v>
      </c>
      <c r="F428" s="146" t="n">
        <f aca="false">IF(C428="MAT.",VLOOKUP(A428,INSUMOS_AUX!A:F,6,0),0)</f>
        <v>3.14</v>
      </c>
      <c r="G428" s="143" t="n">
        <f aca="false">IF(C428="M.O.",VLOOKUP(A428,INSUMOS_AUX!A:F,6,0),0)</f>
        <v>0</v>
      </c>
      <c r="H428" s="0" t="n">
        <f aca="false">$E$421*$E428</f>
        <v>5.4292788</v>
      </c>
    </row>
    <row r="429" customFormat="false" ht="21" hidden="false" customHeight="false" outlineLevel="0" collapsed="false">
      <c r="A429" s="143" t="n">
        <v>37371</v>
      </c>
      <c r="B429" s="144" t="s">
        <v>485</v>
      </c>
      <c r="C429" s="145" t="s">
        <v>478</v>
      </c>
      <c r="D429" s="145" t="s">
        <v>484</v>
      </c>
      <c r="E429" s="143" t="n">
        <v>1.07298</v>
      </c>
      <c r="F429" s="146" t="n">
        <f aca="false">IF(C429="MAT.",VLOOKUP(A429,INSUMOS_AUX!A:F,6,0),0)</f>
        <v>0.63</v>
      </c>
      <c r="G429" s="143" t="n">
        <f aca="false">IF(C429="M.O.",VLOOKUP(A429,INSUMOS_AUX!A:F,6,0),0)</f>
        <v>0</v>
      </c>
      <c r="H429" s="0" t="n">
        <f aca="false">$E$421*$E429</f>
        <v>5.4292788</v>
      </c>
    </row>
    <row r="430" customFormat="false" ht="21" hidden="false" customHeight="false" outlineLevel="0" collapsed="false">
      <c r="A430" s="143" t="n">
        <v>37372</v>
      </c>
      <c r="B430" s="144" t="s">
        <v>486</v>
      </c>
      <c r="C430" s="145" t="s">
        <v>478</v>
      </c>
      <c r="D430" s="145" t="s">
        <v>484</v>
      </c>
      <c r="E430" s="143" t="n">
        <v>1.07298</v>
      </c>
      <c r="F430" s="146" t="n">
        <f aca="false">IF(C430="MAT.",VLOOKUP(A430,INSUMOS_AUX!A:F,6,0),0)</f>
        <v>1.34</v>
      </c>
      <c r="G430" s="143" t="n">
        <f aca="false">IF(C430="M.O.",VLOOKUP(A430,INSUMOS_AUX!A:F,6,0),0)</f>
        <v>0</v>
      </c>
      <c r="H430" s="0" t="n">
        <f aca="false">$E$421*$E430</f>
        <v>5.4292788</v>
      </c>
    </row>
    <row r="431" customFormat="false" ht="21" hidden="false" customHeight="false" outlineLevel="0" collapsed="false">
      <c r="A431" s="143" t="n">
        <v>37373</v>
      </c>
      <c r="B431" s="144" t="s">
        <v>487</v>
      </c>
      <c r="C431" s="145" t="s">
        <v>478</v>
      </c>
      <c r="D431" s="145" t="s">
        <v>484</v>
      </c>
      <c r="E431" s="143" t="n">
        <v>1.07298</v>
      </c>
      <c r="F431" s="146" t="n">
        <f aca="false">IF(C431="MAT.",VLOOKUP(A431,INSUMOS_AUX!A:F,6,0),0)</f>
        <v>0.04</v>
      </c>
      <c r="G431" s="143" t="n">
        <f aca="false">IF(C431="M.O.",VLOOKUP(A431,INSUMOS_AUX!A:F,6,0),0)</f>
        <v>0</v>
      </c>
      <c r="H431" s="0" t="n">
        <f aca="false">$E$421*$E431</f>
        <v>5.4292788</v>
      </c>
    </row>
    <row r="432" customFormat="false" ht="15" hidden="false" customHeight="false" outlineLevel="0" collapsed="false">
      <c r="A432" s="143" t="n">
        <v>37666</v>
      </c>
      <c r="B432" s="144" t="s">
        <v>514</v>
      </c>
      <c r="C432" s="145" t="s">
        <v>476</v>
      </c>
      <c r="D432" s="145" t="s">
        <v>484</v>
      </c>
      <c r="E432" s="143" t="n">
        <v>0.026228629</v>
      </c>
      <c r="F432" s="146" t="n">
        <f aca="false">IF(C432="MAT.",VLOOKUP(A432,INSUMOS_AUX!A:F,6,0),0)</f>
        <v>0</v>
      </c>
      <c r="G432" s="143" t="n">
        <f aca="false">IF(C432="M.O.",VLOOKUP(A432,INSUMOS_AUX!A:F,6,0),0)</f>
        <v>10.9</v>
      </c>
      <c r="H432" s="0" t="n">
        <f aca="false">$E$421*$E432</f>
        <v>0.13271686274</v>
      </c>
    </row>
    <row r="433" customFormat="false" ht="15" hidden="false" customHeight="false" outlineLevel="0" collapsed="false">
      <c r="A433" s="143" t="n">
        <v>4230</v>
      </c>
      <c r="B433" s="144" t="s">
        <v>578</v>
      </c>
      <c r="C433" s="145" t="s">
        <v>476</v>
      </c>
      <c r="D433" s="145" t="s">
        <v>484</v>
      </c>
      <c r="E433" s="143" t="n">
        <v>0.42456432</v>
      </c>
      <c r="F433" s="146" t="n">
        <f aca="false">IF(C433="MAT.",VLOOKUP(A433,INSUMOS_AUX!A:F,6,0),0)</f>
        <v>0</v>
      </c>
      <c r="G433" s="143" t="n">
        <f aca="false">IF(C433="M.O.",VLOOKUP(A433,INSUMOS_AUX!A:F,6,0),0)</f>
        <v>13.35</v>
      </c>
      <c r="H433" s="0" t="n">
        <f aca="false">$E$421*$E433</f>
        <v>2.1482954592</v>
      </c>
    </row>
    <row r="434" customFormat="false" ht="21" hidden="false" customHeight="false" outlineLevel="0" collapsed="false">
      <c r="A434" s="143" t="n">
        <v>43464</v>
      </c>
      <c r="B434" s="144" t="s">
        <v>494</v>
      </c>
      <c r="C434" s="145" t="s">
        <v>478</v>
      </c>
      <c r="D434" s="145" t="s">
        <v>484</v>
      </c>
      <c r="E434" s="143" t="n">
        <v>0.44498</v>
      </c>
      <c r="F434" s="146" t="n">
        <f aca="false">IF(C434="MAT.",VLOOKUP(A434,INSUMOS_AUX!A:F,6,0),0)</f>
        <v>0.01</v>
      </c>
      <c r="G434" s="143" t="n">
        <f aca="false">IF(C434="M.O.",VLOOKUP(A434,INSUMOS_AUX!A:F,6,0),0)</f>
        <v>0</v>
      </c>
      <c r="H434" s="0" t="n">
        <f aca="false">$E$421*$E434</f>
        <v>2.2515988</v>
      </c>
    </row>
    <row r="435" customFormat="false" ht="21" hidden="false" customHeight="false" outlineLevel="0" collapsed="false">
      <c r="A435" s="143" t="n">
        <v>43465</v>
      </c>
      <c r="B435" s="144" t="s">
        <v>488</v>
      </c>
      <c r="C435" s="145" t="s">
        <v>478</v>
      </c>
      <c r="D435" s="145" t="s">
        <v>484</v>
      </c>
      <c r="E435" s="143" t="n">
        <v>0.419</v>
      </c>
      <c r="F435" s="146" t="n">
        <f aca="false">IF(C435="MAT.",VLOOKUP(A435,INSUMOS_AUX!A:F,6,0),0)</f>
        <v>0.82</v>
      </c>
      <c r="G435" s="143" t="n">
        <f aca="false">IF(C435="M.O.",VLOOKUP(A435,INSUMOS_AUX!A:F,6,0),0)</f>
        <v>0</v>
      </c>
      <c r="H435" s="0" t="n">
        <f aca="false">$E$421*$E435</f>
        <v>2.12014</v>
      </c>
    </row>
    <row r="436" customFormat="false" ht="21" hidden="false" customHeight="false" outlineLevel="0" collapsed="false">
      <c r="A436" s="143" t="n">
        <v>43467</v>
      </c>
      <c r="B436" s="144" t="s">
        <v>489</v>
      </c>
      <c r="C436" s="145" t="s">
        <v>478</v>
      </c>
      <c r="D436" s="145" t="s">
        <v>484</v>
      </c>
      <c r="E436" s="143" t="n">
        <v>0.209</v>
      </c>
      <c r="F436" s="146" t="n">
        <f aca="false">IF(C436="MAT.",VLOOKUP(A436,INSUMOS_AUX!A:F,6,0),0)</f>
        <v>0.61</v>
      </c>
      <c r="G436" s="143" t="n">
        <f aca="false">IF(C436="M.O.",VLOOKUP(A436,INSUMOS_AUX!A:F,6,0),0)</f>
        <v>0</v>
      </c>
      <c r="H436" s="0" t="n">
        <f aca="false">$E$421*$E436</f>
        <v>1.05754</v>
      </c>
    </row>
    <row r="437" customFormat="false" ht="21" hidden="false" customHeight="false" outlineLevel="0" collapsed="false">
      <c r="A437" s="143" t="n">
        <v>43488</v>
      </c>
      <c r="B437" s="144" t="s">
        <v>495</v>
      </c>
      <c r="C437" s="145" t="s">
        <v>478</v>
      </c>
      <c r="D437" s="145" t="s">
        <v>484</v>
      </c>
      <c r="E437" s="143" t="n">
        <v>0.44498</v>
      </c>
      <c r="F437" s="146" t="n">
        <f aca="false">IF(C437="MAT.",VLOOKUP(A437,INSUMOS_AUX!A:F,6,0),0)</f>
        <v>0.86</v>
      </c>
      <c r="G437" s="143" t="n">
        <f aca="false">IF(C437="M.O.",VLOOKUP(A437,INSUMOS_AUX!A:F,6,0),0)</f>
        <v>0</v>
      </c>
      <c r="H437" s="0" t="n">
        <f aca="false">$E$421*$E437</f>
        <v>2.2515988</v>
      </c>
    </row>
    <row r="438" customFormat="false" ht="21" hidden="false" customHeight="false" outlineLevel="0" collapsed="false">
      <c r="A438" s="143" t="n">
        <v>43489</v>
      </c>
      <c r="B438" s="144" t="s">
        <v>490</v>
      </c>
      <c r="C438" s="145" t="s">
        <v>478</v>
      </c>
      <c r="D438" s="145" t="s">
        <v>484</v>
      </c>
      <c r="E438" s="143" t="n">
        <v>0.419</v>
      </c>
      <c r="F438" s="146" t="n">
        <f aca="false">IF(C438="MAT.",VLOOKUP(A438,INSUMOS_AUX!A:F,6,0),0)</f>
        <v>1.24</v>
      </c>
      <c r="G438" s="143" t="n">
        <f aca="false">IF(C438="M.O.",VLOOKUP(A438,INSUMOS_AUX!A:F,6,0),0)</f>
        <v>0</v>
      </c>
      <c r="H438" s="0" t="n">
        <f aca="false">$E$421*$E438</f>
        <v>2.12014</v>
      </c>
    </row>
    <row r="439" customFormat="false" ht="21" hidden="false" customHeight="false" outlineLevel="0" collapsed="false">
      <c r="A439" s="143" t="n">
        <v>43491</v>
      </c>
      <c r="B439" s="144" t="s">
        <v>491</v>
      </c>
      <c r="C439" s="145" t="s">
        <v>478</v>
      </c>
      <c r="D439" s="145" t="s">
        <v>484</v>
      </c>
      <c r="E439" s="143" t="n">
        <v>0.209</v>
      </c>
      <c r="F439" s="146" t="n">
        <f aca="false">IF(C439="MAT.",VLOOKUP(A439,INSUMOS_AUX!A:F,6,0),0)</f>
        <v>1.33</v>
      </c>
      <c r="G439" s="143" t="n">
        <f aca="false">IF(C439="M.O.",VLOOKUP(A439,INSUMOS_AUX!A:F,6,0),0)</f>
        <v>0</v>
      </c>
      <c r="H439" s="0" t="n">
        <f aca="false">$E$421*$E439</f>
        <v>1.05754</v>
      </c>
    </row>
    <row r="440" customFormat="false" ht="21" hidden="false" customHeight="false" outlineLevel="0" collapsed="false">
      <c r="A440" s="143" t="n">
        <v>43617</v>
      </c>
      <c r="B440" s="144" t="s">
        <v>579</v>
      </c>
      <c r="C440" s="145" t="s">
        <v>478</v>
      </c>
      <c r="D440" s="145" t="s">
        <v>511</v>
      </c>
      <c r="E440" s="143" t="n">
        <v>0.000378</v>
      </c>
      <c r="F440" s="146" t="n">
        <f aca="false">IF(C440="MAT.",VLOOKUP(A440,INSUMOS_AUX!A:F,6,0),0)</f>
        <v>8.06</v>
      </c>
      <c r="G440" s="143" t="n">
        <f aca="false">IF(C440="M.O.",VLOOKUP(A440,INSUMOS_AUX!A:F,6,0),0)</f>
        <v>0</v>
      </c>
      <c r="H440" s="0" t="n">
        <f aca="false">$E$421*$E440</f>
        <v>0.00191268</v>
      </c>
    </row>
    <row r="441" customFormat="false" ht="15" hidden="false" customHeight="false" outlineLevel="0" collapsed="false">
      <c r="A441" s="143" t="n">
        <v>4755</v>
      </c>
      <c r="B441" s="144" t="s">
        <v>549</v>
      </c>
      <c r="C441" s="145" t="s">
        <v>476</v>
      </c>
      <c r="D441" s="145" t="s">
        <v>484</v>
      </c>
      <c r="E441" s="143" t="n">
        <v>0.42611881</v>
      </c>
      <c r="F441" s="146" t="n">
        <f aca="false">IF(C441="MAT.",VLOOKUP(A441,INSUMOS_AUX!A:F,6,0),0)</f>
        <v>0</v>
      </c>
      <c r="G441" s="143" t="n">
        <f aca="false">IF(C441="M.O.",VLOOKUP(A441,INSUMOS_AUX!A:F,6,0),0)</f>
        <v>18.58</v>
      </c>
      <c r="H441" s="0" t="n">
        <f aca="false">$E$421*$E441</f>
        <v>2.1561611786</v>
      </c>
    </row>
    <row r="442" customFormat="false" ht="15" hidden="false" customHeight="false" outlineLevel="0" collapsed="false">
      <c r="A442" s="143" t="n">
        <v>6111</v>
      </c>
      <c r="B442" s="144" t="s">
        <v>493</v>
      </c>
      <c r="C442" s="145" t="s">
        <v>476</v>
      </c>
      <c r="D442" s="145" t="s">
        <v>484</v>
      </c>
      <c r="E442" s="143" t="n">
        <v>0.21410378</v>
      </c>
      <c r="F442" s="146" t="n">
        <f aca="false">IF(C442="MAT.",VLOOKUP(A442,INSUMOS_AUX!A:F,6,0),0)</f>
        <v>0</v>
      </c>
      <c r="G442" s="143" t="n">
        <f aca="false">IF(C442="M.O.",VLOOKUP(A442,INSUMOS_AUX!A:F,6,0),0)</f>
        <v>11.12</v>
      </c>
      <c r="H442" s="0" t="n">
        <f aca="false">$E$421*$E442</f>
        <v>1.0833651268</v>
      </c>
    </row>
    <row r="443" customFormat="false" ht="15" hidden="false" customHeight="false" outlineLevel="0" collapsed="false">
      <c r="A443" s="137"/>
      <c r="B443" s="147"/>
      <c r="C443" s="138"/>
      <c r="D443" s="138"/>
      <c r="E443" s="138"/>
      <c r="F443" s="138"/>
      <c r="G443" s="138"/>
    </row>
    <row r="444" customFormat="false" ht="15" hidden="false" customHeight="false" outlineLevel="0" collapsed="false">
      <c r="A444" s="139" t="s">
        <v>154</v>
      </c>
      <c r="B444" s="140" t="s">
        <v>155</v>
      </c>
      <c r="C444" s="141" t="s">
        <v>62</v>
      </c>
      <c r="D444" s="141" t="s">
        <v>68</v>
      </c>
      <c r="E444" s="142" t="n">
        <v>6.92</v>
      </c>
      <c r="F444" s="142" t="n">
        <f aca="false">SUMPRODUCT($E445:$E455,F445:F455)</f>
        <v>72.575</v>
      </c>
      <c r="G444" s="142" t="n">
        <f aca="false">SUMPRODUCT($E445:$E455,G445:G455)</f>
        <v>7.03182255</v>
      </c>
    </row>
    <row r="445" customFormat="false" ht="15" hidden="false" customHeight="false" outlineLevel="0" collapsed="false">
      <c r="A445" s="143" t="n">
        <v>10489</v>
      </c>
      <c r="B445" s="144" t="s">
        <v>552</v>
      </c>
      <c r="C445" s="145" t="s">
        <v>476</v>
      </c>
      <c r="D445" s="145" t="s">
        <v>484</v>
      </c>
      <c r="E445" s="143" t="n">
        <v>0.2542475</v>
      </c>
      <c r="F445" s="146" t="n">
        <f aca="false">IF(C445="MAT.",VLOOKUP(A445,INSUMOS_AUX!A:F,6,0),0)</f>
        <v>0</v>
      </c>
      <c r="G445" s="143" t="n">
        <f aca="false">IF(C445="M.O.",VLOOKUP(A445,INSUMOS_AUX!A:F,6,0),0)</f>
        <v>16.02</v>
      </c>
      <c r="H445" s="0" t="n">
        <f aca="false">$E$444*$E445</f>
        <v>1.7593927</v>
      </c>
    </row>
    <row r="446" customFormat="false" ht="15" hidden="false" customHeight="false" outlineLevel="0" collapsed="false">
      <c r="A446" s="143" t="n">
        <v>242</v>
      </c>
      <c r="B446" s="144" t="s">
        <v>580</v>
      </c>
      <c r="C446" s="145" t="s">
        <v>476</v>
      </c>
      <c r="D446" s="145" t="s">
        <v>484</v>
      </c>
      <c r="E446" s="143" t="n">
        <v>0.25332</v>
      </c>
      <c r="F446" s="146" t="n">
        <f aca="false">IF(C446="MAT.",VLOOKUP(A446,INSUMOS_AUX!A:F,6,0),0)</f>
        <v>0</v>
      </c>
      <c r="G446" s="143" t="n">
        <f aca="false">IF(C446="M.O.",VLOOKUP(A446,INSUMOS_AUX!A:F,6,0),0)</f>
        <v>11.68</v>
      </c>
      <c r="H446" s="0" t="n">
        <f aca="false">$E$444*$E446</f>
        <v>1.7529744</v>
      </c>
    </row>
    <row r="447" customFormat="false" ht="21" hidden="false" customHeight="false" outlineLevel="0" collapsed="false">
      <c r="A447" s="143" t="n">
        <v>37370</v>
      </c>
      <c r="B447" s="144" t="s">
        <v>483</v>
      </c>
      <c r="C447" s="145" t="s">
        <v>478</v>
      </c>
      <c r="D447" s="145" t="s">
        <v>484</v>
      </c>
      <c r="E447" s="143" t="n">
        <v>0.5</v>
      </c>
      <c r="F447" s="146" t="n">
        <f aca="false">IF(C447="MAT.",VLOOKUP(A447,INSUMOS_AUX!A:F,6,0),0)</f>
        <v>3.14</v>
      </c>
      <c r="G447" s="143" t="n">
        <f aca="false">IF(C447="M.O.",VLOOKUP(A447,INSUMOS_AUX!A:F,6,0),0)</f>
        <v>0</v>
      </c>
      <c r="H447" s="0" t="n">
        <f aca="false">$E$444*$E447</f>
        <v>3.46</v>
      </c>
    </row>
    <row r="448" customFormat="false" ht="21" hidden="false" customHeight="false" outlineLevel="0" collapsed="false">
      <c r="A448" s="143" t="n">
        <v>37371</v>
      </c>
      <c r="B448" s="144" t="s">
        <v>485</v>
      </c>
      <c r="C448" s="145" t="s">
        <v>478</v>
      </c>
      <c r="D448" s="145" t="s">
        <v>484</v>
      </c>
      <c r="E448" s="143" t="n">
        <v>0.5</v>
      </c>
      <c r="F448" s="146" t="n">
        <f aca="false">IF(C448="MAT.",VLOOKUP(A448,INSUMOS_AUX!A:F,6,0),0)</f>
        <v>0.63</v>
      </c>
      <c r="G448" s="143" t="n">
        <f aca="false">IF(C448="M.O.",VLOOKUP(A448,INSUMOS_AUX!A:F,6,0),0)</f>
        <v>0</v>
      </c>
      <c r="H448" s="0" t="n">
        <f aca="false">$E$444*$E448</f>
        <v>3.46</v>
      </c>
    </row>
    <row r="449" customFormat="false" ht="21" hidden="false" customHeight="false" outlineLevel="0" collapsed="false">
      <c r="A449" s="143" t="n">
        <v>37372</v>
      </c>
      <c r="B449" s="144" t="s">
        <v>486</v>
      </c>
      <c r="C449" s="145" t="s">
        <v>478</v>
      </c>
      <c r="D449" s="145" t="s">
        <v>484</v>
      </c>
      <c r="E449" s="143" t="n">
        <v>0.5</v>
      </c>
      <c r="F449" s="146" t="n">
        <f aca="false">IF(C449="MAT.",VLOOKUP(A449,INSUMOS_AUX!A:F,6,0),0)</f>
        <v>1.34</v>
      </c>
      <c r="G449" s="143" t="n">
        <f aca="false">IF(C449="M.O.",VLOOKUP(A449,INSUMOS_AUX!A:F,6,0),0)</f>
        <v>0</v>
      </c>
      <c r="H449" s="0" t="n">
        <f aca="false">$E$444*$E449</f>
        <v>3.46</v>
      </c>
    </row>
    <row r="450" customFormat="false" ht="21" hidden="false" customHeight="false" outlineLevel="0" collapsed="false">
      <c r="A450" s="143" t="n">
        <v>37373</v>
      </c>
      <c r="B450" s="144" t="s">
        <v>487</v>
      </c>
      <c r="C450" s="145" t="s">
        <v>478</v>
      </c>
      <c r="D450" s="145" t="s">
        <v>484</v>
      </c>
      <c r="E450" s="143" t="n">
        <v>0.5</v>
      </c>
      <c r="F450" s="146" t="n">
        <f aca="false">IF(C450="MAT.",VLOOKUP(A450,INSUMOS_AUX!A:F,6,0),0)</f>
        <v>0.04</v>
      </c>
      <c r="G450" s="143" t="n">
        <f aca="false">IF(C450="M.O.",VLOOKUP(A450,INSUMOS_AUX!A:F,6,0),0)</f>
        <v>0</v>
      </c>
      <c r="H450" s="0" t="n">
        <f aca="false">$E$444*$E450</f>
        <v>3.46</v>
      </c>
    </row>
    <row r="451" customFormat="false" ht="21" hidden="false" customHeight="false" outlineLevel="0" collapsed="false">
      <c r="A451" s="143" t="n">
        <v>43465</v>
      </c>
      <c r="B451" s="144" t="s">
        <v>488</v>
      </c>
      <c r="C451" s="145" t="s">
        <v>478</v>
      </c>
      <c r="D451" s="145" t="s">
        <v>484</v>
      </c>
      <c r="E451" s="143" t="n">
        <v>0.25</v>
      </c>
      <c r="F451" s="146" t="n">
        <f aca="false">IF(C451="MAT.",VLOOKUP(A451,INSUMOS_AUX!A:F,6,0),0)</f>
        <v>0.82</v>
      </c>
      <c r="G451" s="143" t="n">
        <f aca="false">IF(C451="M.O.",VLOOKUP(A451,INSUMOS_AUX!A:F,6,0),0)</f>
        <v>0</v>
      </c>
      <c r="H451" s="0" t="n">
        <f aca="false">$E$444*$E451</f>
        <v>1.73</v>
      </c>
    </row>
    <row r="452" customFormat="false" ht="21" hidden="false" customHeight="false" outlineLevel="0" collapsed="false">
      <c r="A452" s="143" t="n">
        <v>43467</v>
      </c>
      <c r="B452" s="144" t="s">
        <v>489</v>
      </c>
      <c r="C452" s="145" t="s">
        <v>478</v>
      </c>
      <c r="D452" s="145" t="s">
        <v>484</v>
      </c>
      <c r="E452" s="143" t="n">
        <v>0.25</v>
      </c>
      <c r="F452" s="146" t="n">
        <f aca="false">IF(C452="MAT.",VLOOKUP(A452,INSUMOS_AUX!A:F,6,0),0)</f>
        <v>0.61</v>
      </c>
      <c r="G452" s="143" t="n">
        <f aca="false">IF(C452="M.O.",VLOOKUP(A452,INSUMOS_AUX!A:F,6,0),0)</f>
        <v>0</v>
      </c>
      <c r="H452" s="0" t="n">
        <f aca="false">$E$444*$E452</f>
        <v>1.73</v>
      </c>
    </row>
    <row r="453" customFormat="false" ht="21" hidden="false" customHeight="false" outlineLevel="0" collapsed="false">
      <c r="A453" s="143" t="n">
        <v>43489</v>
      </c>
      <c r="B453" s="144" t="s">
        <v>490</v>
      </c>
      <c r="C453" s="145" t="s">
        <v>478</v>
      </c>
      <c r="D453" s="145" t="s">
        <v>484</v>
      </c>
      <c r="E453" s="143" t="n">
        <v>0.25</v>
      </c>
      <c r="F453" s="146" t="n">
        <f aca="false">IF(C453="MAT.",VLOOKUP(A453,INSUMOS_AUX!A:F,6,0),0)</f>
        <v>1.24</v>
      </c>
      <c r="G453" s="143" t="n">
        <f aca="false">IF(C453="M.O.",VLOOKUP(A453,INSUMOS_AUX!A:F,6,0),0)</f>
        <v>0</v>
      </c>
      <c r="H453" s="0" t="n">
        <f aca="false">$E$444*$E453</f>
        <v>1.73</v>
      </c>
    </row>
    <row r="454" customFormat="false" ht="21" hidden="false" customHeight="false" outlineLevel="0" collapsed="false">
      <c r="A454" s="143" t="n">
        <v>43491</v>
      </c>
      <c r="B454" s="144" t="s">
        <v>491</v>
      </c>
      <c r="C454" s="145" t="s">
        <v>478</v>
      </c>
      <c r="D454" s="145" t="s">
        <v>484</v>
      </c>
      <c r="E454" s="143" t="n">
        <v>0.25</v>
      </c>
      <c r="F454" s="146" t="n">
        <f aca="false">IF(C454="MAT.",VLOOKUP(A454,INSUMOS_AUX!A:F,6,0),0)</f>
        <v>1.33</v>
      </c>
      <c r="G454" s="143" t="n">
        <f aca="false">IF(C454="M.O.",VLOOKUP(A454,INSUMOS_AUX!A:F,6,0),0)</f>
        <v>0</v>
      </c>
      <c r="H454" s="0" t="n">
        <f aca="false">$E$444*$E454</f>
        <v>1.73</v>
      </c>
    </row>
    <row r="455" customFormat="false" ht="15" hidden="false" customHeight="false" outlineLevel="0" collapsed="false">
      <c r="A455" s="143" t="s">
        <v>581</v>
      </c>
      <c r="B455" s="144" t="s">
        <v>582</v>
      </c>
      <c r="C455" s="145" t="s">
        <v>478</v>
      </c>
      <c r="D455" s="145" t="s">
        <v>68</v>
      </c>
      <c r="E455" s="143" t="n">
        <v>1</v>
      </c>
      <c r="F455" s="146" t="n">
        <f aca="false">IF(C455="MAT.",VLOOKUP(A455,INSUMOS_AUX!A:F,6,0),0)</f>
        <v>69</v>
      </c>
      <c r="G455" s="143" t="n">
        <f aca="false">IF(C455="M.O.",VLOOKUP(A455,INSUMOS_AUX!A:F,6,0),0)</f>
        <v>0</v>
      </c>
      <c r="H455" s="0" t="n">
        <f aca="false">$E$444*$E455</f>
        <v>6.92</v>
      </c>
    </row>
    <row r="456" customFormat="false" ht="15" hidden="false" customHeight="false" outlineLevel="0" collapsed="false">
      <c r="A456" s="137"/>
      <c r="B456" s="147"/>
      <c r="C456" s="138"/>
      <c r="D456" s="138"/>
      <c r="E456" s="138"/>
      <c r="F456" s="138"/>
      <c r="G456" s="138"/>
    </row>
    <row r="457" customFormat="false" ht="15" hidden="false" customHeight="false" outlineLevel="0" collapsed="false">
      <c r="A457" s="134" t="s">
        <v>583</v>
      </c>
      <c r="B457" s="148" t="s">
        <v>156</v>
      </c>
      <c r="C457" s="136"/>
      <c r="D457" s="136"/>
      <c r="E457" s="136"/>
      <c r="F457" s="136"/>
      <c r="G457" s="136"/>
    </row>
    <row r="458" customFormat="false" ht="15" hidden="false" customHeight="false" outlineLevel="0" collapsed="false">
      <c r="A458" s="137"/>
      <c r="B458" s="147"/>
      <c r="C458" s="138"/>
      <c r="D458" s="138"/>
      <c r="E458" s="138"/>
      <c r="F458" s="138"/>
      <c r="G458" s="138"/>
    </row>
    <row r="459" customFormat="false" ht="21" hidden="false" customHeight="false" outlineLevel="0" collapsed="false">
      <c r="A459" s="139" t="s">
        <v>158</v>
      </c>
      <c r="B459" s="140" t="s">
        <v>159</v>
      </c>
      <c r="C459" s="141" t="s">
        <v>62</v>
      </c>
      <c r="D459" s="141" t="s">
        <v>68</v>
      </c>
      <c r="E459" s="142" t="n">
        <v>229.94</v>
      </c>
      <c r="F459" s="142" t="n">
        <f aca="false">SUMPRODUCT($E460:$E470,F460:F470)</f>
        <v>9.096758</v>
      </c>
      <c r="G459" s="142" t="n">
        <f aca="false">SUMPRODUCT($E460:$E470,G460:G470)</f>
        <v>5.15165840868</v>
      </c>
    </row>
    <row r="460" customFormat="false" ht="21" hidden="false" customHeight="false" outlineLevel="0" collapsed="false">
      <c r="A460" s="143" t="n">
        <v>37370</v>
      </c>
      <c r="B460" s="144" t="s">
        <v>483</v>
      </c>
      <c r="C460" s="145" t="s">
        <v>478</v>
      </c>
      <c r="D460" s="145" t="s">
        <v>484</v>
      </c>
      <c r="E460" s="143" t="n">
        <v>0.3027</v>
      </c>
      <c r="F460" s="146" t="n">
        <f aca="false">IF(C460="MAT.",VLOOKUP(A460,INSUMOS_AUX!A:F,6,0),0)</f>
        <v>3.14</v>
      </c>
      <c r="G460" s="143" t="n">
        <f aca="false">IF(C460="M.O.",VLOOKUP(A460,INSUMOS_AUX!A:F,6,0),0)</f>
        <v>0</v>
      </c>
      <c r="H460" s="0" t="n">
        <f aca="false">$E$459*$E460</f>
        <v>69.602838</v>
      </c>
    </row>
    <row r="461" customFormat="false" ht="21" hidden="false" customHeight="false" outlineLevel="0" collapsed="false">
      <c r="A461" s="143" t="n">
        <v>37371</v>
      </c>
      <c r="B461" s="144" t="s">
        <v>485</v>
      </c>
      <c r="C461" s="145" t="s">
        <v>478</v>
      </c>
      <c r="D461" s="145" t="s">
        <v>484</v>
      </c>
      <c r="E461" s="143" t="n">
        <v>0.3027</v>
      </c>
      <c r="F461" s="146" t="n">
        <f aca="false">IF(C461="MAT.",VLOOKUP(A461,INSUMOS_AUX!A:F,6,0),0)</f>
        <v>0.63</v>
      </c>
      <c r="G461" s="143" t="n">
        <f aca="false">IF(C461="M.O.",VLOOKUP(A461,INSUMOS_AUX!A:F,6,0),0)</f>
        <v>0</v>
      </c>
      <c r="H461" s="0" t="n">
        <f aca="false">$E$459*$E461</f>
        <v>69.602838</v>
      </c>
    </row>
    <row r="462" customFormat="false" ht="21" hidden="false" customHeight="false" outlineLevel="0" collapsed="false">
      <c r="A462" s="143" t="n">
        <v>37372</v>
      </c>
      <c r="B462" s="144" t="s">
        <v>486</v>
      </c>
      <c r="C462" s="145" t="s">
        <v>478</v>
      </c>
      <c r="D462" s="145" t="s">
        <v>484</v>
      </c>
      <c r="E462" s="143" t="n">
        <v>0.3027</v>
      </c>
      <c r="F462" s="146" t="n">
        <f aca="false">IF(C462="MAT.",VLOOKUP(A462,INSUMOS_AUX!A:F,6,0),0)</f>
        <v>1.34</v>
      </c>
      <c r="G462" s="143" t="n">
        <f aca="false">IF(C462="M.O.",VLOOKUP(A462,INSUMOS_AUX!A:F,6,0),0)</f>
        <v>0</v>
      </c>
      <c r="H462" s="0" t="n">
        <f aca="false">$E$459*$E462</f>
        <v>69.602838</v>
      </c>
    </row>
    <row r="463" customFormat="false" ht="21" hidden="false" customHeight="false" outlineLevel="0" collapsed="false">
      <c r="A463" s="143" t="n">
        <v>37373</v>
      </c>
      <c r="B463" s="144" t="s">
        <v>487</v>
      </c>
      <c r="C463" s="145" t="s">
        <v>478</v>
      </c>
      <c r="D463" s="145" t="s">
        <v>484</v>
      </c>
      <c r="E463" s="143" t="n">
        <v>0.3027</v>
      </c>
      <c r="F463" s="146" t="n">
        <f aca="false">IF(C463="MAT.",VLOOKUP(A463,INSUMOS_AUX!A:F,6,0),0)</f>
        <v>0.04</v>
      </c>
      <c r="G463" s="143" t="n">
        <f aca="false">IF(C463="M.O.",VLOOKUP(A463,INSUMOS_AUX!A:F,6,0),0)</f>
        <v>0</v>
      </c>
      <c r="H463" s="0" t="n">
        <f aca="false">$E$459*$E463</f>
        <v>69.602838</v>
      </c>
    </row>
    <row r="464" customFormat="false" ht="21" hidden="false" customHeight="false" outlineLevel="0" collapsed="false">
      <c r="A464" s="143" t="n">
        <v>43466</v>
      </c>
      <c r="B464" s="144" t="s">
        <v>584</v>
      </c>
      <c r="C464" s="145" t="s">
        <v>478</v>
      </c>
      <c r="D464" s="145" t="s">
        <v>484</v>
      </c>
      <c r="E464" s="143" t="n">
        <v>0.227</v>
      </c>
      <c r="F464" s="146" t="n">
        <f aca="false">IF(C464="MAT.",VLOOKUP(A464,INSUMOS_AUX!A:F,6,0),0)</f>
        <v>1.97</v>
      </c>
      <c r="G464" s="143" t="n">
        <f aca="false">IF(C464="M.O.",VLOOKUP(A464,INSUMOS_AUX!A:F,6,0),0)</f>
        <v>0</v>
      </c>
      <c r="H464" s="0" t="n">
        <f aca="false">$E$459*$E464</f>
        <v>52.19638</v>
      </c>
    </row>
    <row r="465" customFormat="false" ht="21" hidden="false" customHeight="false" outlineLevel="0" collapsed="false">
      <c r="A465" s="143" t="n">
        <v>43467</v>
      </c>
      <c r="B465" s="144" t="s">
        <v>489</v>
      </c>
      <c r="C465" s="145" t="s">
        <v>478</v>
      </c>
      <c r="D465" s="145" t="s">
        <v>484</v>
      </c>
      <c r="E465" s="143" t="n">
        <v>0.0757</v>
      </c>
      <c r="F465" s="146" t="n">
        <f aca="false">IF(C465="MAT.",VLOOKUP(A465,INSUMOS_AUX!A:F,6,0),0)</f>
        <v>0.61</v>
      </c>
      <c r="G465" s="143" t="n">
        <f aca="false">IF(C465="M.O.",VLOOKUP(A465,INSUMOS_AUX!A:F,6,0),0)</f>
        <v>0</v>
      </c>
      <c r="H465" s="0" t="n">
        <f aca="false">$E$459*$E465</f>
        <v>17.406458</v>
      </c>
    </row>
    <row r="466" customFormat="false" ht="21" hidden="false" customHeight="false" outlineLevel="0" collapsed="false">
      <c r="A466" s="143" t="n">
        <v>43490</v>
      </c>
      <c r="B466" s="144" t="s">
        <v>585</v>
      </c>
      <c r="C466" s="145" t="s">
        <v>478</v>
      </c>
      <c r="D466" s="145" t="s">
        <v>484</v>
      </c>
      <c r="E466" s="143" t="n">
        <v>0.227</v>
      </c>
      <c r="F466" s="146" t="n">
        <f aca="false">IF(C466="MAT.",VLOOKUP(A466,INSUMOS_AUX!A:F,6,0),0)</f>
        <v>1.73</v>
      </c>
      <c r="G466" s="143" t="n">
        <f aca="false">IF(C466="M.O.",VLOOKUP(A466,INSUMOS_AUX!A:F,6,0),0)</f>
        <v>0</v>
      </c>
      <c r="H466" s="0" t="n">
        <f aca="false">$E$459*$E466</f>
        <v>52.19638</v>
      </c>
    </row>
    <row r="467" customFormat="false" ht="21" hidden="false" customHeight="false" outlineLevel="0" collapsed="false">
      <c r="A467" s="143" t="n">
        <v>43491</v>
      </c>
      <c r="B467" s="144" t="s">
        <v>491</v>
      </c>
      <c r="C467" s="145" t="s">
        <v>478</v>
      </c>
      <c r="D467" s="145" t="s">
        <v>484</v>
      </c>
      <c r="E467" s="143" t="n">
        <v>0.0757</v>
      </c>
      <c r="F467" s="146" t="n">
        <f aca="false">IF(C467="MAT.",VLOOKUP(A467,INSUMOS_AUX!A:F,6,0),0)</f>
        <v>1.33</v>
      </c>
      <c r="G467" s="143" t="n">
        <f aca="false">IF(C467="M.O.",VLOOKUP(A467,INSUMOS_AUX!A:F,6,0),0)</f>
        <v>0</v>
      </c>
      <c r="H467" s="0" t="n">
        <f aca="false">$E$459*$E467</f>
        <v>17.406458</v>
      </c>
    </row>
    <row r="468" customFormat="false" ht="15" hidden="false" customHeight="false" outlineLevel="0" collapsed="false">
      <c r="A468" s="143" t="n">
        <v>4783</v>
      </c>
      <c r="B468" s="144" t="s">
        <v>586</v>
      </c>
      <c r="C468" s="145" t="s">
        <v>476</v>
      </c>
      <c r="D468" s="145" t="s">
        <v>484</v>
      </c>
      <c r="E468" s="143" t="n">
        <v>0.23085673</v>
      </c>
      <c r="F468" s="146" t="n">
        <f aca="false">IF(C468="MAT.",VLOOKUP(A468,INSUMOS_AUX!A:F,6,0),0)</f>
        <v>0</v>
      </c>
      <c r="G468" s="143" t="n">
        <f aca="false">IF(C468="M.O.",VLOOKUP(A468,INSUMOS_AUX!A:F,6,0),0)</f>
        <v>18.58</v>
      </c>
      <c r="H468" s="0" t="n">
        <f aca="false">$E$459*$E468</f>
        <v>53.0831964962</v>
      </c>
    </row>
    <row r="469" customFormat="false" ht="15" hidden="false" customHeight="false" outlineLevel="0" collapsed="false">
      <c r="A469" s="143" t="n">
        <v>6111</v>
      </c>
      <c r="B469" s="144" t="s">
        <v>493</v>
      </c>
      <c r="C469" s="145" t="s">
        <v>476</v>
      </c>
      <c r="D469" s="145" t="s">
        <v>484</v>
      </c>
      <c r="E469" s="143" t="n">
        <v>0.077548594</v>
      </c>
      <c r="F469" s="146" t="n">
        <f aca="false">IF(C469="MAT.",VLOOKUP(A469,INSUMOS_AUX!A:F,6,0),0)</f>
        <v>0</v>
      </c>
      <c r="G469" s="143" t="n">
        <f aca="false">IF(C469="M.O.",VLOOKUP(A469,INSUMOS_AUX!A:F,6,0),0)</f>
        <v>11.12</v>
      </c>
      <c r="H469" s="0" t="n">
        <f aca="false">$E$459*$E469</f>
        <v>17.83152370436</v>
      </c>
    </row>
    <row r="470" customFormat="false" ht="15" hidden="false" customHeight="false" outlineLevel="0" collapsed="false">
      <c r="A470" s="143" t="n">
        <v>7356</v>
      </c>
      <c r="B470" s="144" t="s">
        <v>587</v>
      </c>
      <c r="C470" s="145" t="s">
        <v>478</v>
      </c>
      <c r="D470" s="145" t="s">
        <v>511</v>
      </c>
      <c r="E470" s="143" t="n">
        <v>0.2285</v>
      </c>
      <c r="F470" s="146" t="n">
        <f aca="false">IF(C470="MAT.",VLOOKUP(A470,INSUMOS_AUX!A:F,6,0),0)</f>
        <v>28.67</v>
      </c>
      <c r="G470" s="143" t="n">
        <f aca="false">IF(C470="M.O.",VLOOKUP(A470,INSUMOS_AUX!A:F,6,0),0)</f>
        <v>0</v>
      </c>
      <c r="H470" s="0" t="n">
        <f aca="false">$E$459*$E470</f>
        <v>52.54129</v>
      </c>
    </row>
    <row r="471" customFormat="false" ht="15" hidden="false" customHeight="false" outlineLevel="0" collapsed="false">
      <c r="A471" s="137"/>
      <c r="B471" s="147"/>
      <c r="C471" s="138"/>
      <c r="D471" s="138"/>
      <c r="E471" s="138"/>
      <c r="F471" s="138"/>
      <c r="G471" s="138"/>
    </row>
    <row r="472" customFormat="false" ht="21" hidden="false" customHeight="false" outlineLevel="0" collapsed="false">
      <c r="A472" s="139" t="s">
        <v>161</v>
      </c>
      <c r="B472" s="140" t="s">
        <v>162</v>
      </c>
      <c r="C472" s="141" t="s">
        <v>62</v>
      </c>
      <c r="D472" s="141" t="s">
        <v>68</v>
      </c>
      <c r="E472" s="142" t="n">
        <v>131.02</v>
      </c>
      <c r="F472" s="142" t="n">
        <f aca="false">SUMPRODUCT($E473:$E484,F473:F484)</f>
        <v>4.568749</v>
      </c>
      <c r="G472" s="142" t="n">
        <f aca="false">SUMPRODUCT($E473:$E484,G473:G484)</f>
        <v>5.58055341858</v>
      </c>
    </row>
    <row r="473" customFormat="false" ht="21" hidden="false" customHeight="false" outlineLevel="0" collapsed="false">
      <c r="A473" s="143" t="n">
        <v>37370</v>
      </c>
      <c r="B473" s="144" t="s">
        <v>483</v>
      </c>
      <c r="C473" s="145" t="s">
        <v>478</v>
      </c>
      <c r="D473" s="145" t="s">
        <v>484</v>
      </c>
      <c r="E473" s="143" t="n">
        <v>0.3279</v>
      </c>
      <c r="F473" s="146" t="n">
        <f aca="false">IF(C473="MAT.",VLOOKUP(A473,INSUMOS_AUX!A:F,6,0),0)</f>
        <v>3.14</v>
      </c>
      <c r="G473" s="143" t="n">
        <f aca="false">IF(C473="M.O.",VLOOKUP(A473,INSUMOS_AUX!A:F,6,0),0)</f>
        <v>0</v>
      </c>
      <c r="H473" s="0" t="n">
        <f aca="false">$E$472*$E473</f>
        <v>42.961458</v>
      </c>
    </row>
    <row r="474" customFormat="false" ht="21" hidden="false" customHeight="false" outlineLevel="0" collapsed="false">
      <c r="A474" s="143" t="n">
        <v>37371</v>
      </c>
      <c r="B474" s="144" t="s">
        <v>485</v>
      </c>
      <c r="C474" s="145" t="s">
        <v>478</v>
      </c>
      <c r="D474" s="145" t="s">
        <v>484</v>
      </c>
      <c r="E474" s="143" t="n">
        <v>0.3279</v>
      </c>
      <c r="F474" s="146" t="n">
        <f aca="false">IF(C474="MAT.",VLOOKUP(A474,INSUMOS_AUX!A:F,6,0),0)</f>
        <v>0.63</v>
      </c>
      <c r="G474" s="143" t="n">
        <f aca="false">IF(C474="M.O.",VLOOKUP(A474,INSUMOS_AUX!A:F,6,0),0)</f>
        <v>0</v>
      </c>
      <c r="H474" s="0" t="n">
        <f aca="false">$E$472*$E474</f>
        <v>42.961458</v>
      </c>
    </row>
    <row r="475" customFormat="false" ht="21" hidden="false" customHeight="false" outlineLevel="0" collapsed="false">
      <c r="A475" s="143" t="n">
        <v>37372</v>
      </c>
      <c r="B475" s="144" t="s">
        <v>486</v>
      </c>
      <c r="C475" s="145" t="s">
        <v>478</v>
      </c>
      <c r="D475" s="145" t="s">
        <v>484</v>
      </c>
      <c r="E475" s="143" t="n">
        <v>0.3279</v>
      </c>
      <c r="F475" s="146" t="n">
        <f aca="false">IF(C475="MAT.",VLOOKUP(A475,INSUMOS_AUX!A:F,6,0),0)</f>
        <v>1.34</v>
      </c>
      <c r="G475" s="143" t="n">
        <f aca="false">IF(C475="M.O.",VLOOKUP(A475,INSUMOS_AUX!A:F,6,0),0)</f>
        <v>0</v>
      </c>
      <c r="H475" s="0" t="n">
        <f aca="false">$E$472*$E475</f>
        <v>42.961458</v>
      </c>
    </row>
    <row r="476" customFormat="false" ht="21" hidden="false" customHeight="false" outlineLevel="0" collapsed="false">
      <c r="A476" s="143" t="n">
        <v>37373</v>
      </c>
      <c r="B476" s="144" t="s">
        <v>487</v>
      </c>
      <c r="C476" s="145" t="s">
        <v>478</v>
      </c>
      <c r="D476" s="145" t="s">
        <v>484</v>
      </c>
      <c r="E476" s="143" t="n">
        <v>0.3279</v>
      </c>
      <c r="F476" s="146" t="n">
        <f aca="false">IF(C476="MAT.",VLOOKUP(A476,INSUMOS_AUX!A:F,6,0),0)</f>
        <v>0.04</v>
      </c>
      <c r="G476" s="143" t="n">
        <f aca="false">IF(C476="M.O.",VLOOKUP(A476,INSUMOS_AUX!A:F,6,0),0)</f>
        <v>0</v>
      </c>
      <c r="H476" s="0" t="n">
        <f aca="false">$E$472*$E476</f>
        <v>42.961458</v>
      </c>
    </row>
    <row r="477" customFormat="false" ht="21" hidden="false" customHeight="false" outlineLevel="0" collapsed="false">
      <c r="A477" s="143" t="n">
        <v>3767</v>
      </c>
      <c r="B477" s="144" t="s">
        <v>588</v>
      </c>
      <c r="C477" s="145" t="s">
        <v>478</v>
      </c>
      <c r="D477" s="145" t="s">
        <v>32</v>
      </c>
      <c r="E477" s="143" t="n">
        <v>0.0401</v>
      </c>
      <c r="F477" s="146" t="n">
        <f aca="false">IF(C477="MAT.",VLOOKUP(A477,INSUMOS_AUX!A:F,6,0),0)</f>
        <v>0.82</v>
      </c>
      <c r="G477" s="143" t="n">
        <f aca="false">IF(C477="M.O.",VLOOKUP(A477,INSUMOS_AUX!A:F,6,0),0)</f>
        <v>0</v>
      </c>
      <c r="H477" s="0" t="n">
        <f aca="false">$E$472*$E477</f>
        <v>5.253902</v>
      </c>
    </row>
    <row r="478" customFormat="false" ht="21" hidden="false" customHeight="false" outlineLevel="0" collapsed="false">
      <c r="A478" s="143" t="n">
        <v>43466</v>
      </c>
      <c r="B478" s="144" t="s">
        <v>584</v>
      </c>
      <c r="C478" s="145" t="s">
        <v>478</v>
      </c>
      <c r="D478" s="145" t="s">
        <v>484</v>
      </c>
      <c r="E478" s="143" t="n">
        <v>0.2459</v>
      </c>
      <c r="F478" s="146" t="n">
        <f aca="false">IF(C478="MAT.",VLOOKUP(A478,INSUMOS_AUX!A:F,6,0),0)</f>
        <v>1.97</v>
      </c>
      <c r="G478" s="143" t="n">
        <f aca="false">IF(C478="M.O.",VLOOKUP(A478,INSUMOS_AUX!A:F,6,0),0)</f>
        <v>0</v>
      </c>
      <c r="H478" s="0" t="n">
        <f aca="false">$E$472*$E478</f>
        <v>32.217818</v>
      </c>
    </row>
    <row r="479" customFormat="false" ht="21" hidden="false" customHeight="false" outlineLevel="0" collapsed="false">
      <c r="A479" s="143" t="n">
        <v>43467</v>
      </c>
      <c r="B479" s="144" t="s">
        <v>489</v>
      </c>
      <c r="C479" s="145" t="s">
        <v>478</v>
      </c>
      <c r="D479" s="145" t="s">
        <v>484</v>
      </c>
      <c r="E479" s="143" t="n">
        <v>0.082</v>
      </c>
      <c r="F479" s="146" t="n">
        <f aca="false">IF(C479="MAT.",VLOOKUP(A479,INSUMOS_AUX!A:F,6,0),0)</f>
        <v>0.61</v>
      </c>
      <c r="G479" s="143" t="n">
        <f aca="false">IF(C479="M.O.",VLOOKUP(A479,INSUMOS_AUX!A:F,6,0),0)</f>
        <v>0</v>
      </c>
      <c r="H479" s="0" t="n">
        <f aca="false">$E$472*$E479</f>
        <v>10.74364</v>
      </c>
    </row>
    <row r="480" customFormat="false" ht="21" hidden="false" customHeight="false" outlineLevel="0" collapsed="false">
      <c r="A480" s="143" t="n">
        <v>43490</v>
      </c>
      <c r="B480" s="144" t="s">
        <v>585</v>
      </c>
      <c r="C480" s="145" t="s">
        <v>478</v>
      </c>
      <c r="D480" s="145" t="s">
        <v>484</v>
      </c>
      <c r="E480" s="143" t="n">
        <v>0.2459</v>
      </c>
      <c r="F480" s="146" t="n">
        <f aca="false">IF(C480="MAT.",VLOOKUP(A480,INSUMOS_AUX!A:F,6,0),0)</f>
        <v>1.73</v>
      </c>
      <c r="G480" s="143" t="n">
        <f aca="false">IF(C480="M.O.",VLOOKUP(A480,INSUMOS_AUX!A:F,6,0),0)</f>
        <v>0</v>
      </c>
      <c r="H480" s="0" t="n">
        <f aca="false">$E$472*$E480</f>
        <v>32.217818</v>
      </c>
    </row>
    <row r="481" customFormat="false" ht="21" hidden="false" customHeight="false" outlineLevel="0" collapsed="false">
      <c r="A481" s="143" t="n">
        <v>43491</v>
      </c>
      <c r="B481" s="144" t="s">
        <v>491</v>
      </c>
      <c r="C481" s="145" t="s">
        <v>478</v>
      </c>
      <c r="D481" s="145" t="s">
        <v>484</v>
      </c>
      <c r="E481" s="143" t="n">
        <v>0.082</v>
      </c>
      <c r="F481" s="146" t="n">
        <f aca="false">IF(C481="MAT.",VLOOKUP(A481,INSUMOS_AUX!A:F,6,0),0)</f>
        <v>1.33</v>
      </c>
      <c r="G481" s="143" t="n">
        <f aca="false">IF(C481="M.O.",VLOOKUP(A481,INSUMOS_AUX!A:F,6,0),0)</f>
        <v>0</v>
      </c>
      <c r="H481" s="0" t="n">
        <f aca="false">$E$472*$E481</f>
        <v>10.74364</v>
      </c>
    </row>
    <row r="482" customFormat="false" ht="15" hidden="false" customHeight="false" outlineLevel="0" collapsed="false">
      <c r="A482" s="143" t="n">
        <v>43626</v>
      </c>
      <c r="B482" s="144" t="s">
        <v>589</v>
      </c>
      <c r="C482" s="145" t="s">
        <v>478</v>
      </c>
      <c r="D482" s="145" t="s">
        <v>506</v>
      </c>
      <c r="E482" s="143" t="n">
        <v>0.7288</v>
      </c>
      <c r="F482" s="146" t="n">
        <f aca="false">IF(C482="MAT.",VLOOKUP(A482,INSUMOS_AUX!A:F,6,0),0)</f>
        <v>2.44</v>
      </c>
      <c r="G482" s="143" t="n">
        <f aca="false">IF(C482="M.O.",VLOOKUP(A482,INSUMOS_AUX!A:F,6,0),0)</f>
        <v>0</v>
      </c>
      <c r="H482" s="0" t="n">
        <f aca="false">$E$472*$E482</f>
        <v>95.487376</v>
      </c>
    </row>
    <row r="483" customFormat="false" ht="15" hidden="false" customHeight="false" outlineLevel="0" collapsed="false">
      <c r="A483" s="143" t="n">
        <v>4783</v>
      </c>
      <c r="B483" s="144" t="s">
        <v>586</v>
      </c>
      <c r="C483" s="145" t="s">
        <v>476</v>
      </c>
      <c r="D483" s="145" t="s">
        <v>484</v>
      </c>
      <c r="E483" s="143" t="n">
        <v>0.250077841</v>
      </c>
      <c r="F483" s="146" t="n">
        <f aca="false">IF(C483="MAT.",VLOOKUP(A483,INSUMOS_AUX!A:F,6,0),0)</f>
        <v>0</v>
      </c>
      <c r="G483" s="143" t="n">
        <f aca="false">IF(C483="M.O.",VLOOKUP(A483,INSUMOS_AUX!A:F,6,0),0)</f>
        <v>18.58</v>
      </c>
      <c r="H483" s="0" t="n">
        <f aca="false">$E$472*$E483</f>
        <v>32.76519872782</v>
      </c>
    </row>
    <row r="484" customFormat="false" ht="15" hidden="false" customHeight="false" outlineLevel="0" collapsed="false">
      <c r="A484" s="143" t="n">
        <v>6111</v>
      </c>
      <c r="B484" s="144" t="s">
        <v>493</v>
      </c>
      <c r="C484" s="145" t="s">
        <v>476</v>
      </c>
      <c r="D484" s="145" t="s">
        <v>484</v>
      </c>
      <c r="E484" s="143" t="n">
        <v>0.08400244</v>
      </c>
      <c r="F484" s="146" t="n">
        <f aca="false">IF(C484="MAT.",VLOOKUP(A484,INSUMOS_AUX!A:F,6,0),0)</f>
        <v>0</v>
      </c>
      <c r="G484" s="143" t="n">
        <f aca="false">IF(C484="M.O.",VLOOKUP(A484,INSUMOS_AUX!A:F,6,0),0)</f>
        <v>11.12</v>
      </c>
      <c r="H484" s="0" t="n">
        <f aca="false">$E$472*$E484</f>
        <v>11.0059996888</v>
      </c>
    </row>
    <row r="485" customFormat="false" ht="15" hidden="false" customHeight="false" outlineLevel="0" collapsed="false">
      <c r="A485" s="137"/>
      <c r="B485" s="147"/>
      <c r="C485" s="138"/>
      <c r="D485" s="138"/>
      <c r="E485" s="138"/>
      <c r="F485" s="138"/>
      <c r="G485" s="138"/>
    </row>
    <row r="486" customFormat="false" ht="21" hidden="false" customHeight="false" outlineLevel="0" collapsed="false">
      <c r="A486" s="139" t="s">
        <v>164</v>
      </c>
      <c r="B486" s="140" t="s">
        <v>165</v>
      </c>
      <c r="C486" s="141" t="s">
        <v>62</v>
      </c>
      <c r="D486" s="141" t="s">
        <v>68</v>
      </c>
      <c r="E486" s="142" t="n">
        <v>17.28</v>
      </c>
      <c r="F486" s="142" t="n">
        <f aca="false">SUMPRODUCT($E487:$E505,F487:F505)</f>
        <v>55.336802</v>
      </c>
      <c r="G486" s="142" t="n">
        <f aca="false">SUMPRODUCT($E487:$E505,G487:G505)</f>
        <v>11.90675782592</v>
      </c>
    </row>
    <row r="487" customFormat="false" ht="21" hidden="false" customHeight="false" outlineLevel="0" collapsed="false">
      <c r="A487" s="143" t="n">
        <v>37370</v>
      </c>
      <c r="B487" s="144" t="s">
        <v>483</v>
      </c>
      <c r="C487" s="145" t="s">
        <v>478</v>
      </c>
      <c r="D487" s="145" t="s">
        <v>484</v>
      </c>
      <c r="E487" s="143" t="n">
        <v>0.9572</v>
      </c>
      <c r="F487" s="146" t="n">
        <f aca="false">IF(C487="MAT.",VLOOKUP(A487,INSUMOS_AUX!A:F,6,0),0)</f>
        <v>3.14</v>
      </c>
      <c r="G487" s="143" t="n">
        <f aca="false">IF(C487="M.O.",VLOOKUP(A487,INSUMOS_AUX!A:F,6,0),0)</f>
        <v>0</v>
      </c>
      <c r="H487" s="0" t="n">
        <f aca="false">$E$486*$E487</f>
        <v>16.540416</v>
      </c>
    </row>
    <row r="488" customFormat="false" ht="21" hidden="false" customHeight="false" outlineLevel="0" collapsed="false">
      <c r="A488" s="143" t="n">
        <v>37371</v>
      </c>
      <c r="B488" s="144" t="s">
        <v>485</v>
      </c>
      <c r="C488" s="145" t="s">
        <v>478</v>
      </c>
      <c r="D488" s="145" t="s">
        <v>484</v>
      </c>
      <c r="E488" s="143" t="n">
        <v>0.9572</v>
      </c>
      <c r="F488" s="146" t="n">
        <f aca="false">IF(C488="MAT.",VLOOKUP(A488,INSUMOS_AUX!A:F,6,0),0)</f>
        <v>0.63</v>
      </c>
      <c r="G488" s="143" t="n">
        <f aca="false">IF(C488="M.O.",VLOOKUP(A488,INSUMOS_AUX!A:F,6,0),0)</f>
        <v>0</v>
      </c>
      <c r="H488" s="0" t="n">
        <f aca="false">$E$486*$E488</f>
        <v>16.540416</v>
      </c>
    </row>
    <row r="489" customFormat="false" ht="21" hidden="false" customHeight="false" outlineLevel="0" collapsed="false">
      <c r="A489" s="143" t="n">
        <v>37372</v>
      </c>
      <c r="B489" s="144" t="s">
        <v>486</v>
      </c>
      <c r="C489" s="145" t="s">
        <v>478</v>
      </c>
      <c r="D489" s="145" t="s">
        <v>484</v>
      </c>
      <c r="E489" s="143" t="n">
        <v>0.9572</v>
      </c>
      <c r="F489" s="146" t="n">
        <f aca="false">IF(C489="MAT.",VLOOKUP(A489,INSUMOS_AUX!A:F,6,0),0)</f>
        <v>1.34</v>
      </c>
      <c r="G489" s="143" t="n">
        <f aca="false">IF(C489="M.O.",VLOOKUP(A489,INSUMOS_AUX!A:F,6,0),0)</f>
        <v>0</v>
      </c>
      <c r="H489" s="0" t="n">
        <f aca="false">$E$486*$E489</f>
        <v>16.540416</v>
      </c>
    </row>
    <row r="490" customFormat="false" ht="21" hidden="false" customHeight="false" outlineLevel="0" collapsed="false">
      <c r="A490" s="143" t="n">
        <v>37373</v>
      </c>
      <c r="B490" s="144" t="s">
        <v>487</v>
      </c>
      <c r="C490" s="145" t="s">
        <v>478</v>
      </c>
      <c r="D490" s="145" t="s">
        <v>484</v>
      </c>
      <c r="E490" s="143" t="n">
        <v>0.9572</v>
      </c>
      <c r="F490" s="146" t="n">
        <f aca="false">IF(C490="MAT.",VLOOKUP(A490,INSUMOS_AUX!A:F,6,0),0)</f>
        <v>0.04</v>
      </c>
      <c r="G490" s="143" t="n">
        <f aca="false">IF(C490="M.O.",VLOOKUP(A490,INSUMOS_AUX!A:F,6,0),0)</f>
        <v>0</v>
      </c>
      <c r="H490" s="0" t="n">
        <f aca="false">$E$486*$E490</f>
        <v>16.540416</v>
      </c>
    </row>
    <row r="491" customFormat="false" ht="21" hidden="false" customHeight="false" outlineLevel="0" collapsed="false">
      <c r="A491" s="143" t="n">
        <v>39413</v>
      </c>
      <c r="B491" s="144" t="s">
        <v>521</v>
      </c>
      <c r="C491" s="145" t="s">
        <v>478</v>
      </c>
      <c r="D491" s="145" t="s">
        <v>68</v>
      </c>
      <c r="E491" s="143" t="n">
        <v>1.0838</v>
      </c>
      <c r="F491" s="146" t="n">
        <f aca="false">IF(C491="MAT.",VLOOKUP(A491,INSUMOS_AUX!A:F,6,0),0)</f>
        <v>19.09</v>
      </c>
      <c r="G491" s="143" t="n">
        <f aca="false">IF(C491="M.O.",VLOOKUP(A491,INSUMOS_AUX!A:F,6,0),0)</f>
        <v>0</v>
      </c>
      <c r="H491" s="0" t="n">
        <f aca="false">$E$486*$E491</f>
        <v>18.728064</v>
      </c>
    </row>
    <row r="492" customFormat="false" ht="31.5" hidden="false" customHeight="false" outlineLevel="0" collapsed="false">
      <c r="A492" s="143" t="n">
        <v>39427</v>
      </c>
      <c r="B492" s="144" t="s">
        <v>590</v>
      </c>
      <c r="C492" s="145" t="s">
        <v>478</v>
      </c>
      <c r="D492" s="145" t="s">
        <v>152</v>
      </c>
      <c r="E492" s="143" t="n">
        <v>3.547</v>
      </c>
      <c r="F492" s="146" t="n">
        <f aca="false">IF(C492="MAT.",VLOOKUP(A492,INSUMOS_AUX!A:F,6,0),0)</f>
        <v>4.91</v>
      </c>
      <c r="G492" s="143" t="n">
        <f aca="false">IF(C492="M.O.",VLOOKUP(A492,INSUMOS_AUX!A:F,6,0),0)</f>
        <v>0</v>
      </c>
      <c r="H492" s="0" t="n">
        <f aca="false">$E$486*$E492</f>
        <v>61.29216</v>
      </c>
    </row>
    <row r="493" customFormat="false" ht="31.5" hidden="false" customHeight="false" outlineLevel="0" collapsed="false">
      <c r="A493" s="143" t="n">
        <v>39430</v>
      </c>
      <c r="B493" s="144" t="s">
        <v>591</v>
      </c>
      <c r="C493" s="145" t="s">
        <v>478</v>
      </c>
      <c r="D493" s="145" t="s">
        <v>32</v>
      </c>
      <c r="E493" s="143" t="n">
        <v>1.2267</v>
      </c>
      <c r="F493" s="146" t="n">
        <f aca="false">IF(C493="MAT.",VLOOKUP(A493,INSUMOS_AUX!A:F,6,0),0)</f>
        <v>1.85</v>
      </c>
      <c r="G493" s="143" t="n">
        <f aca="false">IF(C493="M.O.",VLOOKUP(A493,INSUMOS_AUX!A:F,6,0),0)</f>
        <v>0</v>
      </c>
      <c r="H493" s="0" t="n">
        <f aca="false">$E$486*$E493</f>
        <v>21.197376</v>
      </c>
    </row>
    <row r="494" customFormat="false" ht="21" hidden="false" customHeight="false" outlineLevel="0" collapsed="false">
      <c r="A494" s="143" t="n">
        <v>39432</v>
      </c>
      <c r="B494" s="144" t="s">
        <v>525</v>
      </c>
      <c r="C494" s="145" t="s">
        <v>478</v>
      </c>
      <c r="D494" s="145" t="s">
        <v>152</v>
      </c>
      <c r="E494" s="143" t="n">
        <v>1.4276</v>
      </c>
      <c r="F494" s="146" t="n">
        <f aca="false">IF(C494="MAT.",VLOOKUP(A494,INSUMOS_AUX!A:F,6,0),0)</f>
        <v>2.64</v>
      </c>
      <c r="G494" s="143" t="n">
        <f aca="false">IF(C494="M.O.",VLOOKUP(A494,INSUMOS_AUX!A:F,6,0),0)</f>
        <v>0</v>
      </c>
      <c r="H494" s="0" t="n">
        <f aca="false">$E$486*$E494</f>
        <v>24.668928</v>
      </c>
    </row>
    <row r="495" customFormat="false" ht="31.5" hidden="false" customHeight="false" outlineLevel="0" collapsed="false">
      <c r="A495" s="143" t="n">
        <v>39434</v>
      </c>
      <c r="B495" s="144" t="s">
        <v>526</v>
      </c>
      <c r="C495" s="145" t="s">
        <v>478</v>
      </c>
      <c r="D495" s="145" t="s">
        <v>506</v>
      </c>
      <c r="E495" s="143" t="n">
        <v>0.6926</v>
      </c>
      <c r="F495" s="146" t="n">
        <f aca="false">IF(C495="MAT.",VLOOKUP(A495,INSUMOS_AUX!A:F,6,0),0)</f>
        <v>3.31</v>
      </c>
      <c r="G495" s="143" t="n">
        <f aca="false">IF(C495="M.O.",VLOOKUP(A495,INSUMOS_AUX!A:F,6,0),0)</f>
        <v>0</v>
      </c>
      <c r="H495" s="0" t="n">
        <f aca="false">$E$486*$E495</f>
        <v>11.968128</v>
      </c>
    </row>
    <row r="496" customFormat="false" ht="21" hidden="false" customHeight="false" outlineLevel="0" collapsed="false">
      <c r="A496" s="143" t="n">
        <v>39435</v>
      </c>
      <c r="B496" s="144" t="s">
        <v>527</v>
      </c>
      <c r="C496" s="145" t="s">
        <v>478</v>
      </c>
      <c r="D496" s="145" t="s">
        <v>32</v>
      </c>
      <c r="E496" s="143" t="n">
        <v>9.6469</v>
      </c>
      <c r="F496" s="146" t="n">
        <f aca="false">IF(C496="MAT.",VLOOKUP(A496,INSUMOS_AUX!A:F,6,0),0)</f>
        <v>0.1</v>
      </c>
      <c r="G496" s="143" t="n">
        <f aca="false">IF(C496="M.O.",VLOOKUP(A496,INSUMOS_AUX!A:F,6,0),0)</f>
        <v>0</v>
      </c>
      <c r="H496" s="0" t="n">
        <f aca="false">$E$486*$E496</f>
        <v>166.698432</v>
      </c>
    </row>
    <row r="497" customFormat="false" ht="21" hidden="false" customHeight="false" outlineLevel="0" collapsed="false">
      <c r="A497" s="143" t="n">
        <v>39443</v>
      </c>
      <c r="B497" s="144" t="s">
        <v>529</v>
      </c>
      <c r="C497" s="145" t="s">
        <v>478</v>
      </c>
      <c r="D497" s="145" t="s">
        <v>32</v>
      </c>
      <c r="E497" s="143" t="n">
        <v>1.2267</v>
      </c>
      <c r="F497" s="146" t="n">
        <f aca="false">IF(C497="MAT.",VLOOKUP(A497,INSUMOS_AUX!A:F,6,0),0)</f>
        <v>0.24</v>
      </c>
      <c r="G497" s="143" t="n">
        <f aca="false">IF(C497="M.O.",VLOOKUP(A497,INSUMOS_AUX!A:F,6,0),0)</f>
        <v>0</v>
      </c>
      <c r="H497" s="0" t="n">
        <f aca="false">$E$486*$E497</f>
        <v>21.197376</v>
      </c>
    </row>
    <row r="498" customFormat="false" ht="21" hidden="false" customHeight="false" outlineLevel="0" collapsed="false">
      <c r="A498" s="143" t="n">
        <v>40547</v>
      </c>
      <c r="B498" s="144" t="s">
        <v>592</v>
      </c>
      <c r="C498" s="145" t="s">
        <v>478</v>
      </c>
      <c r="D498" s="145" t="s">
        <v>520</v>
      </c>
      <c r="E498" s="143" t="n">
        <v>0.0123</v>
      </c>
      <c r="F498" s="146" t="n">
        <f aca="false">IF(C498="MAT.",VLOOKUP(A498,INSUMOS_AUX!A:F,6,0),0)</f>
        <v>27.27</v>
      </c>
      <c r="G498" s="143" t="n">
        <f aca="false">IF(C498="M.O.",VLOOKUP(A498,INSUMOS_AUX!A:F,6,0),0)</f>
        <v>0</v>
      </c>
      <c r="H498" s="0" t="n">
        <f aca="false">$E$486*$E498</f>
        <v>0.212544</v>
      </c>
    </row>
    <row r="499" customFormat="false" ht="31.5" hidden="false" customHeight="false" outlineLevel="0" collapsed="false">
      <c r="A499" s="143" t="n">
        <v>43131</v>
      </c>
      <c r="B499" s="144" t="s">
        <v>593</v>
      </c>
      <c r="C499" s="145" t="s">
        <v>478</v>
      </c>
      <c r="D499" s="145" t="s">
        <v>506</v>
      </c>
      <c r="E499" s="143" t="n">
        <v>0.037</v>
      </c>
      <c r="F499" s="146" t="n">
        <f aca="false">IF(C499="MAT.",VLOOKUP(A499,INSUMOS_AUX!A:F,6,0),0)</f>
        <v>27.88</v>
      </c>
      <c r="G499" s="143" t="n">
        <f aca="false">IF(C499="M.O.",VLOOKUP(A499,INSUMOS_AUX!A:F,6,0),0)</f>
        <v>0</v>
      </c>
      <c r="H499" s="0" t="n">
        <f aca="false">$E$486*$E499</f>
        <v>0.63936</v>
      </c>
    </row>
    <row r="500" customFormat="false" ht="21" hidden="false" customHeight="false" outlineLevel="0" collapsed="false">
      <c r="A500" s="143" t="n">
        <v>43464</v>
      </c>
      <c r="B500" s="144" t="s">
        <v>494</v>
      </c>
      <c r="C500" s="145" t="s">
        <v>478</v>
      </c>
      <c r="D500" s="145" t="s">
        <v>484</v>
      </c>
      <c r="E500" s="143" t="n">
        <v>0.4786</v>
      </c>
      <c r="F500" s="146" t="n">
        <f aca="false">IF(C500="MAT.",VLOOKUP(A500,INSUMOS_AUX!A:F,6,0),0)</f>
        <v>0.01</v>
      </c>
      <c r="G500" s="143" t="n">
        <f aca="false">IF(C500="M.O.",VLOOKUP(A500,INSUMOS_AUX!A:F,6,0),0)</f>
        <v>0</v>
      </c>
      <c r="H500" s="0" t="n">
        <f aca="false">$E$486*$E500</f>
        <v>8.270208</v>
      </c>
    </row>
    <row r="501" customFormat="false" ht="21" hidden="false" customHeight="false" outlineLevel="0" collapsed="false">
      <c r="A501" s="143" t="n">
        <v>43467</v>
      </c>
      <c r="B501" s="144" t="s">
        <v>489</v>
      </c>
      <c r="C501" s="145" t="s">
        <v>478</v>
      </c>
      <c r="D501" s="145" t="s">
        <v>484</v>
      </c>
      <c r="E501" s="143" t="n">
        <v>0.4786</v>
      </c>
      <c r="F501" s="146" t="n">
        <f aca="false">IF(C501="MAT.",VLOOKUP(A501,INSUMOS_AUX!A:F,6,0),0)</f>
        <v>0.61</v>
      </c>
      <c r="G501" s="143" t="n">
        <f aca="false">IF(C501="M.O.",VLOOKUP(A501,INSUMOS_AUX!A:F,6,0),0)</f>
        <v>0</v>
      </c>
      <c r="H501" s="0" t="n">
        <f aca="false">$E$486*$E501</f>
        <v>8.270208</v>
      </c>
    </row>
    <row r="502" customFormat="false" ht="21" hidden="false" customHeight="false" outlineLevel="0" collapsed="false">
      <c r="A502" s="143" t="n">
        <v>43488</v>
      </c>
      <c r="B502" s="144" t="s">
        <v>495</v>
      </c>
      <c r="C502" s="145" t="s">
        <v>478</v>
      </c>
      <c r="D502" s="145" t="s">
        <v>484</v>
      </c>
      <c r="E502" s="143" t="n">
        <v>0.4786</v>
      </c>
      <c r="F502" s="146" t="n">
        <f aca="false">IF(C502="MAT.",VLOOKUP(A502,INSUMOS_AUX!A:F,6,0),0)</f>
        <v>0.86</v>
      </c>
      <c r="G502" s="143" t="n">
        <f aca="false">IF(C502="M.O.",VLOOKUP(A502,INSUMOS_AUX!A:F,6,0),0)</f>
        <v>0</v>
      </c>
      <c r="H502" s="0" t="n">
        <f aca="false">$E$486*$E502</f>
        <v>8.270208</v>
      </c>
    </row>
    <row r="503" customFormat="false" ht="21" hidden="false" customHeight="false" outlineLevel="0" collapsed="false">
      <c r="A503" s="143" t="n">
        <v>43491</v>
      </c>
      <c r="B503" s="144" t="s">
        <v>491</v>
      </c>
      <c r="C503" s="145" t="s">
        <v>478</v>
      </c>
      <c r="D503" s="145" t="s">
        <v>484</v>
      </c>
      <c r="E503" s="143" t="n">
        <v>0.4786</v>
      </c>
      <c r="F503" s="146" t="n">
        <f aca="false">IF(C503="MAT.",VLOOKUP(A503,INSUMOS_AUX!A:F,6,0),0)</f>
        <v>1.33</v>
      </c>
      <c r="G503" s="143" t="n">
        <f aca="false">IF(C503="M.O.",VLOOKUP(A503,INSUMOS_AUX!A:F,6,0),0)</f>
        <v>0</v>
      </c>
      <c r="H503" s="0" t="n">
        <f aca="false">$E$486*$E503</f>
        <v>8.270208</v>
      </c>
    </row>
    <row r="504" customFormat="false" ht="15" hidden="false" customHeight="false" outlineLevel="0" collapsed="false">
      <c r="A504" s="143" t="n">
        <v>44497</v>
      </c>
      <c r="B504" s="144" t="s">
        <v>496</v>
      </c>
      <c r="C504" s="145" t="s">
        <v>476</v>
      </c>
      <c r="D504" s="145" t="s">
        <v>484</v>
      </c>
      <c r="E504" s="143" t="n">
        <v>0.484955808</v>
      </c>
      <c r="F504" s="146" t="n">
        <f aca="false">IF(C504="MAT.",VLOOKUP(A504,INSUMOS_AUX!A:F,6,0),0)</f>
        <v>0</v>
      </c>
      <c r="G504" s="143" t="n">
        <f aca="false">IF(C504="M.O.",VLOOKUP(A504,INSUMOS_AUX!A:F,6,0),0)</f>
        <v>13.31</v>
      </c>
      <c r="H504" s="0" t="n">
        <f aca="false">$E$486*$E504</f>
        <v>8.38003636224</v>
      </c>
    </row>
    <row r="505" customFormat="false" ht="15" hidden="false" customHeight="false" outlineLevel="0" collapsed="false">
      <c r="A505" s="143" t="n">
        <v>6111</v>
      </c>
      <c r="B505" s="144" t="s">
        <v>493</v>
      </c>
      <c r="C505" s="145" t="s">
        <v>476</v>
      </c>
      <c r="D505" s="145" t="s">
        <v>484</v>
      </c>
      <c r="E505" s="143" t="n">
        <v>0.490287412</v>
      </c>
      <c r="F505" s="146" t="n">
        <f aca="false">IF(C505="MAT.",VLOOKUP(A505,INSUMOS_AUX!A:F,6,0),0)</f>
        <v>0</v>
      </c>
      <c r="G505" s="143" t="n">
        <f aca="false">IF(C505="M.O.",VLOOKUP(A505,INSUMOS_AUX!A:F,6,0),0)</f>
        <v>11.12</v>
      </c>
      <c r="H505" s="0" t="n">
        <f aca="false">$E$486*$E505</f>
        <v>8.47216647936</v>
      </c>
    </row>
    <row r="506" customFormat="false" ht="15" hidden="false" customHeight="false" outlineLevel="0" collapsed="false">
      <c r="A506" s="137"/>
      <c r="B506" s="147"/>
      <c r="C506" s="138"/>
      <c r="D506" s="138"/>
      <c r="E506" s="138"/>
      <c r="F506" s="138"/>
      <c r="G506" s="138"/>
    </row>
    <row r="507" customFormat="false" ht="21" hidden="false" customHeight="false" outlineLevel="0" collapsed="false">
      <c r="A507" s="139" t="s">
        <v>167</v>
      </c>
      <c r="B507" s="140" t="s">
        <v>168</v>
      </c>
      <c r="C507" s="141" t="s">
        <v>62</v>
      </c>
      <c r="D507" s="141" t="s">
        <v>68</v>
      </c>
      <c r="E507" s="142" t="n">
        <v>19.32</v>
      </c>
      <c r="F507" s="142" t="n">
        <f aca="false">SUMPRODUCT($E508:$E516,F508:F516)</f>
        <v>5.656945</v>
      </c>
      <c r="G507" s="142" t="n">
        <f aca="false">SUMPRODUCT($E508:$E516,G508:G516)</f>
        <v>4.45748954378</v>
      </c>
    </row>
    <row r="508" customFormat="false" ht="15" hidden="false" customHeight="false" outlineLevel="0" collapsed="false">
      <c r="A508" s="143" t="n">
        <v>10475</v>
      </c>
      <c r="B508" s="144" t="s">
        <v>594</v>
      </c>
      <c r="C508" s="145" t="s">
        <v>478</v>
      </c>
      <c r="D508" s="145" t="s">
        <v>511</v>
      </c>
      <c r="E508" s="143" t="n">
        <v>0.1015</v>
      </c>
      <c r="F508" s="146" t="n">
        <f aca="false">IF(C508="MAT.",VLOOKUP(A508,INSUMOS_AUX!A:F,6,0),0)</f>
        <v>32.02</v>
      </c>
      <c r="G508" s="143" t="n">
        <f aca="false">IF(C508="M.O.",VLOOKUP(A508,INSUMOS_AUX!A:F,6,0),0)</f>
        <v>0</v>
      </c>
      <c r="H508" s="0" t="n">
        <f aca="false">$E$507*$E508</f>
        <v>1.96098</v>
      </c>
    </row>
    <row r="509" customFormat="false" ht="21" hidden="false" customHeight="false" outlineLevel="0" collapsed="false">
      <c r="A509" s="143" t="n">
        <v>37370</v>
      </c>
      <c r="B509" s="144" t="s">
        <v>483</v>
      </c>
      <c r="C509" s="145" t="s">
        <v>478</v>
      </c>
      <c r="D509" s="145" t="s">
        <v>484</v>
      </c>
      <c r="E509" s="143" t="n">
        <v>0.2359</v>
      </c>
      <c r="F509" s="146" t="n">
        <f aca="false">IF(C509="MAT.",VLOOKUP(A509,INSUMOS_AUX!A:F,6,0),0)</f>
        <v>3.14</v>
      </c>
      <c r="G509" s="143" t="n">
        <f aca="false">IF(C509="M.O.",VLOOKUP(A509,INSUMOS_AUX!A:F,6,0),0)</f>
        <v>0</v>
      </c>
      <c r="H509" s="0" t="n">
        <f aca="false">$E$507*$E509</f>
        <v>4.557588</v>
      </c>
    </row>
    <row r="510" customFormat="false" ht="21" hidden="false" customHeight="false" outlineLevel="0" collapsed="false">
      <c r="A510" s="143" t="n">
        <v>37371</v>
      </c>
      <c r="B510" s="144" t="s">
        <v>485</v>
      </c>
      <c r="C510" s="145" t="s">
        <v>478</v>
      </c>
      <c r="D510" s="145" t="s">
        <v>484</v>
      </c>
      <c r="E510" s="143" t="n">
        <v>0.2359</v>
      </c>
      <c r="F510" s="146" t="n">
        <f aca="false">IF(C510="MAT.",VLOOKUP(A510,INSUMOS_AUX!A:F,6,0),0)</f>
        <v>0.63</v>
      </c>
      <c r="G510" s="143" t="n">
        <f aca="false">IF(C510="M.O.",VLOOKUP(A510,INSUMOS_AUX!A:F,6,0),0)</f>
        <v>0</v>
      </c>
      <c r="H510" s="0" t="n">
        <f aca="false">$E$507*$E510</f>
        <v>4.557588</v>
      </c>
    </row>
    <row r="511" customFormat="false" ht="21" hidden="false" customHeight="false" outlineLevel="0" collapsed="false">
      <c r="A511" s="143" t="n">
        <v>37372</v>
      </c>
      <c r="B511" s="144" t="s">
        <v>486</v>
      </c>
      <c r="C511" s="145" t="s">
        <v>478</v>
      </c>
      <c r="D511" s="145" t="s">
        <v>484</v>
      </c>
      <c r="E511" s="143" t="n">
        <v>0.2359</v>
      </c>
      <c r="F511" s="146" t="n">
        <f aca="false">IF(C511="MAT.",VLOOKUP(A511,INSUMOS_AUX!A:F,6,0),0)</f>
        <v>1.34</v>
      </c>
      <c r="G511" s="143" t="n">
        <f aca="false">IF(C511="M.O.",VLOOKUP(A511,INSUMOS_AUX!A:F,6,0),0)</f>
        <v>0</v>
      </c>
      <c r="H511" s="0" t="n">
        <f aca="false">$E$507*$E511</f>
        <v>4.557588</v>
      </c>
    </row>
    <row r="512" customFormat="false" ht="21" hidden="false" customHeight="false" outlineLevel="0" collapsed="false">
      <c r="A512" s="143" t="n">
        <v>37373</v>
      </c>
      <c r="B512" s="144" t="s">
        <v>487</v>
      </c>
      <c r="C512" s="145" t="s">
        <v>478</v>
      </c>
      <c r="D512" s="145" t="s">
        <v>484</v>
      </c>
      <c r="E512" s="143" t="n">
        <v>0.2359</v>
      </c>
      <c r="F512" s="146" t="n">
        <f aca="false">IF(C512="MAT.",VLOOKUP(A512,INSUMOS_AUX!A:F,6,0),0)</f>
        <v>0.04</v>
      </c>
      <c r="G512" s="143" t="n">
        <f aca="false">IF(C512="M.O.",VLOOKUP(A512,INSUMOS_AUX!A:F,6,0),0)</f>
        <v>0</v>
      </c>
      <c r="H512" s="0" t="n">
        <f aca="false">$E$507*$E512</f>
        <v>4.557588</v>
      </c>
    </row>
    <row r="513" customFormat="false" ht="21" hidden="false" customHeight="false" outlineLevel="0" collapsed="false">
      <c r="A513" s="143" t="n">
        <v>43466</v>
      </c>
      <c r="B513" s="144" t="s">
        <v>584</v>
      </c>
      <c r="C513" s="145" t="s">
        <v>478</v>
      </c>
      <c r="D513" s="145" t="s">
        <v>484</v>
      </c>
      <c r="E513" s="143" t="n">
        <v>0.2359</v>
      </c>
      <c r="F513" s="146" t="n">
        <f aca="false">IF(C513="MAT.",VLOOKUP(A513,INSUMOS_AUX!A:F,6,0),0)</f>
        <v>1.97</v>
      </c>
      <c r="G513" s="143" t="n">
        <f aca="false">IF(C513="M.O.",VLOOKUP(A513,INSUMOS_AUX!A:F,6,0),0)</f>
        <v>0</v>
      </c>
      <c r="H513" s="0" t="n">
        <f aca="false">$E$507*$E513</f>
        <v>4.557588</v>
      </c>
    </row>
    <row r="514" customFormat="false" ht="21" hidden="false" customHeight="false" outlineLevel="0" collapsed="false">
      <c r="A514" s="143" t="n">
        <v>43490</v>
      </c>
      <c r="B514" s="144" t="s">
        <v>585</v>
      </c>
      <c r="C514" s="145" t="s">
        <v>478</v>
      </c>
      <c r="D514" s="145" t="s">
        <v>484</v>
      </c>
      <c r="E514" s="143" t="n">
        <v>0.2359</v>
      </c>
      <c r="F514" s="146" t="n">
        <f aca="false">IF(C514="MAT.",VLOOKUP(A514,INSUMOS_AUX!A:F,6,0),0)</f>
        <v>1.73</v>
      </c>
      <c r="G514" s="143" t="n">
        <f aca="false">IF(C514="M.O.",VLOOKUP(A514,INSUMOS_AUX!A:F,6,0),0)</f>
        <v>0</v>
      </c>
      <c r="H514" s="0" t="n">
        <f aca="false">$E$507*$E514</f>
        <v>4.557588</v>
      </c>
    </row>
    <row r="515" customFormat="false" ht="15" hidden="false" customHeight="false" outlineLevel="0" collapsed="false">
      <c r="A515" s="143" t="n">
        <v>4783</v>
      </c>
      <c r="B515" s="144" t="s">
        <v>586</v>
      </c>
      <c r="C515" s="145" t="s">
        <v>476</v>
      </c>
      <c r="D515" s="145" t="s">
        <v>484</v>
      </c>
      <c r="E515" s="143" t="n">
        <v>0.239907941</v>
      </c>
      <c r="F515" s="146" t="n">
        <f aca="false">IF(C515="MAT.",VLOOKUP(A515,INSUMOS_AUX!A:F,6,0),0)</f>
        <v>0</v>
      </c>
      <c r="G515" s="143" t="n">
        <f aca="false">IF(C515="M.O.",VLOOKUP(A515,INSUMOS_AUX!A:F,6,0),0)</f>
        <v>18.58</v>
      </c>
      <c r="H515" s="0" t="n">
        <f aca="false">$E$507*$E515</f>
        <v>4.63502142012</v>
      </c>
    </row>
    <row r="516" customFormat="false" ht="15" hidden="false" customHeight="false" outlineLevel="0" collapsed="false">
      <c r="A516" s="143" t="n">
        <v>5318</v>
      </c>
      <c r="B516" s="144" t="s">
        <v>595</v>
      </c>
      <c r="C516" s="145" t="s">
        <v>478</v>
      </c>
      <c r="D516" s="145" t="s">
        <v>511</v>
      </c>
      <c r="E516" s="143" t="n">
        <v>0.0152</v>
      </c>
      <c r="F516" s="146" t="n">
        <f aca="false">IF(C516="MAT.",VLOOKUP(A516,INSUMOS_AUX!A:F,6,0),0)</f>
        <v>21</v>
      </c>
      <c r="G516" s="143" t="n">
        <f aca="false">IF(C516="M.O.",VLOOKUP(A516,INSUMOS_AUX!A:F,6,0),0)</f>
        <v>0</v>
      </c>
      <c r="H516" s="0" t="n">
        <f aca="false">$E$507*$E516</f>
        <v>0.293664</v>
      </c>
    </row>
    <row r="517" customFormat="false" ht="15" hidden="false" customHeight="false" outlineLevel="0" collapsed="false">
      <c r="A517" s="137"/>
      <c r="B517" s="147"/>
      <c r="C517" s="138"/>
      <c r="D517" s="138"/>
      <c r="E517" s="138"/>
      <c r="F517" s="138"/>
      <c r="G517" s="138"/>
    </row>
    <row r="518" customFormat="false" ht="15" hidden="false" customHeight="false" outlineLevel="0" collapsed="false">
      <c r="A518" s="139" t="s">
        <v>170</v>
      </c>
      <c r="B518" s="140" t="s">
        <v>171</v>
      </c>
      <c r="C518" s="141" t="s">
        <v>62</v>
      </c>
      <c r="D518" s="141" t="s">
        <v>68</v>
      </c>
      <c r="E518" s="142" t="n">
        <v>436.72</v>
      </c>
      <c r="F518" s="142" t="n">
        <f aca="false">SUMPRODUCT($E519:$E531,F519:F531)</f>
        <v>8.81726</v>
      </c>
      <c r="G518" s="142" t="n">
        <f aca="false">SUMPRODUCT($E519:$E531,G519:G531)</f>
        <v>9.46137357</v>
      </c>
    </row>
    <row r="519" customFormat="false" ht="15" hidden="false" customHeight="false" outlineLevel="0" collapsed="false">
      <c r="A519" s="143" t="n">
        <v>12815</v>
      </c>
      <c r="B519" s="144" t="s">
        <v>596</v>
      </c>
      <c r="C519" s="145" t="s">
        <v>478</v>
      </c>
      <c r="D519" s="145" t="s">
        <v>32</v>
      </c>
      <c r="E519" s="143" t="n">
        <v>0.011</v>
      </c>
      <c r="F519" s="146" t="n">
        <f aca="false">IF(C519="MAT.",VLOOKUP(A519,INSUMOS_AUX!A:F,6,0),0)</f>
        <v>8.46</v>
      </c>
      <c r="G519" s="143" t="n">
        <f aca="false">IF(C519="M.O.",VLOOKUP(A519,INSUMOS_AUX!A:F,6,0),0)</f>
        <v>0</v>
      </c>
      <c r="H519" s="0" t="n">
        <f aca="false">$E$518*$E519</f>
        <v>4.80392</v>
      </c>
    </row>
    <row r="520" customFormat="false" ht="15" hidden="false" customHeight="false" outlineLevel="0" collapsed="false">
      <c r="A520" s="143" t="n">
        <v>35692</v>
      </c>
      <c r="B520" s="144" t="s">
        <v>597</v>
      </c>
      <c r="C520" s="145" t="s">
        <v>478</v>
      </c>
      <c r="D520" s="145" t="s">
        <v>511</v>
      </c>
      <c r="E520" s="143" t="n">
        <v>0.17</v>
      </c>
      <c r="F520" s="146" t="n">
        <f aca="false">IF(C520="MAT.",VLOOKUP(A520,INSUMOS_AUX!A:F,6,0),0)</f>
        <v>18.76</v>
      </c>
      <c r="G520" s="143" t="n">
        <f aca="false">IF(C520="M.O.",VLOOKUP(A520,INSUMOS_AUX!A:F,6,0),0)</f>
        <v>0</v>
      </c>
      <c r="H520" s="0" t="n">
        <f aca="false">$E$518*$E520</f>
        <v>74.2424</v>
      </c>
    </row>
    <row r="521" customFormat="false" ht="21" hidden="false" customHeight="false" outlineLevel="0" collapsed="false">
      <c r="A521" s="143" t="n">
        <v>37370</v>
      </c>
      <c r="B521" s="144" t="s">
        <v>483</v>
      </c>
      <c r="C521" s="145" t="s">
        <v>478</v>
      </c>
      <c r="D521" s="145" t="s">
        <v>484</v>
      </c>
      <c r="E521" s="143" t="n">
        <v>0.6</v>
      </c>
      <c r="F521" s="146" t="n">
        <f aca="false">IF(C521="MAT.",VLOOKUP(A521,INSUMOS_AUX!A:F,6,0),0)</f>
        <v>3.14</v>
      </c>
      <c r="G521" s="143" t="n">
        <f aca="false">IF(C521="M.O.",VLOOKUP(A521,INSUMOS_AUX!A:F,6,0),0)</f>
        <v>0</v>
      </c>
      <c r="H521" s="0" t="n">
        <f aca="false">$E$518*$E521</f>
        <v>262.032</v>
      </c>
    </row>
    <row r="522" customFormat="false" ht="21" hidden="false" customHeight="false" outlineLevel="0" collapsed="false">
      <c r="A522" s="143" t="n">
        <v>37371</v>
      </c>
      <c r="B522" s="144" t="s">
        <v>485</v>
      </c>
      <c r="C522" s="145" t="s">
        <v>478</v>
      </c>
      <c r="D522" s="145" t="s">
        <v>484</v>
      </c>
      <c r="E522" s="143" t="n">
        <v>0.6</v>
      </c>
      <c r="F522" s="146" t="n">
        <f aca="false">IF(C522="MAT.",VLOOKUP(A522,INSUMOS_AUX!A:F,6,0),0)</f>
        <v>0.63</v>
      </c>
      <c r="G522" s="143" t="n">
        <f aca="false">IF(C522="M.O.",VLOOKUP(A522,INSUMOS_AUX!A:F,6,0),0)</f>
        <v>0</v>
      </c>
      <c r="H522" s="0" t="n">
        <f aca="false">$E$518*$E522</f>
        <v>262.032</v>
      </c>
    </row>
    <row r="523" customFormat="false" ht="21" hidden="false" customHeight="false" outlineLevel="0" collapsed="false">
      <c r="A523" s="143" t="n">
        <v>37372</v>
      </c>
      <c r="B523" s="144" t="s">
        <v>486</v>
      </c>
      <c r="C523" s="145" t="s">
        <v>478</v>
      </c>
      <c r="D523" s="145" t="s">
        <v>484</v>
      </c>
      <c r="E523" s="143" t="n">
        <v>0.6</v>
      </c>
      <c r="F523" s="146" t="n">
        <f aca="false">IF(C523="MAT.",VLOOKUP(A523,INSUMOS_AUX!A:F,6,0),0)</f>
        <v>1.34</v>
      </c>
      <c r="G523" s="143" t="n">
        <f aca="false">IF(C523="M.O.",VLOOKUP(A523,INSUMOS_AUX!A:F,6,0),0)</f>
        <v>0</v>
      </c>
      <c r="H523" s="0" t="n">
        <f aca="false">$E$518*$E523</f>
        <v>262.032</v>
      </c>
    </row>
    <row r="524" customFormat="false" ht="21" hidden="false" customHeight="false" outlineLevel="0" collapsed="false">
      <c r="A524" s="143" t="n">
        <v>37373</v>
      </c>
      <c r="B524" s="144" t="s">
        <v>487</v>
      </c>
      <c r="C524" s="145" t="s">
        <v>478</v>
      </c>
      <c r="D524" s="145" t="s">
        <v>484</v>
      </c>
      <c r="E524" s="143" t="n">
        <v>0.6</v>
      </c>
      <c r="F524" s="146" t="n">
        <f aca="false">IF(C524="MAT.",VLOOKUP(A524,INSUMOS_AUX!A:F,6,0),0)</f>
        <v>0.04</v>
      </c>
      <c r="G524" s="143" t="n">
        <f aca="false">IF(C524="M.O.",VLOOKUP(A524,INSUMOS_AUX!A:F,6,0),0)</f>
        <v>0</v>
      </c>
      <c r="H524" s="0" t="n">
        <f aca="false">$E$518*$E524</f>
        <v>262.032</v>
      </c>
    </row>
    <row r="525" customFormat="false" ht="15" hidden="false" customHeight="false" outlineLevel="0" collapsed="false">
      <c r="A525" s="143" t="n">
        <v>3777</v>
      </c>
      <c r="B525" s="144" t="s">
        <v>598</v>
      </c>
      <c r="C525" s="145" t="s">
        <v>478</v>
      </c>
      <c r="D525" s="145" t="s">
        <v>68</v>
      </c>
      <c r="E525" s="143" t="n">
        <v>0.7</v>
      </c>
      <c r="F525" s="146" t="n">
        <f aca="false">IF(C525="MAT.",VLOOKUP(A525,INSUMOS_AUX!A:F,6,0),0)</f>
        <v>0.95</v>
      </c>
      <c r="G525" s="143" t="n">
        <f aca="false">IF(C525="M.O.",VLOOKUP(A525,INSUMOS_AUX!A:F,6,0),0)</f>
        <v>0</v>
      </c>
      <c r="H525" s="0" t="n">
        <f aca="false">$E$518*$E525</f>
        <v>305.704</v>
      </c>
    </row>
    <row r="526" customFormat="false" ht="21" hidden="false" customHeight="false" outlineLevel="0" collapsed="false">
      <c r="A526" s="143" t="n">
        <v>43466</v>
      </c>
      <c r="B526" s="144" t="s">
        <v>584</v>
      </c>
      <c r="C526" s="145" t="s">
        <v>478</v>
      </c>
      <c r="D526" s="145" t="s">
        <v>484</v>
      </c>
      <c r="E526" s="143" t="n">
        <v>0.35</v>
      </c>
      <c r="F526" s="146" t="n">
        <f aca="false">IF(C526="MAT.",VLOOKUP(A526,INSUMOS_AUX!A:F,6,0),0)</f>
        <v>1.97</v>
      </c>
      <c r="G526" s="143" t="n">
        <f aca="false">IF(C526="M.O.",VLOOKUP(A526,INSUMOS_AUX!A:F,6,0),0)</f>
        <v>0</v>
      </c>
      <c r="H526" s="0" t="n">
        <f aca="false">$E$518*$E526</f>
        <v>152.852</v>
      </c>
    </row>
    <row r="527" customFormat="false" ht="21" hidden="false" customHeight="false" outlineLevel="0" collapsed="false">
      <c r="A527" s="143" t="n">
        <v>43467</v>
      </c>
      <c r="B527" s="144" t="s">
        <v>489</v>
      </c>
      <c r="C527" s="145" t="s">
        <v>478</v>
      </c>
      <c r="D527" s="145" t="s">
        <v>484</v>
      </c>
      <c r="E527" s="143" t="n">
        <v>0.25</v>
      </c>
      <c r="F527" s="146" t="n">
        <f aca="false">IF(C527="MAT.",VLOOKUP(A527,INSUMOS_AUX!A:F,6,0),0)</f>
        <v>0.61</v>
      </c>
      <c r="G527" s="143" t="n">
        <f aca="false">IF(C527="M.O.",VLOOKUP(A527,INSUMOS_AUX!A:F,6,0),0)</f>
        <v>0</v>
      </c>
      <c r="H527" s="0" t="n">
        <f aca="false">$E$518*$E527</f>
        <v>109.18</v>
      </c>
    </row>
    <row r="528" customFormat="false" ht="21" hidden="false" customHeight="false" outlineLevel="0" collapsed="false">
      <c r="A528" s="143" t="n">
        <v>43490</v>
      </c>
      <c r="B528" s="144" t="s">
        <v>585</v>
      </c>
      <c r="C528" s="145" t="s">
        <v>478</v>
      </c>
      <c r="D528" s="145" t="s">
        <v>484</v>
      </c>
      <c r="E528" s="143" t="n">
        <v>0.35</v>
      </c>
      <c r="F528" s="146" t="n">
        <f aca="false">IF(C528="MAT.",VLOOKUP(A528,INSUMOS_AUX!A:F,6,0),0)</f>
        <v>1.73</v>
      </c>
      <c r="G528" s="143" t="n">
        <f aca="false">IF(C528="M.O.",VLOOKUP(A528,INSUMOS_AUX!A:F,6,0),0)</f>
        <v>0</v>
      </c>
      <c r="H528" s="0" t="n">
        <f aca="false">$E$518*$E528</f>
        <v>152.852</v>
      </c>
    </row>
    <row r="529" customFormat="false" ht="21" hidden="false" customHeight="false" outlineLevel="0" collapsed="false">
      <c r="A529" s="143" t="n">
        <v>43491</v>
      </c>
      <c r="B529" s="144" t="s">
        <v>491</v>
      </c>
      <c r="C529" s="145" t="s">
        <v>478</v>
      </c>
      <c r="D529" s="145" t="s">
        <v>484</v>
      </c>
      <c r="E529" s="143" t="n">
        <v>0.25</v>
      </c>
      <c r="F529" s="146" t="n">
        <f aca="false">IF(C529="MAT.",VLOOKUP(A529,INSUMOS_AUX!A:F,6,0),0)</f>
        <v>1.33</v>
      </c>
      <c r="G529" s="143" t="n">
        <f aca="false">IF(C529="M.O.",VLOOKUP(A529,INSUMOS_AUX!A:F,6,0),0)</f>
        <v>0</v>
      </c>
      <c r="H529" s="0" t="n">
        <f aca="false">$E$518*$E529</f>
        <v>109.18</v>
      </c>
    </row>
    <row r="530" customFormat="false" ht="15" hidden="false" customHeight="false" outlineLevel="0" collapsed="false">
      <c r="A530" s="143" t="n">
        <v>4783</v>
      </c>
      <c r="B530" s="144" t="s">
        <v>586</v>
      </c>
      <c r="C530" s="145" t="s">
        <v>476</v>
      </c>
      <c r="D530" s="145" t="s">
        <v>484</v>
      </c>
      <c r="E530" s="143" t="n">
        <v>0.3559465</v>
      </c>
      <c r="F530" s="146" t="n">
        <f aca="false">IF(C530="MAT.",VLOOKUP(A530,INSUMOS_AUX!A:F,6,0),0)</f>
        <v>0</v>
      </c>
      <c r="G530" s="143" t="n">
        <f aca="false">IF(C530="M.O.",VLOOKUP(A530,INSUMOS_AUX!A:F,6,0),0)</f>
        <v>18.58</v>
      </c>
      <c r="H530" s="0" t="n">
        <f aca="false">$E$518*$E530</f>
        <v>155.44895548</v>
      </c>
    </row>
    <row r="531" customFormat="false" ht="15" hidden="false" customHeight="false" outlineLevel="0" collapsed="false">
      <c r="A531" s="143" t="n">
        <v>6111</v>
      </c>
      <c r="B531" s="144" t="s">
        <v>493</v>
      </c>
      <c r="C531" s="145" t="s">
        <v>476</v>
      </c>
      <c r="D531" s="145" t="s">
        <v>484</v>
      </c>
      <c r="E531" s="143" t="n">
        <v>0.256105</v>
      </c>
      <c r="F531" s="146" t="n">
        <f aca="false">IF(C531="MAT.",VLOOKUP(A531,INSUMOS_AUX!A:F,6,0),0)</f>
        <v>0</v>
      </c>
      <c r="G531" s="143" t="n">
        <f aca="false">IF(C531="M.O.",VLOOKUP(A531,INSUMOS_AUX!A:F,6,0),0)</f>
        <v>11.12</v>
      </c>
      <c r="H531" s="0" t="n">
        <f aca="false">$E$518*$E531</f>
        <v>111.8461756</v>
      </c>
    </row>
    <row r="532" customFormat="false" ht="15" hidden="false" customHeight="false" outlineLevel="0" collapsed="false">
      <c r="A532" s="137"/>
      <c r="B532" s="147"/>
      <c r="C532" s="138"/>
      <c r="D532" s="138"/>
      <c r="E532" s="138"/>
      <c r="F532" s="138"/>
      <c r="G532" s="138"/>
    </row>
    <row r="533" customFormat="false" ht="15" hidden="false" customHeight="false" outlineLevel="0" collapsed="false">
      <c r="A533" s="134" t="s">
        <v>599</v>
      </c>
      <c r="B533" s="148" t="s">
        <v>172</v>
      </c>
      <c r="C533" s="136"/>
      <c r="D533" s="136"/>
      <c r="E533" s="136"/>
      <c r="F533" s="136"/>
      <c r="G533" s="136"/>
    </row>
    <row r="534" customFormat="false" ht="15" hidden="false" customHeight="false" outlineLevel="0" collapsed="false">
      <c r="A534" s="137"/>
      <c r="B534" s="147"/>
      <c r="C534" s="138"/>
      <c r="D534" s="138"/>
      <c r="E534" s="138"/>
      <c r="F534" s="138"/>
      <c r="G534" s="138"/>
    </row>
    <row r="535" customFormat="false" ht="31.5" hidden="false" customHeight="false" outlineLevel="0" collapsed="false">
      <c r="A535" s="139" t="s">
        <v>174</v>
      </c>
      <c r="B535" s="140" t="s">
        <v>175</v>
      </c>
      <c r="C535" s="141" t="s">
        <v>62</v>
      </c>
      <c r="D535" s="141" t="s">
        <v>32</v>
      </c>
      <c r="E535" s="142" t="n">
        <v>2</v>
      </c>
      <c r="F535" s="142" t="n">
        <f aca="false">SUMPRODUCT($E536:$E555,F536:F555)</f>
        <v>62.2221537162</v>
      </c>
      <c r="G535" s="142" t="n">
        <f aca="false">SUMPRODUCT($E536:$E555,G536:G555)</f>
        <v>69.29183184694</v>
      </c>
    </row>
    <row r="536" customFormat="false" ht="15" hidden="false" customHeight="false" outlineLevel="0" collapsed="false">
      <c r="A536" s="143" t="n">
        <v>122</v>
      </c>
      <c r="B536" s="144" t="s">
        <v>600</v>
      </c>
      <c r="C536" s="145" t="s">
        <v>478</v>
      </c>
      <c r="D536" s="145" t="s">
        <v>32</v>
      </c>
      <c r="E536" s="143" t="n">
        <v>0.023712</v>
      </c>
      <c r="F536" s="146" t="n">
        <f aca="false">IF(C536="MAT.",VLOOKUP(A536,INSUMOS_AUX!A:F,6,0),0)</f>
        <v>63.86</v>
      </c>
      <c r="G536" s="143" t="n">
        <f aca="false">IF(C536="M.O.",VLOOKUP(A536,INSUMOS_AUX!A:F,6,0),0)</f>
        <v>0</v>
      </c>
      <c r="H536" s="0" t="n">
        <f aca="false">$E$535*$E536</f>
        <v>0.047424</v>
      </c>
    </row>
    <row r="537" customFormat="false" ht="15" hidden="false" customHeight="false" outlineLevel="0" collapsed="false">
      <c r="A537" s="143" t="n">
        <v>1379</v>
      </c>
      <c r="B537" s="144" t="s">
        <v>507</v>
      </c>
      <c r="C537" s="145" t="s">
        <v>478</v>
      </c>
      <c r="D537" s="145" t="s">
        <v>506</v>
      </c>
      <c r="E537" s="143" t="n">
        <v>5.27102544</v>
      </c>
      <c r="F537" s="146" t="n">
        <f aca="false">IF(C537="MAT.",VLOOKUP(A537,INSUMOS_AUX!A:F,6,0),0)</f>
        <v>0.7</v>
      </c>
      <c r="G537" s="143" t="n">
        <f aca="false">IF(C537="M.O.",VLOOKUP(A537,INSUMOS_AUX!A:F,6,0),0)</f>
        <v>0</v>
      </c>
      <c r="H537" s="0" t="n">
        <f aca="false">$E$535*$E537</f>
        <v>10.54205088</v>
      </c>
    </row>
    <row r="538" customFormat="false" ht="21" hidden="false" customHeight="false" outlineLevel="0" collapsed="false">
      <c r="A538" s="143" t="n">
        <v>20083</v>
      </c>
      <c r="B538" s="144" t="s">
        <v>601</v>
      </c>
      <c r="C538" s="145" t="s">
        <v>478</v>
      </c>
      <c r="D538" s="145" t="s">
        <v>32</v>
      </c>
      <c r="E538" s="143" t="n">
        <v>0.02712</v>
      </c>
      <c r="F538" s="146" t="n">
        <f aca="false">IF(C538="MAT.",VLOOKUP(A538,INSUMOS_AUX!A:F,6,0),0)</f>
        <v>72.35</v>
      </c>
      <c r="G538" s="143" t="n">
        <f aca="false">IF(C538="M.O.",VLOOKUP(A538,INSUMOS_AUX!A:F,6,0),0)</f>
        <v>0</v>
      </c>
      <c r="H538" s="0" t="n">
        <f aca="false">$E$535*$E538</f>
        <v>0.05424</v>
      </c>
    </row>
    <row r="539" customFormat="false" ht="15" hidden="false" customHeight="false" outlineLevel="0" collapsed="false">
      <c r="A539" s="143" t="n">
        <v>246</v>
      </c>
      <c r="B539" s="144" t="s">
        <v>602</v>
      </c>
      <c r="C539" s="145" t="s">
        <v>476</v>
      </c>
      <c r="D539" s="145" t="s">
        <v>484</v>
      </c>
      <c r="E539" s="143" t="n">
        <v>1.667144014</v>
      </c>
      <c r="F539" s="146" t="n">
        <f aca="false">IF(C539="MAT.",VLOOKUP(A539,INSUMOS_AUX!A:F,6,0),0)</f>
        <v>0</v>
      </c>
      <c r="G539" s="143" t="n">
        <f aca="false">IF(C539="M.O.",VLOOKUP(A539,INSUMOS_AUX!A:F,6,0),0)</f>
        <v>11.37</v>
      </c>
      <c r="H539" s="0" t="n">
        <f aca="false">$E$535*$E539</f>
        <v>3.334288028</v>
      </c>
    </row>
    <row r="540" customFormat="false" ht="15" hidden="false" customHeight="false" outlineLevel="0" collapsed="false">
      <c r="A540" s="143" t="n">
        <v>2696</v>
      </c>
      <c r="B540" s="144" t="s">
        <v>500</v>
      </c>
      <c r="C540" s="145" t="s">
        <v>476</v>
      </c>
      <c r="D540" s="145" t="s">
        <v>484</v>
      </c>
      <c r="E540" s="143" t="n">
        <v>2.651825552</v>
      </c>
      <c r="F540" s="146" t="n">
        <f aca="false">IF(C540="MAT.",VLOOKUP(A540,INSUMOS_AUX!A:F,6,0),0)</f>
        <v>0</v>
      </c>
      <c r="G540" s="143" t="n">
        <f aca="false">IF(C540="M.O.",VLOOKUP(A540,INSUMOS_AUX!A:F,6,0),0)</f>
        <v>18.58</v>
      </c>
      <c r="H540" s="0" t="n">
        <f aca="false">$E$535*$E540</f>
        <v>5.303651104</v>
      </c>
    </row>
    <row r="541" customFormat="false" ht="21" hidden="false" customHeight="false" outlineLevel="0" collapsed="false">
      <c r="A541" s="143" t="n">
        <v>3524</v>
      </c>
      <c r="B541" s="144" t="s">
        <v>603</v>
      </c>
      <c r="C541" s="145" t="s">
        <v>478</v>
      </c>
      <c r="D541" s="145" t="s">
        <v>32</v>
      </c>
      <c r="E541" s="143" t="n">
        <v>1</v>
      </c>
      <c r="F541" s="146" t="n">
        <f aca="false">IF(C541="MAT.",VLOOKUP(A541,INSUMOS_AUX!A:F,6,0),0)</f>
        <v>10.19</v>
      </c>
      <c r="G541" s="143" t="n">
        <f aca="false">IF(C541="M.O.",VLOOKUP(A541,INSUMOS_AUX!A:F,6,0),0)</f>
        <v>0</v>
      </c>
      <c r="H541" s="0" t="n">
        <f aca="false">$E$535*$E541</f>
        <v>2</v>
      </c>
    </row>
    <row r="542" customFormat="false" ht="21" hidden="false" customHeight="false" outlineLevel="0" collapsed="false">
      <c r="A542" s="143" t="n">
        <v>3529</v>
      </c>
      <c r="B542" s="144" t="s">
        <v>604</v>
      </c>
      <c r="C542" s="145" t="s">
        <v>478</v>
      </c>
      <c r="D542" s="145" t="s">
        <v>32</v>
      </c>
      <c r="E542" s="143" t="n">
        <v>1.18</v>
      </c>
      <c r="F542" s="146" t="n">
        <f aca="false">IF(C542="MAT.",VLOOKUP(A542,INSUMOS_AUX!A:F,6,0),0)</f>
        <v>0.92</v>
      </c>
      <c r="G542" s="143" t="n">
        <f aca="false">IF(C542="M.O.",VLOOKUP(A542,INSUMOS_AUX!A:F,6,0),0)</f>
        <v>0</v>
      </c>
      <c r="H542" s="0" t="n">
        <f aca="false">$E$535*$E542</f>
        <v>2.36</v>
      </c>
    </row>
    <row r="543" customFormat="false" ht="21" hidden="false" customHeight="false" outlineLevel="0" collapsed="false">
      <c r="A543" s="143" t="n">
        <v>370</v>
      </c>
      <c r="B543" s="144" t="s">
        <v>508</v>
      </c>
      <c r="C543" s="145" t="s">
        <v>478</v>
      </c>
      <c r="D543" s="145" t="s">
        <v>102</v>
      </c>
      <c r="E543" s="143" t="n">
        <v>0.01167798</v>
      </c>
      <c r="F543" s="146" t="n">
        <f aca="false">IF(C543="MAT.",VLOOKUP(A543,INSUMOS_AUX!A:F,6,0),0)</f>
        <v>150</v>
      </c>
      <c r="G543" s="143" t="n">
        <f aca="false">IF(C543="M.O.",VLOOKUP(A543,INSUMOS_AUX!A:F,6,0),0)</f>
        <v>0</v>
      </c>
      <c r="H543" s="0" t="n">
        <f aca="false">$E$535*$E543</f>
        <v>0.02335596</v>
      </c>
    </row>
    <row r="544" customFormat="false" ht="21" hidden="false" customHeight="false" outlineLevel="0" collapsed="false">
      <c r="A544" s="143" t="n">
        <v>37370</v>
      </c>
      <c r="B544" s="144" t="s">
        <v>483</v>
      </c>
      <c r="C544" s="145" t="s">
        <v>478</v>
      </c>
      <c r="D544" s="145" t="s">
        <v>484</v>
      </c>
      <c r="E544" s="143" t="n">
        <v>4.32491298</v>
      </c>
      <c r="F544" s="146" t="n">
        <f aca="false">IF(C544="MAT.",VLOOKUP(A544,INSUMOS_AUX!A:F,6,0),0)</f>
        <v>3.14</v>
      </c>
      <c r="G544" s="143" t="n">
        <f aca="false">IF(C544="M.O.",VLOOKUP(A544,INSUMOS_AUX!A:F,6,0),0)</f>
        <v>0</v>
      </c>
      <c r="H544" s="0" t="n">
        <f aca="false">$E$535*$E544</f>
        <v>8.64982596</v>
      </c>
    </row>
    <row r="545" customFormat="false" ht="21" hidden="false" customHeight="false" outlineLevel="0" collapsed="false">
      <c r="A545" s="143" t="n">
        <v>37371</v>
      </c>
      <c r="B545" s="144" t="s">
        <v>485</v>
      </c>
      <c r="C545" s="145" t="s">
        <v>478</v>
      </c>
      <c r="D545" s="145" t="s">
        <v>484</v>
      </c>
      <c r="E545" s="143" t="n">
        <v>4.32491298</v>
      </c>
      <c r="F545" s="146" t="n">
        <f aca="false">IF(C545="MAT.",VLOOKUP(A545,INSUMOS_AUX!A:F,6,0),0)</f>
        <v>0.63</v>
      </c>
      <c r="G545" s="143" t="n">
        <f aca="false">IF(C545="M.O.",VLOOKUP(A545,INSUMOS_AUX!A:F,6,0),0)</f>
        <v>0</v>
      </c>
      <c r="H545" s="0" t="n">
        <f aca="false">$E$535*$E545</f>
        <v>8.64982596</v>
      </c>
    </row>
    <row r="546" customFormat="false" ht="21" hidden="false" customHeight="false" outlineLevel="0" collapsed="false">
      <c r="A546" s="143" t="n">
        <v>37372</v>
      </c>
      <c r="B546" s="144" t="s">
        <v>486</v>
      </c>
      <c r="C546" s="145" t="s">
        <v>478</v>
      </c>
      <c r="D546" s="145" t="s">
        <v>484</v>
      </c>
      <c r="E546" s="143" t="n">
        <v>4.32491298</v>
      </c>
      <c r="F546" s="146" t="n">
        <f aca="false">IF(C546="MAT.",VLOOKUP(A546,INSUMOS_AUX!A:F,6,0),0)</f>
        <v>1.34</v>
      </c>
      <c r="G546" s="143" t="n">
        <f aca="false">IF(C546="M.O.",VLOOKUP(A546,INSUMOS_AUX!A:F,6,0),0)</f>
        <v>0</v>
      </c>
      <c r="H546" s="0" t="n">
        <f aca="false">$E$535*$E546</f>
        <v>8.64982596</v>
      </c>
    </row>
    <row r="547" customFormat="false" ht="21" hidden="false" customHeight="false" outlineLevel="0" collapsed="false">
      <c r="A547" s="143" t="n">
        <v>37373</v>
      </c>
      <c r="B547" s="144" t="s">
        <v>487</v>
      </c>
      <c r="C547" s="145" t="s">
        <v>478</v>
      </c>
      <c r="D547" s="145" t="s">
        <v>484</v>
      </c>
      <c r="E547" s="143" t="n">
        <v>4.32491298</v>
      </c>
      <c r="F547" s="146" t="n">
        <f aca="false">IF(C547="MAT.",VLOOKUP(A547,INSUMOS_AUX!A:F,6,0),0)</f>
        <v>0.04</v>
      </c>
      <c r="G547" s="143" t="n">
        <f aca="false">IF(C547="M.O.",VLOOKUP(A547,INSUMOS_AUX!A:F,6,0),0)</f>
        <v>0</v>
      </c>
      <c r="H547" s="0" t="n">
        <f aca="false">$E$535*$E547</f>
        <v>8.64982596</v>
      </c>
    </row>
    <row r="548" customFormat="false" ht="15" hidden="false" customHeight="false" outlineLevel="0" collapsed="false">
      <c r="A548" s="143" t="n">
        <v>38383</v>
      </c>
      <c r="B548" s="144" t="s">
        <v>605</v>
      </c>
      <c r="C548" s="145" t="s">
        <v>478</v>
      </c>
      <c r="D548" s="145" t="s">
        <v>32</v>
      </c>
      <c r="E548" s="143" t="n">
        <v>0.308411</v>
      </c>
      <c r="F548" s="146" t="n">
        <f aca="false">IF(C548="MAT.",VLOOKUP(A548,INSUMOS_AUX!A:F,6,0),0)</f>
        <v>2.06</v>
      </c>
      <c r="G548" s="143" t="n">
        <f aca="false">IF(C548="M.O.",VLOOKUP(A548,INSUMOS_AUX!A:F,6,0),0)</f>
        <v>0</v>
      </c>
      <c r="H548" s="0" t="n">
        <f aca="false">$E$535*$E548</f>
        <v>0.616822</v>
      </c>
    </row>
    <row r="549" customFormat="false" ht="21" hidden="false" customHeight="false" outlineLevel="0" collapsed="false">
      <c r="A549" s="143" t="n">
        <v>43461</v>
      </c>
      <c r="B549" s="144" t="s">
        <v>501</v>
      </c>
      <c r="C549" s="145" t="s">
        <v>478</v>
      </c>
      <c r="D549" s="145" t="s">
        <v>484</v>
      </c>
      <c r="E549" s="143" t="n">
        <v>4.23138</v>
      </c>
      <c r="F549" s="146" t="n">
        <f aca="false">IF(C549="MAT.",VLOOKUP(A549,INSUMOS_AUX!A:F,6,0),0)</f>
        <v>0.31</v>
      </c>
      <c r="G549" s="143" t="n">
        <f aca="false">IF(C549="M.O.",VLOOKUP(A549,INSUMOS_AUX!A:F,6,0),0)</f>
        <v>0</v>
      </c>
      <c r="H549" s="0" t="n">
        <f aca="false">$E$535*$E549</f>
        <v>8.46276</v>
      </c>
    </row>
    <row r="550" customFormat="false" ht="21" hidden="false" customHeight="false" outlineLevel="0" collapsed="false">
      <c r="A550" s="143" t="n">
        <v>43467</v>
      </c>
      <c r="B550" s="144" t="s">
        <v>489</v>
      </c>
      <c r="C550" s="145" t="s">
        <v>478</v>
      </c>
      <c r="D550" s="145" t="s">
        <v>484</v>
      </c>
      <c r="E550" s="143" t="n">
        <v>0.09353298</v>
      </c>
      <c r="F550" s="146" t="n">
        <f aca="false">IF(C550="MAT.",VLOOKUP(A550,INSUMOS_AUX!A:F,6,0),0)</f>
        <v>0.61</v>
      </c>
      <c r="G550" s="143" t="n">
        <f aca="false">IF(C550="M.O.",VLOOKUP(A550,INSUMOS_AUX!A:F,6,0),0)</f>
        <v>0</v>
      </c>
      <c r="H550" s="0" t="n">
        <f aca="false">$E$535*$E550</f>
        <v>0.18706596</v>
      </c>
    </row>
    <row r="551" customFormat="false" ht="21" hidden="false" customHeight="false" outlineLevel="0" collapsed="false">
      <c r="A551" s="143" t="n">
        <v>43485</v>
      </c>
      <c r="B551" s="144" t="s">
        <v>502</v>
      </c>
      <c r="C551" s="145" t="s">
        <v>478</v>
      </c>
      <c r="D551" s="145" t="s">
        <v>484</v>
      </c>
      <c r="E551" s="143" t="n">
        <v>4.23138</v>
      </c>
      <c r="F551" s="146" t="n">
        <f aca="false">IF(C551="MAT.",VLOOKUP(A551,INSUMOS_AUX!A:F,6,0),0)</f>
        <v>1.06</v>
      </c>
      <c r="G551" s="143" t="n">
        <f aca="false">IF(C551="M.O.",VLOOKUP(A551,INSUMOS_AUX!A:F,6,0),0)</f>
        <v>0</v>
      </c>
      <c r="H551" s="0" t="n">
        <f aca="false">$E$535*$E551</f>
        <v>8.46276</v>
      </c>
    </row>
    <row r="552" customFormat="false" ht="21" hidden="false" customHeight="false" outlineLevel="0" collapsed="false">
      <c r="A552" s="143" t="n">
        <v>43491</v>
      </c>
      <c r="B552" s="144" t="s">
        <v>491</v>
      </c>
      <c r="C552" s="145" t="s">
        <v>478</v>
      </c>
      <c r="D552" s="145" t="s">
        <v>484</v>
      </c>
      <c r="E552" s="143" t="n">
        <v>0.09353298</v>
      </c>
      <c r="F552" s="146" t="n">
        <f aca="false">IF(C552="MAT.",VLOOKUP(A552,INSUMOS_AUX!A:F,6,0),0)</f>
        <v>1.33</v>
      </c>
      <c r="G552" s="143" t="n">
        <f aca="false">IF(C552="M.O.",VLOOKUP(A552,INSUMOS_AUX!A:F,6,0),0)</f>
        <v>0</v>
      </c>
      <c r="H552" s="0" t="n">
        <f aca="false">$E$535*$E552</f>
        <v>0.18706596</v>
      </c>
    </row>
    <row r="553" customFormat="false" ht="15" hidden="false" customHeight="false" outlineLevel="0" collapsed="false">
      <c r="A553" s="143" t="n">
        <v>6111</v>
      </c>
      <c r="B553" s="144" t="s">
        <v>493</v>
      </c>
      <c r="C553" s="145" t="s">
        <v>476</v>
      </c>
      <c r="D553" s="145" t="s">
        <v>484</v>
      </c>
      <c r="E553" s="143" t="n">
        <v>0.095817055</v>
      </c>
      <c r="F553" s="146" t="n">
        <f aca="false">IF(C553="MAT.",VLOOKUP(A553,INSUMOS_AUX!A:F,6,0),0)</f>
        <v>0</v>
      </c>
      <c r="G553" s="143" t="n">
        <f aca="false">IF(C553="M.O.",VLOOKUP(A553,INSUMOS_AUX!A:F,6,0),0)</f>
        <v>11.12</v>
      </c>
      <c r="H553" s="0" t="n">
        <f aca="false">$E$535*$E553</f>
        <v>0.19163411</v>
      </c>
    </row>
    <row r="554" customFormat="false" ht="21" hidden="false" customHeight="false" outlineLevel="0" collapsed="false">
      <c r="A554" s="143" t="n">
        <v>7139</v>
      </c>
      <c r="B554" s="144" t="s">
        <v>606</v>
      </c>
      <c r="C554" s="145" t="s">
        <v>478</v>
      </c>
      <c r="D554" s="145" t="s">
        <v>32</v>
      </c>
      <c r="E554" s="143" t="n">
        <v>0.89</v>
      </c>
      <c r="F554" s="146" t="n">
        <f aca="false">IF(C554="MAT.",VLOOKUP(A554,INSUMOS_AUX!A:F,6,0),0)</f>
        <v>1.52</v>
      </c>
      <c r="G554" s="143" t="n">
        <f aca="false">IF(C554="M.O.",VLOOKUP(A554,INSUMOS_AUX!A:F,6,0),0)</f>
        <v>0</v>
      </c>
      <c r="H554" s="0" t="n">
        <f aca="false">$E$535*$E554</f>
        <v>1.78</v>
      </c>
    </row>
    <row r="555" customFormat="false" ht="15" hidden="false" customHeight="false" outlineLevel="0" collapsed="false">
      <c r="A555" s="143" t="n">
        <v>9868</v>
      </c>
      <c r="B555" s="144" t="s">
        <v>607</v>
      </c>
      <c r="C555" s="145" t="s">
        <v>478</v>
      </c>
      <c r="D555" s="145" t="s">
        <v>152</v>
      </c>
      <c r="E555" s="143" t="n">
        <v>2.245502</v>
      </c>
      <c r="F555" s="146" t="n">
        <f aca="false">IF(C555="MAT.",VLOOKUP(A555,INSUMOS_AUX!A:F,6,0),0)</f>
        <v>5.25</v>
      </c>
      <c r="G555" s="143" t="n">
        <f aca="false">IF(C555="M.O.",VLOOKUP(A555,INSUMOS_AUX!A:F,6,0),0)</f>
        <v>0</v>
      </c>
      <c r="H555" s="0" t="n">
        <f aca="false">$E$535*$E555</f>
        <v>4.491004</v>
      </c>
    </row>
    <row r="556" customFormat="false" ht="15" hidden="false" customHeight="false" outlineLevel="0" collapsed="false">
      <c r="A556" s="137"/>
      <c r="B556" s="147"/>
      <c r="C556" s="138"/>
      <c r="D556" s="138"/>
      <c r="E556" s="138"/>
      <c r="F556" s="138"/>
      <c r="G556" s="138"/>
    </row>
    <row r="557" customFormat="false" ht="15" hidden="false" customHeight="false" outlineLevel="0" collapsed="false">
      <c r="A557" s="134" t="s">
        <v>608</v>
      </c>
      <c r="B557" s="148" t="s">
        <v>176</v>
      </c>
      <c r="C557" s="136"/>
      <c r="D557" s="136"/>
      <c r="E557" s="136"/>
      <c r="F557" s="136"/>
      <c r="G557" s="136"/>
    </row>
    <row r="558" customFormat="false" ht="15" hidden="false" customHeight="false" outlineLevel="0" collapsed="false">
      <c r="A558" s="137"/>
      <c r="B558" s="147"/>
      <c r="C558" s="138"/>
      <c r="D558" s="138"/>
      <c r="E558" s="138"/>
      <c r="F558" s="138"/>
      <c r="G558" s="138"/>
    </row>
    <row r="559" customFormat="false" ht="15" hidden="false" customHeight="false" outlineLevel="0" collapsed="false">
      <c r="A559" s="134" t="s">
        <v>609</v>
      </c>
      <c r="B559" s="148" t="s">
        <v>178</v>
      </c>
      <c r="C559" s="136"/>
      <c r="D559" s="136"/>
      <c r="E559" s="136"/>
      <c r="F559" s="136"/>
      <c r="G559" s="136"/>
    </row>
    <row r="560" customFormat="false" ht="15" hidden="false" customHeight="false" outlineLevel="0" collapsed="false">
      <c r="A560" s="137"/>
      <c r="B560" s="147"/>
      <c r="C560" s="138"/>
      <c r="D560" s="138"/>
      <c r="E560" s="138"/>
      <c r="F560" s="138"/>
      <c r="G560" s="138"/>
    </row>
    <row r="561" customFormat="false" ht="31.5" hidden="false" customHeight="false" outlineLevel="0" collapsed="false">
      <c r="A561" s="139" t="s">
        <v>180</v>
      </c>
      <c r="B561" s="140" t="s">
        <v>181</v>
      </c>
      <c r="C561" s="141" t="s">
        <v>62</v>
      </c>
      <c r="D561" s="141" t="s">
        <v>152</v>
      </c>
      <c r="E561" s="142" t="n">
        <v>60</v>
      </c>
      <c r="F561" s="142" t="n">
        <f aca="false">SUMPRODUCT($E562:$E575,F562:F575)</f>
        <v>7.910668</v>
      </c>
      <c r="G561" s="142" t="n">
        <f aca="false">SUMPRODUCT($E562:$E575,G562:G575)</f>
        <v>7.4087375269</v>
      </c>
    </row>
    <row r="562" customFormat="false" ht="15" hidden="false" customHeight="false" outlineLevel="0" collapsed="false">
      <c r="A562" s="143" t="n">
        <v>2436</v>
      </c>
      <c r="B562" s="144" t="s">
        <v>497</v>
      </c>
      <c r="C562" s="145" t="s">
        <v>476</v>
      </c>
      <c r="D562" s="145" t="s">
        <v>484</v>
      </c>
      <c r="E562" s="143" t="n">
        <v>0.09491027</v>
      </c>
      <c r="F562" s="146" t="n">
        <f aca="false">IF(C562="MAT.",VLOOKUP(A562,INSUMOS_AUX!A:F,6,0),0)</f>
        <v>0</v>
      </c>
      <c r="G562" s="143" t="n">
        <f aca="false">IF(C562="M.O.",VLOOKUP(A562,INSUMOS_AUX!A:F,6,0),0)</f>
        <v>18.58</v>
      </c>
      <c r="H562" s="0" t="n">
        <f aca="false">$E$561*$E562</f>
        <v>5.6946162</v>
      </c>
    </row>
    <row r="563" customFormat="false" ht="15" hidden="false" customHeight="false" outlineLevel="0" collapsed="false">
      <c r="A563" s="143" t="n">
        <v>246</v>
      </c>
      <c r="B563" s="144" t="s">
        <v>602</v>
      </c>
      <c r="C563" s="145" t="s">
        <v>476</v>
      </c>
      <c r="D563" s="145" t="s">
        <v>484</v>
      </c>
      <c r="E563" s="143" t="n">
        <v>0.0489936</v>
      </c>
      <c r="F563" s="146" t="n">
        <f aca="false">IF(C563="MAT.",VLOOKUP(A563,INSUMOS_AUX!A:F,6,0),0)</f>
        <v>0</v>
      </c>
      <c r="G563" s="143" t="n">
        <f aca="false">IF(C563="M.O.",VLOOKUP(A563,INSUMOS_AUX!A:F,6,0),0)</f>
        <v>11.37</v>
      </c>
      <c r="H563" s="0" t="n">
        <f aca="false">$E$561*$E563</f>
        <v>2.939616</v>
      </c>
    </row>
    <row r="564" customFormat="false" ht="15" hidden="false" customHeight="false" outlineLevel="0" collapsed="false">
      <c r="A564" s="143" t="n">
        <v>247</v>
      </c>
      <c r="B564" s="144" t="s">
        <v>610</v>
      </c>
      <c r="C564" s="145" t="s">
        <v>476</v>
      </c>
      <c r="D564" s="145" t="s">
        <v>484</v>
      </c>
      <c r="E564" s="143" t="n">
        <v>0.09491027</v>
      </c>
      <c r="F564" s="146" t="n">
        <f aca="false">IF(C564="MAT.",VLOOKUP(A564,INSUMOS_AUX!A:F,6,0),0)</f>
        <v>0</v>
      </c>
      <c r="G564" s="143" t="n">
        <f aca="false">IF(C564="M.O.",VLOOKUP(A564,INSUMOS_AUX!A:F,6,0),0)</f>
        <v>11.37</v>
      </c>
      <c r="H564" s="0" t="n">
        <f aca="false">$E$561*$E564</f>
        <v>5.6946162</v>
      </c>
    </row>
    <row r="565" customFormat="false" ht="15" hidden="false" customHeight="false" outlineLevel="0" collapsed="false">
      <c r="A565" s="143" t="n">
        <v>2688</v>
      </c>
      <c r="B565" s="144" t="s">
        <v>611</v>
      </c>
      <c r="C565" s="145" t="s">
        <v>478</v>
      </c>
      <c r="D565" s="145" t="s">
        <v>152</v>
      </c>
      <c r="E565" s="143" t="n">
        <v>1.1</v>
      </c>
      <c r="F565" s="146" t="n">
        <f aca="false">IF(C565="MAT.",VLOOKUP(A565,INSUMOS_AUX!A:F,6,0),0)</f>
        <v>2.19</v>
      </c>
      <c r="G565" s="143" t="n">
        <f aca="false">IF(C565="M.O.",VLOOKUP(A565,INSUMOS_AUX!A:F,6,0),0)</f>
        <v>0</v>
      </c>
      <c r="H565" s="0" t="n">
        <f aca="false">$E$561*$E565</f>
        <v>66</v>
      </c>
    </row>
    <row r="566" customFormat="false" ht="15" hidden="false" customHeight="false" outlineLevel="0" collapsed="false">
      <c r="A566" s="143" t="n">
        <v>2696</v>
      </c>
      <c r="B566" s="144" t="s">
        <v>500</v>
      </c>
      <c r="C566" s="145" t="s">
        <v>476</v>
      </c>
      <c r="D566" s="145" t="s">
        <v>484</v>
      </c>
      <c r="E566" s="143" t="n">
        <v>0.21577598</v>
      </c>
      <c r="F566" s="146" t="n">
        <f aca="false">IF(C566="MAT.",VLOOKUP(A566,INSUMOS_AUX!A:F,6,0),0)</f>
        <v>0</v>
      </c>
      <c r="G566" s="143" t="n">
        <f aca="false">IF(C566="M.O.",VLOOKUP(A566,INSUMOS_AUX!A:F,6,0),0)</f>
        <v>18.58</v>
      </c>
      <c r="H566" s="0" t="n">
        <f aca="false">$E$561*$E566</f>
        <v>12.9465588</v>
      </c>
    </row>
    <row r="567" customFormat="false" ht="21" hidden="false" customHeight="false" outlineLevel="0" collapsed="false">
      <c r="A567" s="143" t="n">
        <v>37370</v>
      </c>
      <c r="B567" s="144" t="s">
        <v>483</v>
      </c>
      <c r="C567" s="145" t="s">
        <v>478</v>
      </c>
      <c r="D567" s="145" t="s">
        <v>484</v>
      </c>
      <c r="E567" s="143" t="n">
        <v>0.4414</v>
      </c>
      <c r="F567" s="146" t="n">
        <f aca="false">IF(C567="MAT.",VLOOKUP(A567,INSUMOS_AUX!A:F,6,0),0)</f>
        <v>3.14</v>
      </c>
      <c r="G567" s="143" t="n">
        <f aca="false">IF(C567="M.O.",VLOOKUP(A567,INSUMOS_AUX!A:F,6,0),0)</f>
        <v>0</v>
      </c>
      <c r="H567" s="0" t="n">
        <f aca="false">$E$561*$E567</f>
        <v>26.484</v>
      </c>
    </row>
    <row r="568" customFormat="false" ht="21" hidden="false" customHeight="false" outlineLevel="0" collapsed="false">
      <c r="A568" s="143" t="n">
        <v>37371</v>
      </c>
      <c r="B568" s="144" t="s">
        <v>485</v>
      </c>
      <c r="C568" s="145" t="s">
        <v>478</v>
      </c>
      <c r="D568" s="145" t="s">
        <v>484</v>
      </c>
      <c r="E568" s="143" t="n">
        <v>0.4414</v>
      </c>
      <c r="F568" s="146" t="n">
        <f aca="false">IF(C568="MAT.",VLOOKUP(A568,INSUMOS_AUX!A:F,6,0),0)</f>
        <v>0.63</v>
      </c>
      <c r="G568" s="143" t="n">
        <f aca="false">IF(C568="M.O.",VLOOKUP(A568,INSUMOS_AUX!A:F,6,0),0)</f>
        <v>0</v>
      </c>
      <c r="H568" s="0" t="n">
        <f aca="false">$E$561*$E568</f>
        <v>26.484</v>
      </c>
    </row>
    <row r="569" customFormat="false" ht="21" hidden="false" customHeight="false" outlineLevel="0" collapsed="false">
      <c r="A569" s="143" t="n">
        <v>37372</v>
      </c>
      <c r="B569" s="144" t="s">
        <v>486</v>
      </c>
      <c r="C569" s="145" t="s">
        <v>478</v>
      </c>
      <c r="D569" s="145" t="s">
        <v>484</v>
      </c>
      <c r="E569" s="143" t="n">
        <v>0.4414</v>
      </c>
      <c r="F569" s="146" t="n">
        <f aca="false">IF(C569="MAT.",VLOOKUP(A569,INSUMOS_AUX!A:F,6,0),0)</f>
        <v>1.34</v>
      </c>
      <c r="G569" s="143" t="n">
        <f aca="false">IF(C569="M.O.",VLOOKUP(A569,INSUMOS_AUX!A:F,6,0),0)</f>
        <v>0</v>
      </c>
      <c r="H569" s="0" t="n">
        <f aca="false">$E$561*$E569</f>
        <v>26.484</v>
      </c>
    </row>
    <row r="570" customFormat="false" ht="21" hidden="false" customHeight="false" outlineLevel="0" collapsed="false">
      <c r="A570" s="143" t="n">
        <v>37373</v>
      </c>
      <c r="B570" s="144" t="s">
        <v>487</v>
      </c>
      <c r="C570" s="145" t="s">
        <v>478</v>
      </c>
      <c r="D570" s="145" t="s">
        <v>484</v>
      </c>
      <c r="E570" s="143" t="n">
        <v>0.4414</v>
      </c>
      <c r="F570" s="146" t="n">
        <f aca="false">IF(C570="MAT.",VLOOKUP(A570,INSUMOS_AUX!A:F,6,0),0)</f>
        <v>0.04</v>
      </c>
      <c r="G570" s="143" t="n">
        <f aca="false">IF(C570="M.O.",VLOOKUP(A570,INSUMOS_AUX!A:F,6,0),0)</f>
        <v>0</v>
      </c>
      <c r="H570" s="0" t="n">
        <f aca="false">$E$561*$E570</f>
        <v>26.484</v>
      </c>
    </row>
    <row r="571" customFormat="false" ht="21" hidden="false" customHeight="false" outlineLevel="0" collapsed="false">
      <c r="A571" s="143" t="n">
        <v>392</v>
      </c>
      <c r="B571" s="144" t="s">
        <v>612</v>
      </c>
      <c r="C571" s="145" t="s">
        <v>478</v>
      </c>
      <c r="D571" s="145" t="s">
        <v>32</v>
      </c>
      <c r="E571" s="143" t="n">
        <v>1.7857</v>
      </c>
      <c r="F571" s="146" t="n">
        <f aca="false">IF(C571="MAT.",VLOOKUP(A571,INSUMOS_AUX!A:F,6,0),0)</f>
        <v>1.4</v>
      </c>
      <c r="G571" s="143" t="n">
        <f aca="false">IF(C571="M.O.",VLOOKUP(A571,INSUMOS_AUX!A:F,6,0),0)</f>
        <v>0</v>
      </c>
      <c r="H571" s="0" t="n">
        <f aca="false">$E$561*$E571</f>
        <v>107.142</v>
      </c>
    </row>
    <row r="572" customFormat="false" ht="21" hidden="false" customHeight="false" outlineLevel="0" collapsed="false">
      <c r="A572" s="143" t="n">
        <v>43460</v>
      </c>
      <c r="B572" s="144" t="s">
        <v>498</v>
      </c>
      <c r="C572" s="145" t="s">
        <v>478</v>
      </c>
      <c r="D572" s="145" t="s">
        <v>484</v>
      </c>
      <c r="E572" s="143" t="n">
        <v>0.182</v>
      </c>
      <c r="F572" s="146" t="n">
        <f aca="false">IF(C572="MAT.",VLOOKUP(A572,INSUMOS_AUX!A:F,6,0),0)</f>
        <v>0.85</v>
      </c>
      <c r="G572" s="143" t="n">
        <f aca="false">IF(C572="M.O.",VLOOKUP(A572,INSUMOS_AUX!A:F,6,0),0)</f>
        <v>0</v>
      </c>
      <c r="H572" s="0" t="n">
        <f aca="false">$E$561*$E572</f>
        <v>10.92</v>
      </c>
    </row>
    <row r="573" customFormat="false" ht="21" hidden="false" customHeight="false" outlineLevel="0" collapsed="false">
      <c r="A573" s="143" t="n">
        <v>43461</v>
      </c>
      <c r="B573" s="144" t="s">
        <v>501</v>
      </c>
      <c r="C573" s="145" t="s">
        <v>478</v>
      </c>
      <c r="D573" s="145" t="s">
        <v>484</v>
      </c>
      <c r="E573" s="143" t="n">
        <v>0.2594</v>
      </c>
      <c r="F573" s="146" t="n">
        <f aca="false">IF(C573="MAT.",VLOOKUP(A573,INSUMOS_AUX!A:F,6,0),0)</f>
        <v>0.31</v>
      </c>
      <c r="G573" s="143" t="n">
        <f aca="false">IF(C573="M.O.",VLOOKUP(A573,INSUMOS_AUX!A:F,6,0),0)</f>
        <v>0</v>
      </c>
      <c r="H573" s="0" t="n">
        <f aca="false">$E$561*$E573</f>
        <v>15.564</v>
      </c>
    </row>
    <row r="574" customFormat="false" ht="21" hidden="false" customHeight="false" outlineLevel="0" collapsed="false">
      <c r="A574" s="143" t="n">
        <v>43484</v>
      </c>
      <c r="B574" s="144" t="s">
        <v>499</v>
      </c>
      <c r="C574" s="145" t="s">
        <v>478</v>
      </c>
      <c r="D574" s="145" t="s">
        <v>484</v>
      </c>
      <c r="E574" s="143" t="n">
        <v>0.182</v>
      </c>
      <c r="F574" s="146" t="n">
        <f aca="false">IF(C574="MAT.",VLOOKUP(A574,INSUMOS_AUX!A:F,6,0),0)</f>
        <v>1.2</v>
      </c>
      <c r="G574" s="143" t="n">
        <f aca="false">IF(C574="M.O.",VLOOKUP(A574,INSUMOS_AUX!A:F,6,0),0)</f>
        <v>0</v>
      </c>
      <c r="H574" s="0" t="n">
        <f aca="false">$E$561*$E574</f>
        <v>10.92</v>
      </c>
    </row>
    <row r="575" customFormat="false" ht="21" hidden="false" customHeight="false" outlineLevel="0" collapsed="false">
      <c r="A575" s="143" t="n">
        <v>43485</v>
      </c>
      <c r="B575" s="144" t="s">
        <v>502</v>
      </c>
      <c r="C575" s="145" t="s">
        <v>478</v>
      </c>
      <c r="D575" s="145" t="s">
        <v>484</v>
      </c>
      <c r="E575" s="143" t="n">
        <v>0.2594</v>
      </c>
      <c r="F575" s="146" t="n">
        <f aca="false">IF(C575="MAT.",VLOOKUP(A575,INSUMOS_AUX!A:F,6,0),0)</f>
        <v>1.06</v>
      </c>
      <c r="G575" s="143" t="n">
        <f aca="false">IF(C575="M.O.",VLOOKUP(A575,INSUMOS_AUX!A:F,6,0),0)</f>
        <v>0</v>
      </c>
      <c r="H575" s="0" t="n">
        <f aca="false">$E$561*$E575</f>
        <v>15.564</v>
      </c>
    </row>
    <row r="576" customFormat="false" ht="15" hidden="false" customHeight="false" outlineLevel="0" collapsed="false">
      <c r="A576" s="137"/>
      <c r="B576" s="147"/>
      <c r="C576" s="138"/>
      <c r="D576" s="138"/>
      <c r="E576" s="138"/>
      <c r="F576" s="138"/>
      <c r="G576" s="138"/>
    </row>
    <row r="577" customFormat="false" ht="31.5" hidden="false" customHeight="false" outlineLevel="0" collapsed="false">
      <c r="A577" s="139" t="s">
        <v>183</v>
      </c>
      <c r="B577" s="140" t="s">
        <v>184</v>
      </c>
      <c r="C577" s="141" t="s">
        <v>62</v>
      </c>
      <c r="D577" s="141" t="s">
        <v>152</v>
      </c>
      <c r="E577" s="142" t="n">
        <v>425</v>
      </c>
      <c r="F577" s="142" t="n">
        <f aca="false">SUMPRODUCT($E578:$E587,F578:F587)</f>
        <v>2.923926</v>
      </c>
      <c r="G577" s="142" t="n">
        <f aca="false">SUMPRODUCT($E578:$E587,G578:G587)</f>
        <v>0.9058715935</v>
      </c>
    </row>
    <row r="578" customFormat="false" ht="31.5" hidden="false" customHeight="false" outlineLevel="0" collapsed="false">
      <c r="A578" s="143" t="n">
        <v>1014</v>
      </c>
      <c r="B578" s="144" t="s">
        <v>613</v>
      </c>
      <c r="C578" s="145" t="s">
        <v>478</v>
      </c>
      <c r="D578" s="145" t="s">
        <v>152</v>
      </c>
      <c r="E578" s="143" t="n">
        <v>1.2434</v>
      </c>
      <c r="F578" s="146" t="n">
        <f aca="false">IF(C578="MAT.",VLOOKUP(A578,INSUMOS_AUX!A:F,6,0),0)</f>
        <v>1.99</v>
      </c>
      <c r="G578" s="143" t="n">
        <f aca="false">IF(C578="M.O.",VLOOKUP(A578,INSUMOS_AUX!A:F,6,0),0)</f>
        <v>0</v>
      </c>
      <c r="H578" s="0" t="n">
        <f aca="false">$E$577*$E578</f>
        <v>528.445</v>
      </c>
    </row>
    <row r="579" customFormat="false" ht="21" hidden="false" customHeight="false" outlineLevel="0" collapsed="false">
      <c r="A579" s="143" t="n">
        <v>21127</v>
      </c>
      <c r="B579" s="144" t="s">
        <v>614</v>
      </c>
      <c r="C579" s="145" t="s">
        <v>478</v>
      </c>
      <c r="D579" s="145" t="s">
        <v>32</v>
      </c>
      <c r="E579" s="143" t="n">
        <v>0.0094</v>
      </c>
      <c r="F579" s="146" t="n">
        <f aca="false">IF(C579="MAT.",VLOOKUP(A579,INSUMOS_AUX!A:F,6,0),0)</f>
        <v>3.4</v>
      </c>
      <c r="G579" s="143" t="n">
        <f aca="false">IF(C579="M.O.",VLOOKUP(A579,INSUMOS_AUX!A:F,6,0),0)</f>
        <v>0</v>
      </c>
      <c r="H579" s="0" t="n">
        <f aca="false">$E$577*$E579</f>
        <v>3.995</v>
      </c>
    </row>
    <row r="580" customFormat="false" ht="15" hidden="false" customHeight="false" outlineLevel="0" collapsed="false">
      <c r="A580" s="143" t="n">
        <v>2436</v>
      </c>
      <c r="B580" s="144" t="s">
        <v>497</v>
      </c>
      <c r="C580" s="145" t="s">
        <v>476</v>
      </c>
      <c r="D580" s="145" t="s">
        <v>484</v>
      </c>
      <c r="E580" s="143" t="n">
        <v>0.03024613</v>
      </c>
      <c r="F580" s="146" t="n">
        <f aca="false">IF(C580="MAT.",VLOOKUP(A580,INSUMOS_AUX!A:F,6,0),0)</f>
        <v>0</v>
      </c>
      <c r="G580" s="143" t="n">
        <f aca="false">IF(C580="M.O.",VLOOKUP(A580,INSUMOS_AUX!A:F,6,0),0)</f>
        <v>18.58</v>
      </c>
      <c r="H580" s="0" t="n">
        <f aca="false">$E$577*$E580</f>
        <v>12.85460525</v>
      </c>
    </row>
    <row r="581" customFormat="false" ht="15" hidden="false" customHeight="false" outlineLevel="0" collapsed="false">
      <c r="A581" s="143" t="n">
        <v>247</v>
      </c>
      <c r="B581" s="144" t="s">
        <v>610</v>
      </c>
      <c r="C581" s="145" t="s">
        <v>476</v>
      </c>
      <c r="D581" s="145" t="s">
        <v>484</v>
      </c>
      <c r="E581" s="143" t="n">
        <v>0.03024613</v>
      </c>
      <c r="F581" s="146" t="n">
        <f aca="false">IF(C581="MAT.",VLOOKUP(A581,INSUMOS_AUX!A:F,6,0),0)</f>
        <v>0</v>
      </c>
      <c r="G581" s="143" t="n">
        <f aca="false">IF(C581="M.O.",VLOOKUP(A581,INSUMOS_AUX!A:F,6,0),0)</f>
        <v>11.37</v>
      </c>
      <c r="H581" s="0" t="n">
        <f aca="false">$E$577*$E581</f>
        <v>12.85460525</v>
      </c>
    </row>
    <row r="582" customFormat="false" ht="21" hidden="false" customHeight="false" outlineLevel="0" collapsed="false">
      <c r="A582" s="143" t="n">
        <v>37370</v>
      </c>
      <c r="B582" s="144" t="s">
        <v>483</v>
      </c>
      <c r="C582" s="145" t="s">
        <v>478</v>
      </c>
      <c r="D582" s="145" t="s">
        <v>484</v>
      </c>
      <c r="E582" s="143" t="n">
        <v>0.058</v>
      </c>
      <c r="F582" s="146" t="n">
        <f aca="false">IF(C582="MAT.",VLOOKUP(A582,INSUMOS_AUX!A:F,6,0),0)</f>
        <v>3.14</v>
      </c>
      <c r="G582" s="143" t="n">
        <f aca="false">IF(C582="M.O.",VLOOKUP(A582,INSUMOS_AUX!A:F,6,0),0)</f>
        <v>0</v>
      </c>
      <c r="H582" s="0" t="n">
        <f aca="false">$E$577*$E582</f>
        <v>24.65</v>
      </c>
    </row>
    <row r="583" customFormat="false" ht="21" hidden="false" customHeight="false" outlineLevel="0" collapsed="false">
      <c r="A583" s="143" t="n">
        <v>37371</v>
      </c>
      <c r="B583" s="144" t="s">
        <v>485</v>
      </c>
      <c r="C583" s="145" t="s">
        <v>478</v>
      </c>
      <c r="D583" s="145" t="s">
        <v>484</v>
      </c>
      <c r="E583" s="143" t="n">
        <v>0.058</v>
      </c>
      <c r="F583" s="146" t="n">
        <f aca="false">IF(C583="MAT.",VLOOKUP(A583,INSUMOS_AUX!A:F,6,0),0)</f>
        <v>0.63</v>
      </c>
      <c r="G583" s="143" t="n">
        <f aca="false">IF(C583="M.O.",VLOOKUP(A583,INSUMOS_AUX!A:F,6,0),0)</f>
        <v>0</v>
      </c>
      <c r="H583" s="0" t="n">
        <f aca="false">$E$577*$E583</f>
        <v>24.65</v>
      </c>
    </row>
    <row r="584" customFormat="false" ht="21" hidden="false" customHeight="false" outlineLevel="0" collapsed="false">
      <c r="A584" s="143" t="n">
        <v>37372</v>
      </c>
      <c r="B584" s="144" t="s">
        <v>486</v>
      </c>
      <c r="C584" s="145" t="s">
        <v>478</v>
      </c>
      <c r="D584" s="145" t="s">
        <v>484</v>
      </c>
      <c r="E584" s="143" t="n">
        <v>0.058</v>
      </c>
      <c r="F584" s="146" t="n">
        <f aca="false">IF(C584="MAT.",VLOOKUP(A584,INSUMOS_AUX!A:F,6,0),0)</f>
        <v>1.34</v>
      </c>
      <c r="G584" s="143" t="n">
        <f aca="false">IF(C584="M.O.",VLOOKUP(A584,INSUMOS_AUX!A:F,6,0),0)</f>
        <v>0</v>
      </c>
      <c r="H584" s="0" t="n">
        <f aca="false">$E$577*$E584</f>
        <v>24.65</v>
      </c>
    </row>
    <row r="585" customFormat="false" ht="21" hidden="false" customHeight="false" outlineLevel="0" collapsed="false">
      <c r="A585" s="143" t="n">
        <v>37373</v>
      </c>
      <c r="B585" s="144" t="s">
        <v>487</v>
      </c>
      <c r="C585" s="145" t="s">
        <v>478</v>
      </c>
      <c r="D585" s="145" t="s">
        <v>484</v>
      </c>
      <c r="E585" s="143" t="n">
        <v>0.058</v>
      </c>
      <c r="F585" s="146" t="n">
        <f aca="false">IF(C585="MAT.",VLOOKUP(A585,INSUMOS_AUX!A:F,6,0),0)</f>
        <v>0.04</v>
      </c>
      <c r="G585" s="143" t="n">
        <f aca="false">IF(C585="M.O.",VLOOKUP(A585,INSUMOS_AUX!A:F,6,0),0)</f>
        <v>0</v>
      </c>
      <c r="H585" s="0" t="n">
        <f aca="false">$E$577*$E585</f>
        <v>24.65</v>
      </c>
    </row>
    <row r="586" customFormat="false" ht="21" hidden="false" customHeight="false" outlineLevel="0" collapsed="false">
      <c r="A586" s="143" t="n">
        <v>43460</v>
      </c>
      <c r="B586" s="144" t="s">
        <v>498</v>
      </c>
      <c r="C586" s="145" t="s">
        <v>478</v>
      </c>
      <c r="D586" s="145" t="s">
        <v>484</v>
      </c>
      <c r="E586" s="143" t="n">
        <v>0.058</v>
      </c>
      <c r="F586" s="146" t="n">
        <f aca="false">IF(C586="MAT.",VLOOKUP(A586,INSUMOS_AUX!A:F,6,0),0)</f>
        <v>0.85</v>
      </c>
      <c r="G586" s="143" t="n">
        <f aca="false">IF(C586="M.O.",VLOOKUP(A586,INSUMOS_AUX!A:F,6,0),0)</f>
        <v>0</v>
      </c>
      <c r="H586" s="0" t="n">
        <f aca="false">$E$577*$E586</f>
        <v>24.65</v>
      </c>
    </row>
    <row r="587" customFormat="false" ht="21" hidden="false" customHeight="false" outlineLevel="0" collapsed="false">
      <c r="A587" s="143" t="n">
        <v>43484</v>
      </c>
      <c r="B587" s="144" t="s">
        <v>499</v>
      </c>
      <c r="C587" s="145" t="s">
        <v>478</v>
      </c>
      <c r="D587" s="145" t="s">
        <v>484</v>
      </c>
      <c r="E587" s="143" t="n">
        <v>0.058</v>
      </c>
      <c r="F587" s="146" t="n">
        <f aca="false">IF(C587="MAT.",VLOOKUP(A587,INSUMOS_AUX!A:F,6,0),0)</f>
        <v>1.2</v>
      </c>
      <c r="G587" s="143" t="n">
        <f aca="false">IF(C587="M.O.",VLOOKUP(A587,INSUMOS_AUX!A:F,6,0),0)</f>
        <v>0</v>
      </c>
      <c r="H587" s="0" t="n">
        <f aca="false">$E$577*$E587</f>
        <v>24.65</v>
      </c>
    </row>
    <row r="588" customFormat="false" ht="15" hidden="false" customHeight="false" outlineLevel="0" collapsed="false">
      <c r="A588" s="137"/>
      <c r="B588" s="147"/>
      <c r="C588" s="138"/>
      <c r="D588" s="138"/>
      <c r="E588" s="138"/>
      <c r="F588" s="138"/>
      <c r="G588" s="138"/>
    </row>
    <row r="589" customFormat="false" ht="31.5" hidden="false" customHeight="false" outlineLevel="0" collapsed="false">
      <c r="A589" s="139" t="s">
        <v>186</v>
      </c>
      <c r="B589" s="140" t="s">
        <v>187</v>
      </c>
      <c r="C589" s="141" t="s">
        <v>62</v>
      </c>
      <c r="D589" s="141" t="s">
        <v>152</v>
      </c>
      <c r="E589" s="142" t="n">
        <v>52</v>
      </c>
      <c r="F589" s="142" t="n">
        <f aca="false">SUMPRODUCT($E590:$E599,F590:F599)</f>
        <v>11.906638</v>
      </c>
      <c r="G589" s="142" t="n">
        <f aca="false">SUMPRODUCT($E590:$E599,G590:G599)</f>
        <v>2.374008314</v>
      </c>
    </row>
    <row r="590" customFormat="false" ht="31.5" hidden="false" customHeight="false" outlineLevel="0" collapsed="false">
      <c r="A590" s="143" t="n">
        <v>1020</v>
      </c>
      <c r="B590" s="144" t="s">
        <v>615</v>
      </c>
      <c r="C590" s="145" t="s">
        <v>478</v>
      </c>
      <c r="D590" s="145" t="s">
        <v>152</v>
      </c>
      <c r="E590" s="143" t="n">
        <v>1.2434</v>
      </c>
      <c r="F590" s="146" t="n">
        <f aca="false">IF(C590="MAT.",VLOOKUP(A590,INSUMOS_AUX!A:F,6,0),0)</f>
        <v>8.67</v>
      </c>
      <c r="G590" s="143" t="n">
        <f aca="false">IF(C590="M.O.",VLOOKUP(A590,INSUMOS_AUX!A:F,6,0),0)</f>
        <v>0</v>
      </c>
      <c r="H590" s="0" t="n">
        <f aca="false">$E$589*$E590</f>
        <v>64.6568</v>
      </c>
    </row>
    <row r="591" customFormat="false" ht="21" hidden="false" customHeight="false" outlineLevel="0" collapsed="false">
      <c r="A591" s="143" t="n">
        <v>21127</v>
      </c>
      <c r="B591" s="144" t="s">
        <v>614</v>
      </c>
      <c r="C591" s="145" t="s">
        <v>478</v>
      </c>
      <c r="D591" s="145" t="s">
        <v>32</v>
      </c>
      <c r="E591" s="143" t="n">
        <v>0.0094</v>
      </c>
      <c r="F591" s="146" t="n">
        <f aca="false">IF(C591="MAT.",VLOOKUP(A591,INSUMOS_AUX!A:F,6,0),0)</f>
        <v>3.4</v>
      </c>
      <c r="G591" s="143" t="n">
        <f aca="false">IF(C591="M.O.",VLOOKUP(A591,INSUMOS_AUX!A:F,6,0),0)</f>
        <v>0</v>
      </c>
      <c r="H591" s="0" t="n">
        <f aca="false">$E$589*$E591</f>
        <v>0.4888</v>
      </c>
    </row>
    <row r="592" customFormat="false" ht="15" hidden="false" customHeight="false" outlineLevel="0" collapsed="false">
      <c r="A592" s="143" t="n">
        <v>2436</v>
      </c>
      <c r="B592" s="144" t="s">
        <v>497</v>
      </c>
      <c r="C592" s="145" t="s">
        <v>476</v>
      </c>
      <c r="D592" s="145" t="s">
        <v>484</v>
      </c>
      <c r="E592" s="143" t="n">
        <v>0.07926572</v>
      </c>
      <c r="F592" s="146" t="n">
        <f aca="false">IF(C592="MAT.",VLOOKUP(A592,INSUMOS_AUX!A:F,6,0),0)</f>
        <v>0</v>
      </c>
      <c r="G592" s="143" t="n">
        <f aca="false">IF(C592="M.O.",VLOOKUP(A592,INSUMOS_AUX!A:F,6,0),0)</f>
        <v>18.58</v>
      </c>
      <c r="H592" s="0" t="n">
        <f aca="false">$E$589*$E592</f>
        <v>4.12181744</v>
      </c>
    </row>
    <row r="593" customFormat="false" ht="15" hidden="false" customHeight="false" outlineLevel="0" collapsed="false">
      <c r="A593" s="143" t="n">
        <v>247</v>
      </c>
      <c r="B593" s="144" t="s">
        <v>610</v>
      </c>
      <c r="C593" s="145" t="s">
        <v>476</v>
      </c>
      <c r="D593" s="145" t="s">
        <v>484</v>
      </c>
      <c r="E593" s="143" t="n">
        <v>0.07926572</v>
      </c>
      <c r="F593" s="146" t="n">
        <f aca="false">IF(C593="MAT.",VLOOKUP(A593,INSUMOS_AUX!A:F,6,0),0)</f>
        <v>0</v>
      </c>
      <c r="G593" s="143" t="n">
        <f aca="false">IF(C593="M.O.",VLOOKUP(A593,INSUMOS_AUX!A:F,6,0),0)</f>
        <v>11.37</v>
      </c>
      <c r="H593" s="0" t="n">
        <f aca="false">$E$589*$E593</f>
        <v>4.12181744</v>
      </c>
    </row>
    <row r="594" customFormat="false" ht="21" hidden="false" customHeight="false" outlineLevel="0" collapsed="false">
      <c r="A594" s="143" t="n">
        <v>37370</v>
      </c>
      <c r="B594" s="144" t="s">
        <v>483</v>
      </c>
      <c r="C594" s="145" t="s">
        <v>478</v>
      </c>
      <c r="D594" s="145" t="s">
        <v>484</v>
      </c>
      <c r="E594" s="143" t="n">
        <v>0.152</v>
      </c>
      <c r="F594" s="146" t="n">
        <f aca="false">IF(C594="MAT.",VLOOKUP(A594,INSUMOS_AUX!A:F,6,0),0)</f>
        <v>3.14</v>
      </c>
      <c r="G594" s="143" t="n">
        <f aca="false">IF(C594="M.O.",VLOOKUP(A594,INSUMOS_AUX!A:F,6,0),0)</f>
        <v>0</v>
      </c>
      <c r="H594" s="0" t="n">
        <f aca="false">$E$589*$E594</f>
        <v>7.904</v>
      </c>
    </row>
    <row r="595" customFormat="false" ht="21" hidden="false" customHeight="false" outlineLevel="0" collapsed="false">
      <c r="A595" s="143" t="n">
        <v>37371</v>
      </c>
      <c r="B595" s="144" t="s">
        <v>485</v>
      </c>
      <c r="C595" s="145" t="s">
        <v>478</v>
      </c>
      <c r="D595" s="145" t="s">
        <v>484</v>
      </c>
      <c r="E595" s="143" t="n">
        <v>0.152</v>
      </c>
      <c r="F595" s="146" t="n">
        <f aca="false">IF(C595="MAT.",VLOOKUP(A595,INSUMOS_AUX!A:F,6,0),0)</f>
        <v>0.63</v>
      </c>
      <c r="G595" s="143" t="n">
        <f aca="false">IF(C595="M.O.",VLOOKUP(A595,INSUMOS_AUX!A:F,6,0),0)</f>
        <v>0</v>
      </c>
      <c r="H595" s="0" t="n">
        <f aca="false">$E$589*$E595</f>
        <v>7.904</v>
      </c>
    </row>
    <row r="596" customFormat="false" ht="21" hidden="false" customHeight="false" outlineLevel="0" collapsed="false">
      <c r="A596" s="143" t="n">
        <v>37372</v>
      </c>
      <c r="B596" s="144" t="s">
        <v>486</v>
      </c>
      <c r="C596" s="145" t="s">
        <v>478</v>
      </c>
      <c r="D596" s="145" t="s">
        <v>484</v>
      </c>
      <c r="E596" s="143" t="n">
        <v>0.152</v>
      </c>
      <c r="F596" s="146" t="n">
        <f aca="false">IF(C596="MAT.",VLOOKUP(A596,INSUMOS_AUX!A:F,6,0),0)</f>
        <v>1.34</v>
      </c>
      <c r="G596" s="143" t="n">
        <f aca="false">IF(C596="M.O.",VLOOKUP(A596,INSUMOS_AUX!A:F,6,0),0)</f>
        <v>0</v>
      </c>
      <c r="H596" s="0" t="n">
        <f aca="false">$E$589*$E596</f>
        <v>7.904</v>
      </c>
    </row>
    <row r="597" customFormat="false" ht="21" hidden="false" customHeight="false" outlineLevel="0" collapsed="false">
      <c r="A597" s="143" t="n">
        <v>37373</v>
      </c>
      <c r="B597" s="144" t="s">
        <v>487</v>
      </c>
      <c r="C597" s="145" t="s">
        <v>478</v>
      </c>
      <c r="D597" s="145" t="s">
        <v>484</v>
      </c>
      <c r="E597" s="143" t="n">
        <v>0.152</v>
      </c>
      <c r="F597" s="146" t="n">
        <f aca="false">IF(C597="MAT.",VLOOKUP(A597,INSUMOS_AUX!A:F,6,0),0)</f>
        <v>0.04</v>
      </c>
      <c r="G597" s="143" t="n">
        <f aca="false">IF(C597="M.O.",VLOOKUP(A597,INSUMOS_AUX!A:F,6,0),0)</f>
        <v>0</v>
      </c>
      <c r="H597" s="0" t="n">
        <f aca="false">$E$589*$E597</f>
        <v>7.904</v>
      </c>
    </row>
    <row r="598" customFormat="false" ht="21" hidden="false" customHeight="false" outlineLevel="0" collapsed="false">
      <c r="A598" s="143" t="n">
        <v>43460</v>
      </c>
      <c r="B598" s="144" t="s">
        <v>498</v>
      </c>
      <c r="C598" s="145" t="s">
        <v>478</v>
      </c>
      <c r="D598" s="145" t="s">
        <v>484</v>
      </c>
      <c r="E598" s="143" t="n">
        <v>0.152</v>
      </c>
      <c r="F598" s="146" t="n">
        <f aca="false">IF(C598="MAT.",VLOOKUP(A598,INSUMOS_AUX!A:F,6,0),0)</f>
        <v>0.85</v>
      </c>
      <c r="G598" s="143" t="n">
        <f aca="false">IF(C598="M.O.",VLOOKUP(A598,INSUMOS_AUX!A:F,6,0),0)</f>
        <v>0</v>
      </c>
      <c r="H598" s="0" t="n">
        <f aca="false">$E$589*$E598</f>
        <v>7.904</v>
      </c>
    </row>
    <row r="599" customFormat="false" ht="21" hidden="false" customHeight="false" outlineLevel="0" collapsed="false">
      <c r="A599" s="143" t="n">
        <v>43484</v>
      </c>
      <c r="B599" s="144" t="s">
        <v>499</v>
      </c>
      <c r="C599" s="145" t="s">
        <v>478</v>
      </c>
      <c r="D599" s="145" t="s">
        <v>484</v>
      </c>
      <c r="E599" s="143" t="n">
        <v>0.152</v>
      </c>
      <c r="F599" s="146" t="n">
        <f aca="false">IF(C599="MAT.",VLOOKUP(A599,INSUMOS_AUX!A:F,6,0),0)</f>
        <v>1.2</v>
      </c>
      <c r="G599" s="143" t="n">
        <f aca="false">IF(C599="M.O.",VLOOKUP(A599,INSUMOS_AUX!A:F,6,0),0)</f>
        <v>0</v>
      </c>
      <c r="H599" s="0" t="n">
        <f aca="false">$E$589*$E599</f>
        <v>7.904</v>
      </c>
    </row>
    <row r="600" customFormat="false" ht="15" hidden="false" customHeight="false" outlineLevel="0" collapsed="false">
      <c r="A600" s="137"/>
      <c r="B600" s="147"/>
      <c r="C600" s="138"/>
      <c r="D600" s="138"/>
      <c r="E600" s="138"/>
      <c r="F600" s="138"/>
      <c r="G600" s="138"/>
    </row>
    <row r="601" customFormat="false" ht="31.5" hidden="false" customHeight="false" outlineLevel="0" collapsed="false">
      <c r="A601" s="139" t="s">
        <v>189</v>
      </c>
      <c r="B601" s="140" t="s">
        <v>190</v>
      </c>
      <c r="C601" s="141" t="s">
        <v>62</v>
      </c>
      <c r="D601" s="141" t="s">
        <v>32</v>
      </c>
      <c r="E601" s="142" t="n">
        <v>10</v>
      </c>
      <c r="F601" s="142" t="n">
        <f aca="false">SUMPRODUCT($E602:$E615,F602:F615)</f>
        <v>4.31499997</v>
      </c>
      <c r="G601" s="142" t="n">
        <f aca="false">SUMPRODUCT($E602:$E615,G602:G615)</f>
        <v>5.21072306912</v>
      </c>
    </row>
    <row r="602" customFormat="false" ht="15" hidden="false" customHeight="false" outlineLevel="0" collapsed="false">
      <c r="A602" s="143" t="n">
        <v>1379</v>
      </c>
      <c r="B602" s="144" t="s">
        <v>507</v>
      </c>
      <c r="C602" s="145" t="s">
        <v>478</v>
      </c>
      <c r="D602" s="145" t="s">
        <v>506</v>
      </c>
      <c r="E602" s="143" t="n">
        <v>0.434664</v>
      </c>
      <c r="F602" s="146" t="n">
        <f aca="false">IF(C602="MAT.",VLOOKUP(A602,INSUMOS_AUX!A:F,6,0),0)</f>
        <v>0.7</v>
      </c>
      <c r="G602" s="143" t="n">
        <f aca="false">IF(C602="M.O.",VLOOKUP(A602,INSUMOS_AUX!A:F,6,0),0)</f>
        <v>0</v>
      </c>
      <c r="H602" s="0" t="n">
        <f aca="false">$E$601*$E602</f>
        <v>4.34664</v>
      </c>
    </row>
    <row r="603" customFormat="false" ht="21" hidden="false" customHeight="false" outlineLevel="0" collapsed="false">
      <c r="A603" s="143" t="n">
        <v>1872</v>
      </c>
      <c r="B603" s="144" t="s">
        <v>616</v>
      </c>
      <c r="C603" s="145" t="s">
        <v>478</v>
      </c>
      <c r="D603" s="145" t="s">
        <v>32</v>
      </c>
      <c r="E603" s="143" t="n">
        <v>1</v>
      </c>
      <c r="F603" s="146" t="n">
        <f aca="false">IF(C603="MAT.",VLOOKUP(A603,INSUMOS_AUX!A:F,6,0),0)</f>
        <v>1.45</v>
      </c>
      <c r="G603" s="143" t="n">
        <f aca="false">IF(C603="M.O.",VLOOKUP(A603,INSUMOS_AUX!A:F,6,0),0)</f>
        <v>0</v>
      </c>
      <c r="H603" s="0" t="n">
        <f aca="false">$E$601*$E603</f>
        <v>10</v>
      </c>
    </row>
    <row r="604" customFormat="false" ht="15" hidden="false" customHeight="false" outlineLevel="0" collapsed="false">
      <c r="A604" s="143" t="n">
        <v>2436</v>
      </c>
      <c r="B604" s="144" t="s">
        <v>497</v>
      </c>
      <c r="C604" s="145" t="s">
        <v>476</v>
      </c>
      <c r="D604" s="145" t="s">
        <v>484</v>
      </c>
      <c r="E604" s="143" t="n">
        <v>0.17104708</v>
      </c>
      <c r="F604" s="146" t="n">
        <f aca="false">IF(C604="MAT.",VLOOKUP(A604,INSUMOS_AUX!A:F,6,0),0)</f>
        <v>0</v>
      </c>
      <c r="G604" s="143" t="n">
        <f aca="false">IF(C604="M.O.",VLOOKUP(A604,INSUMOS_AUX!A:F,6,0),0)</f>
        <v>18.58</v>
      </c>
      <c r="H604" s="0" t="n">
        <f aca="false">$E$601*$E604</f>
        <v>1.7104708</v>
      </c>
    </row>
    <row r="605" customFormat="false" ht="15" hidden="false" customHeight="false" outlineLevel="0" collapsed="false">
      <c r="A605" s="143" t="n">
        <v>247</v>
      </c>
      <c r="B605" s="144" t="s">
        <v>610</v>
      </c>
      <c r="C605" s="145" t="s">
        <v>476</v>
      </c>
      <c r="D605" s="145" t="s">
        <v>484</v>
      </c>
      <c r="E605" s="143" t="n">
        <v>0.17104708</v>
      </c>
      <c r="F605" s="146" t="n">
        <f aca="false">IF(C605="MAT.",VLOOKUP(A605,INSUMOS_AUX!A:F,6,0),0)</f>
        <v>0</v>
      </c>
      <c r="G605" s="143" t="n">
        <f aca="false">IF(C605="M.O.",VLOOKUP(A605,INSUMOS_AUX!A:F,6,0),0)</f>
        <v>11.37</v>
      </c>
      <c r="H605" s="0" t="n">
        <f aca="false">$E$601*$E605</f>
        <v>1.7104708</v>
      </c>
    </row>
    <row r="606" customFormat="false" ht="21" hidden="false" customHeight="false" outlineLevel="0" collapsed="false">
      <c r="A606" s="143" t="n">
        <v>370</v>
      </c>
      <c r="B606" s="144" t="s">
        <v>508</v>
      </c>
      <c r="C606" s="145" t="s">
        <v>478</v>
      </c>
      <c r="D606" s="145" t="s">
        <v>102</v>
      </c>
      <c r="E606" s="143" t="n">
        <v>0.000963</v>
      </c>
      <c r="F606" s="146" t="n">
        <f aca="false">IF(C606="MAT.",VLOOKUP(A606,INSUMOS_AUX!A:F,6,0),0)</f>
        <v>150</v>
      </c>
      <c r="G606" s="143" t="n">
        <f aca="false">IF(C606="M.O.",VLOOKUP(A606,INSUMOS_AUX!A:F,6,0),0)</f>
        <v>0</v>
      </c>
      <c r="H606" s="0" t="n">
        <f aca="false">$E$601*$E606</f>
        <v>0.00963</v>
      </c>
    </row>
    <row r="607" customFormat="false" ht="21" hidden="false" customHeight="false" outlineLevel="0" collapsed="false">
      <c r="A607" s="143" t="n">
        <v>37370</v>
      </c>
      <c r="B607" s="144" t="s">
        <v>483</v>
      </c>
      <c r="C607" s="145" t="s">
        <v>478</v>
      </c>
      <c r="D607" s="145" t="s">
        <v>484</v>
      </c>
      <c r="E607" s="143" t="n">
        <v>0.335713</v>
      </c>
      <c r="F607" s="146" t="n">
        <f aca="false">IF(C607="MAT.",VLOOKUP(A607,INSUMOS_AUX!A:F,6,0),0)</f>
        <v>3.14</v>
      </c>
      <c r="G607" s="143" t="n">
        <f aca="false">IF(C607="M.O.",VLOOKUP(A607,INSUMOS_AUX!A:F,6,0),0)</f>
        <v>0</v>
      </c>
      <c r="H607" s="0" t="n">
        <f aca="false">$E$601*$E607</f>
        <v>3.35713</v>
      </c>
    </row>
    <row r="608" customFormat="false" ht="21" hidden="false" customHeight="false" outlineLevel="0" collapsed="false">
      <c r="A608" s="143" t="n">
        <v>37371</v>
      </c>
      <c r="B608" s="144" t="s">
        <v>485</v>
      </c>
      <c r="C608" s="145" t="s">
        <v>478</v>
      </c>
      <c r="D608" s="145" t="s">
        <v>484</v>
      </c>
      <c r="E608" s="143" t="n">
        <v>0.335713</v>
      </c>
      <c r="F608" s="146" t="n">
        <f aca="false">IF(C608="MAT.",VLOOKUP(A608,INSUMOS_AUX!A:F,6,0),0)</f>
        <v>0.63</v>
      </c>
      <c r="G608" s="143" t="n">
        <f aca="false">IF(C608="M.O.",VLOOKUP(A608,INSUMOS_AUX!A:F,6,0),0)</f>
        <v>0</v>
      </c>
      <c r="H608" s="0" t="n">
        <f aca="false">$E$601*$E608</f>
        <v>3.35713</v>
      </c>
    </row>
    <row r="609" customFormat="false" ht="21" hidden="false" customHeight="false" outlineLevel="0" collapsed="false">
      <c r="A609" s="143" t="n">
        <v>37372</v>
      </c>
      <c r="B609" s="144" t="s">
        <v>486</v>
      </c>
      <c r="C609" s="145" t="s">
        <v>478</v>
      </c>
      <c r="D609" s="145" t="s">
        <v>484</v>
      </c>
      <c r="E609" s="143" t="n">
        <v>0.335713</v>
      </c>
      <c r="F609" s="146" t="n">
        <f aca="false">IF(C609="MAT.",VLOOKUP(A609,INSUMOS_AUX!A:F,6,0),0)</f>
        <v>1.34</v>
      </c>
      <c r="G609" s="143" t="n">
        <f aca="false">IF(C609="M.O.",VLOOKUP(A609,INSUMOS_AUX!A:F,6,0),0)</f>
        <v>0</v>
      </c>
      <c r="H609" s="0" t="n">
        <f aca="false">$E$601*$E609</f>
        <v>3.35713</v>
      </c>
    </row>
    <row r="610" customFormat="false" ht="21" hidden="false" customHeight="false" outlineLevel="0" collapsed="false">
      <c r="A610" s="143" t="n">
        <v>37373</v>
      </c>
      <c r="B610" s="144" t="s">
        <v>487</v>
      </c>
      <c r="C610" s="145" t="s">
        <v>478</v>
      </c>
      <c r="D610" s="145" t="s">
        <v>484</v>
      </c>
      <c r="E610" s="143" t="n">
        <v>0.335713</v>
      </c>
      <c r="F610" s="146" t="n">
        <f aca="false">IF(C610="MAT.",VLOOKUP(A610,INSUMOS_AUX!A:F,6,0),0)</f>
        <v>0.04</v>
      </c>
      <c r="G610" s="143" t="n">
        <f aca="false">IF(C610="M.O.",VLOOKUP(A610,INSUMOS_AUX!A:F,6,0),0)</f>
        <v>0</v>
      </c>
      <c r="H610" s="0" t="n">
        <f aca="false">$E$601*$E610</f>
        <v>3.35713</v>
      </c>
    </row>
    <row r="611" customFormat="false" ht="21" hidden="false" customHeight="false" outlineLevel="0" collapsed="false">
      <c r="A611" s="143" t="n">
        <v>43460</v>
      </c>
      <c r="B611" s="144" t="s">
        <v>498</v>
      </c>
      <c r="C611" s="145" t="s">
        <v>478</v>
      </c>
      <c r="D611" s="145" t="s">
        <v>484</v>
      </c>
      <c r="E611" s="143" t="n">
        <v>0.328</v>
      </c>
      <c r="F611" s="146" t="n">
        <f aca="false">IF(C611="MAT.",VLOOKUP(A611,INSUMOS_AUX!A:F,6,0),0)</f>
        <v>0.85</v>
      </c>
      <c r="G611" s="143" t="n">
        <f aca="false">IF(C611="M.O.",VLOOKUP(A611,INSUMOS_AUX!A:F,6,0),0)</f>
        <v>0</v>
      </c>
      <c r="H611" s="0" t="n">
        <f aca="false">$E$601*$E611</f>
        <v>3.28</v>
      </c>
    </row>
    <row r="612" customFormat="false" ht="21" hidden="false" customHeight="false" outlineLevel="0" collapsed="false">
      <c r="A612" s="143" t="n">
        <v>43467</v>
      </c>
      <c r="B612" s="144" t="s">
        <v>489</v>
      </c>
      <c r="C612" s="145" t="s">
        <v>478</v>
      </c>
      <c r="D612" s="145" t="s">
        <v>484</v>
      </c>
      <c r="E612" s="143" t="n">
        <v>0.007713</v>
      </c>
      <c r="F612" s="146" t="n">
        <f aca="false">IF(C612="MAT.",VLOOKUP(A612,INSUMOS_AUX!A:F,6,0),0)</f>
        <v>0.61</v>
      </c>
      <c r="G612" s="143" t="n">
        <f aca="false">IF(C612="M.O.",VLOOKUP(A612,INSUMOS_AUX!A:F,6,0),0)</f>
        <v>0</v>
      </c>
      <c r="H612" s="0" t="n">
        <f aca="false">$E$601*$E612</f>
        <v>0.07713</v>
      </c>
    </row>
    <row r="613" customFormat="false" ht="21" hidden="false" customHeight="false" outlineLevel="0" collapsed="false">
      <c r="A613" s="143" t="n">
        <v>43484</v>
      </c>
      <c r="B613" s="144" t="s">
        <v>499</v>
      </c>
      <c r="C613" s="145" t="s">
        <v>478</v>
      </c>
      <c r="D613" s="145" t="s">
        <v>484</v>
      </c>
      <c r="E613" s="143" t="n">
        <v>0.328</v>
      </c>
      <c r="F613" s="146" t="n">
        <f aca="false">IF(C613="MAT.",VLOOKUP(A613,INSUMOS_AUX!A:F,6,0),0)</f>
        <v>1.2</v>
      </c>
      <c r="G613" s="143" t="n">
        <f aca="false">IF(C613="M.O.",VLOOKUP(A613,INSUMOS_AUX!A:F,6,0),0)</f>
        <v>0</v>
      </c>
      <c r="H613" s="0" t="n">
        <f aca="false">$E$601*$E613</f>
        <v>3.28</v>
      </c>
    </row>
    <row r="614" customFormat="false" ht="21" hidden="false" customHeight="false" outlineLevel="0" collapsed="false">
      <c r="A614" s="143" t="n">
        <v>43491</v>
      </c>
      <c r="B614" s="144" t="s">
        <v>491</v>
      </c>
      <c r="C614" s="145" t="s">
        <v>478</v>
      </c>
      <c r="D614" s="145" t="s">
        <v>484</v>
      </c>
      <c r="E614" s="143" t="n">
        <v>0.007713</v>
      </c>
      <c r="F614" s="146" t="n">
        <f aca="false">IF(C614="MAT.",VLOOKUP(A614,INSUMOS_AUX!A:F,6,0),0)</f>
        <v>1.33</v>
      </c>
      <c r="G614" s="143" t="n">
        <f aca="false">IF(C614="M.O.",VLOOKUP(A614,INSUMOS_AUX!A:F,6,0),0)</f>
        <v>0</v>
      </c>
      <c r="H614" s="0" t="n">
        <f aca="false">$E$601*$E614</f>
        <v>0.07713</v>
      </c>
    </row>
    <row r="615" customFormat="false" ht="15" hidden="false" customHeight="false" outlineLevel="0" collapsed="false">
      <c r="A615" s="143" t="n">
        <v>6111</v>
      </c>
      <c r="B615" s="144" t="s">
        <v>493</v>
      </c>
      <c r="C615" s="145" t="s">
        <v>476</v>
      </c>
      <c r="D615" s="145" t="s">
        <v>484</v>
      </c>
      <c r="E615" s="143" t="n">
        <v>0.007901351</v>
      </c>
      <c r="F615" s="146" t="n">
        <f aca="false">IF(C615="MAT.",VLOOKUP(A615,INSUMOS_AUX!A:F,6,0),0)</f>
        <v>0</v>
      </c>
      <c r="G615" s="143" t="n">
        <f aca="false">IF(C615="M.O.",VLOOKUP(A615,INSUMOS_AUX!A:F,6,0),0)</f>
        <v>11.12</v>
      </c>
      <c r="H615" s="0" t="n">
        <f aca="false">$E$601*$E615</f>
        <v>0.07901351</v>
      </c>
    </row>
    <row r="616" customFormat="false" ht="15" hidden="false" customHeight="false" outlineLevel="0" collapsed="false">
      <c r="A616" s="137"/>
      <c r="B616" s="147"/>
      <c r="C616" s="138"/>
      <c r="D616" s="138"/>
      <c r="E616" s="138"/>
      <c r="F616" s="138"/>
      <c r="G616" s="138"/>
    </row>
    <row r="617" customFormat="false" ht="21" hidden="false" customHeight="false" outlineLevel="0" collapsed="false">
      <c r="A617" s="139" t="s">
        <v>192</v>
      </c>
      <c r="B617" s="140" t="s">
        <v>193</v>
      </c>
      <c r="C617" s="141" t="s">
        <v>62</v>
      </c>
      <c r="D617" s="141" t="s">
        <v>32</v>
      </c>
      <c r="E617" s="142" t="n">
        <v>30</v>
      </c>
      <c r="F617" s="142" t="n">
        <f aca="false">SUMPRODUCT($E618:$E626,F618:F626)</f>
        <v>11.3848</v>
      </c>
      <c r="G617" s="142" t="n">
        <f aca="false">SUMPRODUCT($E618:$E626,G618:G626)</f>
        <v>9.9021136255</v>
      </c>
    </row>
    <row r="618" customFormat="false" ht="15" hidden="false" customHeight="false" outlineLevel="0" collapsed="false">
      <c r="A618" s="143" t="n">
        <v>2436</v>
      </c>
      <c r="B618" s="144" t="s">
        <v>497</v>
      </c>
      <c r="C618" s="145" t="s">
        <v>476</v>
      </c>
      <c r="D618" s="145" t="s">
        <v>484</v>
      </c>
      <c r="E618" s="143" t="n">
        <v>0.33062149</v>
      </c>
      <c r="F618" s="146" t="n">
        <f aca="false">IF(C618="MAT.",VLOOKUP(A618,INSUMOS_AUX!A:F,6,0),0)</f>
        <v>0</v>
      </c>
      <c r="G618" s="143" t="n">
        <f aca="false">IF(C618="M.O.",VLOOKUP(A618,INSUMOS_AUX!A:F,6,0),0)</f>
        <v>18.58</v>
      </c>
      <c r="H618" s="0" t="n">
        <f aca="false">$E$617*$E618</f>
        <v>9.9186447</v>
      </c>
    </row>
    <row r="619" customFormat="false" ht="15" hidden="false" customHeight="false" outlineLevel="0" collapsed="false">
      <c r="A619" s="143" t="n">
        <v>247</v>
      </c>
      <c r="B619" s="144" t="s">
        <v>610</v>
      </c>
      <c r="C619" s="145" t="s">
        <v>476</v>
      </c>
      <c r="D619" s="145" t="s">
        <v>484</v>
      </c>
      <c r="E619" s="143" t="n">
        <v>0.33062149</v>
      </c>
      <c r="F619" s="146" t="n">
        <f aca="false">IF(C619="MAT.",VLOOKUP(A619,INSUMOS_AUX!A:F,6,0),0)</f>
        <v>0</v>
      </c>
      <c r="G619" s="143" t="n">
        <f aca="false">IF(C619="M.O.",VLOOKUP(A619,INSUMOS_AUX!A:F,6,0),0)</f>
        <v>11.37</v>
      </c>
      <c r="H619" s="0" t="n">
        <f aca="false">$E$617*$E619</f>
        <v>9.9186447</v>
      </c>
    </row>
    <row r="620" customFormat="false" ht="21" hidden="false" customHeight="false" outlineLevel="0" collapsed="false">
      <c r="A620" s="143" t="n">
        <v>37370</v>
      </c>
      <c r="B620" s="144" t="s">
        <v>483</v>
      </c>
      <c r="C620" s="145" t="s">
        <v>478</v>
      </c>
      <c r="D620" s="145" t="s">
        <v>484</v>
      </c>
      <c r="E620" s="143" t="n">
        <v>0.634</v>
      </c>
      <c r="F620" s="146" t="n">
        <f aca="false">IF(C620="MAT.",VLOOKUP(A620,INSUMOS_AUX!A:F,6,0),0)</f>
        <v>3.14</v>
      </c>
      <c r="G620" s="143" t="n">
        <f aca="false">IF(C620="M.O.",VLOOKUP(A620,INSUMOS_AUX!A:F,6,0),0)</f>
        <v>0</v>
      </c>
      <c r="H620" s="0" t="n">
        <f aca="false">$E$617*$E620</f>
        <v>19.02</v>
      </c>
    </row>
    <row r="621" customFormat="false" ht="21" hidden="false" customHeight="false" outlineLevel="0" collapsed="false">
      <c r="A621" s="143" t="n">
        <v>37371</v>
      </c>
      <c r="B621" s="144" t="s">
        <v>485</v>
      </c>
      <c r="C621" s="145" t="s">
        <v>478</v>
      </c>
      <c r="D621" s="145" t="s">
        <v>484</v>
      </c>
      <c r="E621" s="143" t="n">
        <v>0.634</v>
      </c>
      <c r="F621" s="146" t="n">
        <f aca="false">IF(C621="MAT.",VLOOKUP(A621,INSUMOS_AUX!A:F,6,0),0)</f>
        <v>0.63</v>
      </c>
      <c r="G621" s="143" t="n">
        <f aca="false">IF(C621="M.O.",VLOOKUP(A621,INSUMOS_AUX!A:F,6,0),0)</f>
        <v>0</v>
      </c>
      <c r="H621" s="0" t="n">
        <f aca="false">$E$617*$E621</f>
        <v>19.02</v>
      </c>
    </row>
    <row r="622" customFormat="false" ht="21" hidden="false" customHeight="false" outlineLevel="0" collapsed="false">
      <c r="A622" s="143" t="n">
        <v>37372</v>
      </c>
      <c r="B622" s="144" t="s">
        <v>486</v>
      </c>
      <c r="C622" s="145" t="s">
        <v>478</v>
      </c>
      <c r="D622" s="145" t="s">
        <v>484</v>
      </c>
      <c r="E622" s="143" t="n">
        <v>0.634</v>
      </c>
      <c r="F622" s="146" t="n">
        <f aca="false">IF(C622="MAT.",VLOOKUP(A622,INSUMOS_AUX!A:F,6,0),0)</f>
        <v>1.34</v>
      </c>
      <c r="G622" s="143" t="n">
        <f aca="false">IF(C622="M.O.",VLOOKUP(A622,INSUMOS_AUX!A:F,6,0),0)</f>
        <v>0</v>
      </c>
      <c r="H622" s="0" t="n">
        <f aca="false">$E$617*$E622</f>
        <v>19.02</v>
      </c>
    </row>
    <row r="623" customFormat="false" ht="21" hidden="false" customHeight="false" outlineLevel="0" collapsed="false">
      <c r="A623" s="143" t="n">
        <v>37373</v>
      </c>
      <c r="B623" s="144" t="s">
        <v>487</v>
      </c>
      <c r="C623" s="145" t="s">
        <v>478</v>
      </c>
      <c r="D623" s="145" t="s">
        <v>484</v>
      </c>
      <c r="E623" s="143" t="n">
        <v>0.634</v>
      </c>
      <c r="F623" s="146" t="n">
        <f aca="false">IF(C623="MAT.",VLOOKUP(A623,INSUMOS_AUX!A:F,6,0),0)</f>
        <v>0.04</v>
      </c>
      <c r="G623" s="143" t="n">
        <f aca="false">IF(C623="M.O.",VLOOKUP(A623,INSUMOS_AUX!A:F,6,0),0)</f>
        <v>0</v>
      </c>
      <c r="H623" s="0" t="n">
        <f aca="false">$E$617*$E623</f>
        <v>19.02</v>
      </c>
    </row>
    <row r="624" customFormat="false" ht="15" hidden="false" customHeight="false" outlineLevel="0" collapsed="false">
      <c r="A624" s="143" t="n">
        <v>38101</v>
      </c>
      <c r="B624" s="144" t="s">
        <v>617</v>
      </c>
      <c r="C624" s="145" t="s">
        <v>478</v>
      </c>
      <c r="D624" s="145" t="s">
        <v>32</v>
      </c>
      <c r="E624" s="143" t="n">
        <v>1</v>
      </c>
      <c r="F624" s="146" t="n">
        <f aca="false">IF(C624="MAT.",VLOOKUP(A624,INSUMOS_AUX!A:F,6,0),0)</f>
        <v>6.82</v>
      </c>
      <c r="G624" s="143" t="n">
        <f aca="false">IF(C624="M.O.",VLOOKUP(A624,INSUMOS_AUX!A:F,6,0),0)</f>
        <v>0</v>
      </c>
      <c r="H624" s="0" t="n">
        <f aca="false">$E$617*$E624</f>
        <v>30</v>
      </c>
    </row>
    <row r="625" customFormat="false" ht="21" hidden="false" customHeight="false" outlineLevel="0" collapsed="false">
      <c r="A625" s="143" t="n">
        <v>43460</v>
      </c>
      <c r="B625" s="144" t="s">
        <v>498</v>
      </c>
      <c r="C625" s="145" t="s">
        <v>478</v>
      </c>
      <c r="D625" s="145" t="s">
        <v>484</v>
      </c>
      <c r="E625" s="143" t="n">
        <v>0.634</v>
      </c>
      <c r="F625" s="146" t="n">
        <f aca="false">IF(C625="MAT.",VLOOKUP(A625,INSUMOS_AUX!A:F,6,0),0)</f>
        <v>0.85</v>
      </c>
      <c r="G625" s="143" t="n">
        <f aca="false">IF(C625="M.O.",VLOOKUP(A625,INSUMOS_AUX!A:F,6,0),0)</f>
        <v>0</v>
      </c>
      <c r="H625" s="0" t="n">
        <f aca="false">$E$617*$E625</f>
        <v>19.02</v>
      </c>
    </row>
    <row r="626" customFormat="false" ht="21" hidden="false" customHeight="false" outlineLevel="0" collapsed="false">
      <c r="A626" s="143" t="n">
        <v>43484</v>
      </c>
      <c r="B626" s="144" t="s">
        <v>499</v>
      </c>
      <c r="C626" s="145" t="s">
        <v>478</v>
      </c>
      <c r="D626" s="145" t="s">
        <v>484</v>
      </c>
      <c r="E626" s="143" t="n">
        <v>0.634</v>
      </c>
      <c r="F626" s="146" t="n">
        <f aca="false">IF(C626="MAT.",VLOOKUP(A626,INSUMOS_AUX!A:F,6,0),0)</f>
        <v>1.2</v>
      </c>
      <c r="G626" s="143" t="n">
        <f aca="false">IF(C626="M.O.",VLOOKUP(A626,INSUMOS_AUX!A:F,6,0),0)</f>
        <v>0</v>
      </c>
      <c r="H626" s="0" t="n">
        <f aca="false">$E$617*$E626</f>
        <v>19.02</v>
      </c>
    </row>
    <row r="627" customFormat="false" ht="15" hidden="false" customHeight="false" outlineLevel="0" collapsed="false">
      <c r="A627" s="137"/>
      <c r="B627" s="147"/>
      <c r="C627" s="138"/>
      <c r="D627" s="138"/>
      <c r="E627" s="138"/>
      <c r="F627" s="138"/>
      <c r="G627" s="138"/>
    </row>
    <row r="628" customFormat="false" ht="21" hidden="false" customHeight="false" outlineLevel="0" collapsed="false">
      <c r="A628" s="139" t="s">
        <v>195</v>
      </c>
      <c r="B628" s="140" t="s">
        <v>196</v>
      </c>
      <c r="C628" s="141" t="s">
        <v>62</v>
      </c>
      <c r="D628" s="141" t="s">
        <v>32</v>
      </c>
      <c r="E628" s="142" t="n">
        <v>2</v>
      </c>
      <c r="F628" s="142" t="n">
        <f aca="false">SUMPRODUCT($E629:$E639,F629:F639)</f>
        <v>27.58</v>
      </c>
      <c r="G628" s="142" t="n">
        <f aca="false">SUMPRODUCT($E629:$E639,G629:G639)</f>
        <v>21.86586605</v>
      </c>
    </row>
    <row r="629" customFormat="false" ht="15" hidden="false" customHeight="false" outlineLevel="0" collapsed="false">
      <c r="A629" s="143" t="n">
        <v>2436</v>
      </c>
      <c r="B629" s="144" t="s">
        <v>497</v>
      </c>
      <c r="C629" s="145" t="s">
        <v>476</v>
      </c>
      <c r="D629" s="145" t="s">
        <v>484</v>
      </c>
      <c r="E629" s="143" t="n">
        <v>0.730079</v>
      </c>
      <c r="F629" s="146" t="n">
        <f aca="false">IF(C629="MAT.",VLOOKUP(A629,INSUMOS_AUX!A:F,6,0),0)</f>
        <v>0</v>
      </c>
      <c r="G629" s="143" t="n">
        <f aca="false">IF(C629="M.O.",VLOOKUP(A629,INSUMOS_AUX!A:F,6,0),0)</f>
        <v>18.58</v>
      </c>
      <c r="H629" s="0" t="n">
        <f aca="false">$E$628*$E629</f>
        <v>1.460158</v>
      </c>
    </row>
    <row r="630" customFormat="false" ht="15" hidden="false" customHeight="false" outlineLevel="0" collapsed="false">
      <c r="A630" s="143" t="n">
        <v>247</v>
      </c>
      <c r="B630" s="144" t="s">
        <v>610</v>
      </c>
      <c r="C630" s="145" t="s">
        <v>476</v>
      </c>
      <c r="D630" s="145" t="s">
        <v>484</v>
      </c>
      <c r="E630" s="143" t="n">
        <v>0.730079</v>
      </c>
      <c r="F630" s="146" t="n">
        <f aca="false">IF(C630="MAT.",VLOOKUP(A630,INSUMOS_AUX!A:F,6,0),0)</f>
        <v>0</v>
      </c>
      <c r="G630" s="143" t="n">
        <f aca="false">IF(C630="M.O.",VLOOKUP(A630,INSUMOS_AUX!A:F,6,0),0)</f>
        <v>11.37</v>
      </c>
      <c r="H630" s="0" t="n">
        <f aca="false">$E$628*$E630</f>
        <v>1.460158</v>
      </c>
    </row>
    <row r="631" customFormat="false" ht="21" hidden="false" customHeight="false" outlineLevel="0" collapsed="false">
      <c r="A631" s="143" t="n">
        <v>37370</v>
      </c>
      <c r="B631" s="144" t="s">
        <v>483</v>
      </c>
      <c r="C631" s="145" t="s">
        <v>478</v>
      </c>
      <c r="D631" s="145" t="s">
        <v>484</v>
      </c>
      <c r="E631" s="143" t="n">
        <v>1.4</v>
      </c>
      <c r="F631" s="146" t="n">
        <f aca="false">IF(C631="MAT.",VLOOKUP(A631,INSUMOS_AUX!A:F,6,0),0)</f>
        <v>3.14</v>
      </c>
      <c r="G631" s="143" t="n">
        <f aca="false">IF(C631="M.O.",VLOOKUP(A631,INSUMOS_AUX!A:F,6,0),0)</f>
        <v>0</v>
      </c>
      <c r="H631" s="0" t="n">
        <f aca="false">$E$628*$E631</f>
        <v>2.8</v>
      </c>
    </row>
    <row r="632" customFormat="false" ht="21" hidden="false" customHeight="false" outlineLevel="0" collapsed="false">
      <c r="A632" s="143" t="n">
        <v>37371</v>
      </c>
      <c r="B632" s="144" t="s">
        <v>485</v>
      </c>
      <c r="C632" s="145" t="s">
        <v>478</v>
      </c>
      <c r="D632" s="145" t="s">
        <v>484</v>
      </c>
      <c r="E632" s="143" t="n">
        <v>1.4</v>
      </c>
      <c r="F632" s="146" t="n">
        <f aca="false">IF(C632="MAT.",VLOOKUP(A632,INSUMOS_AUX!A:F,6,0),0)</f>
        <v>0.63</v>
      </c>
      <c r="G632" s="143" t="n">
        <f aca="false">IF(C632="M.O.",VLOOKUP(A632,INSUMOS_AUX!A:F,6,0),0)</f>
        <v>0</v>
      </c>
      <c r="H632" s="0" t="n">
        <f aca="false">$E$628*$E632</f>
        <v>2.8</v>
      </c>
    </row>
    <row r="633" customFormat="false" ht="21" hidden="false" customHeight="false" outlineLevel="0" collapsed="false">
      <c r="A633" s="143" t="n">
        <v>37372</v>
      </c>
      <c r="B633" s="144" t="s">
        <v>486</v>
      </c>
      <c r="C633" s="145" t="s">
        <v>478</v>
      </c>
      <c r="D633" s="145" t="s">
        <v>484</v>
      </c>
      <c r="E633" s="143" t="n">
        <v>1.4</v>
      </c>
      <c r="F633" s="146" t="n">
        <f aca="false">IF(C633="MAT.",VLOOKUP(A633,INSUMOS_AUX!A:F,6,0),0)</f>
        <v>1.34</v>
      </c>
      <c r="G633" s="143" t="n">
        <f aca="false">IF(C633="M.O.",VLOOKUP(A633,INSUMOS_AUX!A:F,6,0),0)</f>
        <v>0</v>
      </c>
      <c r="H633" s="0" t="n">
        <f aca="false">$E$628*$E633</f>
        <v>2.8</v>
      </c>
    </row>
    <row r="634" customFormat="false" ht="21" hidden="false" customHeight="false" outlineLevel="0" collapsed="false">
      <c r="A634" s="143" t="n">
        <v>37373</v>
      </c>
      <c r="B634" s="144" t="s">
        <v>487</v>
      </c>
      <c r="C634" s="145" t="s">
        <v>478</v>
      </c>
      <c r="D634" s="145" t="s">
        <v>484</v>
      </c>
      <c r="E634" s="143" t="n">
        <v>1.4</v>
      </c>
      <c r="F634" s="146" t="n">
        <f aca="false">IF(C634="MAT.",VLOOKUP(A634,INSUMOS_AUX!A:F,6,0),0)</f>
        <v>0.04</v>
      </c>
      <c r="G634" s="143" t="n">
        <f aca="false">IF(C634="M.O.",VLOOKUP(A634,INSUMOS_AUX!A:F,6,0),0)</f>
        <v>0</v>
      </c>
      <c r="H634" s="0" t="n">
        <f aca="false">$E$628*$E634</f>
        <v>2.8</v>
      </c>
    </row>
    <row r="635" customFormat="false" ht="21" hidden="false" customHeight="false" outlineLevel="0" collapsed="false">
      <c r="A635" s="143" t="n">
        <v>38094</v>
      </c>
      <c r="B635" s="144" t="s">
        <v>618</v>
      </c>
      <c r="C635" s="145" t="s">
        <v>478</v>
      </c>
      <c r="D635" s="145" t="s">
        <v>32</v>
      </c>
      <c r="E635" s="143" t="n">
        <v>1</v>
      </c>
      <c r="F635" s="146" t="n">
        <f aca="false">IF(C635="MAT.",VLOOKUP(A635,INSUMOS_AUX!A:F,6,0),0)</f>
        <v>2.54</v>
      </c>
      <c r="G635" s="143" t="n">
        <f aca="false">IF(C635="M.O.",VLOOKUP(A635,INSUMOS_AUX!A:F,6,0),0)</f>
        <v>0</v>
      </c>
      <c r="H635" s="0" t="n">
        <f aca="false">$E$628*$E635</f>
        <v>2</v>
      </c>
    </row>
    <row r="636" customFormat="false" ht="31.5" hidden="false" customHeight="false" outlineLevel="0" collapsed="false">
      <c r="A636" s="143" t="n">
        <v>38099</v>
      </c>
      <c r="B636" s="144" t="s">
        <v>619</v>
      </c>
      <c r="C636" s="145" t="s">
        <v>478</v>
      </c>
      <c r="D636" s="145" t="s">
        <v>32</v>
      </c>
      <c r="E636" s="143" t="n">
        <v>1</v>
      </c>
      <c r="F636" s="146" t="n">
        <f aca="false">IF(C636="MAT.",VLOOKUP(A636,INSUMOS_AUX!A:F,6,0),0)</f>
        <v>1.32</v>
      </c>
      <c r="G636" s="143" t="n">
        <f aca="false">IF(C636="M.O.",VLOOKUP(A636,INSUMOS_AUX!A:F,6,0),0)</f>
        <v>0</v>
      </c>
      <c r="H636" s="0" t="n">
        <f aca="false">$E$628*$E636</f>
        <v>2</v>
      </c>
    </row>
    <row r="637" customFormat="false" ht="15" hidden="false" customHeight="false" outlineLevel="0" collapsed="false">
      <c r="A637" s="143" t="n">
        <v>38101</v>
      </c>
      <c r="B637" s="144" t="s">
        <v>617</v>
      </c>
      <c r="C637" s="145" t="s">
        <v>478</v>
      </c>
      <c r="D637" s="145" t="s">
        <v>32</v>
      </c>
      <c r="E637" s="143" t="n">
        <v>2</v>
      </c>
      <c r="F637" s="146" t="n">
        <f aca="false">IF(C637="MAT.",VLOOKUP(A637,INSUMOS_AUX!A:F,6,0),0)</f>
        <v>6.82</v>
      </c>
      <c r="G637" s="143" t="n">
        <f aca="false">IF(C637="M.O.",VLOOKUP(A637,INSUMOS_AUX!A:F,6,0),0)</f>
        <v>0</v>
      </c>
      <c r="H637" s="0" t="n">
        <f aca="false">$E$628*$E637</f>
        <v>4</v>
      </c>
    </row>
    <row r="638" customFormat="false" ht="21" hidden="false" customHeight="false" outlineLevel="0" collapsed="false">
      <c r="A638" s="143" t="n">
        <v>43460</v>
      </c>
      <c r="B638" s="144" t="s">
        <v>498</v>
      </c>
      <c r="C638" s="145" t="s">
        <v>478</v>
      </c>
      <c r="D638" s="145" t="s">
        <v>484</v>
      </c>
      <c r="E638" s="143" t="n">
        <v>1.4</v>
      </c>
      <c r="F638" s="146" t="n">
        <f aca="false">IF(C638="MAT.",VLOOKUP(A638,INSUMOS_AUX!A:F,6,0),0)</f>
        <v>0.85</v>
      </c>
      <c r="G638" s="143" t="n">
        <f aca="false">IF(C638="M.O.",VLOOKUP(A638,INSUMOS_AUX!A:F,6,0),0)</f>
        <v>0</v>
      </c>
      <c r="H638" s="0" t="n">
        <f aca="false">$E$628*$E638</f>
        <v>2.8</v>
      </c>
    </row>
    <row r="639" customFormat="false" ht="21" hidden="false" customHeight="false" outlineLevel="0" collapsed="false">
      <c r="A639" s="143" t="n">
        <v>43484</v>
      </c>
      <c r="B639" s="144" t="s">
        <v>499</v>
      </c>
      <c r="C639" s="145" t="s">
        <v>478</v>
      </c>
      <c r="D639" s="145" t="s">
        <v>484</v>
      </c>
      <c r="E639" s="143" t="n">
        <v>1.4</v>
      </c>
      <c r="F639" s="146" t="n">
        <f aca="false">IF(C639="MAT.",VLOOKUP(A639,INSUMOS_AUX!A:F,6,0),0)</f>
        <v>1.2</v>
      </c>
      <c r="G639" s="143" t="n">
        <f aca="false">IF(C639="M.O.",VLOOKUP(A639,INSUMOS_AUX!A:F,6,0),0)</f>
        <v>0</v>
      </c>
      <c r="H639" s="0" t="n">
        <f aca="false">$E$628*$E639</f>
        <v>2.8</v>
      </c>
    </row>
    <row r="640" customFormat="false" ht="15" hidden="false" customHeight="false" outlineLevel="0" collapsed="false">
      <c r="A640" s="137"/>
      <c r="B640" s="147"/>
      <c r="C640" s="138"/>
      <c r="D640" s="138"/>
      <c r="E640" s="138"/>
      <c r="F640" s="138"/>
      <c r="G640" s="138"/>
    </row>
    <row r="641" customFormat="false" ht="21" hidden="false" customHeight="false" outlineLevel="0" collapsed="false">
      <c r="A641" s="139" t="s">
        <v>198</v>
      </c>
      <c r="B641" s="140" t="s">
        <v>199</v>
      </c>
      <c r="C641" s="141" t="s">
        <v>62</v>
      </c>
      <c r="D641" s="141" t="s">
        <v>32</v>
      </c>
      <c r="E641" s="142" t="n">
        <v>8</v>
      </c>
      <c r="F641" s="142" t="n">
        <f aca="false">SUMPRODUCT($E642:$E652,F642:F652)</f>
        <v>25.4056</v>
      </c>
      <c r="G641" s="142" t="n">
        <f aca="false">SUMPRODUCT($E642:$E652,G642:G652)</f>
        <v>17.1490863735</v>
      </c>
    </row>
    <row r="642" customFormat="false" ht="15" hidden="false" customHeight="false" outlineLevel="0" collapsed="false">
      <c r="A642" s="143" t="n">
        <v>2436</v>
      </c>
      <c r="B642" s="144" t="s">
        <v>497</v>
      </c>
      <c r="C642" s="145" t="s">
        <v>476</v>
      </c>
      <c r="D642" s="145" t="s">
        <v>484</v>
      </c>
      <c r="E642" s="143" t="n">
        <v>0.57259053</v>
      </c>
      <c r="F642" s="146" t="n">
        <f aca="false">IF(C642="MAT.",VLOOKUP(A642,INSUMOS_AUX!A:F,6,0),0)</f>
        <v>0</v>
      </c>
      <c r="G642" s="143" t="n">
        <f aca="false">IF(C642="M.O.",VLOOKUP(A642,INSUMOS_AUX!A:F,6,0),0)</f>
        <v>18.58</v>
      </c>
      <c r="H642" s="0" t="n">
        <f aca="false">$E$641*$E642</f>
        <v>4.58072424</v>
      </c>
    </row>
    <row r="643" customFormat="false" ht="15" hidden="false" customHeight="false" outlineLevel="0" collapsed="false">
      <c r="A643" s="143" t="n">
        <v>247</v>
      </c>
      <c r="B643" s="144" t="s">
        <v>610</v>
      </c>
      <c r="C643" s="145" t="s">
        <v>476</v>
      </c>
      <c r="D643" s="145" t="s">
        <v>484</v>
      </c>
      <c r="E643" s="143" t="n">
        <v>0.57259053</v>
      </c>
      <c r="F643" s="146" t="n">
        <f aca="false">IF(C643="MAT.",VLOOKUP(A643,INSUMOS_AUX!A:F,6,0),0)</f>
        <v>0</v>
      </c>
      <c r="G643" s="143" t="n">
        <f aca="false">IF(C643="M.O.",VLOOKUP(A643,INSUMOS_AUX!A:F,6,0),0)</f>
        <v>11.37</v>
      </c>
      <c r="H643" s="0" t="n">
        <f aca="false">$E$641*$E643</f>
        <v>4.58072424</v>
      </c>
    </row>
    <row r="644" customFormat="false" ht="21" hidden="false" customHeight="false" outlineLevel="0" collapsed="false">
      <c r="A644" s="143" t="n">
        <v>37370</v>
      </c>
      <c r="B644" s="144" t="s">
        <v>483</v>
      </c>
      <c r="C644" s="145" t="s">
        <v>478</v>
      </c>
      <c r="D644" s="145" t="s">
        <v>484</v>
      </c>
      <c r="E644" s="143" t="n">
        <v>1.098</v>
      </c>
      <c r="F644" s="146" t="n">
        <f aca="false">IF(C644="MAT.",VLOOKUP(A644,INSUMOS_AUX!A:F,6,0),0)</f>
        <v>3.14</v>
      </c>
      <c r="G644" s="143" t="n">
        <f aca="false">IF(C644="M.O.",VLOOKUP(A644,INSUMOS_AUX!A:F,6,0),0)</f>
        <v>0</v>
      </c>
      <c r="H644" s="0" t="n">
        <f aca="false">$E$641*$E644</f>
        <v>8.784</v>
      </c>
    </row>
    <row r="645" customFormat="false" ht="21" hidden="false" customHeight="false" outlineLevel="0" collapsed="false">
      <c r="A645" s="143" t="n">
        <v>37371</v>
      </c>
      <c r="B645" s="144" t="s">
        <v>485</v>
      </c>
      <c r="C645" s="145" t="s">
        <v>478</v>
      </c>
      <c r="D645" s="145" t="s">
        <v>484</v>
      </c>
      <c r="E645" s="143" t="n">
        <v>1.098</v>
      </c>
      <c r="F645" s="146" t="n">
        <f aca="false">IF(C645="MAT.",VLOOKUP(A645,INSUMOS_AUX!A:F,6,0),0)</f>
        <v>0.63</v>
      </c>
      <c r="G645" s="143" t="n">
        <f aca="false">IF(C645="M.O.",VLOOKUP(A645,INSUMOS_AUX!A:F,6,0),0)</f>
        <v>0</v>
      </c>
      <c r="H645" s="0" t="n">
        <f aca="false">$E$641*$E645</f>
        <v>8.784</v>
      </c>
    </row>
    <row r="646" customFormat="false" ht="21" hidden="false" customHeight="false" outlineLevel="0" collapsed="false">
      <c r="A646" s="143" t="n">
        <v>37372</v>
      </c>
      <c r="B646" s="144" t="s">
        <v>486</v>
      </c>
      <c r="C646" s="145" t="s">
        <v>478</v>
      </c>
      <c r="D646" s="145" t="s">
        <v>484</v>
      </c>
      <c r="E646" s="143" t="n">
        <v>1.098</v>
      </c>
      <c r="F646" s="146" t="n">
        <f aca="false">IF(C646="MAT.",VLOOKUP(A646,INSUMOS_AUX!A:F,6,0),0)</f>
        <v>1.34</v>
      </c>
      <c r="G646" s="143" t="n">
        <f aca="false">IF(C646="M.O.",VLOOKUP(A646,INSUMOS_AUX!A:F,6,0),0)</f>
        <v>0</v>
      </c>
      <c r="H646" s="0" t="n">
        <f aca="false">$E$641*$E646</f>
        <v>8.784</v>
      </c>
    </row>
    <row r="647" customFormat="false" ht="21" hidden="false" customHeight="false" outlineLevel="0" collapsed="false">
      <c r="A647" s="143" t="n">
        <v>37373</v>
      </c>
      <c r="B647" s="144" t="s">
        <v>487</v>
      </c>
      <c r="C647" s="145" t="s">
        <v>478</v>
      </c>
      <c r="D647" s="145" t="s">
        <v>484</v>
      </c>
      <c r="E647" s="143" t="n">
        <v>1.098</v>
      </c>
      <c r="F647" s="146" t="n">
        <f aca="false">IF(C647="MAT.",VLOOKUP(A647,INSUMOS_AUX!A:F,6,0),0)</f>
        <v>0.04</v>
      </c>
      <c r="G647" s="143" t="n">
        <f aca="false">IF(C647="M.O.",VLOOKUP(A647,INSUMOS_AUX!A:F,6,0),0)</f>
        <v>0</v>
      </c>
      <c r="H647" s="0" t="n">
        <f aca="false">$E$641*$E647</f>
        <v>8.784</v>
      </c>
    </row>
    <row r="648" customFormat="false" ht="21" hidden="false" customHeight="false" outlineLevel="0" collapsed="false">
      <c r="A648" s="143" t="n">
        <v>38094</v>
      </c>
      <c r="B648" s="144" t="s">
        <v>618</v>
      </c>
      <c r="C648" s="145" t="s">
        <v>478</v>
      </c>
      <c r="D648" s="145" t="s">
        <v>32</v>
      </c>
      <c r="E648" s="143" t="n">
        <v>1</v>
      </c>
      <c r="F648" s="146" t="n">
        <f aca="false">IF(C648="MAT.",VLOOKUP(A648,INSUMOS_AUX!A:F,6,0),0)</f>
        <v>2.54</v>
      </c>
      <c r="G648" s="143" t="n">
        <f aca="false">IF(C648="M.O.",VLOOKUP(A648,INSUMOS_AUX!A:F,6,0),0)</f>
        <v>0</v>
      </c>
      <c r="H648" s="0" t="n">
        <f aca="false">$E$641*$E648</f>
        <v>8</v>
      </c>
    </row>
    <row r="649" customFormat="false" ht="31.5" hidden="false" customHeight="false" outlineLevel="0" collapsed="false">
      <c r="A649" s="143" t="n">
        <v>38099</v>
      </c>
      <c r="B649" s="144" t="s">
        <v>619</v>
      </c>
      <c r="C649" s="145" t="s">
        <v>478</v>
      </c>
      <c r="D649" s="145" t="s">
        <v>32</v>
      </c>
      <c r="E649" s="143" t="n">
        <v>1</v>
      </c>
      <c r="F649" s="146" t="n">
        <f aca="false">IF(C649="MAT.",VLOOKUP(A649,INSUMOS_AUX!A:F,6,0),0)</f>
        <v>1.32</v>
      </c>
      <c r="G649" s="143" t="n">
        <f aca="false">IF(C649="M.O.",VLOOKUP(A649,INSUMOS_AUX!A:F,6,0),0)</f>
        <v>0</v>
      </c>
      <c r="H649" s="0" t="n">
        <f aca="false">$E$641*$E649</f>
        <v>8</v>
      </c>
    </row>
    <row r="650" customFormat="false" ht="15" hidden="false" customHeight="false" outlineLevel="0" collapsed="false">
      <c r="A650" s="143" t="n">
        <v>38101</v>
      </c>
      <c r="B650" s="144" t="s">
        <v>617</v>
      </c>
      <c r="C650" s="145" t="s">
        <v>478</v>
      </c>
      <c r="D650" s="145" t="s">
        <v>32</v>
      </c>
      <c r="E650" s="143" t="n">
        <v>2</v>
      </c>
      <c r="F650" s="146" t="n">
        <f aca="false">IF(C650="MAT.",VLOOKUP(A650,INSUMOS_AUX!A:F,6,0),0)</f>
        <v>6.82</v>
      </c>
      <c r="G650" s="143" t="n">
        <f aca="false">IF(C650="M.O.",VLOOKUP(A650,INSUMOS_AUX!A:F,6,0),0)</f>
        <v>0</v>
      </c>
      <c r="H650" s="0" t="n">
        <f aca="false">$E$641*$E650</f>
        <v>16</v>
      </c>
    </row>
    <row r="651" customFormat="false" ht="21" hidden="false" customHeight="false" outlineLevel="0" collapsed="false">
      <c r="A651" s="143" t="n">
        <v>43460</v>
      </c>
      <c r="B651" s="144" t="s">
        <v>498</v>
      </c>
      <c r="C651" s="145" t="s">
        <v>478</v>
      </c>
      <c r="D651" s="145" t="s">
        <v>484</v>
      </c>
      <c r="E651" s="143" t="n">
        <v>1.098</v>
      </c>
      <c r="F651" s="146" t="n">
        <f aca="false">IF(C651="MAT.",VLOOKUP(A651,INSUMOS_AUX!A:F,6,0),0)</f>
        <v>0.85</v>
      </c>
      <c r="G651" s="143" t="n">
        <f aca="false">IF(C651="M.O.",VLOOKUP(A651,INSUMOS_AUX!A:F,6,0),0)</f>
        <v>0</v>
      </c>
      <c r="H651" s="0" t="n">
        <f aca="false">$E$641*$E651</f>
        <v>8.784</v>
      </c>
    </row>
    <row r="652" customFormat="false" ht="21" hidden="false" customHeight="false" outlineLevel="0" collapsed="false">
      <c r="A652" s="143" t="n">
        <v>43484</v>
      </c>
      <c r="B652" s="144" t="s">
        <v>499</v>
      </c>
      <c r="C652" s="145" t="s">
        <v>478</v>
      </c>
      <c r="D652" s="145" t="s">
        <v>484</v>
      </c>
      <c r="E652" s="143" t="n">
        <v>1.098</v>
      </c>
      <c r="F652" s="146" t="n">
        <f aca="false">IF(C652="MAT.",VLOOKUP(A652,INSUMOS_AUX!A:F,6,0),0)</f>
        <v>1.2</v>
      </c>
      <c r="G652" s="143" t="n">
        <f aca="false">IF(C652="M.O.",VLOOKUP(A652,INSUMOS_AUX!A:F,6,0),0)</f>
        <v>0</v>
      </c>
      <c r="H652" s="0" t="n">
        <f aca="false">$E$641*$E652</f>
        <v>8.784</v>
      </c>
    </row>
    <row r="653" customFormat="false" ht="15" hidden="false" customHeight="false" outlineLevel="0" collapsed="false">
      <c r="A653" s="137"/>
      <c r="B653" s="147"/>
      <c r="C653" s="138"/>
      <c r="D653" s="138"/>
      <c r="E653" s="138"/>
      <c r="F653" s="138"/>
      <c r="G653" s="138"/>
    </row>
    <row r="654" customFormat="false" ht="21" hidden="false" customHeight="false" outlineLevel="0" collapsed="false">
      <c r="A654" s="139" t="s">
        <v>201</v>
      </c>
      <c r="B654" s="140" t="s">
        <v>202</v>
      </c>
      <c r="C654" s="141" t="s">
        <v>62</v>
      </c>
      <c r="D654" s="141" t="s">
        <v>32</v>
      </c>
      <c r="E654" s="142" t="n">
        <v>6</v>
      </c>
      <c r="F654" s="142" t="n">
        <f aca="false">SUMPRODUCT($E655:$E664,F655:F664)</f>
        <v>10.40472</v>
      </c>
      <c r="G654" s="142" t="n">
        <f aca="false">SUMPRODUCT($E655:$E664,G655:G664)</f>
        <v>2.07100988445</v>
      </c>
    </row>
    <row r="655" customFormat="false" ht="21" hidden="false" customHeight="false" outlineLevel="0" collapsed="false">
      <c r="A655" s="143" t="n">
        <v>1571</v>
      </c>
      <c r="B655" s="144" t="s">
        <v>620</v>
      </c>
      <c r="C655" s="145" t="s">
        <v>478</v>
      </c>
      <c r="D655" s="145" t="s">
        <v>32</v>
      </c>
      <c r="E655" s="143" t="n">
        <v>1</v>
      </c>
      <c r="F655" s="146" t="n">
        <f aca="false">IF(C655="MAT.",VLOOKUP(A655,INSUMOS_AUX!A:F,6,0),0)</f>
        <v>1.25</v>
      </c>
      <c r="G655" s="143" t="n">
        <f aca="false">IF(C655="M.O.",VLOOKUP(A655,INSUMOS_AUX!A:F,6,0),0)</f>
        <v>0</v>
      </c>
      <c r="H655" s="0" t="n">
        <f aca="false">$E$654*$E655</f>
        <v>6</v>
      </c>
    </row>
    <row r="656" customFormat="false" ht="15" hidden="false" customHeight="false" outlineLevel="0" collapsed="false">
      <c r="A656" s="143" t="n">
        <v>2436</v>
      </c>
      <c r="B656" s="144" t="s">
        <v>497</v>
      </c>
      <c r="C656" s="145" t="s">
        <v>476</v>
      </c>
      <c r="D656" s="145" t="s">
        <v>484</v>
      </c>
      <c r="E656" s="143" t="n">
        <v>0.069148911</v>
      </c>
      <c r="F656" s="146" t="n">
        <f aca="false">IF(C656="MAT.",VLOOKUP(A656,INSUMOS_AUX!A:F,6,0),0)</f>
        <v>0</v>
      </c>
      <c r="G656" s="143" t="n">
        <f aca="false">IF(C656="M.O.",VLOOKUP(A656,INSUMOS_AUX!A:F,6,0),0)</f>
        <v>18.58</v>
      </c>
      <c r="H656" s="0" t="n">
        <f aca="false">$E$654*$E656</f>
        <v>0.414893466</v>
      </c>
    </row>
    <row r="657" customFormat="false" ht="15" hidden="false" customHeight="false" outlineLevel="0" collapsed="false">
      <c r="A657" s="143" t="n">
        <v>247</v>
      </c>
      <c r="B657" s="144" t="s">
        <v>610</v>
      </c>
      <c r="C657" s="145" t="s">
        <v>476</v>
      </c>
      <c r="D657" s="145" t="s">
        <v>484</v>
      </c>
      <c r="E657" s="143" t="n">
        <v>0.069148911</v>
      </c>
      <c r="F657" s="146" t="n">
        <f aca="false">IF(C657="MAT.",VLOOKUP(A657,INSUMOS_AUX!A:F,6,0),0)</f>
        <v>0</v>
      </c>
      <c r="G657" s="143" t="n">
        <f aca="false">IF(C657="M.O.",VLOOKUP(A657,INSUMOS_AUX!A:F,6,0),0)</f>
        <v>11.37</v>
      </c>
      <c r="H657" s="0" t="n">
        <f aca="false">$E$654*$E657</f>
        <v>0.414893466</v>
      </c>
    </row>
    <row r="658" customFormat="false" ht="15" hidden="false" customHeight="false" outlineLevel="0" collapsed="false">
      <c r="A658" s="143" t="n">
        <v>34653</v>
      </c>
      <c r="B658" s="144" t="s">
        <v>621</v>
      </c>
      <c r="C658" s="145" t="s">
        <v>478</v>
      </c>
      <c r="D658" s="145" t="s">
        <v>32</v>
      </c>
      <c r="E658" s="143" t="n">
        <v>1</v>
      </c>
      <c r="F658" s="146" t="n">
        <f aca="false">IF(C658="MAT.",VLOOKUP(A658,INSUMOS_AUX!A:F,6,0),0)</f>
        <v>8.2</v>
      </c>
      <c r="G658" s="143" t="n">
        <f aca="false">IF(C658="M.O.",VLOOKUP(A658,INSUMOS_AUX!A:F,6,0),0)</f>
        <v>0</v>
      </c>
      <c r="H658" s="0" t="n">
        <f aca="false">$E$654*$E658</f>
        <v>6</v>
      </c>
    </row>
    <row r="659" customFormat="false" ht="21" hidden="false" customHeight="false" outlineLevel="0" collapsed="false">
      <c r="A659" s="143" t="n">
        <v>37370</v>
      </c>
      <c r="B659" s="144" t="s">
        <v>483</v>
      </c>
      <c r="C659" s="145" t="s">
        <v>478</v>
      </c>
      <c r="D659" s="145" t="s">
        <v>484</v>
      </c>
      <c r="E659" s="143" t="n">
        <v>0.1326</v>
      </c>
      <c r="F659" s="146" t="n">
        <f aca="false">IF(C659="MAT.",VLOOKUP(A659,INSUMOS_AUX!A:F,6,0),0)</f>
        <v>3.14</v>
      </c>
      <c r="G659" s="143" t="n">
        <f aca="false">IF(C659="M.O.",VLOOKUP(A659,INSUMOS_AUX!A:F,6,0),0)</f>
        <v>0</v>
      </c>
      <c r="H659" s="0" t="n">
        <f aca="false">$E$654*$E659</f>
        <v>0.7956</v>
      </c>
    </row>
    <row r="660" customFormat="false" ht="21" hidden="false" customHeight="false" outlineLevel="0" collapsed="false">
      <c r="A660" s="143" t="n">
        <v>37371</v>
      </c>
      <c r="B660" s="144" t="s">
        <v>485</v>
      </c>
      <c r="C660" s="145" t="s">
        <v>478</v>
      </c>
      <c r="D660" s="145" t="s">
        <v>484</v>
      </c>
      <c r="E660" s="143" t="n">
        <v>0.1326</v>
      </c>
      <c r="F660" s="146" t="n">
        <f aca="false">IF(C660="MAT.",VLOOKUP(A660,INSUMOS_AUX!A:F,6,0),0)</f>
        <v>0.63</v>
      </c>
      <c r="G660" s="143" t="n">
        <f aca="false">IF(C660="M.O.",VLOOKUP(A660,INSUMOS_AUX!A:F,6,0),0)</f>
        <v>0</v>
      </c>
      <c r="H660" s="0" t="n">
        <f aca="false">$E$654*$E660</f>
        <v>0.7956</v>
      </c>
    </row>
    <row r="661" customFormat="false" ht="21" hidden="false" customHeight="false" outlineLevel="0" collapsed="false">
      <c r="A661" s="143" t="n">
        <v>37372</v>
      </c>
      <c r="B661" s="144" t="s">
        <v>486</v>
      </c>
      <c r="C661" s="145" t="s">
        <v>478</v>
      </c>
      <c r="D661" s="145" t="s">
        <v>484</v>
      </c>
      <c r="E661" s="143" t="n">
        <v>0.1326</v>
      </c>
      <c r="F661" s="146" t="n">
        <f aca="false">IF(C661="MAT.",VLOOKUP(A661,INSUMOS_AUX!A:F,6,0),0)</f>
        <v>1.34</v>
      </c>
      <c r="G661" s="143" t="n">
        <f aca="false">IF(C661="M.O.",VLOOKUP(A661,INSUMOS_AUX!A:F,6,0),0)</f>
        <v>0</v>
      </c>
      <c r="H661" s="0" t="n">
        <f aca="false">$E$654*$E661</f>
        <v>0.7956</v>
      </c>
    </row>
    <row r="662" customFormat="false" ht="21" hidden="false" customHeight="false" outlineLevel="0" collapsed="false">
      <c r="A662" s="143" t="n">
        <v>37373</v>
      </c>
      <c r="B662" s="144" t="s">
        <v>487</v>
      </c>
      <c r="C662" s="145" t="s">
        <v>478</v>
      </c>
      <c r="D662" s="145" t="s">
        <v>484</v>
      </c>
      <c r="E662" s="143" t="n">
        <v>0.1326</v>
      </c>
      <c r="F662" s="146" t="n">
        <f aca="false">IF(C662="MAT.",VLOOKUP(A662,INSUMOS_AUX!A:F,6,0),0)</f>
        <v>0.04</v>
      </c>
      <c r="G662" s="143" t="n">
        <f aca="false">IF(C662="M.O.",VLOOKUP(A662,INSUMOS_AUX!A:F,6,0),0)</f>
        <v>0</v>
      </c>
      <c r="H662" s="0" t="n">
        <f aca="false">$E$654*$E662</f>
        <v>0.7956</v>
      </c>
    </row>
    <row r="663" customFormat="false" ht="21" hidden="false" customHeight="false" outlineLevel="0" collapsed="false">
      <c r="A663" s="143" t="n">
        <v>43460</v>
      </c>
      <c r="B663" s="144" t="s">
        <v>498</v>
      </c>
      <c r="C663" s="145" t="s">
        <v>478</v>
      </c>
      <c r="D663" s="145" t="s">
        <v>484</v>
      </c>
      <c r="E663" s="143" t="n">
        <v>0.1326</v>
      </c>
      <c r="F663" s="146" t="n">
        <f aca="false">IF(C663="MAT.",VLOOKUP(A663,INSUMOS_AUX!A:F,6,0),0)</f>
        <v>0.85</v>
      </c>
      <c r="G663" s="143" t="n">
        <f aca="false">IF(C663="M.O.",VLOOKUP(A663,INSUMOS_AUX!A:F,6,0),0)</f>
        <v>0</v>
      </c>
      <c r="H663" s="0" t="n">
        <f aca="false">$E$654*$E663</f>
        <v>0.7956</v>
      </c>
    </row>
    <row r="664" customFormat="false" ht="21" hidden="false" customHeight="false" outlineLevel="0" collapsed="false">
      <c r="A664" s="143" t="n">
        <v>43484</v>
      </c>
      <c r="B664" s="144" t="s">
        <v>499</v>
      </c>
      <c r="C664" s="145" t="s">
        <v>478</v>
      </c>
      <c r="D664" s="145" t="s">
        <v>484</v>
      </c>
      <c r="E664" s="143" t="n">
        <v>0.1326</v>
      </c>
      <c r="F664" s="146" t="n">
        <f aca="false">IF(C664="MAT.",VLOOKUP(A664,INSUMOS_AUX!A:F,6,0),0)</f>
        <v>1.2</v>
      </c>
      <c r="G664" s="143" t="n">
        <f aca="false">IF(C664="M.O.",VLOOKUP(A664,INSUMOS_AUX!A:F,6,0),0)</f>
        <v>0</v>
      </c>
      <c r="H664" s="0" t="n">
        <f aca="false">$E$654*$E664</f>
        <v>0.7956</v>
      </c>
    </row>
    <row r="665" customFormat="false" ht="15" hidden="false" customHeight="false" outlineLevel="0" collapsed="false">
      <c r="A665" s="137"/>
      <c r="B665" s="147"/>
      <c r="C665" s="138"/>
      <c r="D665" s="138"/>
      <c r="E665" s="138"/>
      <c r="F665" s="138"/>
      <c r="G665" s="138"/>
    </row>
    <row r="666" customFormat="false" ht="21" hidden="false" customHeight="false" outlineLevel="0" collapsed="false">
      <c r="A666" s="139" t="s">
        <v>204</v>
      </c>
      <c r="B666" s="140" t="s">
        <v>205</v>
      </c>
      <c r="C666" s="141" t="s">
        <v>62</v>
      </c>
      <c r="D666" s="141" t="s">
        <v>32</v>
      </c>
      <c r="E666" s="142" t="n">
        <v>3</v>
      </c>
      <c r="F666" s="142" t="n">
        <f aca="false">SUMPRODUCT($E667:$E676,F667:F676)</f>
        <v>16.80448</v>
      </c>
      <c r="G666" s="142" t="n">
        <f aca="false">SUMPRODUCT($E667:$E676,G667:G676)</f>
        <v>5.9100312238</v>
      </c>
    </row>
    <row r="667" customFormat="false" ht="21" hidden="false" customHeight="false" outlineLevel="0" collapsed="false">
      <c r="A667" s="143" t="n">
        <v>1575</v>
      </c>
      <c r="B667" s="144" t="s">
        <v>622</v>
      </c>
      <c r="C667" s="145" t="s">
        <v>478</v>
      </c>
      <c r="D667" s="145" t="s">
        <v>32</v>
      </c>
      <c r="E667" s="143" t="n">
        <v>1</v>
      </c>
      <c r="F667" s="146" t="n">
        <f aca="false">IF(C667="MAT.",VLOOKUP(A667,INSUMOS_AUX!A:F,6,0),0)</f>
        <v>1.91</v>
      </c>
      <c r="G667" s="143" t="n">
        <f aca="false">IF(C667="M.O.",VLOOKUP(A667,INSUMOS_AUX!A:F,6,0),0)</f>
        <v>0</v>
      </c>
      <c r="H667" s="0" t="n">
        <f aca="false">$E$666*$E667</f>
        <v>3</v>
      </c>
    </row>
    <row r="668" customFormat="false" ht="15" hidden="false" customHeight="false" outlineLevel="0" collapsed="false">
      <c r="A668" s="143" t="n">
        <v>2436</v>
      </c>
      <c r="B668" s="144" t="s">
        <v>497</v>
      </c>
      <c r="C668" s="145" t="s">
        <v>476</v>
      </c>
      <c r="D668" s="145" t="s">
        <v>484</v>
      </c>
      <c r="E668" s="143" t="n">
        <v>0.197329924</v>
      </c>
      <c r="F668" s="146" t="n">
        <f aca="false">IF(C668="MAT.",VLOOKUP(A668,INSUMOS_AUX!A:F,6,0),0)</f>
        <v>0</v>
      </c>
      <c r="G668" s="143" t="n">
        <f aca="false">IF(C668="M.O.",VLOOKUP(A668,INSUMOS_AUX!A:F,6,0),0)</f>
        <v>18.58</v>
      </c>
      <c r="H668" s="0" t="n">
        <f aca="false">$E$666*$E668</f>
        <v>0.591989772</v>
      </c>
    </row>
    <row r="669" customFormat="false" ht="15" hidden="false" customHeight="false" outlineLevel="0" collapsed="false">
      <c r="A669" s="143" t="n">
        <v>247</v>
      </c>
      <c r="B669" s="144" t="s">
        <v>610</v>
      </c>
      <c r="C669" s="145" t="s">
        <v>476</v>
      </c>
      <c r="D669" s="145" t="s">
        <v>484</v>
      </c>
      <c r="E669" s="143" t="n">
        <v>0.197329924</v>
      </c>
      <c r="F669" s="146" t="n">
        <f aca="false">IF(C669="MAT.",VLOOKUP(A669,INSUMOS_AUX!A:F,6,0),0)</f>
        <v>0</v>
      </c>
      <c r="G669" s="143" t="n">
        <f aca="false">IF(C669="M.O.",VLOOKUP(A669,INSUMOS_AUX!A:F,6,0),0)</f>
        <v>11.37</v>
      </c>
      <c r="H669" s="0" t="n">
        <f aca="false">$E$666*$E669</f>
        <v>0.591989772</v>
      </c>
    </row>
    <row r="670" customFormat="false" ht="15" hidden="false" customHeight="false" outlineLevel="0" collapsed="false">
      <c r="A670" s="143" t="n">
        <v>34686</v>
      </c>
      <c r="B670" s="144" t="s">
        <v>623</v>
      </c>
      <c r="C670" s="145" t="s">
        <v>478</v>
      </c>
      <c r="D670" s="145" t="s">
        <v>32</v>
      </c>
      <c r="E670" s="143" t="n">
        <v>1</v>
      </c>
      <c r="F670" s="146" t="n">
        <f aca="false">IF(C670="MAT.",VLOOKUP(A670,INSUMOS_AUX!A:F,6,0),0)</f>
        <v>12.17</v>
      </c>
      <c r="G670" s="143" t="n">
        <f aca="false">IF(C670="M.O.",VLOOKUP(A670,INSUMOS_AUX!A:F,6,0),0)</f>
        <v>0</v>
      </c>
      <c r="H670" s="0" t="n">
        <f aca="false">$E$666*$E670</f>
        <v>3</v>
      </c>
    </row>
    <row r="671" customFormat="false" ht="21" hidden="false" customHeight="false" outlineLevel="0" collapsed="false">
      <c r="A671" s="143" t="n">
        <v>37370</v>
      </c>
      <c r="B671" s="144" t="s">
        <v>483</v>
      </c>
      <c r="C671" s="145" t="s">
        <v>478</v>
      </c>
      <c r="D671" s="145" t="s">
        <v>484</v>
      </c>
      <c r="E671" s="143" t="n">
        <v>0.3784</v>
      </c>
      <c r="F671" s="146" t="n">
        <f aca="false">IF(C671="MAT.",VLOOKUP(A671,INSUMOS_AUX!A:F,6,0),0)</f>
        <v>3.14</v>
      </c>
      <c r="G671" s="143" t="n">
        <f aca="false">IF(C671="M.O.",VLOOKUP(A671,INSUMOS_AUX!A:F,6,0),0)</f>
        <v>0</v>
      </c>
      <c r="H671" s="0" t="n">
        <f aca="false">$E$666*$E671</f>
        <v>1.1352</v>
      </c>
    </row>
    <row r="672" customFormat="false" ht="21" hidden="false" customHeight="false" outlineLevel="0" collapsed="false">
      <c r="A672" s="143" t="n">
        <v>37371</v>
      </c>
      <c r="B672" s="144" t="s">
        <v>485</v>
      </c>
      <c r="C672" s="145" t="s">
        <v>478</v>
      </c>
      <c r="D672" s="145" t="s">
        <v>484</v>
      </c>
      <c r="E672" s="143" t="n">
        <v>0.3784</v>
      </c>
      <c r="F672" s="146" t="n">
        <f aca="false">IF(C672="MAT.",VLOOKUP(A672,INSUMOS_AUX!A:F,6,0),0)</f>
        <v>0.63</v>
      </c>
      <c r="G672" s="143" t="n">
        <f aca="false">IF(C672="M.O.",VLOOKUP(A672,INSUMOS_AUX!A:F,6,0),0)</f>
        <v>0</v>
      </c>
      <c r="H672" s="0" t="n">
        <f aca="false">$E$666*$E672</f>
        <v>1.1352</v>
      </c>
    </row>
    <row r="673" customFormat="false" ht="21" hidden="false" customHeight="false" outlineLevel="0" collapsed="false">
      <c r="A673" s="143" t="n">
        <v>37372</v>
      </c>
      <c r="B673" s="144" t="s">
        <v>486</v>
      </c>
      <c r="C673" s="145" t="s">
        <v>478</v>
      </c>
      <c r="D673" s="145" t="s">
        <v>484</v>
      </c>
      <c r="E673" s="143" t="n">
        <v>0.3784</v>
      </c>
      <c r="F673" s="146" t="n">
        <f aca="false">IF(C673="MAT.",VLOOKUP(A673,INSUMOS_AUX!A:F,6,0),0)</f>
        <v>1.34</v>
      </c>
      <c r="G673" s="143" t="n">
        <f aca="false">IF(C673="M.O.",VLOOKUP(A673,INSUMOS_AUX!A:F,6,0),0)</f>
        <v>0</v>
      </c>
      <c r="H673" s="0" t="n">
        <f aca="false">$E$666*$E673</f>
        <v>1.1352</v>
      </c>
    </row>
    <row r="674" customFormat="false" ht="21" hidden="false" customHeight="false" outlineLevel="0" collapsed="false">
      <c r="A674" s="143" t="n">
        <v>37373</v>
      </c>
      <c r="B674" s="144" t="s">
        <v>487</v>
      </c>
      <c r="C674" s="145" t="s">
        <v>478</v>
      </c>
      <c r="D674" s="145" t="s">
        <v>484</v>
      </c>
      <c r="E674" s="143" t="n">
        <v>0.3784</v>
      </c>
      <c r="F674" s="146" t="n">
        <f aca="false">IF(C674="MAT.",VLOOKUP(A674,INSUMOS_AUX!A:F,6,0),0)</f>
        <v>0.04</v>
      </c>
      <c r="G674" s="143" t="n">
        <f aca="false">IF(C674="M.O.",VLOOKUP(A674,INSUMOS_AUX!A:F,6,0),0)</f>
        <v>0</v>
      </c>
      <c r="H674" s="0" t="n">
        <f aca="false">$E$666*$E674</f>
        <v>1.1352</v>
      </c>
    </row>
    <row r="675" customFormat="false" ht="21" hidden="false" customHeight="false" outlineLevel="0" collapsed="false">
      <c r="A675" s="143" t="n">
        <v>43460</v>
      </c>
      <c r="B675" s="144" t="s">
        <v>498</v>
      </c>
      <c r="C675" s="145" t="s">
        <v>478</v>
      </c>
      <c r="D675" s="145" t="s">
        <v>484</v>
      </c>
      <c r="E675" s="143" t="n">
        <v>0.3784</v>
      </c>
      <c r="F675" s="146" t="n">
        <f aca="false">IF(C675="MAT.",VLOOKUP(A675,INSUMOS_AUX!A:F,6,0),0)</f>
        <v>0.85</v>
      </c>
      <c r="G675" s="143" t="n">
        <f aca="false">IF(C675="M.O.",VLOOKUP(A675,INSUMOS_AUX!A:F,6,0),0)</f>
        <v>0</v>
      </c>
      <c r="H675" s="0" t="n">
        <f aca="false">$E$666*$E675</f>
        <v>1.1352</v>
      </c>
    </row>
    <row r="676" customFormat="false" ht="21" hidden="false" customHeight="false" outlineLevel="0" collapsed="false">
      <c r="A676" s="143" t="n">
        <v>43484</v>
      </c>
      <c r="B676" s="144" t="s">
        <v>499</v>
      </c>
      <c r="C676" s="145" t="s">
        <v>478</v>
      </c>
      <c r="D676" s="145" t="s">
        <v>484</v>
      </c>
      <c r="E676" s="143" t="n">
        <v>0.3784</v>
      </c>
      <c r="F676" s="146" t="n">
        <f aca="false">IF(C676="MAT.",VLOOKUP(A676,INSUMOS_AUX!A:F,6,0),0)</f>
        <v>1.2</v>
      </c>
      <c r="G676" s="143" t="n">
        <f aca="false">IF(C676="M.O.",VLOOKUP(A676,INSUMOS_AUX!A:F,6,0),0)</f>
        <v>0</v>
      </c>
      <c r="H676" s="0" t="n">
        <f aca="false">$E$666*$E676</f>
        <v>1.1352</v>
      </c>
    </row>
    <row r="677" customFormat="false" ht="15" hidden="false" customHeight="false" outlineLevel="0" collapsed="false">
      <c r="A677" s="137"/>
      <c r="B677" s="147"/>
      <c r="C677" s="138"/>
      <c r="D677" s="138"/>
      <c r="E677" s="138"/>
      <c r="F677" s="138"/>
      <c r="G677" s="138"/>
    </row>
    <row r="678" customFormat="false" ht="15" hidden="false" customHeight="false" outlineLevel="0" collapsed="false">
      <c r="A678" s="139" t="s">
        <v>207</v>
      </c>
      <c r="B678" s="140" t="s">
        <v>208</v>
      </c>
      <c r="C678" s="141" t="s">
        <v>62</v>
      </c>
      <c r="D678" s="141" t="s">
        <v>152</v>
      </c>
      <c r="E678" s="142" t="n">
        <v>30</v>
      </c>
      <c r="F678" s="142" t="n">
        <f aca="false">SUMPRODUCT($E679:$E687,F679:F687)</f>
        <v>9.596</v>
      </c>
      <c r="G678" s="142" t="n">
        <f aca="false">SUMPRODUCT($E679:$E687,G679:G687)</f>
        <v>4.37317321</v>
      </c>
    </row>
    <row r="679" customFormat="false" ht="15" hidden="false" customHeight="false" outlineLevel="0" collapsed="false">
      <c r="A679" s="143" t="n">
        <v>2436</v>
      </c>
      <c r="B679" s="144" t="s">
        <v>497</v>
      </c>
      <c r="C679" s="145" t="s">
        <v>476</v>
      </c>
      <c r="D679" s="145" t="s">
        <v>484</v>
      </c>
      <c r="E679" s="143" t="n">
        <v>0.1460158</v>
      </c>
      <c r="F679" s="146" t="n">
        <f aca="false">IF(C679="MAT.",VLOOKUP(A679,INSUMOS_AUX!A:F,6,0),0)</f>
        <v>0</v>
      </c>
      <c r="G679" s="143" t="n">
        <f aca="false">IF(C679="M.O.",VLOOKUP(A679,INSUMOS_AUX!A:F,6,0),0)</f>
        <v>18.58</v>
      </c>
      <c r="H679" s="0" t="n">
        <f aca="false">$E$678*$E679</f>
        <v>4.380474</v>
      </c>
    </row>
    <row r="680" customFormat="false" ht="15" hidden="false" customHeight="false" outlineLevel="0" collapsed="false">
      <c r="A680" s="143" t="n">
        <v>247</v>
      </c>
      <c r="B680" s="144" t="s">
        <v>610</v>
      </c>
      <c r="C680" s="145" t="s">
        <v>476</v>
      </c>
      <c r="D680" s="145" t="s">
        <v>484</v>
      </c>
      <c r="E680" s="143" t="n">
        <v>0.1460158</v>
      </c>
      <c r="F680" s="146" t="n">
        <f aca="false">IF(C680="MAT.",VLOOKUP(A680,INSUMOS_AUX!A:F,6,0),0)</f>
        <v>0</v>
      </c>
      <c r="G680" s="143" t="n">
        <f aca="false">IF(C680="M.O.",VLOOKUP(A680,INSUMOS_AUX!A:F,6,0),0)</f>
        <v>11.37</v>
      </c>
      <c r="H680" s="0" t="n">
        <f aca="false">$E$678*$E680</f>
        <v>4.380474</v>
      </c>
    </row>
    <row r="681" customFormat="false" ht="21" hidden="false" customHeight="false" outlineLevel="0" collapsed="false">
      <c r="A681" s="143" t="n">
        <v>37370</v>
      </c>
      <c r="B681" s="144" t="s">
        <v>483</v>
      </c>
      <c r="C681" s="145" t="s">
        <v>478</v>
      </c>
      <c r="D681" s="145" t="s">
        <v>484</v>
      </c>
      <c r="E681" s="143" t="n">
        <v>0.28</v>
      </c>
      <c r="F681" s="146" t="n">
        <f aca="false">IF(C681="MAT.",VLOOKUP(A681,INSUMOS_AUX!A:F,6,0),0)</f>
        <v>3.14</v>
      </c>
      <c r="G681" s="143" t="n">
        <f aca="false">IF(C681="M.O.",VLOOKUP(A681,INSUMOS_AUX!A:F,6,0),0)</f>
        <v>0</v>
      </c>
      <c r="H681" s="0" t="n">
        <f aca="false">$E$678*$E681</f>
        <v>8.4</v>
      </c>
    </row>
    <row r="682" customFormat="false" ht="21" hidden="false" customHeight="false" outlineLevel="0" collapsed="false">
      <c r="A682" s="143" t="n">
        <v>37371</v>
      </c>
      <c r="B682" s="144" t="s">
        <v>485</v>
      </c>
      <c r="C682" s="145" t="s">
        <v>478</v>
      </c>
      <c r="D682" s="145" t="s">
        <v>484</v>
      </c>
      <c r="E682" s="143" t="n">
        <v>0.28</v>
      </c>
      <c r="F682" s="146" t="n">
        <f aca="false">IF(C682="MAT.",VLOOKUP(A682,INSUMOS_AUX!A:F,6,0),0)</f>
        <v>0.63</v>
      </c>
      <c r="G682" s="143" t="n">
        <f aca="false">IF(C682="M.O.",VLOOKUP(A682,INSUMOS_AUX!A:F,6,0),0)</f>
        <v>0</v>
      </c>
      <c r="H682" s="0" t="n">
        <f aca="false">$E$678*$E682</f>
        <v>8.4</v>
      </c>
    </row>
    <row r="683" customFormat="false" ht="21" hidden="false" customHeight="false" outlineLevel="0" collapsed="false">
      <c r="A683" s="143" t="n">
        <v>37372</v>
      </c>
      <c r="B683" s="144" t="s">
        <v>486</v>
      </c>
      <c r="C683" s="145" t="s">
        <v>478</v>
      </c>
      <c r="D683" s="145" t="s">
        <v>484</v>
      </c>
      <c r="E683" s="143" t="n">
        <v>0.28</v>
      </c>
      <c r="F683" s="146" t="n">
        <f aca="false">IF(C683="MAT.",VLOOKUP(A683,INSUMOS_AUX!A:F,6,0),0)</f>
        <v>1.34</v>
      </c>
      <c r="G683" s="143" t="n">
        <f aca="false">IF(C683="M.O.",VLOOKUP(A683,INSUMOS_AUX!A:F,6,0),0)</f>
        <v>0</v>
      </c>
      <c r="H683" s="0" t="n">
        <f aca="false">$E$678*$E683</f>
        <v>8.4</v>
      </c>
    </row>
    <row r="684" customFormat="false" ht="21" hidden="false" customHeight="false" outlineLevel="0" collapsed="false">
      <c r="A684" s="143" t="n">
        <v>37373</v>
      </c>
      <c r="B684" s="144" t="s">
        <v>487</v>
      </c>
      <c r="C684" s="145" t="s">
        <v>478</v>
      </c>
      <c r="D684" s="145" t="s">
        <v>484</v>
      </c>
      <c r="E684" s="143" t="n">
        <v>0.28</v>
      </c>
      <c r="F684" s="146" t="n">
        <f aca="false">IF(C684="MAT.",VLOOKUP(A684,INSUMOS_AUX!A:F,6,0),0)</f>
        <v>0.04</v>
      </c>
      <c r="G684" s="143" t="n">
        <f aca="false">IF(C684="M.O.",VLOOKUP(A684,INSUMOS_AUX!A:F,6,0),0)</f>
        <v>0</v>
      </c>
      <c r="H684" s="0" t="n">
        <f aca="false">$E$678*$E684</f>
        <v>8.4</v>
      </c>
    </row>
    <row r="685" customFormat="false" ht="31.5" hidden="false" customHeight="false" outlineLevel="0" collapsed="false">
      <c r="A685" s="143" t="n">
        <v>39258</v>
      </c>
      <c r="B685" s="144" t="s">
        <v>624</v>
      </c>
      <c r="C685" s="145" t="s">
        <v>478</v>
      </c>
      <c r="D685" s="145" t="s">
        <v>152</v>
      </c>
      <c r="E685" s="143" t="n">
        <v>1</v>
      </c>
      <c r="F685" s="146" t="n">
        <f aca="false">IF(C685="MAT.",VLOOKUP(A685,INSUMOS_AUX!A:F,6,0),0)</f>
        <v>7.58</v>
      </c>
      <c r="G685" s="143" t="n">
        <f aca="false">IF(C685="M.O.",VLOOKUP(A685,INSUMOS_AUX!A:F,6,0),0)</f>
        <v>0</v>
      </c>
      <c r="H685" s="0" t="n">
        <f aca="false">$E$678*$E685</f>
        <v>30</v>
      </c>
    </row>
    <row r="686" customFormat="false" ht="21" hidden="false" customHeight="false" outlineLevel="0" collapsed="false">
      <c r="A686" s="143" t="n">
        <v>43460</v>
      </c>
      <c r="B686" s="144" t="s">
        <v>498</v>
      </c>
      <c r="C686" s="145" t="s">
        <v>478</v>
      </c>
      <c r="D686" s="145" t="s">
        <v>484</v>
      </c>
      <c r="E686" s="143" t="n">
        <v>0.28</v>
      </c>
      <c r="F686" s="146" t="n">
        <f aca="false">IF(C686="MAT.",VLOOKUP(A686,INSUMOS_AUX!A:F,6,0),0)</f>
        <v>0.85</v>
      </c>
      <c r="G686" s="143" t="n">
        <f aca="false">IF(C686="M.O.",VLOOKUP(A686,INSUMOS_AUX!A:F,6,0),0)</f>
        <v>0</v>
      </c>
      <c r="H686" s="0" t="n">
        <f aca="false">$E$678*$E686</f>
        <v>8.4</v>
      </c>
    </row>
    <row r="687" customFormat="false" ht="21" hidden="false" customHeight="false" outlineLevel="0" collapsed="false">
      <c r="A687" s="143" t="n">
        <v>43484</v>
      </c>
      <c r="B687" s="144" t="s">
        <v>499</v>
      </c>
      <c r="C687" s="145" t="s">
        <v>478</v>
      </c>
      <c r="D687" s="145" t="s">
        <v>484</v>
      </c>
      <c r="E687" s="143" t="n">
        <v>0.28</v>
      </c>
      <c r="F687" s="146" t="n">
        <f aca="false">IF(C687="MAT.",VLOOKUP(A687,INSUMOS_AUX!A:F,6,0),0)</f>
        <v>1.2</v>
      </c>
      <c r="G687" s="143" t="n">
        <f aca="false">IF(C687="M.O.",VLOOKUP(A687,INSUMOS_AUX!A:F,6,0),0)</f>
        <v>0</v>
      </c>
      <c r="H687" s="0" t="n">
        <f aca="false">$E$678*$E687</f>
        <v>8.4</v>
      </c>
    </row>
    <row r="688" customFormat="false" ht="15" hidden="false" customHeight="false" outlineLevel="0" collapsed="false">
      <c r="A688" s="137"/>
      <c r="B688" s="147"/>
      <c r="C688" s="138"/>
      <c r="D688" s="138"/>
      <c r="E688" s="138"/>
      <c r="F688" s="138"/>
      <c r="G688" s="138"/>
    </row>
    <row r="689" customFormat="false" ht="15" hidden="false" customHeight="false" outlineLevel="0" collapsed="false">
      <c r="A689" s="139" t="s">
        <v>210</v>
      </c>
      <c r="B689" s="140" t="s">
        <v>211</v>
      </c>
      <c r="C689" s="141" t="s">
        <v>62</v>
      </c>
      <c r="D689" s="141" t="s">
        <v>32</v>
      </c>
      <c r="E689" s="142" t="n">
        <v>1</v>
      </c>
      <c r="F689" s="142" t="n">
        <f aca="false">SUMPRODUCT($E690:$E705,F690:F705)</f>
        <v>666.14852</v>
      </c>
      <c r="G689" s="142" t="n">
        <f aca="false">SUMPRODUCT($E690:$E705,G690:G705)</f>
        <v>47.58324821995</v>
      </c>
    </row>
    <row r="690" customFormat="false" ht="21" hidden="false" customHeight="false" outlineLevel="0" collapsed="false">
      <c r="A690" s="143" t="n">
        <v>1535</v>
      </c>
      <c r="B690" s="144" t="s">
        <v>625</v>
      </c>
      <c r="C690" s="145" t="s">
        <v>478</v>
      </c>
      <c r="D690" s="145" t="s">
        <v>32</v>
      </c>
      <c r="E690" s="143" t="n">
        <v>15</v>
      </c>
      <c r="F690" s="146" t="n">
        <f aca="false">IF(C690="MAT.",VLOOKUP(A690,INSUMOS_AUX!A:F,6,0),0)</f>
        <v>5.28</v>
      </c>
      <c r="G690" s="143" t="n">
        <f aca="false">IF(C690="M.O.",VLOOKUP(A690,INSUMOS_AUX!A:F,6,0),0)</f>
        <v>0</v>
      </c>
      <c r="H690" s="0" t="n">
        <f aca="false">$E$689*$E690</f>
        <v>15</v>
      </c>
    </row>
    <row r="691" customFormat="false" ht="15" hidden="false" customHeight="false" outlineLevel="0" collapsed="false">
      <c r="A691" s="143" t="n">
        <v>2436</v>
      </c>
      <c r="B691" s="144" t="s">
        <v>497</v>
      </c>
      <c r="C691" s="145" t="s">
        <v>476</v>
      </c>
      <c r="D691" s="145" t="s">
        <v>484</v>
      </c>
      <c r="E691" s="143" t="n">
        <v>1.588756201</v>
      </c>
      <c r="F691" s="146" t="n">
        <f aca="false">IF(C691="MAT.",VLOOKUP(A691,INSUMOS_AUX!A:F,6,0),0)</f>
        <v>0</v>
      </c>
      <c r="G691" s="143" t="n">
        <f aca="false">IF(C691="M.O.",VLOOKUP(A691,INSUMOS_AUX!A:F,6,0),0)</f>
        <v>18.58</v>
      </c>
      <c r="H691" s="0" t="n">
        <f aca="false">$E$689*$E691</f>
        <v>1.588756201</v>
      </c>
    </row>
    <row r="692" customFormat="false" ht="15" hidden="false" customHeight="false" outlineLevel="0" collapsed="false">
      <c r="A692" s="143" t="n">
        <v>247</v>
      </c>
      <c r="B692" s="144" t="s">
        <v>610</v>
      </c>
      <c r="C692" s="145" t="s">
        <v>476</v>
      </c>
      <c r="D692" s="145" t="s">
        <v>484</v>
      </c>
      <c r="E692" s="143" t="n">
        <v>1.588756201</v>
      </c>
      <c r="F692" s="146" t="n">
        <f aca="false">IF(C692="MAT.",VLOOKUP(A692,INSUMOS_AUX!A:F,6,0),0)</f>
        <v>0</v>
      </c>
      <c r="G692" s="143" t="n">
        <f aca="false">IF(C692="M.O.",VLOOKUP(A692,INSUMOS_AUX!A:F,6,0),0)</f>
        <v>11.37</v>
      </c>
      <c r="H692" s="0" t="n">
        <f aca="false">$E$689*$E692</f>
        <v>1.588756201</v>
      </c>
    </row>
    <row r="693" customFormat="false" ht="15" hidden="false" customHeight="false" outlineLevel="0" collapsed="false">
      <c r="A693" s="143" t="s">
        <v>626</v>
      </c>
      <c r="B693" s="144" t="s">
        <v>627</v>
      </c>
      <c r="C693" s="145" t="s">
        <v>478</v>
      </c>
      <c r="D693" s="145" t="s">
        <v>152</v>
      </c>
      <c r="E693" s="143" t="n">
        <v>0.4</v>
      </c>
      <c r="F693" s="146" t="n">
        <f aca="false">IF(C693="MAT.",VLOOKUP(A693,INSUMOS_AUX!A:F,6,0),0)</f>
        <v>97</v>
      </c>
      <c r="G693" s="143" t="n">
        <f aca="false">IF(C693="M.O.",VLOOKUP(A693,INSUMOS_AUX!A:F,6,0),0)</f>
        <v>0</v>
      </c>
      <c r="H693" s="0" t="n">
        <f aca="false">$E$689*$E693</f>
        <v>0.4</v>
      </c>
    </row>
    <row r="694" customFormat="false" ht="15" hidden="false" customHeight="false" outlineLevel="0" collapsed="false">
      <c r="A694" s="143" t="s">
        <v>628</v>
      </c>
      <c r="B694" s="144" t="s">
        <v>629</v>
      </c>
      <c r="C694" s="145" t="s">
        <v>478</v>
      </c>
      <c r="D694" s="145" t="s">
        <v>32</v>
      </c>
      <c r="E694" s="143" t="n">
        <v>4</v>
      </c>
      <c r="F694" s="146" t="n">
        <f aca="false">IF(C694="MAT.",VLOOKUP(A694,INSUMOS_AUX!A:F,6,0),0)</f>
        <v>9.36</v>
      </c>
      <c r="G694" s="143" t="n">
        <f aca="false">IF(C694="M.O.",VLOOKUP(A694,INSUMOS_AUX!A:F,6,0),0)</f>
        <v>0</v>
      </c>
      <c r="H694" s="0" t="n">
        <f aca="false">$E$689*$E694</f>
        <v>4</v>
      </c>
    </row>
    <row r="695" customFormat="false" ht="15" hidden="false" customHeight="false" outlineLevel="0" collapsed="false">
      <c r="A695" s="143" t="s">
        <v>630</v>
      </c>
      <c r="B695" s="144" t="s">
        <v>631</v>
      </c>
      <c r="C695" s="145" t="s">
        <v>478</v>
      </c>
      <c r="D695" s="145" t="s">
        <v>32</v>
      </c>
      <c r="E695" s="143" t="n">
        <v>50</v>
      </c>
      <c r="F695" s="146" t="n">
        <f aca="false">IF(C695="MAT.",VLOOKUP(A695,INSUMOS_AUX!A:F,6,0),0)</f>
        <v>0.62</v>
      </c>
      <c r="G695" s="143" t="n">
        <f aca="false">IF(C695="M.O.",VLOOKUP(A695,INSUMOS_AUX!A:F,6,0),0)</f>
        <v>0</v>
      </c>
      <c r="H695" s="0" t="n">
        <f aca="false">$E$689*$E695</f>
        <v>50</v>
      </c>
    </row>
    <row r="696" customFormat="false" ht="15" hidden="false" customHeight="false" outlineLevel="0" collapsed="false">
      <c r="A696" s="143" t="s">
        <v>632</v>
      </c>
      <c r="B696" s="144" t="s">
        <v>633</v>
      </c>
      <c r="C696" s="145" t="s">
        <v>478</v>
      </c>
      <c r="D696" s="145" t="s">
        <v>152</v>
      </c>
      <c r="E696" s="143" t="n">
        <v>0.3</v>
      </c>
      <c r="F696" s="146" t="n">
        <f aca="false">IF(C696="MAT.",VLOOKUP(A696,INSUMOS_AUX!A:F,6,0),0)</f>
        <v>10.23</v>
      </c>
      <c r="G696" s="143" t="n">
        <f aca="false">IF(C696="M.O.",VLOOKUP(A696,INSUMOS_AUX!A:F,6,0),0)</f>
        <v>0</v>
      </c>
      <c r="H696" s="0" t="n">
        <f aca="false">$E$689*$E696</f>
        <v>0.3</v>
      </c>
    </row>
    <row r="697" customFormat="false" ht="21" hidden="false" customHeight="false" outlineLevel="0" collapsed="false">
      <c r="A697" s="143" t="n">
        <v>37370</v>
      </c>
      <c r="B697" s="144" t="s">
        <v>483</v>
      </c>
      <c r="C697" s="145" t="s">
        <v>478</v>
      </c>
      <c r="D697" s="145" t="s">
        <v>484</v>
      </c>
      <c r="E697" s="143" t="n">
        <v>3.0466</v>
      </c>
      <c r="F697" s="146" t="n">
        <f aca="false">IF(C697="MAT.",VLOOKUP(A697,INSUMOS_AUX!A:F,6,0),0)</f>
        <v>3.14</v>
      </c>
      <c r="G697" s="143" t="n">
        <f aca="false">IF(C697="M.O.",VLOOKUP(A697,INSUMOS_AUX!A:F,6,0),0)</f>
        <v>0</v>
      </c>
      <c r="H697" s="0" t="n">
        <f aca="false">$E$689*$E697</f>
        <v>3.0466</v>
      </c>
    </row>
    <row r="698" customFormat="false" ht="21" hidden="false" customHeight="false" outlineLevel="0" collapsed="false">
      <c r="A698" s="143" t="n">
        <v>37371</v>
      </c>
      <c r="B698" s="144" t="s">
        <v>485</v>
      </c>
      <c r="C698" s="145" t="s">
        <v>478</v>
      </c>
      <c r="D698" s="145" t="s">
        <v>484</v>
      </c>
      <c r="E698" s="143" t="n">
        <v>3.0466</v>
      </c>
      <c r="F698" s="146" t="n">
        <f aca="false">IF(C698="MAT.",VLOOKUP(A698,INSUMOS_AUX!A:F,6,0),0)</f>
        <v>0.63</v>
      </c>
      <c r="G698" s="143" t="n">
        <f aca="false">IF(C698="M.O.",VLOOKUP(A698,INSUMOS_AUX!A:F,6,0),0)</f>
        <v>0</v>
      </c>
      <c r="H698" s="0" t="n">
        <f aca="false">$E$689*$E698</f>
        <v>3.0466</v>
      </c>
    </row>
    <row r="699" customFormat="false" ht="21" hidden="false" customHeight="false" outlineLevel="0" collapsed="false">
      <c r="A699" s="143" t="n">
        <v>37372</v>
      </c>
      <c r="B699" s="144" t="s">
        <v>486</v>
      </c>
      <c r="C699" s="145" t="s">
        <v>478</v>
      </c>
      <c r="D699" s="145" t="s">
        <v>484</v>
      </c>
      <c r="E699" s="143" t="n">
        <v>3.0466</v>
      </c>
      <c r="F699" s="146" t="n">
        <f aca="false">IF(C699="MAT.",VLOOKUP(A699,INSUMOS_AUX!A:F,6,0),0)</f>
        <v>1.34</v>
      </c>
      <c r="G699" s="143" t="n">
        <f aca="false">IF(C699="M.O.",VLOOKUP(A699,INSUMOS_AUX!A:F,6,0),0)</f>
        <v>0</v>
      </c>
      <c r="H699" s="0" t="n">
        <f aca="false">$E$689*$E699</f>
        <v>3.0466</v>
      </c>
    </row>
    <row r="700" customFormat="false" ht="21" hidden="false" customHeight="false" outlineLevel="0" collapsed="false">
      <c r="A700" s="143" t="n">
        <v>37373</v>
      </c>
      <c r="B700" s="144" t="s">
        <v>487</v>
      </c>
      <c r="C700" s="145" t="s">
        <v>478</v>
      </c>
      <c r="D700" s="145" t="s">
        <v>484</v>
      </c>
      <c r="E700" s="143" t="n">
        <v>3.0466</v>
      </c>
      <c r="F700" s="146" t="n">
        <f aca="false">IF(C700="MAT.",VLOOKUP(A700,INSUMOS_AUX!A:F,6,0),0)</f>
        <v>0.04</v>
      </c>
      <c r="G700" s="143" t="n">
        <f aca="false">IF(C700="M.O.",VLOOKUP(A700,INSUMOS_AUX!A:F,6,0),0)</f>
        <v>0</v>
      </c>
      <c r="H700" s="0" t="n">
        <f aca="false">$E$689*$E700</f>
        <v>3.0466</v>
      </c>
    </row>
    <row r="701" customFormat="false" ht="21" hidden="false" customHeight="false" outlineLevel="0" collapsed="false">
      <c r="A701" s="143" t="n">
        <v>43460</v>
      </c>
      <c r="B701" s="144" t="s">
        <v>498</v>
      </c>
      <c r="C701" s="145" t="s">
        <v>478</v>
      </c>
      <c r="D701" s="145" t="s">
        <v>484</v>
      </c>
      <c r="E701" s="143" t="n">
        <v>3.0466</v>
      </c>
      <c r="F701" s="146" t="n">
        <f aca="false">IF(C701="MAT.",VLOOKUP(A701,INSUMOS_AUX!A:F,6,0),0)</f>
        <v>0.85</v>
      </c>
      <c r="G701" s="143" t="n">
        <f aca="false">IF(C701="M.O.",VLOOKUP(A701,INSUMOS_AUX!A:F,6,0),0)</f>
        <v>0</v>
      </c>
      <c r="H701" s="0" t="n">
        <f aca="false">$E$689*$E701</f>
        <v>3.0466</v>
      </c>
    </row>
    <row r="702" customFormat="false" ht="21" hidden="false" customHeight="false" outlineLevel="0" collapsed="false">
      <c r="A702" s="143" t="n">
        <v>43484</v>
      </c>
      <c r="B702" s="144" t="s">
        <v>499</v>
      </c>
      <c r="C702" s="145" t="s">
        <v>478</v>
      </c>
      <c r="D702" s="145" t="s">
        <v>484</v>
      </c>
      <c r="E702" s="143" t="n">
        <v>3.0466</v>
      </c>
      <c r="F702" s="146" t="n">
        <f aca="false">IF(C702="MAT.",VLOOKUP(A702,INSUMOS_AUX!A:F,6,0),0)</f>
        <v>1.2</v>
      </c>
      <c r="G702" s="143" t="n">
        <f aca="false">IF(C702="M.O.",VLOOKUP(A702,INSUMOS_AUX!A:F,6,0),0)</f>
        <v>0</v>
      </c>
      <c r="H702" s="0" t="n">
        <f aca="false">$E$689*$E702</f>
        <v>3.0466</v>
      </c>
    </row>
    <row r="703" customFormat="false" ht="15" hidden="false" customHeight="false" outlineLevel="0" collapsed="false">
      <c r="A703" s="143" t="s">
        <v>634</v>
      </c>
      <c r="B703" s="144" t="s">
        <v>635</v>
      </c>
      <c r="C703" s="145" t="s">
        <v>478</v>
      </c>
      <c r="D703" s="145" t="s">
        <v>32</v>
      </c>
      <c r="E703" s="143" t="n">
        <v>1</v>
      </c>
      <c r="F703" s="146" t="n">
        <f aca="false">IF(C703="MAT.",VLOOKUP(A703,INSUMOS_AUX!A:F,6,0),0)</f>
        <v>16.09</v>
      </c>
      <c r="G703" s="143" t="n">
        <f aca="false">IF(C703="M.O.",VLOOKUP(A703,INSUMOS_AUX!A:F,6,0),0)</f>
        <v>0</v>
      </c>
      <c r="H703" s="0" t="n">
        <f aca="false">$E$689*$E703</f>
        <v>1</v>
      </c>
    </row>
    <row r="704" customFormat="false" ht="15" hidden="false" customHeight="false" outlineLevel="0" collapsed="false">
      <c r="A704" s="143" t="s">
        <v>636</v>
      </c>
      <c r="B704" s="144" t="s">
        <v>637</v>
      </c>
      <c r="C704" s="145" t="s">
        <v>478</v>
      </c>
      <c r="D704" s="145" t="s">
        <v>284</v>
      </c>
      <c r="E704" s="143" t="n">
        <v>1.6</v>
      </c>
      <c r="F704" s="146" t="n">
        <f aca="false">IF(C704="MAT.",VLOOKUP(A704,INSUMOS_AUX!A:F,6,0),0)</f>
        <v>43.04</v>
      </c>
      <c r="G704" s="143" t="n">
        <f aca="false">IF(C704="M.O.",VLOOKUP(A704,INSUMOS_AUX!A:F,6,0),0)</f>
        <v>0</v>
      </c>
      <c r="H704" s="0" t="n">
        <f aca="false">$E$689*$E704</f>
        <v>1.6</v>
      </c>
    </row>
    <row r="705" customFormat="false" ht="15" hidden="false" customHeight="false" outlineLevel="0" collapsed="false">
      <c r="A705" s="143" t="s">
        <v>638</v>
      </c>
      <c r="B705" s="144" t="s">
        <v>211</v>
      </c>
      <c r="C705" s="145" t="s">
        <v>478</v>
      </c>
      <c r="D705" s="145" t="s">
        <v>32</v>
      </c>
      <c r="E705" s="143" t="n">
        <v>1</v>
      </c>
      <c r="F705" s="146" t="n">
        <f aca="false">IF(C705="MAT.",VLOOKUP(A705,INSUMOS_AUX!A:F,6,0),0)</f>
        <v>369.75</v>
      </c>
      <c r="G705" s="143" t="n">
        <f aca="false">IF(C705="M.O.",VLOOKUP(A705,INSUMOS_AUX!A:F,6,0),0)</f>
        <v>0</v>
      </c>
      <c r="H705" s="0" t="n">
        <f aca="false">$E$689*$E705</f>
        <v>1</v>
      </c>
    </row>
    <row r="706" customFormat="false" ht="15" hidden="false" customHeight="false" outlineLevel="0" collapsed="false">
      <c r="A706" s="137"/>
      <c r="B706" s="147"/>
      <c r="C706" s="138"/>
      <c r="D706" s="138"/>
      <c r="E706" s="138"/>
      <c r="F706" s="138"/>
      <c r="G706" s="138"/>
    </row>
    <row r="707" customFormat="false" ht="15" hidden="false" customHeight="false" outlineLevel="0" collapsed="false">
      <c r="A707" s="139" t="s">
        <v>213</v>
      </c>
      <c r="B707" s="140" t="s">
        <v>214</v>
      </c>
      <c r="C707" s="141" t="s">
        <v>62</v>
      </c>
      <c r="D707" s="141" t="s">
        <v>32</v>
      </c>
      <c r="E707" s="142" t="n">
        <v>5</v>
      </c>
      <c r="F707" s="142" t="n">
        <f aca="false">SUMPRODUCT($E708:$E719,F708:F719)</f>
        <v>5.37</v>
      </c>
      <c r="G707" s="142" t="n">
        <f aca="false">SUMPRODUCT($E708:$E719,G708:G719)</f>
        <v>1.561847575</v>
      </c>
    </row>
    <row r="708" customFormat="false" ht="15" hidden="false" customHeight="false" outlineLevel="0" collapsed="false">
      <c r="A708" s="143" t="n">
        <v>2436</v>
      </c>
      <c r="B708" s="144" t="s">
        <v>497</v>
      </c>
      <c r="C708" s="145" t="s">
        <v>476</v>
      </c>
      <c r="D708" s="145" t="s">
        <v>484</v>
      </c>
      <c r="E708" s="143" t="n">
        <v>0.0521485</v>
      </c>
      <c r="F708" s="146" t="n">
        <f aca="false">IF(C708="MAT.",VLOOKUP(A708,INSUMOS_AUX!A:F,6,0),0)</f>
        <v>0</v>
      </c>
      <c r="G708" s="143" t="n">
        <f aca="false">IF(C708="M.O.",VLOOKUP(A708,INSUMOS_AUX!A:F,6,0),0)</f>
        <v>18.58</v>
      </c>
      <c r="H708" s="0" t="n">
        <f aca="false">$E$707*$E708</f>
        <v>0.2607425</v>
      </c>
    </row>
    <row r="709" customFormat="false" ht="15" hidden="false" customHeight="false" outlineLevel="0" collapsed="false">
      <c r="A709" s="143" t="n">
        <v>247</v>
      </c>
      <c r="B709" s="144" t="s">
        <v>610</v>
      </c>
      <c r="C709" s="145" t="s">
        <v>476</v>
      </c>
      <c r="D709" s="145" t="s">
        <v>484</v>
      </c>
      <c r="E709" s="143" t="n">
        <v>0.0521485</v>
      </c>
      <c r="F709" s="146" t="n">
        <f aca="false">IF(C709="MAT.",VLOOKUP(A709,INSUMOS_AUX!A:F,6,0),0)</f>
        <v>0</v>
      </c>
      <c r="G709" s="143" t="n">
        <f aca="false">IF(C709="M.O.",VLOOKUP(A709,INSUMOS_AUX!A:F,6,0),0)</f>
        <v>11.37</v>
      </c>
      <c r="H709" s="0" t="n">
        <f aca="false">$E$707*$E709</f>
        <v>0.2607425</v>
      </c>
    </row>
    <row r="710" customFormat="false" ht="21" hidden="false" customHeight="false" outlineLevel="0" collapsed="false">
      <c r="A710" s="143" t="n">
        <v>37370</v>
      </c>
      <c r="B710" s="144" t="s">
        <v>483</v>
      </c>
      <c r="C710" s="145" t="s">
        <v>478</v>
      </c>
      <c r="D710" s="145" t="s">
        <v>484</v>
      </c>
      <c r="E710" s="143" t="n">
        <v>0.1</v>
      </c>
      <c r="F710" s="146" t="n">
        <f aca="false">IF(C710="MAT.",VLOOKUP(A710,INSUMOS_AUX!A:F,6,0),0)</f>
        <v>3.14</v>
      </c>
      <c r="G710" s="143" t="n">
        <f aca="false">IF(C710="M.O.",VLOOKUP(A710,INSUMOS_AUX!A:F,6,0),0)</f>
        <v>0</v>
      </c>
      <c r="H710" s="0" t="n">
        <f aca="false">$E$707*$E710</f>
        <v>0.5</v>
      </c>
    </row>
    <row r="711" customFormat="false" ht="21" hidden="false" customHeight="false" outlineLevel="0" collapsed="false">
      <c r="A711" s="143" t="n">
        <v>37371</v>
      </c>
      <c r="B711" s="144" t="s">
        <v>485</v>
      </c>
      <c r="C711" s="145" t="s">
        <v>478</v>
      </c>
      <c r="D711" s="145" t="s">
        <v>484</v>
      </c>
      <c r="E711" s="143" t="n">
        <v>0.1</v>
      </c>
      <c r="F711" s="146" t="n">
        <f aca="false">IF(C711="MAT.",VLOOKUP(A711,INSUMOS_AUX!A:F,6,0),0)</f>
        <v>0.63</v>
      </c>
      <c r="G711" s="143" t="n">
        <f aca="false">IF(C711="M.O.",VLOOKUP(A711,INSUMOS_AUX!A:F,6,0),0)</f>
        <v>0</v>
      </c>
      <c r="H711" s="0" t="n">
        <f aca="false">$E$707*$E711</f>
        <v>0.5</v>
      </c>
    </row>
    <row r="712" customFormat="false" ht="21" hidden="false" customHeight="false" outlineLevel="0" collapsed="false">
      <c r="A712" s="143" t="n">
        <v>37372</v>
      </c>
      <c r="B712" s="144" t="s">
        <v>486</v>
      </c>
      <c r="C712" s="145" t="s">
        <v>478</v>
      </c>
      <c r="D712" s="145" t="s">
        <v>484</v>
      </c>
      <c r="E712" s="143" t="n">
        <v>0.1</v>
      </c>
      <c r="F712" s="146" t="n">
        <f aca="false">IF(C712="MAT.",VLOOKUP(A712,INSUMOS_AUX!A:F,6,0),0)</f>
        <v>1.34</v>
      </c>
      <c r="G712" s="143" t="n">
        <f aca="false">IF(C712="M.O.",VLOOKUP(A712,INSUMOS_AUX!A:F,6,0),0)</f>
        <v>0</v>
      </c>
      <c r="H712" s="0" t="n">
        <f aca="false">$E$707*$E712</f>
        <v>0.5</v>
      </c>
    </row>
    <row r="713" customFormat="false" ht="21" hidden="false" customHeight="false" outlineLevel="0" collapsed="false">
      <c r="A713" s="143" t="n">
        <v>37373</v>
      </c>
      <c r="B713" s="144" t="s">
        <v>487</v>
      </c>
      <c r="C713" s="145" t="s">
        <v>478</v>
      </c>
      <c r="D713" s="145" t="s">
        <v>484</v>
      </c>
      <c r="E713" s="143" t="n">
        <v>0.1</v>
      </c>
      <c r="F713" s="146" t="n">
        <f aca="false">IF(C713="MAT.",VLOOKUP(A713,INSUMOS_AUX!A:F,6,0),0)</f>
        <v>0.04</v>
      </c>
      <c r="G713" s="143" t="n">
        <f aca="false">IF(C713="M.O.",VLOOKUP(A713,INSUMOS_AUX!A:F,6,0),0)</f>
        <v>0</v>
      </c>
      <c r="H713" s="0" t="n">
        <f aca="false">$E$707*$E713</f>
        <v>0.5</v>
      </c>
    </row>
    <row r="714" customFormat="false" ht="15" hidden="false" customHeight="false" outlineLevel="0" collapsed="false">
      <c r="A714" s="143" t="s">
        <v>639</v>
      </c>
      <c r="B714" s="144" t="s">
        <v>640</v>
      </c>
      <c r="C714" s="145" t="s">
        <v>478</v>
      </c>
      <c r="D714" s="145" t="s">
        <v>32</v>
      </c>
      <c r="E714" s="143" t="n">
        <v>2</v>
      </c>
      <c r="F714" s="146" t="n">
        <f aca="false">IF(C714="MAT.",VLOOKUP(A714,INSUMOS_AUX!A:F,6,0),0)</f>
        <v>0.09</v>
      </c>
      <c r="G714" s="143" t="n">
        <f aca="false">IF(C714="M.O.",VLOOKUP(A714,INSUMOS_AUX!A:F,6,0),0)</f>
        <v>0</v>
      </c>
      <c r="H714" s="0" t="n">
        <f aca="false">$E$707*$E714</f>
        <v>10</v>
      </c>
    </row>
    <row r="715" customFormat="false" ht="15" hidden="false" customHeight="false" outlineLevel="0" collapsed="false">
      <c r="A715" s="143" t="s">
        <v>641</v>
      </c>
      <c r="B715" s="144" t="s">
        <v>642</v>
      </c>
      <c r="C715" s="145" t="s">
        <v>478</v>
      </c>
      <c r="D715" s="145" t="s">
        <v>32</v>
      </c>
      <c r="E715" s="143" t="n">
        <v>2</v>
      </c>
      <c r="F715" s="146" t="n">
        <f aca="false">IF(C715="MAT.",VLOOKUP(A715,INSUMOS_AUX!A:F,6,0),0)</f>
        <v>0.23</v>
      </c>
      <c r="G715" s="143" t="n">
        <f aca="false">IF(C715="M.O.",VLOOKUP(A715,INSUMOS_AUX!A:F,6,0),0)</f>
        <v>0</v>
      </c>
      <c r="H715" s="0" t="n">
        <f aca="false">$E$707*$E715</f>
        <v>10</v>
      </c>
    </row>
    <row r="716" customFormat="false" ht="15" hidden="false" customHeight="false" outlineLevel="0" collapsed="false">
      <c r="A716" s="143" t="n">
        <v>39997</v>
      </c>
      <c r="B716" s="144" t="s">
        <v>643</v>
      </c>
      <c r="C716" s="145" t="s">
        <v>478</v>
      </c>
      <c r="D716" s="145" t="s">
        <v>32</v>
      </c>
      <c r="E716" s="143" t="n">
        <v>2</v>
      </c>
      <c r="F716" s="146" t="n">
        <f aca="false">IF(C716="MAT.",VLOOKUP(A716,INSUMOS_AUX!A:F,6,0),0)</f>
        <v>0.3</v>
      </c>
      <c r="G716" s="143" t="n">
        <f aca="false">IF(C716="M.O.",VLOOKUP(A716,INSUMOS_AUX!A:F,6,0),0)</f>
        <v>0</v>
      </c>
      <c r="H716" s="0" t="n">
        <f aca="false">$E$707*$E716</f>
        <v>10</v>
      </c>
    </row>
    <row r="717" customFormat="false" ht="21" hidden="false" customHeight="false" outlineLevel="0" collapsed="false">
      <c r="A717" s="143" t="n">
        <v>43460</v>
      </c>
      <c r="B717" s="144" t="s">
        <v>498</v>
      </c>
      <c r="C717" s="145" t="s">
        <v>478</v>
      </c>
      <c r="D717" s="145" t="s">
        <v>484</v>
      </c>
      <c r="E717" s="143" t="n">
        <v>0.1</v>
      </c>
      <c r="F717" s="146" t="n">
        <f aca="false">IF(C717="MAT.",VLOOKUP(A717,INSUMOS_AUX!A:F,6,0),0)</f>
        <v>0.85</v>
      </c>
      <c r="G717" s="143" t="n">
        <f aca="false">IF(C717="M.O.",VLOOKUP(A717,INSUMOS_AUX!A:F,6,0),0)</f>
        <v>0</v>
      </c>
      <c r="H717" s="0" t="n">
        <f aca="false">$E$707*$E717</f>
        <v>0.5</v>
      </c>
    </row>
    <row r="718" customFormat="false" ht="21" hidden="false" customHeight="false" outlineLevel="0" collapsed="false">
      <c r="A718" s="143" t="n">
        <v>43484</v>
      </c>
      <c r="B718" s="144" t="s">
        <v>499</v>
      </c>
      <c r="C718" s="145" t="s">
        <v>478</v>
      </c>
      <c r="D718" s="145" t="s">
        <v>484</v>
      </c>
      <c r="E718" s="143" t="n">
        <v>0.1</v>
      </c>
      <c r="F718" s="146" t="n">
        <f aca="false">IF(C718="MAT.",VLOOKUP(A718,INSUMOS_AUX!A:F,6,0),0)</f>
        <v>1.2</v>
      </c>
      <c r="G718" s="143" t="n">
        <f aca="false">IF(C718="M.O.",VLOOKUP(A718,INSUMOS_AUX!A:F,6,0),0)</f>
        <v>0</v>
      </c>
      <c r="H718" s="0" t="n">
        <f aca="false">$E$707*$E718</f>
        <v>0.5</v>
      </c>
    </row>
    <row r="719" customFormat="false" ht="15" hidden="false" customHeight="false" outlineLevel="0" collapsed="false">
      <c r="A719" s="143" t="s">
        <v>644</v>
      </c>
      <c r="B719" s="144" t="s">
        <v>645</v>
      </c>
      <c r="C719" s="145" t="s">
        <v>478</v>
      </c>
      <c r="D719" s="145" t="s">
        <v>32</v>
      </c>
      <c r="E719" s="143" t="n">
        <v>1</v>
      </c>
      <c r="F719" s="146" t="n">
        <f aca="false">IF(C719="MAT.",VLOOKUP(A719,INSUMOS_AUX!A:F,6,0),0)</f>
        <v>3.41</v>
      </c>
      <c r="G719" s="143" t="n">
        <f aca="false">IF(C719="M.O.",VLOOKUP(A719,INSUMOS_AUX!A:F,6,0),0)</f>
        <v>0</v>
      </c>
      <c r="H719" s="0" t="n">
        <f aca="false">$E$707*$E719</f>
        <v>5</v>
      </c>
    </row>
    <row r="720" customFormat="false" ht="15" hidden="false" customHeight="false" outlineLevel="0" collapsed="false">
      <c r="A720" s="137"/>
      <c r="B720" s="147"/>
      <c r="C720" s="138"/>
      <c r="D720" s="138"/>
      <c r="E720" s="138"/>
      <c r="F720" s="138"/>
      <c r="G720" s="138"/>
    </row>
    <row r="721" customFormat="false" ht="15" hidden="false" customHeight="false" outlineLevel="0" collapsed="false">
      <c r="A721" s="139" t="s">
        <v>216</v>
      </c>
      <c r="B721" s="140" t="s">
        <v>217</v>
      </c>
      <c r="C721" s="141" t="s">
        <v>62</v>
      </c>
      <c r="D721" s="141" t="s">
        <v>32</v>
      </c>
      <c r="E721" s="142" t="n">
        <v>1</v>
      </c>
      <c r="F721" s="149" t="n">
        <f aca="false">SUMPRODUCT($E722:$E730,F722:F730)</f>
        <v>26917.8</v>
      </c>
      <c r="G721" s="142" t="n">
        <f aca="false">SUMPRODUCT($E722:$E730,G722:G730)</f>
        <v>62.473903</v>
      </c>
    </row>
    <row r="722" customFormat="false" ht="15" hidden="false" customHeight="false" outlineLevel="0" collapsed="false">
      <c r="A722" s="143" t="n">
        <v>2436</v>
      </c>
      <c r="B722" s="144" t="s">
        <v>497</v>
      </c>
      <c r="C722" s="145" t="s">
        <v>476</v>
      </c>
      <c r="D722" s="145" t="s">
        <v>484</v>
      </c>
      <c r="E722" s="143" t="n">
        <v>2.08594</v>
      </c>
      <c r="F722" s="146" t="n">
        <f aca="false">IF(C722="MAT.",VLOOKUP(A722,INSUMOS_AUX!A:F,6,0),0)</f>
        <v>0</v>
      </c>
      <c r="G722" s="143" t="n">
        <f aca="false">IF(C722="M.O.",VLOOKUP(A722,INSUMOS_AUX!A:F,6,0),0)</f>
        <v>18.58</v>
      </c>
      <c r="H722" s="0" t="n">
        <f aca="false">$E$721*$E722</f>
        <v>2.08594</v>
      </c>
    </row>
    <row r="723" customFormat="false" ht="15" hidden="false" customHeight="false" outlineLevel="0" collapsed="false">
      <c r="A723" s="143" t="n">
        <v>247</v>
      </c>
      <c r="B723" s="144" t="s">
        <v>610</v>
      </c>
      <c r="C723" s="145" t="s">
        <v>476</v>
      </c>
      <c r="D723" s="145" t="s">
        <v>484</v>
      </c>
      <c r="E723" s="143" t="n">
        <v>2.08594</v>
      </c>
      <c r="F723" s="146" t="n">
        <f aca="false">IF(C723="MAT.",VLOOKUP(A723,INSUMOS_AUX!A:F,6,0),0)</f>
        <v>0</v>
      </c>
      <c r="G723" s="143" t="n">
        <f aca="false">IF(C723="M.O.",VLOOKUP(A723,INSUMOS_AUX!A:F,6,0),0)</f>
        <v>11.37</v>
      </c>
      <c r="H723" s="0" t="n">
        <f aca="false">$E$721*$E723</f>
        <v>2.08594</v>
      </c>
    </row>
    <row r="724" customFormat="false" ht="21" hidden="false" customHeight="false" outlineLevel="0" collapsed="false">
      <c r="A724" s="143" t="n">
        <v>37370</v>
      </c>
      <c r="B724" s="144" t="s">
        <v>483</v>
      </c>
      <c r="C724" s="145" t="s">
        <v>478</v>
      </c>
      <c r="D724" s="145" t="s">
        <v>484</v>
      </c>
      <c r="E724" s="143" t="n">
        <v>4</v>
      </c>
      <c r="F724" s="146" t="n">
        <f aca="false">IF(C724="MAT.",VLOOKUP(A724,INSUMOS_AUX!A:F,6,0),0)</f>
        <v>3.14</v>
      </c>
      <c r="G724" s="143" t="n">
        <f aca="false">IF(C724="M.O.",VLOOKUP(A724,INSUMOS_AUX!A:F,6,0),0)</f>
        <v>0</v>
      </c>
      <c r="H724" s="0" t="n">
        <f aca="false">$E$721*$E724</f>
        <v>4</v>
      </c>
    </row>
    <row r="725" customFormat="false" ht="21" hidden="false" customHeight="false" outlineLevel="0" collapsed="false">
      <c r="A725" s="143" t="n">
        <v>37371</v>
      </c>
      <c r="B725" s="144" t="s">
        <v>485</v>
      </c>
      <c r="C725" s="145" t="s">
        <v>478</v>
      </c>
      <c r="D725" s="145" t="s">
        <v>484</v>
      </c>
      <c r="E725" s="143" t="n">
        <v>4</v>
      </c>
      <c r="F725" s="146" t="n">
        <f aca="false">IF(C725="MAT.",VLOOKUP(A725,INSUMOS_AUX!A:F,6,0),0)</f>
        <v>0.63</v>
      </c>
      <c r="G725" s="143" t="n">
        <f aca="false">IF(C725="M.O.",VLOOKUP(A725,INSUMOS_AUX!A:F,6,0),0)</f>
        <v>0</v>
      </c>
      <c r="H725" s="0" t="n">
        <f aca="false">$E$721*$E725</f>
        <v>4</v>
      </c>
    </row>
    <row r="726" customFormat="false" ht="21" hidden="false" customHeight="false" outlineLevel="0" collapsed="false">
      <c r="A726" s="143" t="n">
        <v>37372</v>
      </c>
      <c r="B726" s="144" t="s">
        <v>486</v>
      </c>
      <c r="C726" s="145" t="s">
        <v>478</v>
      </c>
      <c r="D726" s="145" t="s">
        <v>484</v>
      </c>
      <c r="E726" s="143" t="n">
        <v>4</v>
      </c>
      <c r="F726" s="146" t="n">
        <f aca="false">IF(C726="MAT.",VLOOKUP(A726,INSUMOS_AUX!A:F,6,0),0)</f>
        <v>1.34</v>
      </c>
      <c r="G726" s="143" t="n">
        <f aca="false">IF(C726="M.O.",VLOOKUP(A726,INSUMOS_AUX!A:F,6,0),0)</f>
        <v>0</v>
      </c>
      <c r="H726" s="0" t="n">
        <f aca="false">$E$721*$E726</f>
        <v>4</v>
      </c>
    </row>
    <row r="727" customFormat="false" ht="21" hidden="false" customHeight="false" outlineLevel="0" collapsed="false">
      <c r="A727" s="143" t="n">
        <v>37373</v>
      </c>
      <c r="B727" s="144" t="s">
        <v>487</v>
      </c>
      <c r="C727" s="145" t="s">
        <v>478</v>
      </c>
      <c r="D727" s="145" t="s">
        <v>484</v>
      </c>
      <c r="E727" s="143" t="n">
        <v>4</v>
      </c>
      <c r="F727" s="146" t="n">
        <f aca="false">IF(C727="MAT.",VLOOKUP(A727,INSUMOS_AUX!A:F,6,0),0)</f>
        <v>0.04</v>
      </c>
      <c r="G727" s="143" t="n">
        <f aca="false">IF(C727="M.O.",VLOOKUP(A727,INSUMOS_AUX!A:F,6,0),0)</f>
        <v>0</v>
      </c>
      <c r="H727" s="0" t="n">
        <f aca="false">$E$721*$E727</f>
        <v>4</v>
      </c>
    </row>
    <row r="728" customFormat="false" ht="21" hidden="false" customHeight="false" outlineLevel="0" collapsed="false">
      <c r="A728" s="143" t="n">
        <v>43460</v>
      </c>
      <c r="B728" s="144" t="s">
        <v>498</v>
      </c>
      <c r="C728" s="145" t="s">
        <v>478</v>
      </c>
      <c r="D728" s="145" t="s">
        <v>484</v>
      </c>
      <c r="E728" s="143" t="n">
        <v>4</v>
      </c>
      <c r="F728" s="146" t="n">
        <f aca="false">IF(C728="MAT.",VLOOKUP(A728,INSUMOS_AUX!A:F,6,0),0)</f>
        <v>0.85</v>
      </c>
      <c r="G728" s="143" t="n">
        <f aca="false">IF(C728="M.O.",VLOOKUP(A728,INSUMOS_AUX!A:F,6,0),0)</f>
        <v>0</v>
      </c>
      <c r="H728" s="0" t="n">
        <f aca="false">$E$721*$E728</f>
        <v>4</v>
      </c>
    </row>
    <row r="729" customFormat="false" ht="21" hidden="false" customHeight="false" outlineLevel="0" collapsed="false">
      <c r="A729" s="143" t="n">
        <v>43484</v>
      </c>
      <c r="B729" s="144" t="s">
        <v>499</v>
      </c>
      <c r="C729" s="145" t="s">
        <v>478</v>
      </c>
      <c r="D729" s="145" t="s">
        <v>484</v>
      </c>
      <c r="E729" s="143" t="n">
        <v>4</v>
      </c>
      <c r="F729" s="146" t="n">
        <f aca="false">IF(C729="MAT.",VLOOKUP(A729,INSUMOS_AUX!A:F,6,0),0)</f>
        <v>1.2</v>
      </c>
      <c r="G729" s="143" t="n">
        <f aca="false">IF(C729="M.O.",VLOOKUP(A729,INSUMOS_AUX!A:F,6,0),0)</f>
        <v>0</v>
      </c>
      <c r="H729" s="0" t="n">
        <f aca="false">$E$721*$E729</f>
        <v>4</v>
      </c>
    </row>
    <row r="730" customFormat="false" ht="15" hidden="false" customHeight="false" outlineLevel="0" collapsed="false">
      <c r="A730" s="143" t="s">
        <v>646</v>
      </c>
      <c r="B730" s="144" t="s">
        <v>647</v>
      </c>
      <c r="C730" s="145" t="s">
        <v>478</v>
      </c>
      <c r="D730" s="145" t="s">
        <v>32</v>
      </c>
      <c r="E730" s="143" t="n">
        <v>1</v>
      </c>
      <c r="F730" s="146" t="n">
        <f aca="false">IF(C730="MAT.",VLOOKUP(A730,INSUMOS_AUX!A:F,6,0),0)</f>
        <v>26889</v>
      </c>
      <c r="G730" s="143" t="n">
        <f aca="false">IF(C730="M.O.",VLOOKUP(A730,INSUMOS_AUX!A:F,6,0),0)</f>
        <v>0</v>
      </c>
      <c r="H730" s="0" t="n">
        <f aca="false">$E$721*$E730</f>
        <v>1</v>
      </c>
    </row>
    <row r="731" customFormat="false" ht="15" hidden="false" customHeight="false" outlineLevel="0" collapsed="false">
      <c r="A731" s="137"/>
      <c r="B731" s="147"/>
      <c r="C731" s="138"/>
      <c r="D731" s="138"/>
      <c r="E731" s="138"/>
      <c r="F731" s="138"/>
      <c r="G731" s="138"/>
    </row>
    <row r="732" customFormat="false" ht="15" hidden="false" customHeight="false" outlineLevel="0" collapsed="false">
      <c r="A732" s="139" t="s">
        <v>219</v>
      </c>
      <c r="B732" s="140" t="s">
        <v>220</v>
      </c>
      <c r="C732" s="141" t="s">
        <v>62</v>
      </c>
      <c r="D732" s="141" t="s">
        <v>32</v>
      </c>
      <c r="E732" s="142" t="n">
        <v>7</v>
      </c>
      <c r="F732" s="142" t="n">
        <f aca="false">SUMPRODUCT($E733:$E741,F733:F741)</f>
        <v>12.13</v>
      </c>
      <c r="G732" s="142" t="n">
        <f aca="false">SUMPRODUCT($E733:$E741,G733:G741)</f>
        <v>6.2473903</v>
      </c>
    </row>
    <row r="733" customFormat="false" ht="15" hidden="false" customHeight="false" outlineLevel="0" collapsed="false">
      <c r="A733" s="143" t="n">
        <v>2436</v>
      </c>
      <c r="B733" s="144" t="s">
        <v>497</v>
      </c>
      <c r="C733" s="145" t="s">
        <v>476</v>
      </c>
      <c r="D733" s="145" t="s">
        <v>484</v>
      </c>
      <c r="E733" s="143" t="n">
        <v>0.208594</v>
      </c>
      <c r="F733" s="146" t="n">
        <f aca="false">IF(C733="MAT.",VLOOKUP(A733,INSUMOS_AUX!A:F,6,0),0)</f>
        <v>0</v>
      </c>
      <c r="G733" s="143" t="n">
        <f aca="false">IF(C733="M.O.",VLOOKUP(A733,INSUMOS_AUX!A:F,6,0),0)</f>
        <v>18.58</v>
      </c>
      <c r="H733" s="0" t="n">
        <f aca="false">$E$732*$E733</f>
        <v>1.460158</v>
      </c>
    </row>
    <row r="734" customFormat="false" ht="15" hidden="false" customHeight="false" outlineLevel="0" collapsed="false">
      <c r="A734" s="143" t="n">
        <v>247</v>
      </c>
      <c r="B734" s="144" t="s">
        <v>610</v>
      </c>
      <c r="C734" s="145" t="s">
        <v>476</v>
      </c>
      <c r="D734" s="145" t="s">
        <v>484</v>
      </c>
      <c r="E734" s="143" t="n">
        <v>0.208594</v>
      </c>
      <c r="F734" s="146" t="n">
        <f aca="false">IF(C734="MAT.",VLOOKUP(A734,INSUMOS_AUX!A:F,6,0),0)</f>
        <v>0</v>
      </c>
      <c r="G734" s="143" t="n">
        <f aca="false">IF(C734="M.O.",VLOOKUP(A734,INSUMOS_AUX!A:F,6,0),0)</f>
        <v>11.37</v>
      </c>
      <c r="H734" s="0" t="n">
        <f aca="false">$E$732*$E734</f>
        <v>1.460158</v>
      </c>
    </row>
    <row r="735" customFormat="false" ht="21" hidden="false" customHeight="false" outlineLevel="0" collapsed="false">
      <c r="A735" s="143" t="n">
        <v>37370</v>
      </c>
      <c r="B735" s="144" t="s">
        <v>483</v>
      </c>
      <c r="C735" s="145" t="s">
        <v>478</v>
      </c>
      <c r="D735" s="145" t="s">
        <v>484</v>
      </c>
      <c r="E735" s="143" t="n">
        <v>0.4</v>
      </c>
      <c r="F735" s="146" t="n">
        <f aca="false">IF(C735="MAT.",VLOOKUP(A735,INSUMOS_AUX!A:F,6,0),0)</f>
        <v>3.14</v>
      </c>
      <c r="G735" s="143" t="n">
        <f aca="false">IF(C735="M.O.",VLOOKUP(A735,INSUMOS_AUX!A:F,6,0),0)</f>
        <v>0</v>
      </c>
      <c r="H735" s="0" t="n">
        <f aca="false">$E$732*$E735</f>
        <v>2.8</v>
      </c>
    </row>
    <row r="736" customFormat="false" ht="21" hidden="false" customHeight="false" outlineLevel="0" collapsed="false">
      <c r="A736" s="143" t="n">
        <v>37371</v>
      </c>
      <c r="B736" s="144" t="s">
        <v>485</v>
      </c>
      <c r="C736" s="145" t="s">
        <v>478</v>
      </c>
      <c r="D736" s="145" t="s">
        <v>484</v>
      </c>
      <c r="E736" s="143" t="n">
        <v>0.4</v>
      </c>
      <c r="F736" s="146" t="n">
        <f aca="false">IF(C736="MAT.",VLOOKUP(A736,INSUMOS_AUX!A:F,6,0),0)</f>
        <v>0.63</v>
      </c>
      <c r="G736" s="143" t="n">
        <f aca="false">IF(C736="M.O.",VLOOKUP(A736,INSUMOS_AUX!A:F,6,0),0)</f>
        <v>0</v>
      </c>
      <c r="H736" s="0" t="n">
        <f aca="false">$E$732*$E736</f>
        <v>2.8</v>
      </c>
    </row>
    <row r="737" customFormat="false" ht="21" hidden="false" customHeight="false" outlineLevel="0" collapsed="false">
      <c r="A737" s="143" t="n">
        <v>37372</v>
      </c>
      <c r="B737" s="144" t="s">
        <v>486</v>
      </c>
      <c r="C737" s="145" t="s">
        <v>478</v>
      </c>
      <c r="D737" s="145" t="s">
        <v>484</v>
      </c>
      <c r="E737" s="143" t="n">
        <v>0.4</v>
      </c>
      <c r="F737" s="146" t="n">
        <f aca="false">IF(C737="MAT.",VLOOKUP(A737,INSUMOS_AUX!A:F,6,0),0)</f>
        <v>1.34</v>
      </c>
      <c r="G737" s="143" t="n">
        <f aca="false">IF(C737="M.O.",VLOOKUP(A737,INSUMOS_AUX!A:F,6,0),0)</f>
        <v>0</v>
      </c>
      <c r="H737" s="0" t="n">
        <f aca="false">$E$732*$E737</f>
        <v>2.8</v>
      </c>
    </row>
    <row r="738" customFormat="false" ht="21" hidden="false" customHeight="false" outlineLevel="0" collapsed="false">
      <c r="A738" s="143" t="n">
        <v>37373</v>
      </c>
      <c r="B738" s="144" t="s">
        <v>487</v>
      </c>
      <c r="C738" s="145" t="s">
        <v>478</v>
      </c>
      <c r="D738" s="145" t="s">
        <v>484</v>
      </c>
      <c r="E738" s="143" t="n">
        <v>0.4</v>
      </c>
      <c r="F738" s="146" t="n">
        <f aca="false">IF(C738="MAT.",VLOOKUP(A738,INSUMOS_AUX!A:F,6,0),0)</f>
        <v>0.04</v>
      </c>
      <c r="G738" s="143" t="n">
        <f aca="false">IF(C738="M.O.",VLOOKUP(A738,INSUMOS_AUX!A:F,6,0),0)</f>
        <v>0</v>
      </c>
      <c r="H738" s="0" t="n">
        <f aca="false">$E$732*$E738</f>
        <v>2.8</v>
      </c>
    </row>
    <row r="739" customFormat="false" ht="21" hidden="false" customHeight="false" outlineLevel="0" collapsed="false">
      <c r="A739" s="143" t="n">
        <v>43460</v>
      </c>
      <c r="B739" s="144" t="s">
        <v>498</v>
      </c>
      <c r="C739" s="145" t="s">
        <v>478</v>
      </c>
      <c r="D739" s="145" t="s">
        <v>484</v>
      </c>
      <c r="E739" s="143" t="n">
        <v>0.4</v>
      </c>
      <c r="F739" s="146" t="n">
        <f aca="false">IF(C739="MAT.",VLOOKUP(A739,INSUMOS_AUX!A:F,6,0),0)</f>
        <v>0.85</v>
      </c>
      <c r="G739" s="143" t="n">
        <f aca="false">IF(C739="M.O.",VLOOKUP(A739,INSUMOS_AUX!A:F,6,0),0)</f>
        <v>0</v>
      </c>
      <c r="H739" s="0" t="n">
        <f aca="false">$E$732*$E739</f>
        <v>2.8</v>
      </c>
    </row>
    <row r="740" customFormat="false" ht="21" hidden="false" customHeight="false" outlineLevel="0" collapsed="false">
      <c r="A740" s="143" t="n">
        <v>43484</v>
      </c>
      <c r="B740" s="144" t="s">
        <v>499</v>
      </c>
      <c r="C740" s="145" t="s">
        <v>478</v>
      </c>
      <c r="D740" s="145" t="s">
        <v>484</v>
      </c>
      <c r="E740" s="143" t="n">
        <v>0.4</v>
      </c>
      <c r="F740" s="146" t="n">
        <f aca="false">IF(C740="MAT.",VLOOKUP(A740,INSUMOS_AUX!A:F,6,0),0)</f>
        <v>1.2</v>
      </c>
      <c r="G740" s="143" t="n">
        <f aca="false">IF(C740="M.O.",VLOOKUP(A740,INSUMOS_AUX!A:F,6,0),0)</f>
        <v>0</v>
      </c>
      <c r="H740" s="0" t="n">
        <f aca="false">$E$732*$E740</f>
        <v>2.8</v>
      </c>
    </row>
    <row r="741" customFormat="false" ht="15" hidden="false" customHeight="false" outlineLevel="0" collapsed="false">
      <c r="A741" s="143" t="s">
        <v>648</v>
      </c>
      <c r="B741" s="144" t="s">
        <v>220</v>
      </c>
      <c r="C741" s="145" t="s">
        <v>478</v>
      </c>
      <c r="D741" s="145" t="s">
        <v>32</v>
      </c>
      <c r="E741" s="143" t="n">
        <v>1</v>
      </c>
      <c r="F741" s="146" t="n">
        <f aca="false">IF(C741="MAT.",VLOOKUP(A741,INSUMOS_AUX!A:F,6,0),0)</f>
        <v>9.25</v>
      </c>
      <c r="G741" s="143" t="n">
        <f aca="false">IF(C741="M.O.",VLOOKUP(A741,INSUMOS_AUX!A:F,6,0),0)</f>
        <v>0</v>
      </c>
      <c r="H741" s="0" t="n">
        <f aca="false">$E$732*$E741</f>
        <v>7</v>
      </c>
    </row>
    <row r="742" customFormat="false" ht="15" hidden="false" customHeight="false" outlineLevel="0" collapsed="false">
      <c r="A742" s="137"/>
      <c r="B742" s="147"/>
      <c r="C742" s="138"/>
      <c r="D742" s="138"/>
      <c r="E742" s="138"/>
      <c r="F742" s="138"/>
      <c r="G742" s="138"/>
    </row>
    <row r="743" customFormat="false" ht="15" hidden="false" customHeight="false" outlineLevel="0" collapsed="false">
      <c r="A743" s="139" t="s">
        <v>222</v>
      </c>
      <c r="B743" s="140" t="s">
        <v>223</v>
      </c>
      <c r="C743" s="141" t="s">
        <v>62</v>
      </c>
      <c r="D743" s="141" t="s">
        <v>152</v>
      </c>
      <c r="E743" s="142" t="n">
        <v>3</v>
      </c>
      <c r="F743" s="142" t="n">
        <f aca="false">SUMPRODUCT($E744:$E753,F744:F753)</f>
        <v>62.82</v>
      </c>
      <c r="G743" s="142" t="n">
        <f aca="false">SUMPRODUCT($E744:$E753,G744:G753)</f>
        <v>3.12369515</v>
      </c>
    </row>
    <row r="744" customFormat="false" ht="15" hidden="false" customHeight="false" outlineLevel="0" collapsed="false">
      <c r="A744" s="143" t="n">
        <v>2436</v>
      </c>
      <c r="B744" s="144" t="s">
        <v>497</v>
      </c>
      <c r="C744" s="145" t="s">
        <v>476</v>
      </c>
      <c r="D744" s="145" t="s">
        <v>484</v>
      </c>
      <c r="E744" s="143" t="n">
        <v>0.104297</v>
      </c>
      <c r="F744" s="146" t="n">
        <f aca="false">IF(C744="MAT.",VLOOKUP(A744,INSUMOS_AUX!A:F,6,0),0)</f>
        <v>0</v>
      </c>
      <c r="G744" s="143" t="n">
        <f aca="false">IF(C744="M.O.",VLOOKUP(A744,INSUMOS_AUX!A:F,6,0),0)</f>
        <v>18.58</v>
      </c>
      <c r="H744" s="0" t="n">
        <f aca="false">$E$743*$E744</f>
        <v>0.312891</v>
      </c>
    </row>
    <row r="745" customFormat="false" ht="15" hidden="false" customHeight="false" outlineLevel="0" collapsed="false">
      <c r="A745" s="143" t="n">
        <v>247</v>
      </c>
      <c r="B745" s="144" t="s">
        <v>610</v>
      </c>
      <c r="C745" s="145" t="s">
        <v>476</v>
      </c>
      <c r="D745" s="145" t="s">
        <v>484</v>
      </c>
      <c r="E745" s="143" t="n">
        <v>0.104297</v>
      </c>
      <c r="F745" s="146" t="n">
        <f aca="false">IF(C745="MAT.",VLOOKUP(A745,INSUMOS_AUX!A:F,6,0),0)</f>
        <v>0</v>
      </c>
      <c r="G745" s="143" t="n">
        <f aca="false">IF(C745="M.O.",VLOOKUP(A745,INSUMOS_AUX!A:F,6,0),0)</f>
        <v>11.37</v>
      </c>
      <c r="H745" s="0" t="n">
        <f aca="false">$E$743*$E745</f>
        <v>0.312891</v>
      </c>
    </row>
    <row r="746" customFormat="false" ht="31.5" hidden="false" customHeight="false" outlineLevel="0" collapsed="false">
      <c r="A746" s="143" t="n">
        <v>2526</v>
      </c>
      <c r="B746" s="144" t="s">
        <v>649</v>
      </c>
      <c r="C746" s="145" t="s">
        <v>478</v>
      </c>
      <c r="D746" s="145" t="s">
        <v>32</v>
      </c>
      <c r="E746" s="143" t="n">
        <v>1</v>
      </c>
      <c r="F746" s="146" t="n">
        <f aca="false">IF(C746="MAT.",VLOOKUP(A746,INSUMOS_AUX!A:F,6,0),0)</f>
        <v>4.37</v>
      </c>
      <c r="G746" s="143" t="n">
        <f aca="false">IF(C746="M.O.",VLOOKUP(A746,INSUMOS_AUX!A:F,6,0),0)</f>
        <v>0</v>
      </c>
      <c r="H746" s="0" t="n">
        <f aca="false">$E$743*$E746</f>
        <v>3</v>
      </c>
    </row>
    <row r="747" customFormat="false" ht="21" hidden="false" customHeight="false" outlineLevel="0" collapsed="false">
      <c r="A747" s="143" t="s">
        <v>650</v>
      </c>
      <c r="B747" s="144" t="s">
        <v>651</v>
      </c>
      <c r="C747" s="145" t="s">
        <v>478</v>
      </c>
      <c r="D747" s="145" t="s">
        <v>152</v>
      </c>
      <c r="E747" s="143" t="n">
        <v>1</v>
      </c>
      <c r="F747" s="146" t="n">
        <f aca="false">IF(C747="MAT.",VLOOKUP(A747,INSUMOS_AUX!A:F,6,0),0)</f>
        <v>57.01</v>
      </c>
      <c r="G747" s="143" t="n">
        <f aca="false">IF(C747="M.O.",VLOOKUP(A747,INSUMOS_AUX!A:F,6,0),0)</f>
        <v>0</v>
      </c>
      <c r="H747" s="0" t="n">
        <f aca="false">$E$743*$E747</f>
        <v>3</v>
      </c>
    </row>
    <row r="748" customFormat="false" ht="21" hidden="false" customHeight="false" outlineLevel="0" collapsed="false">
      <c r="A748" s="143" t="n">
        <v>37370</v>
      </c>
      <c r="B748" s="144" t="s">
        <v>483</v>
      </c>
      <c r="C748" s="145" t="s">
        <v>478</v>
      </c>
      <c r="D748" s="145" t="s">
        <v>484</v>
      </c>
      <c r="E748" s="143" t="n">
        <v>0.2</v>
      </c>
      <c r="F748" s="146" t="n">
        <f aca="false">IF(C748="MAT.",VLOOKUP(A748,INSUMOS_AUX!A:F,6,0),0)</f>
        <v>3.14</v>
      </c>
      <c r="G748" s="143" t="n">
        <f aca="false">IF(C748="M.O.",VLOOKUP(A748,INSUMOS_AUX!A:F,6,0),0)</f>
        <v>0</v>
      </c>
      <c r="H748" s="0" t="n">
        <f aca="false">$E$743*$E748</f>
        <v>0.6</v>
      </c>
    </row>
    <row r="749" customFormat="false" ht="21" hidden="false" customHeight="false" outlineLevel="0" collapsed="false">
      <c r="A749" s="143" t="n">
        <v>37371</v>
      </c>
      <c r="B749" s="144" t="s">
        <v>485</v>
      </c>
      <c r="C749" s="145" t="s">
        <v>478</v>
      </c>
      <c r="D749" s="145" t="s">
        <v>484</v>
      </c>
      <c r="E749" s="143" t="n">
        <v>0.2</v>
      </c>
      <c r="F749" s="146" t="n">
        <f aca="false">IF(C749="MAT.",VLOOKUP(A749,INSUMOS_AUX!A:F,6,0),0)</f>
        <v>0.63</v>
      </c>
      <c r="G749" s="143" t="n">
        <f aca="false">IF(C749="M.O.",VLOOKUP(A749,INSUMOS_AUX!A:F,6,0),0)</f>
        <v>0</v>
      </c>
      <c r="H749" s="0" t="n">
        <f aca="false">$E$743*$E749</f>
        <v>0.6</v>
      </c>
    </row>
    <row r="750" customFormat="false" ht="21" hidden="false" customHeight="false" outlineLevel="0" collapsed="false">
      <c r="A750" s="143" t="n">
        <v>37372</v>
      </c>
      <c r="B750" s="144" t="s">
        <v>486</v>
      </c>
      <c r="C750" s="145" t="s">
        <v>478</v>
      </c>
      <c r="D750" s="145" t="s">
        <v>484</v>
      </c>
      <c r="E750" s="143" t="n">
        <v>0.2</v>
      </c>
      <c r="F750" s="146" t="n">
        <f aca="false">IF(C750="MAT.",VLOOKUP(A750,INSUMOS_AUX!A:F,6,0),0)</f>
        <v>1.34</v>
      </c>
      <c r="G750" s="143" t="n">
        <f aca="false">IF(C750="M.O.",VLOOKUP(A750,INSUMOS_AUX!A:F,6,0),0)</f>
        <v>0</v>
      </c>
      <c r="H750" s="0" t="n">
        <f aca="false">$E$743*$E750</f>
        <v>0.6</v>
      </c>
    </row>
    <row r="751" customFormat="false" ht="21" hidden="false" customHeight="false" outlineLevel="0" collapsed="false">
      <c r="A751" s="143" t="n">
        <v>37373</v>
      </c>
      <c r="B751" s="144" t="s">
        <v>487</v>
      </c>
      <c r="C751" s="145" t="s">
        <v>478</v>
      </c>
      <c r="D751" s="145" t="s">
        <v>484</v>
      </c>
      <c r="E751" s="143" t="n">
        <v>0.2</v>
      </c>
      <c r="F751" s="146" t="n">
        <f aca="false">IF(C751="MAT.",VLOOKUP(A751,INSUMOS_AUX!A:F,6,0),0)</f>
        <v>0.04</v>
      </c>
      <c r="G751" s="143" t="n">
        <f aca="false">IF(C751="M.O.",VLOOKUP(A751,INSUMOS_AUX!A:F,6,0),0)</f>
        <v>0</v>
      </c>
      <c r="H751" s="0" t="n">
        <f aca="false">$E$743*$E751</f>
        <v>0.6</v>
      </c>
    </row>
    <row r="752" customFormat="false" ht="21" hidden="false" customHeight="false" outlineLevel="0" collapsed="false">
      <c r="A752" s="143" t="n">
        <v>43460</v>
      </c>
      <c r="B752" s="144" t="s">
        <v>498</v>
      </c>
      <c r="C752" s="145" t="s">
        <v>478</v>
      </c>
      <c r="D752" s="145" t="s">
        <v>484</v>
      </c>
      <c r="E752" s="143" t="n">
        <v>0.2</v>
      </c>
      <c r="F752" s="146" t="n">
        <f aca="false">IF(C752="MAT.",VLOOKUP(A752,INSUMOS_AUX!A:F,6,0),0)</f>
        <v>0.85</v>
      </c>
      <c r="G752" s="143" t="n">
        <f aca="false">IF(C752="M.O.",VLOOKUP(A752,INSUMOS_AUX!A:F,6,0),0)</f>
        <v>0</v>
      </c>
      <c r="H752" s="0" t="n">
        <f aca="false">$E$743*$E752</f>
        <v>0.6</v>
      </c>
    </row>
    <row r="753" customFormat="false" ht="21" hidden="false" customHeight="false" outlineLevel="0" collapsed="false">
      <c r="A753" s="143" t="n">
        <v>43484</v>
      </c>
      <c r="B753" s="144" t="s">
        <v>499</v>
      </c>
      <c r="C753" s="145" t="s">
        <v>478</v>
      </c>
      <c r="D753" s="145" t="s">
        <v>484</v>
      </c>
      <c r="E753" s="143" t="n">
        <v>0.2</v>
      </c>
      <c r="F753" s="146" t="n">
        <f aca="false">IF(C753="MAT.",VLOOKUP(A753,INSUMOS_AUX!A:F,6,0),0)</f>
        <v>1.2</v>
      </c>
      <c r="G753" s="143" t="n">
        <f aca="false">IF(C753="M.O.",VLOOKUP(A753,INSUMOS_AUX!A:F,6,0),0)</f>
        <v>0</v>
      </c>
      <c r="H753" s="0" t="n">
        <f aca="false">$E$743*$E753</f>
        <v>0.6</v>
      </c>
    </row>
    <row r="754" customFormat="false" ht="15" hidden="false" customHeight="false" outlineLevel="0" collapsed="false">
      <c r="A754" s="137"/>
      <c r="B754" s="147"/>
      <c r="C754" s="138"/>
      <c r="D754" s="138"/>
      <c r="E754" s="138"/>
      <c r="F754" s="138"/>
      <c r="G754" s="138"/>
    </row>
    <row r="755" customFormat="false" ht="21" hidden="false" customHeight="false" outlineLevel="0" collapsed="false">
      <c r="A755" s="134" t="s">
        <v>652</v>
      </c>
      <c r="B755" s="148" t="s">
        <v>225</v>
      </c>
      <c r="C755" s="136"/>
      <c r="D755" s="136"/>
      <c r="E755" s="136"/>
      <c r="F755" s="136"/>
      <c r="G755" s="136"/>
    </row>
    <row r="756" customFormat="false" ht="15" hidden="false" customHeight="false" outlineLevel="0" collapsed="false">
      <c r="A756" s="137"/>
      <c r="B756" s="147"/>
      <c r="C756" s="138"/>
      <c r="D756" s="138"/>
      <c r="E756" s="138"/>
      <c r="F756" s="138"/>
      <c r="G756" s="138"/>
    </row>
    <row r="757" customFormat="false" ht="31.5" hidden="false" customHeight="false" outlineLevel="0" collapsed="false">
      <c r="A757" s="139" t="s">
        <v>180</v>
      </c>
      <c r="B757" s="140" t="s">
        <v>181</v>
      </c>
      <c r="C757" s="141" t="s">
        <v>62</v>
      </c>
      <c r="D757" s="141" t="s">
        <v>152</v>
      </c>
      <c r="E757" s="142" t="n">
        <v>296</v>
      </c>
      <c r="F757" s="142" t="n">
        <f aca="false">SUMPRODUCT($E758:$E771,F758:F771)</f>
        <v>7.910668</v>
      </c>
      <c r="G757" s="142" t="n">
        <f aca="false">SUMPRODUCT($E758:$E771,G758:G771)</f>
        <v>7.4087375269</v>
      </c>
    </row>
    <row r="758" customFormat="false" ht="15" hidden="false" customHeight="false" outlineLevel="0" collapsed="false">
      <c r="A758" s="143" t="n">
        <v>2436</v>
      </c>
      <c r="B758" s="144" t="s">
        <v>497</v>
      </c>
      <c r="C758" s="145" t="s">
        <v>476</v>
      </c>
      <c r="D758" s="145" t="s">
        <v>484</v>
      </c>
      <c r="E758" s="143" t="n">
        <v>0.09491027</v>
      </c>
      <c r="F758" s="146" t="n">
        <f aca="false">IF(C758="MAT.",VLOOKUP(A758,INSUMOS_AUX!A:F,6,0),0)</f>
        <v>0</v>
      </c>
      <c r="G758" s="143" t="n">
        <f aca="false">IF(C758="M.O.",VLOOKUP(A758,INSUMOS_AUX!A:F,6,0),0)</f>
        <v>18.58</v>
      </c>
      <c r="H758" s="0" t="n">
        <f aca="false">$E$757*$E758</f>
        <v>28.09343992</v>
      </c>
    </row>
    <row r="759" customFormat="false" ht="15" hidden="false" customHeight="false" outlineLevel="0" collapsed="false">
      <c r="A759" s="143" t="n">
        <v>246</v>
      </c>
      <c r="B759" s="144" t="s">
        <v>602</v>
      </c>
      <c r="C759" s="145" t="s">
        <v>476</v>
      </c>
      <c r="D759" s="145" t="s">
        <v>484</v>
      </c>
      <c r="E759" s="143" t="n">
        <v>0.0489936</v>
      </c>
      <c r="F759" s="146" t="n">
        <f aca="false">IF(C759="MAT.",VLOOKUP(A759,INSUMOS_AUX!A:F,6,0),0)</f>
        <v>0</v>
      </c>
      <c r="G759" s="143" t="n">
        <f aca="false">IF(C759="M.O.",VLOOKUP(A759,INSUMOS_AUX!A:F,6,0),0)</f>
        <v>11.37</v>
      </c>
      <c r="H759" s="0" t="n">
        <f aca="false">$E$757*$E759</f>
        <v>14.5021056</v>
      </c>
    </row>
    <row r="760" customFormat="false" ht="15" hidden="false" customHeight="false" outlineLevel="0" collapsed="false">
      <c r="A760" s="143" t="n">
        <v>247</v>
      </c>
      <c r="B760" s="144" t="s">
        <v>610</v>
      </c>
      <c r="C760" s="145" t="s">
        <v>476</v>
      </c>
      <c r="D760" s="145" t="s">
        <v>484</v>
      </c>
      <c r="E760" s="143" t="n">
        <v>0.09491027</v>
      </c>
      <c r="F760" s="146" t="n">
        <f aca="false">IF(C760="MAT.",VLOOKUP(A760,INSUMOS_AUX!A:F,6,0),0)</f>
        <v>0</v>
      </c>
      <c r="G760" s="143" t="n">
        <f aca="false">IF(C760="M.O.",VLOOKUP(A760,INSUMOS_AUX!A:F,6,0),0)</f>
        <v>11.37</v>
      </c>
      <c r="H760" s="0" t="n">
        <f aca="false">$E$757*$E760</f>
        <v>28.09343992</v>
      </c>
    </row>
    <row r="761" customFormat="false" ht="15" hidden="false" customHeight="false" outlineLevel="0" collapsed="false">
      <c r="A761" s="143" t="n">
        <v>2688</v>
      </c>
      <c r="B761" s="144" t="s">
        <v>611</v>
      </c>
      <c r="C761" s="145" t="s">
        <v>478</v>
      </c>
      <c r="D761" s="145" t="s">
        <v>152</v>
      </c>
      <c r="E761" s="143" t="n">
        <v>1.1</v>
      </c>
      <c r="F761" s="146" t="n">
        <f aca="false">IF(C761="MAT.",VLOOKUP(A761,INSUMOS_AUX!A:F,6,0),0)</f>
        <v>2.19</v>
      </c>
      <c r="G761" s="143" t="n">
        <f aca="false">IF(C761="M.O.",VLOOKUP(A761,INSUMOS_AUX!A:F,6,0),0)</f>
        <v>0</v>
      </c>
      <c r="H761" s="0" t="n">
        <f aca="false">$E$757*$E761</f>
        <v>325.6</v>
      </c>
    </row>
    <row r="762" customFormat="false" ht="15" hidden="false" customHeight="false" outlineLevel="0" collapsed="false">
      <c r="A762" s="143" t="n">
        <v>2696</v>
      </c>
      <c r="B762" s="144" t="s">
        <v>500</v>
      </c>
      <c r="C762" s="145" t="s">
        <v>476</v>
      </c>
      <c r="D762" s="145" t="s">
        <v>484</v>
      </c>
      <c r="E762" s="143" t="n">
        <v>0.21577598</v>
      </c>
      <c r="F762" s="146" t="n">
        <f aca="false">IF(C762="MAT.",VLOOKUP(A762,INSUMOS_AUX!A:F,6,0),0)</f>
        <v>0</v>
      </c>
      <c r="G762" s="143" t="n">
        <f aca="false">IF(C762="M.O.",VLOOKUP(A762,INSUMOS_AUX!A:F,6,0),0)</f>
        <v>18.58</v>
      </c>
      <c r="H762" s="0" t="n">
        <f aca="false">$E$757*$E762</f>
        <v>63.86969008</v>
      </c>
    </row>
    <row r="763" customFormat="false" ht="21" hidden="false" customHeight="false" outlineLevel="0" collapsed="false">
      <c r="A763" s="143" t="n">
        <v>37370</v>
      </c>
      <c r="B763" s="144" t="s">
        <v>483</v>
      </c>
      <c r="C763" s="145" t="s">
        <v>478</v>
      </c>
      <c r="D763" s="145" t="s">
        <v>484</v>
      </c>
      <c r="E763" s="143" t="n">
        <v>0.4414</v>
      </c>
      <c r="F763" s="146" t="n">
        <f aca="false">IF(C763="MAT.",VLOOKUP(A763,INSUMOS_AUX!A:F,6,0),0)</f>
        <v>3.14</v>
      </c>
      <c r="G763" s="143" t="n">
        <f aca="false">IF(C763="M.O.",VLOOKUP(A763,INSUMOS_AUX!A:F,6,0),0)</f>
        <v>0</v>
      </c>
      <c r="H763" s="0" t="n">
        <f aca="false">$E$757*$E763</f>
        <v>130.6544</v>
      </c>
    </row>
    <row r="764" customFormat="false" ht="21" hidden="false" customHeight="false" outlineLevel="0" collapsed="false">
      <c r="A764" s="143" t="n">
        <v>37371</v>
      </c>
      <c r="B764" s="144" t="s">
        <v>485</v>
      </c>
      <c r="C764" s="145" t="s">
        <v>478</v>
      </c>
      <c r="D764" s="145" t="s">
        <v>484</v>
      </c>
      <c r="E764" s="143" t="n">
        <v>0.4414</v>
      </c>
      <c r="F764" s="146" t="n">
        <f aca="false">IF(C764="MAT.",VLOOKUP(A764,INSUMOS_AUX!A:F,6,0),0)</f>
        <v>0.63</v>
      </c>
      <c r="G764" s="143" t="n">
        <f aca="false">IF(C764="M.O.",VLOOKUP(A764,INSUMOS_AUX!A:F,6,0),0)</f>
        <v>0</v>
      </c>
      <c r="H764" s="0" t="n">
        <f aca="false">$E$757*$E764</f>
        <v>130.6544</v>
      </c>
    </row>
    <row r="765" customFormat="false" ht="21" hidden="false" customHeight="false" outlineLevel="0" collapsed="false">
      <c r="A765" s="143" t="n">
        <v>37372</v>
      </c>
      <c r="B765" s="144" t="s">
        <v>486</v>
      </c>
      <c r="C765" s="145" t="s">
        <v>478</v>
      </c>
      <c r="D765" s="145" t="s">
        <v>484</v>
      </c>
      <c r="E765" s="143" t="n">
        <v>0.4414</v>
      </c>
      <c r="F765" s="146" t="n">
        <f aca="false">IF(C765="MAT.",VLOOKUP(A765,INSUMOS_AUX!A:F,6,0),0)</f>
        <v>1.34</v>
      </c>
      <c r="G765" s="143" t="n">
        <f aca="false">IF(C765="M.O.",VLOOKUP(A765,INSUMOS_AUX!A:F,6,0),0)</f>
        <v>0</v>
      </c>
      <c r="H765" s="0" t="n">
        <f aca="false">$E$757*$E765</f>
        <v>130.6544</v>
      </c>
    </row>
    <row r="766" customFormat="false" ht="21" hidden="false" customHeight="false" outlineLevel="0" collapsed="false">
      <c r="A766" s="143" t="n">
        <v>37373</v>
      </c>
      <c r="B766" s="144" t="s">
        <v>487</v>
      </c>
      <c r="C766" s="145" t="s">
        <v>478</v>
      </c>
      <c r="D766" s="145" t="s">
        <v>484</v>
      </c>
      <c r="E766" s="143" t="n">
        <v>0.4414</v>
      </c>
      <c r="F766" s="146" t="n">
        <f aca="false">IF(C766="MAT.",VLOOKUP(A766,INSUMOS_AUX!A:F,6,0),0)</f>
        <v>0.04</v>
      </c>
      <c r="G766" s="143" t="n">
        <f aca="false">IF(C766="M.O.",VLOOKUP(A766,INSUMOS_AUX!A:F,6,0),0)</f>
        <v>0</v>
      </c>
      <c r="H766" s="0" t="n">
        <f aca="false">$E$757*$E766</f>
        <v>130.6544</v>
      </c>
    </row>
    <row r="767" customFormat="false" ht="21" hidden="false" customHeight="false" outlineLevel="0" collapsed="false">
      <c r="A767" s="143" t="n">
        <v>392</v>
      </c>
      <c r="B767" s="144" t="s">
        <v>612</v>
      </c>
      <c r="C767" s="145" t="s">
        <v>478</v>
      </c>
      <c r="D767" s="145" t="s">
        <v>32</v>
      </c>
      <c r="E767" s="143" t="n">
        <v>1.7857</v>
      </c>
      <c r="F767" s="146" t="n">
        <f aca="false">IF(C767="MAT.",VLOOKUP(A767,INSUMOS_AUX!A:F,6,0),0)</f>
        <v>1.4</v>
      </c>
      <c r="G767" s="143" t="n">
        <f aca="false">IF(C767="M.O.",VLOOKUP(A767,INSUMOS_AUX!A:F,6,0),0)</f>
        <v>0</v>
      </c>
      <c r="H767" s="0" t="n">
        <f aca="false">$E$757*$E767</f>
        <v>528.5672</v>
      </c>
    </row>
    <row r="768" customFormat="false" ht="21" hidden="false" customHeight="false" outlineLevel="0" collapsed="false">
      <c r="A768" s="143" t="n">
        <v>43460</v>
      </c>
      <c r="B768" s="144" t="s">
        <v>498</v>
      </c>
      <c r="C768" s="145" t="s">
        <v>478</v>
      </c>
      <c r="D768" s="145" t="s">
        <v>484</v>
      </c>
      <c r="E768" s="143" t="n">
        <v>0.182</v>
      </c>
      <c r="F768" s="146" t="n">
        <f aca="false">IF(C768="MAT.",VLOOKUP(A768,INSUMOS_AUX!A:F,6,0),0)</f>
        <v>0.85</v>
      </c>
      <c r="G768" s="143" t="n">
        <f aca="false">IF(C768="M.O.",VLOOKUP(A768,INSUMOS_AUX!A:F,6,0),0)</f>
        <v>0</v>
      </c>
      <c r="H768" s="0" t="n">
        <f aca="false">$E$757*$E768</f>
        <v>53.872</v>
      </c>
    </row>
    <row r="769" customFormat="false" ht="21" hidden="false" customHeight="false" outlineLevel="0" collapsed="false">
      <c r="A769" s="143" t="n">
        <v>43461</v>
      </c>
      <c r="B769" s="144" t="s">
        <v>501</v>
      </c>
      <c r="C769" s="145" t="s">
        <v>478</v>
      </c>
      <c r="D769" s="145" t="s">
        <v>484</v>
      </c>
      <c r="E769" s="143" t="n">
        <v>0.2594</v>
      </c>
      <c r="F769" s="146" t="n">
        <f aca="false">IF(C769="MAT.",VLOOKUP(A769,INSUMOS_AUX!A:F,6,0),0)</f>
        <v>0.31</v>
      </c>
      <c r="G769" s="143" t="n">
        <f aca="false">IF(C769="M.O.",VLOOKUP(A769,INSUMOS_AUX!A:F,6,0),0)</f>
        <v>0</v>
      </c>
      <c r="H769" s="0" t="n">
        <f aca="false">$E$757*$E769</f>
        <v>76.7824</v>
      </c>
    </row>
    <row r="770" customFormat="false" ht="21" hidden="false" customHeight="false" outlineLevel="0" collapsed="false">
      <c r="A770" s="143" t="n">
        <v>43484</v>
      </c>
      <c r="B770" s="144" t="s">
        <v>499</v>
      </c>
      <c r="C770" s="145" t="s">
        <v>478</v>
      </c>
      <c r="D770" s="145" t="s">
        <v>484</v>
      </c>
      <c r="E770" s="143" t="n">
        <v>0.182</v>
      </c>
      <c r="F770" s="146" t="n">
        <f aca="false">IF(C770="MAT.",VLOOKUP(A770,INSUMOS_AUX!A:F,6,0),0)</f>
        <v>1.2</v>
      </c>
      <c r="G770" s="143" t="n">
        <f aca="false">IF(C770="M.O.",VLOOKUP(A770,INSUMOS_AUX!A:F,6,0),0)</f>
        <v>0</v>
      </c>
      <c r="H770" s="0" t="n">
        <f aca="false">$E$757*$E770</f>
        <v>53.872</v>
      </c>
    </row>
    <row r="771" customFormat="false" ht="21" hidden="false" customHeight="false" outlineLevel="0" collapsed="false">
      <c r="A771" s="143" t="n">
        <v>43485</v>
      </c>
      <c r="B771" s="144" t="s">
        <v>502</v>
      </c>
      <c r="C771" s="145" t="s">
        <v>478</v>
      </c>
      <c r="D771" s="145" t="s">
        <v>484</v>
      </c>
      <c r="E771" s="143" t="n">
        <v>0.2594</v>
      </c>
      <c r="F771" s="146" t="n">
        <f aca="false">IF(C771="MAT.",VLOOKUP(A771,INSUMOS_AUX!A:F,6,0),0)</f>
        <v>1.06</v>
      </c>
      <c r="G771" s="143" t="n">
        <f aca="false">IF(C771="M.O.",VLOOKUP(A771,INSUMOS_AUX!A:F,6,0),0)</f>
        <v>0</v>
      </c>
      <c r="H771" s="0" t="n">
        <f aca="false">$E$757*$E771</f>
        <v>76.7824</v>
      </c>
    </row>
    <row r="772" customFormat="false" ht="15" hidden="false" customHeight="false" outlineLevel="0" collapsed="false">
      <c r="A772" s="137"/>
      <c r="B772" s="147"/>
      <c r="C772" s="138"/>
      <c r="D772" s="138"/>
      <c r="E772" s="138"/>
      <c r="F772" s="138"/>
      <c r="G772" s="138"/>
    </row>
    <row r="773" customFormat="false" ht="31.5" hidden="false" customHeight="false" outlineLevel="0" collapsed="false">
      <c r="A773" s="139" t="s">
        <v>228</v>
      </c>
      <c r="B773" s="140" t="s">
        <v>229</v>
      </c>
      <c r="C773" s="141" t="s">
        <v>62</v>
      </c>
      <c r="D773" s="141" t="s">
        <v>152</v>
      </c>
      <c r="E773" s="142" t="n">
        <v>30</v>
      </c>
      <c r="F773" s="142" t="n">
        <f aca="false">SUMPRODUCT($E774:$E787,F774:F787)</f>
        <v>9.427468</v>
      </c>
      <c r="G773" s="142" t="n">
        <f aca="false">SUMPRODUCT($E774:$E787,G774:G787)</f>
        <v>8.4083199749</v>
      </c>
    </row>
    <row r="774" customFormat="false" ht="15" hidden="false" customHeight="false" outlineLevel="0" collapsed="false">
      <c r="A774" s="143" t="n">
        <v>2436</v>
      </c>
      <c r="B774" s="144" t="s">
        <v>497</v>
      </c>
      <c r="C774" s="145" t="s">
        <v>476</v>
      </c>
      <c r="D774" s="145" t="s">
        <v>484</v>
      </c>
      <c r="E774" s="143" t="n">
        <v>0.12828531</v>
      </c>
      <c r="F774" s="146" t="n">
        <f aca="false">IF(C774="MAT.",VLOOKUP(A774,INSUMOS_AUX!A:F,6,0),0)</f>
        <v>0</v>
      </c>
      <c r="G774" s="143" t="n">
        <f aca="false">IF(C774="M.O.",VLOOKUP(A774,INSUMOS_AUX!A:F,6,0),0)</f>
        <v>18.58</v>
      </c>
      <c r="H774" s="0" t="n">
        <f aca="false">$E$773*$E774</f>
        <v>3.8485593</v>
      </c>
    </row>
    <row r="775" customFormat="false" ht="15" hidden="false" customHeight="false" outlineLevel="0" collapsed="false">
      <c r="A775" s="143" t="n">
        <v>246</v>
      </c>
      <c r="B775" s="144" t="s">
        <v>602</v>
      </c>
      <c r="C775" s="145" t="s">
        <v>476</v>
      </c>
      <c r="D775" s="145" t="s">
        <v>484</v>
      </c>
      <c r="E775" s="143" t="n">
        <v>0.0489936</v>
      </c>
      <c r="F775" s="146" t="n">
        <f aca="false">IF(C775="MAT.",VLOOKUP(A775,INSUMOS_AUX!A:F,6,0),0)</f>
        <v>0</v>
      </c>
      <c r="G775" s="143" t="n">
        <f aca="false">IF(C775="M.O.",VLOOKUP(A775,INSUMOS_AUX!A:F,6,0),0)</f>
        <v>11.37</v>
      </c>
      <c r="H775" s="0" t="n">
        <f aca="false">$E$773*$E775</f>
        <v>1.469808</v>
      </c>
    </row>
    <row r="776" customFormat="false" ht="15" hidden="false" customHeight="false" outlineLevel="0" collapsed="false">
      <c r="A776" s="143" t="n">
        <v>247</v>
      </c>
      <c r="B776" s="144" t="s">
        <v>610</v>
      </c>
      <c r="C776" s="145" t="s">
        <v>476</v>
      </c>
      <c r="D776" s="145" t="s">
        <v>484</v>
      </c>
      <c r="E776" s="143" t="n">
        <v>0.12828531</v>
      </c>
      <c r="F776" s="146" t="n">
        <f aca="false">IF(C776="MAT.",VLOOKUP(A776,INSUMOS_AUX!A:F,6,0),0)</f>
        <v>0</v>
      </c>
      <c r="G776" s="143" t="n">
        <f aca="false">IF(C776="M.O.",VLOOKUP(A776,INSUMOS_AUX!A:F,6,0),0)</f>
        <v>11.37</v>
      </c>
      <c r="H776" s="0" t="n">
        <f aca="false">$E$773*$E776</f>
        <v>3.8485593</v>
      </c>
    </row>
    <row r="777" customFormat="false" ht="15" hidden="false" customHeight="false" outlineLevel="0" collapsed="false">
      <c r="A777" s="143" t="n">
        <v>2696</v>
      </c>
      <c r="B777" s="144" t="s">
        <v>500</v>
      </c>
      <c r="C777" s="145" t="s">
        <v>476</v>
      </c>
      <c r="D777" s="145" t="s">
        <v>484</v>
      </c>
      <c r="E777" s="143" t="n">
        <v>0.21577598</v>
      </c>
      <c r="F777" s="146" t="n">
        <f aca="false">IF(C777="MAT.",VLOOKUP(A777,INSUMOS_AUX!A:F,6,0),0)</f>
        <v>0</v>
      </c>
      <c r="G777" s="143" t="n">
        <f aca="false">IF(C777="M.O.",VLOOKUP(A777,INSUMOS_AUX!A:F,6,0),0)</f>
        <v>18.58</v>
      </c>
      <c r="H777" s="0" t="n">
        <f aca="false">$E$773*$E777</f>
        <v>6.4732794</v>
      </c>
    </row>
    <row r="778" customFormat="false" ht="21" hidden="false" customHeight="false" outlineLevel="0" collapsed="false">
      <c r="A778" s="143" t="n">
        <v>37370</v>
      </c>
      <c r="B778" s="144" t="s">
        <v>483</v>
      </c>
      <c r="C778" s="145" t="s">
        <v>478</v>
      </c>
      <c r="D778" s="145" t="s">
        <v>484</v>
      </c>
      <c r="E778" s="143" t="n">
        <v>0.5054</v>
      </c>
      <c r="F778" s="146" t="n">
        <f aca="false">IF(C778="MAT.",VLOOKUP(A778,INSUMOS_AUX!A:F,6,0),0)</f>
        <v>3.14</v>
      </c>
      <c r="G778" s="143" t="n">
        <f aca="false">IF(C778="M.O.",VLOOKUP(A778,INSUMOS_AUX!A:F,6,0),0)</f>
        <v>0</v>
      </c>
      <c r="H778" s="0" t="n">
        <f aca="false">$E$773*$E778</f>
        <v>15.162</v>
      </c>
    </row>
    <row r="779" customFormat="false" ht="21" hidden="false" customHeight="false" outlineLevel="0" collapsed="false">
      <c r="A779" s="143" t="n">
        <v>37371</v>
      </c>
      <c r="B779" s="144" t="s">
        <v>485</v>
      </c>
      <c r="C779" s="145" t="s">
        <v>478</v>
      </c>
      <c r="D779" s="145" t="s">
        <v>484</v>
      </c>
      <c r="E779" s="143" t="n">
        <v>0.5054</v>
      </c>
      <c r="F779" s="146" t="n">
        <f aca="false">IF(C779="MAT.",VLOOKUP(A779,INSUMOS_AUX!A:F,6,0),0)</f>
        <v>0.63</v>
      </c>
      <c r="G779" s="143" t="n">
        <f aca="false">IF(C779="M.O.",VLOOKUP(A779,INSUMOS_AUX!A:F,6,0),0)</f>
        <v>0</v>
      </c>
      <c r="H779" s="0" t="n">
        <f aca="false">$E$773*$E779</f>
        <v>15.162</v>
      </c>
    </row>
    <row r="780" customFormat="false" ht="21" hidden="false" customHeight="false" outlineLevel="0" collapsed="false">
      <c r="A780" s="143" t="n">
        <v>37372</v>
      </c>
      <c r="B780" s="144" t="s">
        <v>486</v>
      </c>
      <c r="C780" s="145" t="s">
        <v>478</v>
      </c>
      <c r="D780" s="145" t="s">
        <v>484</v>
      </c>
      <c r="E780" s="143" t="n">
        <v>0.5054</v>
      </c>
      <c r="F780" s="146" t="n">
        <f aca="false">IF(C780="MAT.",VLOOKUP(A780,INSUMOS_AUX!A:F,6,0),0)</f>
        <v>1.34</v>
      </c>
      <c r="G780" s="143" t="n">
        <f aca="false">IF(C780="M.O.",VLOOKUP(A780,INSUMOS_AUX!A:F,6,0),0)</f>
        <v>0</v>
      </c>
      <c r="H780" s="0" t="n">
        <f aca="false">$E$773*$E780</f>
        <v>15.162</v>
      </c>
    </row>
    <row r="781" customFormat="false" ht="21" hidden="false" customHeight="false" outlineLevel="0" collapsed="false">
      <c r="A781" s="143" t="n">
        <v>37373</v>
      </c>
      <c r="B781" s="144" t="s">
        <v>487</v>
      </c>
      <c r="C781" s="145" t="s">
        <v>478</v>
      </c>
      <c r="D781" s="145" t="s">
        <v>484</v>
      </c>
      <c r="E781" s="143" t="n">
        <v>0.5054</v>
      </c>
      <c r="F781" s="146" t="n">
        <f aca="false">IF(C781="MAT.",VLOOKUP(A781,INSUMOS_AUX!A:F,6,0),0)</f>
        <v>0.04</v>
      </c>
      <c r="G781" s="143" t="n">
        <f aca="false">IF(C781="M.O.",VLOOKUP(A781,INSUMOS_AUX!A:F,6,0),0)</f>
        <v>0</v>
      </c>
      <c r="H781" s="0" t="n">
        <f aca="false">$E$773*$E781</f>
        <v>15.162</v>
      </c>
    </row>
    <row r="782" customFormat="false" ht="21" hidden="false" customHeight="false" outlineLevel="0" collapsed="false">
      <c r="A782" s="143" t="n">
        <v>392</v>
      </c>
      <c r="B782" s="144" t="s">
        <v>612</v>
      </c>
      <c r="C782" s="145" t="s">
        <v>478</v>
      </c>
      <c r="D782" s="145" t="s">
        <v>32</v>
      </c>
      <c r="E782" s="143" t="n">
        <v>1.7857</v>
      </c>
      <c r="F782" s="146" t="n">
        <f aca="false">IF(C782="MAT.",VLOOKUP(A782,INSUMOS_AUX!A:F,6,0),0)</f>
        <v>1.4</v>
      </c>
      <c r="G782" s="143" t="n">
        <f aca="false">IF(C782="M.O.",VLOOKUP(A782,INSUMOS_AUX!A:F,6,0),0)</f>
        <v>0</v>
      </c>
      <c r="H782" s="0" t="n">
        <f aca="false">$E$773*$E782</f>
        <v>53.571</v>
      </c>
    </row>
    <row r="783" customFormat="false" ht="31.5" hidden="false" customHeight="false" outlineLevel="0" collapsed="false">
      <c r="A783" s="143" t="n">
        <v>39247</v>
      </c>
      <c r="B783" s="144" t="s">
        <v>653</v>
      </c>
      <c r="C783" s="145" t="s">
        <v>478</v>
      </c>
      <c r="D783" s="145" t="s">
        <v>152</v>
      </c>
      <c r="E783" s="143" t="n">
        <v>1.1</v>
      </c>
      <c r="F783" s="146" t="n">
        <f aca="false">IF(C783="MAT.",VLOOKUP(A783,INSUMOS_AUX!A:F,6,0),0)</f>
        <v>3.15</v>
      </c>
      <c r="G783" s="143" t="n">
        <f aca="false">IF(C783="M.O.",VLOOKUP(A783,INSUMOS_AUX!A:F,6,0),0)</f>
        <v>0</v>
      </c>
      <c r="H783" s="0" t="n">
        <f aca="false">$E$773*$E783</f>
        <v>33</v>
      </c>
    </row>
    <row r="784" customFormat="false" ht="21" hidden="false" customHeight="false" outlineLevel="0" collapsed="false">
      <c r="A784" s="143" t="n">
        <v>43460</v>
      </c>
      <c r="B784" s="144" t="s">
        <v>498</v>
      </c>
      <c r="C784" s="145" t="s">
        <v>478</v>
      </c>
      <c r="D784" s="145" t="s">
        <v>484</v>
      </c>
      <c r="E784" s="143" t="n">
        <v>0.246</v>
      </c>
      <c r="F784" s="146" t="n">
        <f aca="false">IF(C784="MAT.",VLOOKUP(A784,INSUMOS_AUX!A:F,6,0),0)</f>
        <v>0.85</v>
      </c>
      <c r="G784" s="143" t="n">
        <f aca="false">IF(C784="M.O.",VLOOKUP(A784,INSUMOS_AUX!A:F,6,0),0)</f>
        <v>0</v>
      </c>
      <c r="H784" s="0" t="n">
        <f aca="false">$E$773*$E784</f>
        <v>7.38</v>
      </c>
    </row>
    <row r="785" customFormat="false" ht="21" hidden="false" customHeight="false" outlineLevel="0" collapsed="false">
      <c r="A785" s="143" t="n">
        <v>43461</v>
      </c>
      <c r="B785" s="144" t="s">
        <v>501</v>
      </c>
      <c r="C785" s="145" t="s">
        <v>478</v>
      </c>
      <c r="D785" s="145" t="s">
        <v>484</v>
      </c>
      <c r="E785" s="143" t="n">
        <v>0.2594</v>
      </c>
      <c r="F785" s="146" t="n">
        <f aca="false">IF(C785="MAT.",VLOOKUP(A785,INSUMOS_AUX!A:F,6,0),0)</f>
        <v>0.31</v>
      </c>
      <c r="G785" s="143" t="n">
        <f aca="false">IF(C785="M.O.",VLOOKUP(A785,INSUMOS_AUX!A:F,6,0),0)</f>
        <v>0</v>
      </c>
      <c r="H785" s="0" t="n">
        <f aca="false">$E$773*$E785</f>
        <v>7.782</v>
      </c>
    </row>
    <row r="786" customFormat="false" ht="21" hidden="false" customHeight="false" outlineLevel="0" collapsed="false">
      <c r="A786" s="143" t="n">
        <v>43484</v>
      </c>
      <c r="B786" s="144" t="s">
        <v>499</v>
      </c>
      <c r="C786" s="145" t="s">
        <v>478</v>
      </c>
      <c r="D786" s="145" t="s">
        <v>484</v>
      </c>
      <c r="E786" s="143" t="n">
        <v>0.246</v>
      </c>
      <c r="F786" s="146" t="n">
        <f aca="false">IF(C786="MAT.",VLOOKUP(A786,INSUMOS_AUX!A:F,6,0),0)</f>
        <v>1.2</v>
      </c>
      <c r="G786" s="143" t="n">
        <f aca="false">IF(C786="M.O.",VLOOKUP(A786,INSUMOS_AUX!A:F,6,0),0)</f>
        <v>0</v>
      </c>
      <c r="H786" s="0" t="n">
        <f aca="false">$E$773*$E786</f>
        <v>7.38</v>
      </c>
    </row>
    <row r="787" customFormat="false" ht="21" hidden="false" customHeight="false" outlineLevel="0" collapsed="false">
      <c r="A787" s="143" t="n">
        <v>43485</v>
      </c>
      <c r="B787" s="144" t="s">
        <v>502</v>
      </c>
      <c r="C787" s="145" t="s">
        <v>478</v>
      </c>
      <c r="D787" s="145" t="s">
        <v>484</v>
      </c>
      <c r="E787" s="143" t="n">
        <v>0.2594</v>
      </c>
      <c r="F787" s="146" t="n">
        <f aca="false">IF(C787="MAT.",VLOOKUP(A787,INSUMOS_AUX!A:F,6,0),0)</f>
        <v>1.06</v>
      </c>
      <c r="G787" s="143" t="n">
        <f aca="false">IF(C787="M.O.",VLOOKUP(A787,INSUMOS_AUX!A:F,6,0),0)</f>
        <v>0</v>
      </c>
      <c r="H787" s="0" t="n">
        <f aca="false">$E$773*$E787</f>
        <v>7.782</v>
      </c>
    </row>
    <row r="788" customFormat="false" ht="15" hidden="false" customHeight="false" outlineLevel="0" collapsed="false">
      <c r="A788" s="137"/>
      <c r="B788" s="147"/>
      <c r="C788" s="138"/>
      <c r="D788" s="138"/>
      <c r="E788" s="138"/>
      <c r="F788" s="138"/>
      <c r="G788" s="138"/>
    </row>
    <row r="789" customFormat="false" ht="31.5" hidden="false" customHeight="false" outlineLevel="0" collapsed="false">
      <c r="A789" s="139" t="s">
        <v>183</v>
      </c>
      <c r="B789" s="140" t="s">
        <v>184</v>
      </c>
      <c r="C789" s="141" t="s">
        <v>62</v>
      </c>
      <c r="D789" s="141" t="s">
        <v>152</v>
      </c>
      <c r="E789" s="149" t="n">
        <v>1460</v>
      </c>
      <c r="F789" s="142" t="n">
        <f aca="false">SUMPRODUCT($E790:$E799,F790:F799)</f>
        <v>2.923926</v>
      </c>
      <c r="G789" s="142" t="n">
        <f aca="false">SUMPRODUCT($E790:$E799,G790:G799)</f>
        <v>0.9058715935</v>
      </c>
    </row>
    <row r="790" customFormat="false" ht="31.5" hidden="false" customHeight="false" outlineLevel="0" collapsed="false">
      <c r="A790" s="143" t="n">
        <v>1014</v>
      </c>
      <c r="B790" s="144" t="s">
        <v>613</v>
      </c>
      <c r="C790" s="145" t="s">
        <v>478</v>
      </c>
      <c r="D790" s="145" t="s">
        <v>152</v>
      </c>
      <c r="E790" s="143" t="n">
        <v>1.2434</v>
      </c>
      <c r="F790" s="146" t="n">
        <f aca="false">IF(C790="MAT.",VLOOKUP(A790,INSUMOS_AUX!A:F,6,0),0)</f>
        <v>1.99</v>
      </c>
      <c r="G790" s="143" t="n">
        <f aca="false">IF(C790="M.O.",VLOOKUP(A790,INSUMOS_AUX!A:F,6,0),0)</f>
        <v>0</v>
      </c>
      <c r="H790" s="0" t="n">
        <f aca="false">$E$789*$E790</f>
        <v>1815.364</v>
      </c>
    </row>
    <row r="791" customFormat="false" ht="21" hidden="false" customHeight="false" outlineLevel="0" collapsed="false">
      <c r="A791" s="143" t="n">
        <v>21127</v>
      </c>
      <c r="B791" s="144" t="s">
        <v>614</v>
      </c>
      <c r="C791" s="145" t="s">
        <v>478</v>
      </c>
      <c r="D791" s="145" t="s">
        <v>32</v>
      </c>
      <c r="E791" s="143" t="n">
        <v>0.0094</v>
      </c>
      <c r="F791" s="146" t="n">
        <f aca="false">IF(C791="MAT.",VLOOKUP(A791,INSUMOS_AUX!A:F,6,0),0)</f>
        <v>3.4</v>
      </c>
      <c r="G791" s="143" t="n">
        <f aca="false">IF(C791="M.O.",VLOOKUP(A791,INSUMOS_AUX!A:F,6,0),0)</f>
        <v>0</v>
      </c>
      <c r="H791" s="0" t="n">
        <f aca="false">$E$789*$E791</f>
        <v>13.724</v>
      </c>
    </row>
    <row r="792" customFormat="false" ht="15" hidden="false" customHeight="false" outlineLevel="0" collapsed="false">
      <c r="A792" s="143" t="n">
        <v>2436</v>
      </c>
      <c r="B792" s="144" t="s">
        <v>497</v>
      </c>
      <c r="C792" s="145" t="s">
        <v>476</v>
      </c>
      <c r="D792" s="145" t="s">
        <v>484</v>
      </c>
      <c r="E792" s="143" t="n">
        <v>0.03024613</v>
      </c>
      <c r="F792" s="146" t="n">
        <f aca="false">IF(C792="MAT.",VLOOKUP(A792,INSUMOS_AUX!A:F,6,0),0)</f>
        <v>0</v>
      </c>
      <c r="G792" s="143" t="n">
        <f aca="false">IF(C792="M.O.",VLOOKUP(A792,INSUMOS_AUX!A:F,6,0),0)</f>
        <v>18.58</v>
      </c>
      <c r="H792" s="0" t="n">
        <f aca="false">$E$789*$E792</f>
        <v>44.1593498</v>
      </c>
    </row>
    <row r="793" customFormat="false" ht="15" hidden="false" customHeight="false" outlineLevel="0" collapsed="false">
      <c r="A793" s="143" t="n">
        <v>247</v>
      </c>
      <c r="B793" s="144" t="s">
        <v>610</v>
      </c>
      <c r="C793" s="145" t="s">
        <v>476</v>
      </c>
      <c r="D793" s="145" t="s">
        <v>484</v>
      </c>
      <c r="E793" s="143" t="n">
        <v>0.03024613</v>
      </c>
      <c r="F793" s="146" t="n">
        <f aca="false">IF(C793="MAT.",VLOOKUP(A793,INSUMOS_AUX!A:F,6,0),0)</f>
        <v>0</v>
      </c>
      <c r="G793" s="143" t="n">
        <f aca="false">IF(C793="M.O.",VLOOKUP(A793,INSUMOS_AUX!A:F,6,0),0)</f>
        <v>11.37</v>
      </c>
      <c r="H793" s="0" t="n">
        <f aca="false">$E$789*$E793</f>
        <v>44.1593498</v>
      </c>
    </row>
    <row r="794" customFormat="false" ht="21" hidden="false" customHeight="false" outlineLevel="0" collapsed="false">
      <c r="A794" s="143" t="n">
        <v>37370</v>
      </c>
      <c r="B794" s="144" t="s">
        <v>483</v>
      </c>
      <c r="C794" s="145" t="s">
        <v>478</v>
      </c>
      <c r="D794" s="145" t="s">
        <v>484</v>
      </c>
      <c r="E794" s="143" t="n">
        <v>0.058</v>
      </c>
      <c r="F794" s="146" t="n">
        <f aca="false">IF(C794="MAT.",VLOOKUP(A794,INSUMOS_AUX!A:F,6,0),0)</f>
        <v>3.14</v>
      </c>
      <c r="G794" s="143" t="n">
        <f aca="false">IF(C794="M.O.",VLOOKUP(A794,INSUMOS_AUX!A:F,6,0),0)</f>
        <v>0</v>
      </c>
      <c r="H794" s="0" t="n">
        <f aca="false">$E$789*$E794</f>
        <v>84.68</v>
      </c>
    </row>
    <row r="795" customFormat="false" ht="21" hidden="false" customHeight="false" outlineLevel="0" collapsed="false">
      <c r="A795" s="143" t="n">
        <v>37371</v>
      </c>
      <c r="B795" s="144" t="s">
        <v>485</v>
      </c>
      <c r="C795" s="145" t="s">
        <v>478</v>
      </c>
      <c r="D795" s="145" t="s">
        <v>484</v>
      </c>
      <c r="E795" s="143" t="n">
        <v>0.058</v>
      </c>
      <c r="F795" s="146" t="n">
        <f aca="false">IF(C795="MAT.",VLOOKUP(A795,INSUMOS_AUX!A:F,6,0),0)</f>
        <v>0.63</v>
      </c>
      <c r="G795" s="143" t="n">
        <f aca="false">IF(C795="M.O.",VLOOKUP(A795,INSUMOS_AUX!A:F,6,0),0)</f>
        <v>0</v>
      </c>
      <c r="H795" s="0" t="n">
        <f aca="false">$E$789*$E795</f>
        <v>84.68</v>
      </c>
    </row>
    <row r="796" customFormat="false" ht="21" hidden="false" customHeight="false" outlineLevel="0" collapsed="false">
      <c r="A796" s="143" t="n">
        <v>37372</v>
      </c>
      <c r="B796" s="144" t="s">
        <v>486</v>
      </c>
      <c r="C796" s="145" t="s">
        <v>478</v>
      </c>
      <c r="D796" s="145" t="s">
        <v>484</v>
      </c>
      <c r="E796" s="143" t="n">
        <v>0.058</v>
      </c>
      <c r="F796" s="146" t="n">
        <f aca="false">IF(C796="MAT.",VLOOKUP(A796,INSUMOS_AUX!A:F,6,0),0)</f>
        <v>1.34</v>
      </c>
      <c r="G796" s="143" t="n">
        <f aca="false">IF(C796="M.O.",VLOOKUP(A796,INSUMOS_AUX!A:F,6,0),0)</f>
        <v>0</v>
      </c>
      <c r="H796" s="0" t="n">
        <f aca="false">$E$789*$E796</f>
        <v>84.68</v>
      </c>
    </row>
    <row r="797" customFormat="false" ht="21" hidden="false" customHeight="false" outlineLevel="0" collapsed="false">
      <c r="A797" s="143" t="n">
        <v>37373</v>
      </c>
      <c r="B797" s="144" t="s">
        <v>487</v>
      </c>
      <c r="C797" s="145" t="s">
        <v>478</v>
      </c>
      <c r="D797" s="145" t="s">
        <v>484</v>
      </c>
      <c r="E797" s="143" t="n">
        <v>0.058</v>
      </c>
      <c r="F797" s="146" t="n">
        <f aca="false">IF(C797="MAT.",VLOOKUP(A797,INSUMOS_AUX!A:F,6,0),0)</f>
        <v>0.04</v>
      </c>
      <c r="G797" s="143" t="n">
        <f aca="false">IF(C797="M.O.",VLOOKUP(A797,INSUMOS_AUX!A:F,6,0),0)</f>
        <v>0</v>
      </c>
      <c r="H797" s="0" t="n">
        <f aca="false">$E$789*$E797</f>
        <v>84.68</v>
      </c>
    </row>
    <row r="798" customFormat="false" ht="21" hidden="false" customHeight="false" outlineLevel="0" collapsed="false">
      <c r="A798" s="143" t="n">
        <v>43460</v>
      </c>
      <c r="B798" s="144" t="s">
        <v>498</v>
      </c>
      <c r="C798" s="145" t="s">
        <v>478</v>
      </c>
      <c r="D798" s="145" t="s">
        <v>484</v>
      </c>
      <c r="E798" s="143" t="n">
        <v>0.058</v>
      </c>
      <c r="F798" s="146" t="n">
        <f aca="false">IF(C798="MAT.",VLOOKUP(A798,INSUMOS_AUX!A:F,6,0),0)</f>
        <v>0.85</v>
      </c>
      <c r="G798" s="143" t="n">
        <f aca="false">IF(C798="M.O.",VLOOKUP(A798,INSUMOS_AUX!A:F,6,0),0)</f>
        <v>0</v>
      </c>
      <c r="H798" s="0" t="n">
        <f aca="false">$E$789*$E798</f>
        <v>84.68</v>
      </c>
    </row>
    <row r="799" customFormat="false" ht="21" hidden="false" customHeight="false" outlineLevel="0" collapsed="false">
      <c r="A799" s="143" t="n">
        <v>43484</v>
      </c>
      <c r="B799" s="144" t="s">
        <v>499</v>
      </c>
      <c r="C799" s="145" t="s">
        <v>478</v>
      </c>
      <c r="D799" s="145" t="s">
        <v>484</v>
      </c>
      <c r="E799" s="143" t="n">
        <v>0.058</v>
      </c>
      <c r="F799" s="146" t="n">
        <f aca="false">IF(C799="MAT.",VLOOKUP(A799,INSUMOS_AUX!A:F,6,0),0)</f>
        <v>1.2</v>
      </c>
      <c r="G799" s="143" t="n">
        <f aca="false">IF(C799="M.O.",VLOOKUP(A799,INSUMOS_AUX!A:F,6,0),0)</f>
        <v>0</v>
      </c>
      <c r="H799" s="0" t="n">
        <f aca="false">$E$789*$E799</f>
        <v>84.68</v>
      </c>
    </row>
    <row r="800" customFormat="false" ht="15" hidden="false" customHeight="false" outlineLevel="0" collapsed="false">
      <c r="A800" s="137"/>
      <c r="B800" s="147"/>
      <c r="C800" s="138"/>
      <c r="D800" s="138"/>
      <c r="E800" s="138"/>
      <c r="F800" s="138"/>
      <c r="G800" s="138"/>
    </row>
    <row r="801" customFormat="false" ht="31.5" hidden="false" customHeight="false" outlineLevel="0" collapsed="false">
      <c r="A801" s="139" t="s">
        <v>232</v>
      </c>
      <c r="B801" s="140" t="s">
        <v>233</v>
      </c>
      <c r="C801" s="141" t="s">
        <v>62</v>
      </c>
      <c r="D801" s="141" t="s">
        <v>152</v>
      </c>
      <c r="E801" s="142" t="n">
        <v>300</v>
      </c>
      <c r="F801" s="142" t="n">
        <f aca="false">SUMPRODUCT($E802:$E811,F802:F811)</f>
        <v>4.709214</v>
      </c>
      <c r="G801" s="142" t="n">
        <f aca="false">SUMPRODUCT($E802:$E811,G802:G811)</f>
        <v>1.2182411085</v>
      </c>
    </row>
    <row r="802" customFormat="false" ht="21" hidden="false" customHeight="false" outlineLevel="0" collapsed="false">
      <c r="A802" s="143" t="n">
        <v>21127</v>
      </c>
      <c r="B802" s="144" t="s">
        <v>614</v>
      </c>
      <c r="C802" s="145" t="s">
        <v>478</v>
      </c>
      <c r="D802" s="145" t="s">
        <v>32</v>
      </c>
      <c r="E802" s="143" t="n">
        <v>0.0094</v>
      </c>
      <c r="F802" s="146" t="n">
        <f aca="false">IF(C802="MAT.",VLOOKUP(A802,INSUMOS_AUX!A:F,6,0),0)</f>
        <v>3.4</v>
      </c>
      <c r="G802" s="143" t="n">
        <f aca="false">IF(C802="M.O.",VLOOKUP(A802,INSUMOS_AUX!A:F,6,0),0)</f>
        <v>0</v>
      </c>
      <c r="H802" s="0" t="n">
        <f aca="false">$E$801*$E802</f>
        <v>2.82</v>
      </c>
    </row>
    <row r="803" customFormat="false" ht="15" hidden="false" customHeight="false" outlineLevel="0" collapsed="false">
      <c r="A803" s="143" t="n">
        <v>2436</v>
      </c>
      <c r="B803" s="144" t="s">
        <v>497</v>
      </c>
      <c r="C803" s="145" t="s">
        <v>476</v>
      </c>
      <c r="D803" s="145" t="s">
        <v>484</v>
      </c>
      <c r="E803" s="143" t="n">
        <v>0.04067583</v>
      </c>
      <c r="F803" s="146" t="n">
        <f aca="false">IF(C803="MAT.",VLOOKUP(A803,INSUMOS_AUX!A:F,6,0),0)</f>
        <v>0</v>
      </c>
      <c r="G803" s="143" t="n">
        <f aca="false">IF(C803="M.O.",VLOOKUP(A803,INSUMOS_AUX!A:F,6,0),0)</f>
        <v>18.58</v>
      </c>
      <c r="H803" s="0" t="n">
        <f aca="false">$E$801*$E803</f>
        <v>12.202749</v>
      </c>
    </row>
    <row r="804" customFormat="false" ht="15" hidden="false" customHeight="false" outlineLevel="0" collapsed="false">
      <c r="A804" s="143" t="n">
        <v>247</v>
      </c>
      <c r="B804" s="144" t="s">
        <v>610</v>
      </c>
      <c r="C804" s="145" t="s">
        <v>476</v>
      </c>
      <c r="D804" s="145" t="s">
        <v>484</v>
      </c>
      <c r="E804" s="143" t="n">
        <v>0.04067583</v>
      </c>
      <c r="F804" s="146" t="n">
        <f aca="false">IF(C804="MAT.",VLOOKUP(A804,INSUMOS_AUX!A:F,6,0),0)</f>
        <v>0</v>
      </c>
      <c r="G804" s="143" t="n">
        <f aca="false">IF(C804="M.O.",VLOOKUP(A804,INSUMOS_AUX!A:F,6,0),0)</f>
        <v>11.37</v>
      </c>
      <c r="H804" s="0" t="n">
        <f aca="false">$E$801*$E804</f>
        <v>12.202749</v>
      </c>
    </row>
    <row r="805" customFormat="false" ht="21" hidden="false" customHeight="false" outlineLevel="0" collapsed="false">
      <c r="A805" s="143" t="n">
        <v>37370</v>
      </c>
      <c r="B805" s="144" t="s">
        <v>483</v>
      </c>
      <c r="C805" s="145" t="s">
        <v>478</v>
      </c>
      <c r="D805" s="145" t="s">
        <v>484</v>
      </c>
      <c r="E805" s="143" t="n">
        <v>0.078</v>
      </c>
      <c r="F805" s="146" t="n">
        <f aca="false">IF(C805="MAT.",VLOOKUP(A805,INSUMOS_AUX!A:F,6,0),0)</f>
        <v>3.14</v>
      </c>
      <c r="G805" s="143" t="n">
        <f aca="false">IF(C805="M.O.",VLOOKUP(A805,INSUMOS_AUX!A:F,6,0),0)</f>
        <v>0</v>
      </c>
      <c r="H805" s="0" t="n">
        <f aca="false">$E$801*$E805</f>
        <v>23.4</v>
      </c>
    </row>
    <row r="806" customFormat="false" ht="21" hidden="false" customHeight="false" outlineLevel="0" collapsed="false">
      <c r="A806" s="143" t="n">
        <v>37371</v>
      </c>
      <c r="B806" s="144" t="s">
        <v>485</v>
      </c>
      <c r="C806" s="145" t="s">
        <v>478</v>
      </c>
      <c r="D806" s="145" t="s">
        <v>484</v>
      </c>
      <c r="E806" s="143" t="n">
        <v>0.078</v>
      </c>
      <c r="F806" s="146" t="n">
        <f aca="false">IF(C806="MAT.",VLOOKUP(A806,INSUMOS_AUX!A:F,6,0),0)</f>
        <v>0.63</v>
      </c>
      <c r="G806" s="143" t="n">
        <f aca="false">IF(C806="M.O.",VLOOKUP(A806,INSUMOS_AUX!A:F,6,0),0)</f>
        <v>0</v>
      </c>
      <c r="H806" s="0" t="n">
        <f aca="false">$E$801*$E806</f>
        <v>23.4</v>
      </c>
    </row>
    <row r="807" customFormat="false" ht="21" hidden="false" customHeight="false" outlineLevel="0" collapsed="false">
      <c r="A807" s="143" t="n">
        <v>37372</v>
      </c>
      <c r="B807" s="144" t="s">
        <v>486</v>
      </c>
      <c r="C807" s="145" t="s">
        <v>478</v>
      </c>
      <c r="D807" s="145" t="s">
        <v>484</v>
      </c>
      <c r="E807" s="143" t="n">
        <v>0.078</v>
      </c>
      <c r="F807" s="146" t="n">
        <f aca="false">IF(C807="MAT.",VLOOKUP(A807,INSUMOS_AUX!A:F,6,0),0)</f>
        <v>1.34</v>
      </c>
      <c r="G807" s="143" t="n">
        <f aca="false">IF(C807="M.O.",VLOOKUP(A807,INSUMOS_AUX!A:F,6,0),0)</f>
        <v>0</v>
      </c>
      <c r="H807" s="0" t="n">
        <f aca="false">$E$801*$E807</f>
        <v>23.4</v>
      </c>
    </row>
    <row r="808" customFormat="false" ht="21" hidden="false" customHeight="false" outlineLevel="0" collapsed="false">
      <c r="A808" s="143" t="n">
        <v>37373</v>
      </c>
      <c r="B808" s="144" t="s">
        <v>487</v>
      </c>
      <c r="C808" s="145" t="s">
        <v>478</v>
      </c>
      <c r="D808" s="145" t="s">
        <v>484</v>
      </c>
      <c r="E808" s="143" t="n">
        <v>0.078</v>
      </c>
      <c r="F808" s="146" t="n">
        <f aca="false">IF(C808="MAT.",VLOOKUP(A808,INSUMOS_AUX!A:F,6,0),0)</f>
        <v>0.04</v>
      </c>
      <c r="G808" s="143" t="n">
        <f aca="false">IF(C808="M.O.",VLOOKUP(A808,INSUMOS_AUX!A:F,6,0),0)</f>
        <v>0</v>
      </c>
      <c r="H808" s="0" t="n">
        <f aca="false">$E$801*$E808</f>
        <v>23.4</v>
      </c>
    </row>
    <row r="809" customFormat="false" ht="21" hidden="false" customHeight="false" outlineLevel="0" collapsed="false">
      <c r="A809" s="143" t="n">
        <v>43460</v>
      </c>
      <c r="B809" s="144" t="s">
        <v>498</v>
      </c>
      <c r="C809" s="145" t="s">
        <v>478</v>
      </c>
      <c r="D809" s="145" t="s">
        <v>484</v>
      </c>
      <c r="E809" s="143" t="n">
        <v>0.078</v>
      </c>
      <c r="F809" s="146" t="n">
        <f aca="false">IF(C809="MAT.",VLOOKUP(A809,INSUMOS_AUX!A:F,6,0),0)</f>
        <v>0.85</v>
      </c>
      <c r="G809" s="143" t="n">
        <f aca="false">IF(C809="M.O.",VLOOKUP(A809,INSUMOS_AUX!A:F,6,0),0)</f>
        <v>0</v>
      </c>
      <c r="H809" s="0" t="n">
        <f aca="false">$E$801*$E809</f>
        <v>23.4</v>
      </c>
    </row>
    <row r="810" customFormat="false" ht="21" hidden="false" customHeight="false" outlineLevel="0" collapsed="false">
      <c r="A810" s="143" t="n">
        <v>43484</v>
      </c>
      <c r="B810" s="144" t="s">
        <v>499</v>
      </c>
      <c r="C810" s="145" t="s">
        <v>478</v>
      </c>
      <c r="D810" s="145" t="s">
        <v>484</v>
      </c>
      <c r="E810" s="143" t="n">
        <v>0.078</v>
      </c>
      <c r="F810" s="146" t="n">
        <f aca="false">IF(C810="MAT.",VLOOKUP(A810,INSUMOS_AUX!A:F,6,0),0)</f>
        <v>1.2</v>
      </c>
      <c r="G810" s="143" t="n">
        <f aca="false">IF(C810="M.O.",VLOOKUP(A810,INSUMOS_AUX!A:F,6,0),0)</f>
        <v>0</v>
      </c>
      <c r="H810" s="0" t="n">
        <f aca="false">$E$801*$E810</f>
        <v>23.4</v>
      </c>
    </row>
    <row r="811" customFormat="false" ht="31.5" hidden="false" customHeight="false" outlineLevel="0" collapsed="false">
      <c r="A811" s="143" t="n">
        <v>981</v>
      </c>
      <c r="B811" s="144" t="s">
        <v>654</v>
      </c>
      <c r="C811" s="145" t="s">
        <v>478</v>
      </c>
      <c r="D811" s="145" t="s">
        <v>152</v>
      </c>
      <c r="E811" s="143" t="n">
        <v>1.2434</v>
      </c>
      <c r="F811" s="146" t="n">
        <f aca="false">IF(C811="MAT.",VLOOKUP(A811,INSUMOS_AUX!A:F,6,0),0)</f>
        <v>3.31</v>
      </c>
      <c r="G811" s="143" t="n">
        <f aca="false">IF(C811="M.O.",VLOOKUP(A811,INSUMOS_AUX!A:F,6,0),0)</f>
        <v>0</v>
      </c>
      <c r="H811" s="0" t="n">
        <f aca="false">$E$801*$E811</f>
        <v>373.02</v>
      </c>
    </row>
    <row r="812" customFormat="false" ht="15" hidden="false" customHeight="false" outlineLevel="0" collapsed="false">
      <c r="A812" s="137"/>
      <c r="B812" s="147"/>
      <c r="C812" s="138"/>
      <c r="D812" s="138"/>
      <c r="E812" s="138"/>
      <c r="F812" s="138"/>
      <c r="G812" s="138"/>
    </row>
    <row r="813" customFormat="false" ht="31.5" hidden="false" customHeight="false" outlineLevel="0" collapsed="false">
      <c r="A813" s="139" t="s">
        <v>186</v>
      </c>
      <c r="B813" s="140" t="s">
        <v>187</v>
      </c>
      <c r="C813" s="141" t="s">
        <v>62</v>
      </c>
      <c r="D813" s="141" t="s">
        <v>152</v>
      </c>
      <c r="E813" s="142" t="n">
        <v>70</v>
      </c>
      <c r="F813" s="142" t="n">
        <f aca="false">SUMPRODUCT($E814:$E823,F814:F823)</f>
        <v>11.906638</v>
      </c>
      <c r="G813" s="142" t="n">
        <f aca="false">SUMPRODUCT($E814:$E823,G814:G823)</f>
        <v>2.374008314</v>
      </c>
    </row>
    <row r="814" customFormat="false" ht="31.5" hidden="false" customHeight="false" outlineLevel="0" collapsed="false">
      <c r="A814" s="143" t="n">
        <v>1020</v>
      </c>
      <c r="B814" s="144" t="s">
        <v>615</v>
      </c>
      <c r="C814" s="145" t="s">
        <v>478</v>
      </c>
      <c r="D814" s="145" t="s">
        <v>152</v>
      </c>
      <c r="E814" s="143" t="n">
        <v>1.2434</v>
      </c>
      <c r="F814" s="146" t="n">
        <f aca="false">IF(C814="MAT.",VLOOKUP(A814,INSUMOS_AUX!A:F,6,0),0)</f>
        <v>8.67</v>
      </c>
      <c r="G814" s="143" t="n">
        <f aca="false">IF(C814="M.O.",VLOOKUP(A814,INSUMOS_AUX!A:F,6,0),0)</f>
        <v>0</v>
      </c>
      <c r="H814" s="0" t="n">
        <f aca="false">$E$813*$E814</f>
        <v>87.038</v>
      </c>
    </row>
    <row r="815" customFormat="false" ht="21" hidden="false" customHeight="false" outlineLevel="0" collapsed="false">
      <c r="A815" s="143" t="n">
        <v>21127</v>
      </c>
      <c r="B815" s="144" t="s">
        <v>614</v>
      </c>
      <c r="C815" s="145" t="s">
        <v>478</v>
      </c>
      <c r="D815" s="145" t="s">
        <v>32</v>
      </c>
      <c r="E815" s="143" t="n">
        <v>0.0094</v>
      </c>
      <c r="F815" s="146" t="n">
        <f aca="false">IF(C815="MAT.",VLOOKUP(A815,INSUMOS_AUX!A:F,6,0),0)</f>
        <v>3.4</v>
      </c>
      <c r="G815" s="143" t="n">
        <f aca="false">IF(C815="M.O.",VLOOKUP(A815,INSUMOS_AUX!A:F,6,0),0)</f>
        <v>0</v>
      </c>
      <c r="H815" s="0" t="n">
        <f aca="false">$E$813*$E815</f>
        <v>0.658</v>
      </c>
    </row>
    <row r="816" customFormat="false" ht="15" hidden="false" customHeight="false" outlineLevel="0" collapsed="false">
      <c r="A816" s="143" t="n">
        <v>2436</v>
      </c>
      <c r="B816" s="144" t="s">
        <v>497</v>
      </c>
      <c r="C816" s="145" t="s">
        <v>476</v>
      </c>
      <c r="D816" s="145" t="s">
        <v>484</v>
      </c>
      <c r="E816" s="143" t="n">
        <v>0.07926572</v>
      </c>
      <c r="F816" s="146" t="n">
        <f aca="false">IF(C816="MAT.",VLOOKUP(A816,INSUMOS_AUX!A:F,6,0),0)</f>
        <v>0</v>
      </c>
      <c r="G816" s="143" t="n">
        <f aca="false">IF(C816="M.O.",VLOOKUP(A816,INSUMOS_AUX!A:F,6,0),0)</f>
        <v>18.58</v>
      </c>
      <c r="H816" s="0" t="n">
        <f aca="false">$E$813*$E816</f>
        <v>5.5486004</v>
      </c>
    </row>
    <row r="817" customFormat="false" ht="15" hidden="false" customHeight="false" outlineLevel="0" collapsed="false">
      <c r="A817" s="143" t="n">
        <v>247</v>
      </c>
      <c r="B817" s="144" t="s">
        <v>610</v>
      </c>
      <c r="C817" s="145" t="s">
        <v>476</v>
      </c>
      <c r="D817" s="145" t="s">
        <v>484</v>
      </c>
      <c r="E817" s="143" t="n">
        <v>0.07926572</v>
      </c>
      <c r="F817" s="146" t="n">
        <f aca="false">IF(C817="MAT.",VLOOKUP(A817,INSUMOS_AUX!A:F,6,0),0)</f>
        <v>0</v>
      </c>
      <c r="G817" s="143" t="n">
        <f aca="false">IF(C817="M.O.",VLOOKUP(A817,INSUMOS_AUX!A:F,6,0),0)</f>
        <v>11.37</v>
      </c>
      <c r="H817" s="0" t="n">
        <f aca="false">$E$813*$E817</f>
        <v>5.5486004</v>
      </c>
    </row>
    <row r="818" customFormat="false" ht="21" hidden="false" customHeight="false" outlineLevel="0" collapsed="false">
      <c r="A818" s="143" t="n">
        <v>37370</v>
      </c>
      <c r="B818" s="144" t="s">
        <v>483</v>
      </c>
      <c r="C818" s="145" t="s">
        <v>478</v>
      </c>
      <c r="D818" s="145" t="s">
        <v>484</v>
      </c>
      <c r="E818" s="143" t="n">
        <v>0.152</v>
      </c>
      <c r="F818" s="146" t="n">
        <f aca="false">IF(C818="MAT.",VLOOKUP(A818,INSUMOS_AUX!A:F,6,0),0)</f>
        <v>3.14</v>
      </c>
      <c r="G818" s="143" t="n">
        <f aca="false">IF(C818="M.O.",VLOOKUP(A818,INSUMOS_AUX!A:F,6,0),0)</f>
        <v>0</v>
      </c>
      <c r="H818" s="0" t="n">
        <f aca="false">$E$813*$E818</f>
        <v>10.64</v>
      </c>
    </row>
    <row r="819" customFormat="false" ht="21" hidden="false" customHeight="false" outlineLevel="0" collapsed="false">
      <c r="A819" s="143" t="n">
        <v>37371</v>
      </c>
      <c r="B819" s="144" t="s">
        <v>485</v>
      </c>
      <c r="C819" s="145" t="s">
        <v>478</v>
      </c>
      <c r="D819" s="145" t="s">
        <v>484</v>
      </c>
      <c r="E819" s="143" t="n">
        <v>0.152</v>
      </c>
      <c r="F819" s="146" t="n">
        <f aca="false">IF(C819="MAT.",VLOOKUP(A819,INSUMOS_AUX!A:F,6,0),0)</f>
        <v>0.63</v>
      </c>
      <c r="G819" s="143" t="n">
        <f aca="false">IF(C819="M.O.",VLOOKUP(A819,INSUMOS_AUX!A:F,6,0),0)</f>
        <v>0</v>
      </c>
      <c r="H819" s="0" t="n">
        <f aca="false">$E$813*$E819</f>
        <v>10.64</v>
      </c>
    </row>
    <row r="820" customFormat="false" ht="21" hidden="false" customHeight="false" outlineLevel="0" collapsed="false">
      <c r="A820" s="143" t="n">
        <v>37372</v>
      </c>
      <c r="B820" s="144" t="s">
        <v>486</v>
      </c>
      <c r="C820" s="145" t="s">
        <v>478</v>
      </c>
      <c r="D820" s="145" t="s">
        <v>484</v>
      </c>
      <c r="E820" s="143" t="n">
        <v>0.152</v>
      </c>
      <c r="F820" s="146" t="n">
        <f aca="false">IF(C820="MAT.",VLOOKUP(A820,INSUMOS_AUX!A:F,6,0),0)</f>
        <v>1.34</v>
      </c>
      <c r="G820" s="143" t="n">
        <f aca="false">IF(C820="M.O.",VLOOKUP(A820,INSUMOS_AUX!A:F,6,0),0)</f>
        <v>0</v>
      </c>
      <c r="H820" s="0" t="n">
        <f aca="false">$E$813*$E820</f>
        <v>10.64</v>
      </c>
    </row>
    <row r="821" customFormat="false" ht="21" hidden="false" customHeight="false" outlineLevel="0" collapsed="false">
      <c r="A821" s="143" t="n">
        <v>37373</v>
      </c>
      <c r="B821" s="144" t="s">
        <v>487</v>
      </c>
      <c r="C821" s="145" t="s">
        <v>478</v>
      </c>
      <c r="D821" s="145" t="s">
        <v>484</v>
      </c>
      <c r="E821" s="143" t="n">
        <v>0.152</v>
      </c>
      <c r="F821" s="146" t="n">
        <f aca="false">IF(C821="MAT.",VLOOKUP(A821,INSUMOS_AUX!A:F,6,0),0)</f>
        <v>0.04</v>
      </c>
      <c r="G821" s="143" t="n">
        <f aca="false">IF(C821="M.O.",VLOOKUP(A821,INSUMOS_AUX!A:F,6,0),0)</f>
        <v>0</v>
      </c>
      <c r="H821" s="0" t="n">
        <f aca="false">$E$813*$E821</f>
        <v>10.64</v>
      </c>
    </row>
    <row r="822" customFormat="false" ht="21" hidden="false" customHeight="false" outlineLevel="0" collapsed="false">
      <c r="A822" s="143" t="n">
        <v>43460</v>
      </c>
      <c r="B822" s="144" t="s">
        <v>498</v>
      </c>
      <c r="C822" s="145" t="s">
        <v>478</v>
      </c>
      <c r="D822" s="145" t="s">
        <v>484</v>
      </c>
      <c r="E822" s="143" t="n">
        <v>0.152</v>
      </c>
      <c r="F822" s="146" t="n">
        <f aca="false">IF(C822="MAT.",VLOOKUP(A822,INSUMOS_AUX!A:F,6,0),0)</f>
        <v>0.85</v>
      </c>
      <c r="G822" s="143" t="n">
        <f aca="false">IF(C822="M.O.",VLOOKUP(A822,INSUMOS_AUX!A:F,6,0),0)</f>
        <v>0</v>
      </c>
      <c r="H822" s="0" t="n">
        <f aca="false">$E$813*$E822</f>
        <v>10.64</v>
      </c>
    </row>
    <row r="823" customFormat="false" ht="21" hidden="false" customHeight="false" outlineLevel="0" collapsed="false">
      <c r="A823" s="143" t="n">
        <v>43484</v>
      </c>
      <c r="B823" s="144" t="s">
        <v>499</v>
      </c>
      <c r="C823" s="145" t="s">
        <v>478</v>
      </c>
      <c r="D823" s="145" t="s">
        <v>484</v>
      </c>
      <c r="E823" s="143" t="n">
        <v>0.152</v>
      </c>
      <c r="F823" s="146" t="n">
        <f aca="false">IF(C823="MAT.",VLOOKUP(A823,INSUMOS_AUX!A:F,6,0),0)</f>
        <v>1.2</v>
      </c>
      <c r="G823" s="143" t="n">
        <f aca="false">IF(C823="M.O.",VLOOKUP(A823,INSUMOS_AUX!A:F,6,0),0)</f>
        <v>0</v>
      </c>
      <c r="H823" s="0" t="n">
        <f aca="false">$E$813*$E823</f>
        <v>10.64</v>
      </c>
    </row>
    <row r="824" customFormat="false" ht="15" hidden="false" customHeight="false" outlineLevel="0" collapsed="false">
      <c r="A824" s="137"/>
      <c r="B824" s="147"/>
      <c r="C824" s="138"/>
      <c r="D824" s="138"/>
      <c r="E824" s="138"/>
      <c r="F824" s="138"/>
      <c r="G824" s="138"/>
    </row>
    <row r="825" customFormat="false" ht="31.5" hidden="false" customHeight="false" outlineLevel="0" collapsed="false">
      <c r="A825" s="139" t="s">
        <v>189</v>
      </c>
      <c r="B825" s="140" t="s">
        <v>190</v>
      </c>
      <c r="C825" s="141" t="s">
        <v>62</v>
      </c>
      <c r="D825" s="141" t="s">
        <v>32</v>
      </c>
      <c r="E825" s="142" t="n">
        <v>62</v>
      </c>
      <c r="F825" s="142" t="n">
        <f aca="false">SUMPRODUCT($E826:$E839,F826:F839)</f>
        <v>4.31499997</v>
      </c>
      <c r="G825" s="142" t="n">
        <f aca="false">SUMPRODUCT($E826:$E839,G826:G839)</f>
        <v>5.21072306912</v>
      </c>
    </row>
    <row r="826" customFormat="false" ht="15" hidden="false" customHeight="false" outlineLevel="0" collapsed="false">
      <c r="A826" s="143" t="n">
        <v>1379</v>
      </c>
      <c r="B826" s="144" t="s">
        <v>507</v>
      </c>
      <c r="C826" s="145" t="s">
        <v>478</v>
      </c>
      <c r="D826" s="145" t="s">
        <v>506</v>
      </c>
      <c r="E826" s="143" t="n">
        <v>0.434664</v>
      </c>
      <c r="F826" s="146" t="n">
        <f aca="false">IF(C826="MAT.",VLOOKUP(A826,INSUMOS_AUX!A:F,6,0),0)</f>
        <v>0.7</v>
      </c>
      <c r="G826" s="143" t="n">
        <f aca="false">IF(C826="M.O.",VLOOKUP(A826,INSUMOS_AUX!A:F,6,0),0)</f>
        <v>0</v>
      </c>
      <c r="H826" s="0" t="n">
        <f aca="false">$E$825*$E826</f>
        <v>26.949168</v>
      </c>
    </row>
    <row r="827" customFormat="false" ht="21" hidden="false" customHeight="false" outlineLevel="0" collapsed="false">
      <c r="A827" s="143" t="n">
        <v>1872</v>
      </c>
      <c r="B827" s="144" t="s">
        <v>616</v>
      </c>
      <c r="C827" s="145" t="s">
        <v>478</v>
      </c>
      <c r="D827" s="145" t="s">
        <v>32</v>
      </c>
      <c r="E827" s="143" t="n">
        <v>1</v>
      </c>
      <c r="F827" s="146" t="n">
        <f aca="false">IF(C827="MAT.",VLOOKUP(A827,INSUMOS_AUX!A:F,6,0),0)</f>
        <v>1.45</v>
      </c>
      <c r="G827" s="143" t="n">
        <f aca="false">IF(C827="M.O.",VLOOKUP(A827,INSUMOS_AUX!A:F,6,0),0)</f>
        <v>0</v>
      </c>
      <c r="H827" s="0" t="n">
        <f aca="false">$E$825*$E827</f>
        <v>62</v>
      </c>
    </row>
    <row r="828" customFormat="false" ht="15" hidden="false" customHeight="false" outlineLevel="0" collapsed="false">
      <c r="A828" s="143" t="n">
        <v>2436</v>
      </c>
      <c r="B828" s="144" t="s">
        <v>497</v>
      </c>
      <c r="C828" s="145" t="s">
        <v>476</v>
      </c>
      <c r="D828" s="145" t="s">
        <v>484</v>
      </c>
      <c r="E828" s="143" t="n">
        <v>0.17104708</v>
      </c>
      <c r="F828" s="146" t="n">
        <f aca="false">IF(C828="MAT.",VLOOKUP(A828,INSUMOS_AUX!A:F,6,0),0)</f>
        <v>0</v>
      </c>
      <c r="G828" s="143" t="n">
        <f aca="false">IF(C828="M.O.",VLOOKUP(A828,INSUMOS_AUX!A:F,6,0),0)</f>
        <v>18.58</v>
      </c>
      <c r="H828" s="0" t="n">
        <f aca="false">$E$825*$E828</f>
        <v>10.60491896</v>
      </c>
    </row>
    <row r="829" customFormat="false" ht="15" hidden="false" customHeight="false" outlineLevel="0" collapsed="false">
      <c r="A829" s="143" t="n">
        <v>247</v>
      </c>
      <c r="B829" s="144" t="s">
        <v>610</v>
      </c>
      <c r="C829" s="145" t="s">
        <v>476</v>
      </c>
      <c r="D829" s="145" t="s">
        <v>484</v>
      </c>
      <c r="E829" s="143" t="n">
        <v>0.17104708</v>
      </c>
      <c r="F829" s="146" t="n">
        <f aca="false">IF(C829="MAT.",VLOOKUP(A829,INSUMOS_AUX!A:F,6,0),0)</f>
        <v>0</v>
      </c>
      <c r="G829" s="143" t="n">
        <f aca="false">IF(C829="M.O.",VLOOKUP(A829,INSUMOS_AUX!A:F,6,0),0)</f>
        <v>11.37</v>
      </c>
      <c r="H829" s="0" t="n">
        <f aca="false">$E$825*$E829</f>
        <v>10.60491896</v>
      </c>
    </row>
    <row r="830" customFormat="false" ht="21" hidden="false" customHeight="false" outlineLevel="0" collapsed="false">
      <c r="A830" s="143" t="n">
        <v>370</v>
      </c>
      <c r="B830" s="144" t="s">
        <v>508</v>
      </c>
      <c r="C830" s="145" t="s">
        <v>478</v>
      </c>
      <c r="D830" s="145" t="s">
        <v>102</v>
      </c>
      <c r="E830" s="143" t="n">
        <v>0.000963</v>
      </c>
      <c r="F830" s="146" t="n">
        <f aca="false">IF(C830="MAT.",VLOOKUP(A830,INSUMOS_AUX!A:F,6,0),0)</f>
        <v>150</v>
      </c>
      <c r="G830" s="143" t="n">
        <f aca="false">IF(C830="M.O.",VLOOKUP(A830,INSUMOS_AUX!A:F,6,0),0)</f>
        <v>0</v>
      </c>
      <c r="H830" s="0" t="n">
        <f aca="false">$E$825*$E830</f>
        <v>0.059706</v>
      </c>
    </row>
    <row r="831" customFormat="false" ht="21" hidden="false" customHeight="false" outlineLevel="0" collapsed="false">
      <c r="A831" s="143" t="n">
        <v>37370</v>
      </c>
      <c r="B831" s="144" t="s">
        <v>483</v>
      </c>
      <c r="C831" s="145" t="s">
        <v>478</v>
      </c>
      <c r="D831" s="145" t="s">
        <v>484</v>
      </c>
      <c r="E831" s="143" t="n">
        <v>0.335713</v>
      </c>
      <c r="F831" s="146" t="n">
        <f aca="false">IF(C831="MAT.",VLOOKUP(A831,INSUMOS_AUX!A:F,6,0),0)</f>
        <v>3.14</v>
      </c>
      <c r="G831" s="143" t="n">
        <f aca="false">IF(C831="M.O.",VLOOKUP(A831,INSUMOS_AUX!A:F,6,0),0)</f>
        <v>0</v>
      </c>
      <c r="H831" s="0" t="n">
        <f aca="false">$E$825*$E831</f>
        <v>20.814206</v>
      </c>
    </row>
    <row r="832" customFormat="false" ht="21" hidden="false" customHeight="false" outlineLevel="0" collapsed="false">
      <c r="A832" s="143" t="n">
        <v>37371</v>
      </c>
      <c r="B832" s="144" t="s">
        <v>485</v>
      </c>
      <c r="C832" s="145" t="s">
        <v>478</v>
      </c>
      <c r="D832" s="145" t="s">
        <v>484</v>
      </c>
      <c r="E832" s="143" t="n">
        <v>0.335713</v>
      </c>
      <c r="F832" s="146" t="n">
        <f aca="false">IF(C832="MAT.",VLOOKUP(A832,INSUMOS_AUX!A:F,6,0),0)</f>
        <v>0.63</v>
      </c>
      <c r="G832" s="143" t="n">
        <f aca="false">IF(C832="M.O.",VLOOKUP(A832,INSUMOS_AUX!A:F,6,0),0)</f>
        <v>0</v>
      </c>
      <c r="H832" s="0" t="n">
        <f aca="false">$E$825*$E832</f>
        <v>20.814206</v>
      </c>
    </row>
    <row r="833" customFormat="false" ht="21" hidden="false" customHeight="false" outlineLevel="0" collapsed="false">
      <c r="A833" s="143" t="n">
        <v>37372</v>
      </c>
      <c r="B833" s="144" t="s">
        <v>486</v>
      </c>
      <c r="C833" s="145" t="s">
        <v>478</v>
      </c>
      <c r="D833" s="145" t="s">
        <v>484</v>
      </c>
      <c r="E833" s="143" t="n">
        <v>0.335713</v>
      </c>
      <c r="F833" s="146" t="n">
        <f aca="false">IF(C833="MAT.",VLOOKUP(A833,INSUMOS_AUX!A:F,6,0),0)</f>
        <v>1.34</v>
      </c>
      <c r="G833" s="143" t="n">
        <f aca="false">IF(C833="M.O.",VLOOKUP(A833,INSUMOS_AUX!A:F,6,0),0)</f>
        <v>0</v>
      </c>
      <c r="H833" s="0" t="n">
        <f aca="false">$E$825*$E833</f>
        <v>20.814206</v>
      </c>
    </row>
    <row r="834" customFormat="false" ht="21" hidden="false" customHeight="false" outlineLevel="0" collapsed="false">
      <c r="A834" s="143" t="n">
        <v>37373</v>
      </c>
      <c r="B834" s="144" t="s">
        <v>487</v>
      </c>
      <c r="C834" s="145" t="s">
        <v>478</v>
      </c>
      <c r="D834" s="145" t="s">
        <v>484</v>
      </c>
      <c r="E834" s="143" t="n">
        <v>0.335713</v>
      </c>
      <c r="F834" s="146" t="n">
        <f aca="false">IF(C834="MAT.",VLOOKUP(A834,INSUMOS_AUX!A:F,6,0),0)</f>
        <v>0.04</v>
      </c>
      <c r="G834" s="143" t="n">
        <f aca="false">IF(C834="M.O.",VLOOKUP(A834,INSUMOS_AUX!A:F,6,0),0)</f>
        <v>0</v>
      </c>
      <c r="H834" s="0" t="n">
        <f aca="false">$E$825*$E834</f>
        <v>20.814206</v>
      </c>
    </row>
    <row r="835" customFormat="false" ht="21" hidden="false" customHeight="false" outlineLevel="0" collapsed="false">
      <c r="A835" s="143" t="n">
        <v>43460</v>
      </c>
      <c r="B835" s="144" t="s">
        <v>498</v>
      </c>
      <c r="C835" s="145" t="s">
        <v>478</v>
      </c>
      <c r="D835" s="145" t="s">
        <v>484</v>
      </c>
      <c r="E835" s="143" t="n">
        <v>0.328</v>
      </c>
      <c r="F835" s="146" t="n">
        <f aca="false">IF(C835="MAT.",VLOOKUP(A835,INSUMOS_AUX!A:F,6,0),0)</f>
        <v>0.85</v>
      </c>
      <c r="G835" s="143" t="n">
        <f aca="false">IF(C835="M.O.",VLOOKUP(A835,INSUMOS_AUX!A:F,6,0),0)</f>
        <v>0</v>
      </c>
      <c r="H835" s="0" t="n">
        <f aca="false">$E$825*$E835</f>
        <v>20.336</v>
      </c>
    </row>
    <row r="836" customFormat="false" ht="21" hidden="false" customHeight="false" outlineLevel="0" collapsed="false">
      <c r="A836" s="143" t="n">
        <v>43467</v>
      </c>
      <c r="B836" s="144" t="s">
        <v>489</v>
      </c>
      <c r="C836" s="145" t="s">
        <v>478</v>
      </c>
      <c r="D836" s="145" t="s">
        <v>484</v>
      </c>
      <c r="E836" s="143" t="n">
        <v>0.007713</v>
      </c>
      <c r="F836" s="146" t="n">
        <f aca="false">IF(C836="MAT.",VLOOKUP(A836,INSUMOS_AUX!A:F,6,0),0)</f>
        <v>0.61</v>
      </c>
      <c r="G836" s="143" t="n">
        <f aca="false">IF(C836="M.O.",VLOOKUP(A836,INSUMOS_AUX!A:F,6,0),0)</f>
        <v>0</v>
      </c>
      <c r="H836" s="0" t="n">
        <f aca="false">$E$825*$E836</f>
        <v>0.478206</v>
      </c>
    </row>
    <row r="837" customFormat="false" ht="21" hidden="false" customHeight="false" outlineLevel="0" collapsed="false">
      <c r="A837" s="143" t="n">
        <v>43484</v>
      </c>
      <c r="B837" s="144" t="s">
        <v>499</v>
      </c>
      <c r="C837" s="145" t="s">
        <v>478</v>
      </c>
      <c r="D837" s="145" t="s">
        <v>484</v>
      </c>
      <c r="E837" s="143" t="n">
        <v>0.328</v>
      </c>
      <c r="F837" s="146" t="n">
        <f aca="false">IF(C837="MAT.",VLOOKUP(A837,INSUMOS_AUX!A:F,6,0),0)</f>
        <v>1.2</v>
      </c>
      <c r="G837" s="143" t="n">
        <f aca="false">IF(C837="M.O.",VLOOKUP(A837,INSUMOS_AUX!A:F,6,0),0)</f>
        <v>0</v>
      </c>
      <c r="H837" s="0" t="n">
        <f aca="false">$E$825*$E837</f>
        <v>20.336</v>
      </c>
    </row>
    <row r="838" customFormat="false" ht="21" hidden="false" customHeight="false" outlineLevel="0" collapsed="false">
      <c r="A838" s="143" t="n">
        <v>43491</v>
      </c>
      <c r="B838" s="144" t="s">
        <v>491</v>
      </c>
      <c r="C838" s="145" t="s">
        <v>478</v>
      </c>
      <c r="D838" s="145" t="s">
        <v>484</v>
      </c>
      <c r="E838" s="143" t="n">
        <v>0.007713</v>
      </c>
      <c r="F838" s="146" t="n">
        <f aca="false">IF(C838="MAT.",VLOOKUP(A838,INSUMOS_AUX!A:F,6,0),0)</f>
        <v>1.33</v>
      </c>
      <c r="G838" s="143" t="n">
        <f aca="false">IF(C838="M.O.",VLOOKUP(A838,INSUMOS_AUX!A:F,6,0),0)</f>
        <v>0</v>
      </c>
      <c r="H838" s="0" t="n">
        <f aca="false">$E$825*$E838</f>
        <v>0.478206</v>
      </c>
    </row>
    <row r="839" customFormat="false" ht="15" hidden="false" customHeight="false" outlineLevel="0" collapsed="false">
      <c r="A839" s="143" t="n">
        <v>6111</v>
      </c>
      <c r="B839" s="144" t="s">
        <v>493</v>
      </c>
      <c r="C839" s="145" t="s">
        <v>476</v>
      </c>
      <c r="D839" s="145" t="s">
        <v>484</v>
      </c>
      <c r="E839" s="143" t="n">
        <v>0.007901351</v>
      </c>
      <c r="F839" s="146" t="n">
        <f aca="false">IF(C839="MAT.",VLOOKUP(A839,INSUMOS_AUX!A:F,6,0),0)</f>
        <v>0</v>
      </c>
      <c r="G839" s="143" t="n">
        <f aca="false">IF(C839="M.O.",VLOOKUP(A839,INSUMOS_AUX!A:F,6,0),0)</f>
        <v>11.12</v>
      </c>
      <c r="H839" s="0" t="n">
        <f aca="false">$E$825*$E839</f>
        <v>0.489883762</v>
      </c>
    </row>
    <row r="840" customFormat="false" ht="15" hidden="false" customHeight="false" outlineLevel="0" collapsed="false">
      <c r="A840" s="137"/>
      <c r="B840" s="147"/>
      <c r="C840" s="138"/>
      <c r="D840" s="138"/>
      <c r="E840" s="138"/>
      <c r="F840" s="138"/>
      <c r="G840" s="138"/>
    </row>
    <row r="841" customFormat="false" ht="21" hidden="false" customHeight="false" outlineLevel="0" collapsed="false">
      <c r="A841" s="139" t="s">
        <v>237</v>
      </c>
      <c r="B841" s="140" t="s">
        <v>238</v>
      </c>
      <c r="C841" s="141" t="s">
        <v>62</v>
      </c>
      <c r="D841" s="141" t="s">
        <v>32</v>
      </c>
      <c r="E841" s="142" t="n">
        <v>2</v>
      </c>
      <c r="F841" s="142" t="n">
        <f aca="false">SUMPRODUCT($E842:$E852,F842:F852)</f>
        <v>15.034</v>
      </c>
      <c r="G841" s="142" t="n">
        <f aca="false">SUMPRODUCT($E842:$E852,G842:G852)</f>
        <v>11.24530254</v>
      </c>
    </row>
    <row r="842" customFormat="false" ht="15" hidden="false" customHeight="false" outlineLevel="0" collapsed="false">
      <c r="A842" s="143" t="n">
        <v>2436</v>
      </c>
      <c r="B842" s="144" t="s">
        <v>497</v>
      </c>
      <c r="C842" s="145" t="s">
        <v>476</v>
      </c>
      <c r="D842" s="145" t="s">
        <v>484</v>
      </c>
      <c r="E842" s="143" t="n">
        <v>0.3754692</v>
      </c>
      <c r="F842" s="146" t="n">
        <f aca="false">IF(C842="MAT.",VLOOKUP(A842,INSUMOS_AUX!A:F,6,0),0)</f>
        <v>0</v>
      </c>
      <c r="G842" s="143" t="n">
        <f aca="false">IF(C842="M.O.",VLOOKUP(A842,INSUMOS_AUX!A:F,6,0),0)</f>
        <v>18.58</v>
      </c>
      <c r="H842" s="0" t="n">
        <f aca="false">$E$841*$E842</f>
        <v>0.7509384</v>
      </c>
    </row>
    <row r="843" customFormat="false" ht="15" hidden="false" customHeight="false" outlineLevel="0" collapsed="false">
      <c r="A843" s="143" t="n">
        <v>247</v>
      </c>
      <c r="B843" s="144" t="s">
        <v>610</v>
      </c>
      <c r="C843" s="145" t="s">
        <v>476</v>
      </c>
      <c r="D843" s="145" t="s">
        <v>484</v>
      </c>
      <c r="E843" s="143" t="n">
        <v>0.3754692</v>
      </c>
      <c r="F843" s="146" t="n">
        <f aca="false">IF(C843="MAT.",VLOOKUP(A843,INSUMOS_AUX!A:F,6,0),0)</f>
        <v>0</v>
      </c>
      <c r="G843" s="143" t="n">
        <f aca="false">IF(C843="M.O.",VLOOKUP(A843,INSUMOS_AUX!A:F,6,0),0)</f>
        <v>11.37</v>
      </c>
      <c r="H843" s="0" t="n">
        <f aca="false">$E$841*$E843</f>
        <v>0.7509384</v>
      </c>
    </row>
    <row r="844" customFormat="false" ht="21" hidden="false" customHeight="false" outlineLevel="0" collapsed="false">
      <c r="A844" s="143" t="n">
        <v>37370</v>
      </c>
      <c r="B844" s="144" t="s">
        <v>483</v>
      </c>
      <c r="C844" s="145" t="s">
        <v>478</v>
      </c>
      <c r="D844" s="145" t="s">
        <v>484</v>
      </c>
      <c r="E844" s="143" t="n">
        <v>0.72</v>
      </c>
      <c r="F844" s="146" t="n">
        <f aca="false">IF(C844="MAT.",VLOOKUP(A844,INSUMOS_AUX!A:F,6,0),0)</f>
        <v>3.14</v>
      </c>
      <c r="G844" s="143" t="n">
        <f aca="false">IF(C844="M.O.",VLOOKUP(A844,INSUMOS_AUX!A:F,6,0),0)</f>
        <v>0</v>
      </c>
      <c r="H844" s="0" t="n">
        <f aca="false">$E$841*$E844</f>
        <v>1.44</v>
      </c>
    </row>
    <row r="845" customFormat="false" ht="21" hidden="false" customHeight="false" outlineLevel="0" collapsed="false">
      <c r="A845" s="143" t="n">
        <v>37371</v>
      </c>
      <c r="B845" s="144" t="s">
        <v>485</v>
      </c>
      <c r="C845" s="145" t="s">
        <v>478</v>
      </c>
      <c r="D845" s="145" t="s">
        <v>484</v>
      </c>
      <c r="E845" s="143" t="n">
        <v>0.72</v>
      </c>
      <c r="F845" s="146" t="n">
        <f aca="false">IF(C845="MAT.",VLOOKUP(A845,INSUMOS_AUX!A:F,6,0),0)</f>
        <v>0.63</v>
      </c>
      <c r="G845" s="143" t="n">
        <f aca="false">IF(C845="M.O.",VLOOKUP(A845,INSUMOS_AUX!A:F,6,0),0)</f>
        <v>0</v>
      </c>
      <c r="H845" s="0" t="n">
        <f aca="false">$E$841*$E845</f>
        <v>1.44</v>
      </c>
    </row>
    <row r="846" customFormat="false" ht="21" hidden="false" customHeight="false" outlineLevel="0" collapsed="false">
      <c r="A846" s="143" t="n">
        <v>37372</v>
      </c>
      <c r="B846" s="144" t="s">
        <v>486</v>
      </c>
      <c r="C846" s="145" t="s">
        <v>478</v>
      </c>
      <c r="D846" s="145" t="s">
        <v>484</v>
      </c>
      <c r="E846" s="143" t="n">
        <v>0.72</v>
      </c>
      <c r="F846" s="146" t="n">
        <f aca="false">IF(C846="MAT.",VLOOKUP(A846,INSUMOS_AUX!A:F,6,0),0)</f>
        <v>1.34</v>
      </c>
      <c r="G846" s="143" t="n">
        <f aca="false">IF(C846="M.O.",VLOOKUP(A846,INSUMOS_AUX!A:F,6,0),0)</f>
        <v>0</v>
      </c>
      <c r="H846" s="0" t="n">
        <f aca="false">$E$841*$E846</f>
        <v>1.44</v>
      </c>
    </row>
    <row r="847" customFormat="false" ht="21" hidden="false" customHeight="false" outlineLevel="0" collapsed="false">
      <c r="A847" s="143" t="n">
        <v>37373</v>
      </c>
      <c r="B847" s="144" t="s">
        <v>487</v>
      </c>
      <c r="C847" s="145" t="s">
        <v>478</v>
      </c>
      <c r="D847" s="145" t="s">
        <v>484</v>
      </c>
      <c r="E847" s="143" t="n">
        <v>0.72</v>
      </c>
      <c r="F847" s="146" t="n">
        <f aca="false">IF(C847="MAT.",VLOOKUP(A847,INSUMOS_AUX!A:F,6,0),0)</f>
        <v>0.04</v>
      </c>
      <c r="G847" s="143" t="n">
        <f aca="false">IF(C847="M.O.",VLOOKUP(A847,INSUMOS_AUX!A:F,6,0),0)</f>
        <v>0</v>
      </c>
      <c r="H847" s="0" t="n">
        <f aca="false">$E$841*$E847</f>
        <v>1.44</v>
      </c>
    </row>
    <row r="848" customFormat="false" ht="21" hidden="false" customHeight="false" outlineLevel="0" collapsed="false">
      <c r="A848" s="143" t="n">
        <v>38094</v>
      </c>
      <c r="B848" s="144" t="s">
        <v>618</v>
      </c>
      <c r="C848" s="145" t="s">
        <v>478</v>
      </c>
      <c r="D848" s="145" t="s">
        <v>32</v>
      </c>
      <c r="E848" s="143" t="n">
        <v>1</v>
      </c>
      <c r="F848" s="146" t="n">
        <f aca="false">IF(C848="MAT.",VLOOKUP(A848,INSUMOS_AUX!A:F,6,0),0)</f>
        <v>2.54</v>
      </c>
      <c r="G848" s="143" t="n">
        <f aca="false">IF(C848="M.O.",VLOOKUP(A848,INSUMOS_AUX!A:F,6,0),0)</f>
        <v>0</v>
      </c>
      <c r="H848" s="0" t="n">
        <f aca="false">$E$841*$E848</f>
        <v>2</v>
      </c>
    </row>
    <row r="849" customFormat="false" ht="31.5" hidden="false" customHeight="false" outlineLevel="0" collapsed="false">
      <c r="A849" s="143" t="n">
        <v>38099</v>
      </c>
      <c r="B849" s="144" t="s">
        <v>619</v>
      </c>
      <c r="C849" s="145" t="s">
        <v>478</v>
      </c>
      <c r="D849" s="145" t="s">
        <v>32</v>
      </c>
      <c r="E849" s="143" t="n">
        <v>1</v>
      </c>
      <c r="F849" s="146" t="n">
        <f aca="false">IF(C849="MAT.",VLOOKUP(A849,INSUMOS_AUX!A:F,6,0),0)</f>
        <v>1.32</v>
      </c>
      <c r="G849" s="143" t="n">
        <f aca="false">IF(C849="M.O.",VLOOKUP(A849,INSUMOS_AUX!A:F,6,0),0)</f>
        <v>0</v>
      </c>
      <c r="H849" s="0" t="n">
        <f aca="false">$E$841*$E849</f>
        <v>2</v>
      </c>
    </row>
    <row r="850" customFormat="false" ht="15" hidden="false" customHeight="false" outlineLevel="0" collapsed="false">
      <c r="A850" s="143" t="n">
        <v>38112</v>
      </c>
      <c r="B850" s="144" t="s">
        <v>655</v>
      </c>
      <c r="C850" s="145" t="s">
        <v>478</v>
      </c>
      <c r="D850" s="145" t="s">
        <v>32</v>
      </c>
      <c r="E850" s="143" t="n">
        <v>1</v>
      </c>
      <c r="F850" s="146" t="n">
        <f aca="false">IF(C850="MAT.",VLOOKUP(A850,INSUMOS_AUX!A:F,6,0),0)</f>
        <v>5.99</v>
      </c>
      <c r="G850" s="143" t="n">
        <f aca="false">IF(C850="M.O.",VLOOKUP(A850,INSUMOS_AUX!A:F,6,0),0)</f>
        <v>0</v>
      </c>
      <c r="H850" s="0" t="n">
        <f aca="false">$E$841*$E850</f>
        <v>2</v>
      </c>
    </row>
    <row r="851" customFormat="false" ht="21" hidden="false" customHeight="false" outlineLevel="0" collapsed="false">
      <c r="A851" s="143" t="n">
        <v>43460</v>
      </c>
      <c r="B851" s="144" t="s">
        <v>498</v>
      </c>
      <c r="C851" s="145" t="s">
        <v>478</v>
      </c>
      <c r="D851" s="145" t="s">
        <v>484</v>
      </c>
      <c r="E851" s="143" t="n">
        <v>0.72</v>
      </c>
      <c r="F851" s="146" t="n">
        <f aca="false">IF(C851="MAT.",VLOOKUP(A851,INSUMOS_AUX!A:F,6,0),0)</f>
        <v>0.85</v>
      </c>
      <c r="G851" s="143" t="n">
        <f aca="false">IF(C851="M.O.",VLOOKUP(A851,INSUMOS_AUX!A:F,6,0),0)</f>
        <v>0</v>
      </c>
      <c r="H851" s="0" t="n">
        <f aca="false">$E$841*$E851</f>
        <v>1.44</v>
      </c>
    </row>
    <row r="852" customFormat="false" ht="21" hidden="false" customHeight="false" outlineLevel="0" collapsed="false">
      <c r="A852" s="143" t="n">
        <v>43484</v>
      </c>
      <c r="B852" s="144" t="s">
        <v>499</v>
      </c>
      <c r="C852" s="145" t="s">
        <v>478</v>
      </c>
      <c r="D852" s="145" t="s">
        <v>484</v>
      </c>
      <c r="E852" s="143" t="n">
        <v>0.72</v>
      </c>
      <c r="F852" s="146" t="n">
        <f aca="false">IF(C852="MAT.",VLOOKUP(A852,INSUMOS_AUX!A:F,6,0),0)</f>
        <v>1.2</v>
      </c>
      <c r="G852" s="143" t="n">
        <f aca="false">IF(C852="M.O.",VLOOKUP(A852,INSUMOS_AUX!A:F,6,0),0)</f>
        <v>0</v>
      </c>
      <c r="H852" s="0" t="n">
        <f aca="false">$E$841*$E852</f>
        <v>1.44</v>
      </c>
    </row>
    <row r="853" customFormat="false" ht="15" hidden="false" customHeight="false" outlineLevel="0" collapsed="false">
      <c r="A853" s="137"/>
      <c r="B853" s="147"/>
      <c r="C853" s="138"/>
      <c r="D853" s="138"/>
      <c r="E853" s="138"/>
      <c r="F853" s="138"/>
      <c r="G853" s="138"/>
    </row>
    <row r="854" customFormat="false" ht="21" hidden="false" customHeight="false" outlineLevel="0" collapsed="false">
      <c r="A854" s="139" t="s">
        <v>240</v>
      </c>
      <c r="B854" s="140" t="s">
        <v>241</v>
      </c>
      <c r="C854" s="141" t="s">
        <v>62</v>
      </c>
      <c r="D854" s="141" t="s">
        <v>32</v>
      </c>
      <c r="E854" s="142" t="n">
        <v>4</v>
      </c>
      <c r="F854" s="142" t="n">
        <f aca="false">SUMPRODUCT($E855:$E865,F855:F865)</f>
        <v>18.078</v>
      </c>
      <c r="G854" s="142" t="n">
        <f aca="false">SUMPRODUCT($E855:$E865,G855:G865)</f>
        <v>13.9004434175</v>
      </c>
    </row>
    <row r="855" customFormat="false" ht="15" hidden="false" customHeight="false" outlineLevel="0" collapsed="false">
      <c r="A855" s="143" t="n">
        <v>2436</v>
      </c>
      <c r="B855" s="144" t="s">
        <v>497</v>
      </c>
      <c r="C855" s="145" t="s">
        <v>476</v>
      </c>
      <c r="D855" s="145" t="s">
        <v>484</v>
      </c>
      <c r="E855" s="143" t="n">
        <v>0.46412165</v>
      </c>
      <c r="F855" s="146" t="n">
        <f aca="false">IF(C855="MAT.",VLOOKUP(A855,INSUMOS_AUX!A:F,6,0),0)</f>
        <v>0</v>
      </c>
      <c r="G855" s="143" t="n">
        <f aca="false">IF(C855="M.O.",VLOOKUP(A855,INSUMOS_AUX!A:F,6,0),0)</f>
        <v>18.58</v>
      </c>
      <c r="H855" s="0" t="n">
        <f aca="false">$E$854*$E855</f>
        <v>1.8564866</v>
      </c>
    </row>
    <row r="856" customFormat="false" ht="15" hidden="false" customHeight="false" outlineLevel="0" collapsed="false">
      <c r="A856" s="143" t="n">
        <v>247</v>
      </c>
      <c r="B856" s="144" t="s">
        <v>610</v>
      </c>
      <c r="C856" s="145" t="s">
        <v>476</v>
      </c>
      <c r="D856" s="145" t="s">
        <v>484</v>
      </c>
      <c r="E856" s="143" t="n">
        <v>0.46412165</v>
      </c>
      <c r="F856" s="146" t="n">
        <f aca="false">IF(C856="MAT.",VLOOKUP(A856,INSUMOS_AUX!A:F,6,0),0)</f>
        <v>0</v>
      </c>
      <c r="G856" s="143" t="n">
        <f aca="false">IF(C856="M.O.",VLOOKUP(A856,INSUMOS_AUX!A:F,6,0),0)</f>
        <v>11.37</v>
      </c>
      <c r="H856" s="0" t="n">
        <f aca="false">$E$854*$E856</f>
        <v>1.8564866</v>
      </c>
    </row>
    <row r="857" customFormat="false" ht="21" hidden="false" customHeight="false" outlineLevel="0" collapsed="false">
      <c r="A857" s="143" t="n">
        <v>37370</v>
      </c>
      <c r="B857" s="144" t="s">
        <v>483</v>
      </c>
      <c r="C857" s="145" t="s">
        <v>478</v>
      </c>
      <c r="D857" s="145" t="s">
        <v>484</v>
      </c>
      <c r="E857" s="143" t="n">
        <v>0.89</v>
      </c>
      <c r="F857" s="146" t="n">
        <f aca="false">IF(C857="MAT.",VLOOKUP(A857,INSUMOS_AUX!A:F,6,0),0)</f>
        <v>3.14</v>
      </c>
      <c r="G857" s="143" t="n">
        <f aca="false">IF(C857="M.O.",VLOOKUP(A857,INSUMOS_AUX!A:F,6,0),0)</f>
        <v>0</v>
      </c>
      <c r="H857" s="0" t="n">
        <f aca="false">$E$854*$E857</f>
        <v>3.56</v>
      </c>
    </row>
    <row r="858" customFormat="false" ht="21" hidden="false" customHeight="false" outlineLevel="0" collapsed="false">
      <c r="A858" s="143" t="n">
        <v>37371</v>
      </c>
      <c r="B858" s="144" t="s">
        <v>485</v>
      </c>
      <c r="C858" s="145" t="s">
        <v>478</v>
      </c>
      <c r="D858" s="145" t="s">
        <v>484</v>
      </c>
      <c r="E858" s="143" t="n">
        <v>0.89</v>
      </c>
      <c r="F858" s="146" t="n">
        <f aca="false">IF(C858="MAT.",VLOOKUP(A858,INSUMOS_AUX!A:F,6,0),0)</f>
        <v>0.63</v>
      </c>
      <c r="G858" s="143" t="n">
        <f aca="false">IF(C858="M.O.",VLOOKUP(A858,INSUMOS_AUX!A:F,6,0),0)</f>
        <v>0</v>
      </c>
      <c r="H858" s="0" t="n">
        <f aca="false">$E$854*$E858</f>
        <v>3.56</v>
      </c>
    </row>
    <row r="859" customFormat="false" ht="21" hidden="false" customHeight="false" outlineLevel="0" collapsed="false">
      <c r="A859" s="143" t="n">
        <v>37372</v>
      </c>
      <c r="B859" s="144" t="s">
        <v>486</v>
      </c>
      <c r="C859" s="145" t="s">
        <v>478</v>
      </c>
      <c r="D859" s="145" t="s">
        <v>484</v>
      </c>
      <c r="E859" s="143" t="n">
        <v>0.89</v>
      </c>
      <c r="F859" s="146" t="n">
        <f aca="false">IF(C859="MAT.",VLOOKUP(A859,INSUMOS_AUX!A:F,6,0),0)</f>
        <v>1.34</v>
      </c>
      <c r="G859" s="143" t="n">
        <f aca="false">IF(C859="M.O.",VLOOKUP(A859,INSUMOS_AUX!A:F,6,0),0)</f>
        <v>0</v>
      </c>
      <c r="H859" s="0" t="n">
        <f aca="false">$E$854*$E859</f>
        <v>3.56</v>
      </c>
    </row>
    <row r="860" customFormat="false" ht="21" hidden="false" customHeight="false" outlineLevel="0" collapsed="false">
      <c r="A860" s="143" t="n">
        <v>37373</v>
      </c>
      <c r="B860" s="144" t="s">
        <v>487</v>
      </c>
      <c r="C860" s="145" t="s">
        <v>478</v>
      </c>
      <c r="D860" s="145" t="s">
        <v>484</v>
      </c>
      <c r="E860" s="143" t="n">
        <v>0.89</v>
      </c>
      <c r="F860" s="146" t="n">
        <f aca="false">IF(C860="MAT.",VLOOKUP(A860,INSUMOS_AUX!A:F,6,0),0)</f>
        <v>0.04</v>
      </c>
      <c r="G860" s="143" t="n">
        <f aca="false">IF(C860="M.O.",VLOOKUP(A860,INSUMOS_AUX!A:F,6,0),0)</f>
        <v>0</v>
      </c>
      <c r="H860" s="0" t="n">
        <f aca="false">$E$854*$E860</f>
        <v>3.56</v>
      </c>
    </row>
    <row r="861" customFormat="false" ht="21" hidden="false" customHeight="false" outlineLevel="0" collapsed="false">
      <c r="A861" s="143" t="n">
        <v>38094</v>
      </c>
      <c r="B861" s="144" t="s">
        <v>618</v>
      </c>
      <c r="C861" s="145" t="s">
        <v>478</v>
      </c>
      <c r="D861" s="145" t="s">
        <v>32</v>
      </c>
      <c r="E861" s="143" t="n">
        <v>1</v>
      </c>
      <c r="F861" s="146" t="n">
        <f aca="false">IF(C861="MAT.",VLOOKUP(A861,INSUMOS_AUX!A:F,6,0),0)</f>
        <v>2.54</v>
      </c>
      <c r="G861" s="143" t="n">
        <f aca="false">IF(C861="M.O.",VLOOKUP(A861,INSUMOS_AUX!A:F,6,0),0)</f>
        <v>0</v>
      </c>
      <c r="H861" s="0" t="n">
        <f aca="false">$E$854*$E861</f>
        <v>4</v>
      </c>
    </row>
    <row r="862" customFormat="false" ht="31.5" hidden="false" customHeight="false" outlineLevel="0" collapsed="false">
      <c r="A862" s="143" t="n">
        <v>38099</v>
      </c>
      <c r="B862" s="144" t="s">
        <v>619</v>
      </c>
      <c r="C862" s="145" t="s">
        <v>478</v>
      </c>
      <c r="D862" s="145" t="s">
        <v>32</v>
      </c>
      <c r="E862" s="143" t="n">
        <v>1</v>
      </c>
      <c r="F862" s="146" t="n">
        <f aca="false">IF(C862="MAT.",VLOOKUP(A862,INSUMOS_AUX!A:F,6,0),0)</f>
        <v>1.32</v>
      </c>
      <c r="G862" s="143" t="n">
        <f aca="false">IF(C862="M.O.",VLOOKUP(A862,INSUMOS_AUX!A:F,6,0),0)</f>
        <v>0</v>
      </c>
      <c r="H862" s="0" t="n">
        <f aca="false">$E$854*$E862</f>
        <v>4</v>
      </c>
    </row>
    <row r="863" customFormat="false" ht="15" hidden="false" customHeight="false" outlineLevel="0" collapsed="false">
      <c r="A863" s="143" t="n">
        <v>38113</v>
      </c>
      <c r="B863" s="144" t="s">
        <v>656</v>
      </c>
      <c r="C863" s="145" t="s">
        <v>478</v>
      </c>
      <c r="D863" s="145" t="s">
        <v>32</v>
      </c>
      <c r="E863" s="143" t="n">
        <v>1</v>
      </c>
      <c r="F863" s="146" t="n">
        <f aca="false">IF(C863="MAT.",VLOOKUP(A863,INSUMOS_AUX!A:F,6,0),0)</f>
        <v>7.81</v>
      </c>
      <c r="G863" s="143" t="n">
        <f aca="false">IF(C863="M.O.",VLOOKUP(A863,INSUMOS_AUX!A:F,6,0),0)</f>
        <v>0</v>
      </c>
      <c r="H863" s="0" t="n">
        <f aca="false">$E$854*$E863</f>
        <v>4</v>
      </c>
    </row>
    <row r="864" customFormat="false" ht="21" hidden="false" customHeight="false" outlineLevel="0" collapsed="false">
      <c r="A864" s="143" t="n">
        <v>43460</v>
      </c>
      <c r="B864" s="144" t="s">
        <v>498</v>
      </c>
      <c r="C864" s="145" t="s">
        <v>478</v>
      </c>
      <c r="D864" s="145" t="s">
        <v>484</v>
      </c>
      <c r="E864" s="143" t="n">
        <v>0.89</v>
      </c>
      <c r="F864" s="146" t="n">
        <f aca="false">IF(C864="MAT.",VLOOKUP(A864,INSUMOS_AUX!A:F,6,0),0)</f>
        <v>0.85</v>
      </c>
      <c r="G864" s="143" t="n">
        <f aca="false">IF(C864="M.O.",VLOOKUP(A864,INSUMOS_AUX!A:F,6,0),0)</f>
        <v>0</v>
      </c>
      <c r="H864" s="0" t="n">
        <f aca="false">$E$854*$E864</f>
        <v>3.56</v>
      </c>
    </row>
    <row r="865" customFormat="false" ht="21" hidden="false" customHeight="false" outlineLevel="0" collapsed="false">
      <c r="A865" s="143" t="n">
        <v>43484</v>
      </c>
      <c r="B865" s="144" t="s">
        <v>499</v>
      </c>
      <c r="C865" s="145" t="s">
        <v>478</v>
      </c>
      <c r="D865" s="145" t="s">
        <v>484</v>
      </c>
      <c r="E865" s="143" t="n">
        <v>0.89</v>
      </c>
      <c r="F865" s="146" t="n">
        <f aca="false">IF(C865="MAT.",VLOOKUP(A865,INSUMOS_AUX!A:F,6,0),0)</f>
        <v>1.2</v>
      </c>
      <c r="G865" s="143" t="n">
        <f aca="false">IF(C865="M.O.",VLOOKUP(A865,INSUMOS_AUX!A:F,6,0),0)</f>
        <v>0</v>
      </c>
      <c r="H865" s="0" t="n">
        <f aca="false">$E$854*$E865</f>
        <v>3.56</v>
      </c>
    </row>
    <row r="866" customFormat="false" ht="15" hidden="false" customHeight="false" outlineLevel="0" collapsed="false">
      <c r="A866" s="137"/>
      <c r="B866" s="147"/>
      <c r="C866" s="138"/>
      <c r="D866" s="138"/>
      <c r="E866" s="138"/>
      <c r="F866" s="138"/>
      <c r="G866" s="138"/>
    </row>
    <row r="867" customFormat="false" ht="21" hidden="false" customHeight="false" outlineLevel="0" collapsed="false">
      <c r="A867" s="139" t="s">
        <v>243</v>
      </c>
      <c r="B867" s="140" t="s">
        <v>244</v>
      </c>
      <c r="C867" s="141" t="s">
        <v>62</v>
      </c>
      <c r="D867" s="141" t="s">
        <v>32</v>
      </c>
      <c r="E867" s="142" t="n">
        <v>1</v>
      </c>
      <c r="F867" s="142" t="n">
        <f aca="false">SUMPRODUCT($E868:$E878,F868:F878)</f>
        <v>23.472</v>
      </c>
      <c r="G867" s="142" t="n">
        <f aca="false">SUMPRODUCT($E868:$E878,G868:G878)</f>
        <v>16.555584295</v>
      </c>
    </row>
    <row r="868" customFormat="false" ht="15" hidden="false" customHeight="false" outlineLevel="0" collapsed="false">
      <c r="A868" s="143" t="n">
        <v>2436</v>
      </c>
      <c r="B868" s="144" t="s">
        <v>497</v>
      </c>
      <c r="C868" s="145" t="s">
        <v>476</v>
      </c>
      <c r="D868" s="145" t="s">
        <v>484</v>
      </c>
      <c r="E868" s="143" t="n">
        <v>0.5527741</v>
      </c>
      <c r="F868" s="146" t="n">
        <f aca="false">IF(C868="MAT.",VLOOKUP(A868,INSUMOS_AUX!A:F,6,0),0)</f>
        <v>0</v>
      </c>
      <c r="G868" s="143" t="n">
        <f aca="false">IF(C868="M.O.",VLOOKUP(A868,INSUMOS_AUX!A:F,6,0),0)</f>
        <v>18.58</v>
      </c>
      <c r="H868" s="0" t="n">
        <f aca="false">$E$867*$E868</f>
        <v>0.5527741</v>
      </c>
    </row>
    <row r="869" customFormat="false" ht="15" hidden="false" customHeight="false" outlineLevel="0" collapsed="false">
      <c r="A869" s="143" t="n">
        <v>247</v>
      </c>
      <c r="B869" s="144" t="s">
        <v>610</v>
      </c>
      <c r="C869" s="145" t="s">
        <v>476</v>
      </c>
      <c r="D869" s="145" t="s">
        <v>484</v>
      </c>
      <c r="E869" s="143" t="n">
        <v>0.5527741</v>
      </c>
      <c r="F869" s="146" t="n">
        <f aca="false">IF(C869="MAT.",VLOOKUP(A869,INSUMOS_AUX!A:F,6,0),0)</f>
        <v>0</v>
      </c>
      <c r="G869" s="143" t="n">
        <f aca="false">IF(C869="M.O.",VLOOKUP(A869,INSUMOS_AUX!A:F,6,0),0)</f>
        <v>11.37</v>
      </c>
      <c r="H869" s="0" t="n">
        <f aca="false">$E$867*$E869</f>
        <v>0.5527741</v>
      </c>
    </row>
    <row r="870" customFormat="false" ht="21" hidden="false" customHeight="false" outlineLevel="0" collapsed="false">
      <c r="A870" s="143" t="n">
        <v>37370</v>
      </c>
      <c r="B870" s="144" t="s">
        <v>483</v>
      </c>
      <c r="C870" s="145" t="s">
        <v>478</v>
      </c>
      <c r="D870" s="145" t="s">
        <v>484</v>
      </c>
      <c r="E870" s="143" t="n">
        <v>1.06</v>
      </c>
      <c r="F870" s="146" t="n">
        <f aca="false">IF(C870="MAT.",VLOOKUP(A870,INSUMOS_AUX!A:F,6,0),0)</f>
        <v>3.14</v>
      </c>
      <c r="G870" s="143" t="n">
        <f aca="false">IF(C870="M.O.",VLOOKUP(A870,INSUMOS_AUX!A:F,6,0),0)</f>
        <v>0</v>
      </c>
      <c r="H870" s="0" t="n">
        <f aca="false">$E$867*$E870</f>
        <v>1.06</v>
      </c>
    </row>
    <row r="871" customFormat="false" ht="21" hidden="false" customHeight="false" outlineLevel="0" collapsed="false">
      <c r="A871" s="143" t="n">
        <v>37371</v>
      </c>
      <c r="B871" s="144" t="s">
        <v>485</v>
      </c>
      <c r="C871" s="145" t="s">
        <v>478</v>
      </c>
      <c r="D871" s="145" t="s">
        <v>484</v>
      </c>
      <c r="E871" s="143" t="n">
        <v>1.06</v>
      </c>
      <c r="F871" s="146" t="n">
        <f aca="false">IF(C871="MAT.",VLOOKUP(A871,INSUMOS_AUX!A:F,6,0),0)</f>
        <v>0.63</v>
      </c>
      <c r="G871" s="143" t="n">
        <f aca="false">IF(C871="M.O.",VLOOKUP(A871,INSUMOS_AUX!A:F,6,0),0)</f>
        <v>0</v>
      </c>
      <c r="H871" s="0" t="n">
        <f aca="false">$E$867*$E871</f>
        <v>1.06</v>
      </c>
    </row>
    <row r="872" customFormat="false" ht="21" hidden="false" customHeight="false" outlineLevel="0" collapsed="false">
      <c r="A872" s="143" t="n">
        <v>37372</v>
      </c>
      <c r="B872" s="144" t="s">
        <v>486</v>
      </c>
      <c r="C872" s="145" t="s">
        <v>478</v>
      </c>
      <c r="D872" s="145" t="s">
        <v>484</v>
      </c>
      <c r="E872" s="143" t="n">
        <v>1.06</v>
      </c>
      <c r="F872" s="146" t="n">
        <f aca="false">IF(C872="MAT.",VLOOKUP(A872,INSUMOS_AUX!A:F,6,0),0)</f>
        <v>1.34</v>
      </c>
      <c r="G872" s="143" t="n">
        <f aca="false">IF(C872="M.O.",VLOOKUP(A872,INSUMOS_AUX!A:F,6,0),0)</f>
        <v>0</v>
      </c>
      <c r="H872" s="0" t="n">
        <f aca="false">$E$867*$E872</f>
        <v>1.06</v>
      </c>
    </row>
    <row r="873" customFormat="false" ht="21" hidden="false" customHeight="false" outlineLevel="0" collapsed="false">
      <c r="A873" s="143" t="n">
        <v>37373</v>
      </c>
      <c r="B873" s="144" t="s">
        <v>487</v>
      </c>
      <c r="C873" s="145" t="s">
        <v>478</v>
      </c>
      <c r="D873" s="145" t="s">
        <v>484</v>
      </c>
      <c r="E873" s="143" t="n">
        <v>1.06</v>
      </c>
      <c r="F873" s="146" t="n">
        <f aca="false">IF(C873="MAT.",VLOOKUP(A873,INSUMOS_AUX!A:F,6,0),0)</f>
        <v>0.04</v>
      </c>
      <c r="G873" s="143" t="n">
        <f aca="false">IF(C873="M.O.",VLOOKUP(A873,INSUMOS_AUX!A:F,6,0),0)</f>
        <v>0</v>
      </c>
      <c r="H873" s="0" t="n">
        <f aca="false">$E$867*$E873</f>
        <v>1.06</v>
      </c>
    </row>
    <row r="874" customFormat="false" ht="21" hidden="false" customHeight="false" outlineLevel="0" collapsed="false">
      <c r="A874" s="143" t="n">
        <v>38094</v>
      </c>
      <c r="B874" s="144" t="s">
        <v>618</v>
      </c>
      <c r="C874" s="145" t="s">
        <v>478</v>
      </c>
      <c r="D874" s="145" t="s">
        <v>32</v>
      </c>
      <c r="E874" s="143" t="n">
        <v>1</v>
      </c>
      <c r="F874" s="146" t="n">
        <f aca="false">IF(C874="MAT.",VLOOKUP(A874,INSUMOS_AUX!A:F,6,0),0)</f>
        <v>2.54</v>
      </c>
      <c r="G874" s="143" t="n">
        <f aca="false">IF(C874="M.O.",VLOOKUP(A874,INSUMOS_AUX!A:F,6,0),0)</f>
        <v>0</v>
      </c>
      <c r="H874" s="0" t="n">
        <f aca="false">$E$867*$E874</f>
        <v>1</v>
      </c>
    </row>
    <row r="875" customFormat="false" ht="31.5" hidden="false" customHeight="false" outlineLevel="0" collapsed="false">
      <c r="A875" s="143" t="n">
        <v>38099</v>
      </c>
      <c r="B875" s="144" t="s">
        <v>619</v>
      </c>
      <c r="C875" s="145" t="s">
        <v>478</v>
      </c>
      <c r="D875" s="145" t="s">
        <v>32</v>
      </c>
      <c r="E875" s="143" t="n">
        <v>1</v>
      </c>
      <c r="F875" s="146" t="n">
        <f aca="false">IF(C875="MAT.",VLOOKUP(A875,INSUMOS_AUX!A:F,6,0),0)</f>
        <v>1.32</v>
      </c>
      <c r="G875" s="143" t="n">
        <f aca="false">IF(C875="M.O.",VLOOKUP(A875,INSUMOS_AUX!A:F,6,0),0)</f>
        <v>0</v>
      </c>
      <c r="H875" s="0" t="n">
        <f aca="false">$E$867*$E875</f>
        <v>1</v>
      </c>
    </row>
    <row r="876" customFormat="false" ht="15" hidden="false" customHeight="false" outlineLevel="0" collapsed="false">
      <c r="A876" s="143" t="n">
        <v>38112</v>
      </c>
      <c r="B876" s="144" t="s">
        <v>655</v>
      </c>
      <c r="C876" s="145" t="s">
        <v>478</v>
      </c>
      <c r="D876" s="145" t="s">
        <v>32</v>
      </c>
      <c r="E876" s="143" t="n">
        <v>2</v>
      </c>
      <c r="F876" s="146" t="n">
        <f aca="false">IF(C876="MAT.",VLOOKUP(A876,INSUMOS_AUX!A:F,6,0),0)</f>
        <v>5.99</v>
      </c>
      <c r="G876" s="143" t="n">
        <f aca="false">IF(C876="M.O.",VLOOKUP(A876,INSUMOS_AUX!A:F,6,0),0)</f>
        <v>0</v>
      </c>
      <c r="H876" s="0" t="n">
        <f aca="false">$E$867*$E876</f>
        <v>2</v>
      </c>
    </row>
    <row r="877" customFormat="false" ht="21" hidden="false" customHeight="false" outlineLevel="0" collapsed="false">
      <c r="A877" s="143" t="n">
        <v>43460</v>
      </c>
      <c r="B877" s="144" t="s">
        <v>498</v>
      </c>
      <c r="C877" s="145" t="s">
        <v>478</v>
      </c>
      <c r="D877" s="145" t="s">
        <v>484</v>
      </c>
      <c r="E877" s="143" t="n">
        <v>1.06</v>
      </c>
      <c r="F877" s="146" t="n">
        <f aca="false">IF(C877="MAT.",VLOOKUP(A877,INSUMOS_AUX!A:F,6,0),0)</f>
        <v>0.85</v>
      </c>
      <c r="G877" s="143" t="n">
        <f aca="false">IF(C877="M.O.",VLOOKUP(A877,INSUMOS_AUX!A:F,6,0),0)</f>
        <v>0</v>
      </c>
      <c r="H877" s="0" t="n">
        <f aca="false">$E$867*$E877</f>
        <v>1.06</v>
      </c>
    </row>
    <row r="878" customFormat="false" ht="21" hidden="false" customHeight="false" outlineLevel="0" collapsed="false">
      <c r="A878" s="143" t="n">
        <v>43484</v>
      </c>
      <c r="B878" s="144" t="s">
        <v>499</v>
      </c>
      <c r="C878" s="145" t="s">
        <v>478</v>
      </c>
      <c r="D878" s="145" t="s">
        <v>484</v>
      </c>
      <c r="E878" s="143" t="n">
        <v>1.06</v>
      </c>
      <c r="F878" s="146" t="n">
        <f aca="false">IF(C878="MAT.",VLOOKUP(A878,INSUMOS_AUX!A:F,6,0),0)</f>
        <v>1.2</v>
      </c>
      <c r="G878" s="143" t="n">
        <f aca="false">IF(C878="M.O.",VLOOKUP(A878,INSUMOS_AUX!A:F,6,0),0)</f>
        <v>0</v>
      </c>
      <c r="H878" s="0" t="n">
        <f aca="false">$E$867*$E878</f>
        <v>1.06</v>
      </c>
    </row>
    <row r="879" customFormat="false" ht="15" hidden="false" customHeight="false" outlineLevel="0" collapsed="false">
      <c r="A879" s="137"/>
      <c r="B879" s="147"/>
      <c r="C879" s="138"/>
      <c r="D879" s="138"/>
      <c r="E879" s="138"/>
      <c r="F879" s="138"/>
      <c r="G879" s="138"/>
    </row>
    <row r="880" customFormat="false" ht="21" hidden="false" customHeight="false" outlineLevel="0" collapsed="false">
      <c r="A880" s="139" t="s">
        <v>246</v>
      </c>
      <c r="B880" s="140" t="s">
        <v>247</v>
      </c>
      <c r="C880" s="141" t="s">
        <v>62</v>
      </c>
      <c r="D880" s="141" t="s">
        <v>32</v>
      </c>
      <c r="E880" s="142" t="n">
        <v>4</v>
      </c>
      <c r="F880" s="142" t="n">
        <f aca="false">SUMPRODUCT($E881:$E891,F881:F891)</f>
        <v>29.56</v>
      </c>
      <c r="G880" s="142" t="n">
        <f aca="false">SUMPRODUCT($E881:$E891,G881:G891)</f>
        <v>21.86586605</v>
      </c>
    </row>
    <row r="881" customFormat="false" ht="15" hidden="false" customHeight="false" outlineLevel="0" collapsed="false">
      <c r="A881" s="143" t="n">
        <v>2436</v>
      </c>
      <c r="B881" s="144" t="s">
        <v>497</v>
      </c>
      <c r="C881" s="145" t="s">
        <v>476</v>
      </c>
      <c r="D881" s="145" t="s">
        <v>484</v>
      </c>
      <c r="E881" s="143" t="n">
        <v>0.730079</v>
      </c>
      <c r="F881" s="146" t="n">
        <f aca="false">IF(C881="MAT.",VLOOKUP(A881,INSUMOS_AUX!A:F,6,0),0)</f>
        <v>0</v>
      </c>
      <c r="G881" s="143" t="n">
        <f aca="false">IF(C881="M.O.",VLOOKUP(A881,INSUMOS_AUX!A:F,6,0),0)</f>
        <v>18.58</v>
      </c>
      <c r="H881" s="0" t="n">
        <f aca="false">$E$880*$E881</f>
        <v>2.920316</v>
      </c>
    </row>
    <row r="882" customFormat="false" ht="15" hidden="false" customHeight="false" outlineLevel="0" collapsed="false">
      <c r="A882" s="143" t="n">
        <v>247</v>
      </c>
      <c r="B882" s="144" t="s">
        <v>610</v>
      </c>
      <c r="C882" s="145" t="s">
        <v>476</v>
      </c>
      <c r="D882" s="145" t="s">
        <v>484</v>
      </c>
      <c r="E882" s="143" t="n">
        <v>0.730079</v>
      </c>
      <c r="F882" s="146" t="n">
        <f aca="false">IF(C882="MAT.",VLOOKUP(A882,INSUMOS_AUX!A:F,6,0),0)</f>
        <v>0</v>
      </c>
      <c r="G882" s="143" t="n">
        <f aca="false">IF(C882="M.O.",VLOOKUP(A882,INSUMOS_AUX!A:F,6,0),0)</f>
        <v>11.37</v>
      </c>
      <c r="H882" s="0" t="n">
        <f aca="false">$E$880*$E882</f>
        <v>2.920316</v>
      </c>
    </row>
    <row r="883" customFormat="false" ht="21" hidden="false" customHeight="false" outlineLevel="0" collapsed="false">
      <c r="A883" s="143" t="n">
        <v>37370</v>
      </c>
      <c r="B883" s="144" t="s">
        <v>483</v>
      </c>
      <c r="C883" s="145" t="s">
        <v>478</v>
      </c>
      <c r="D883" s="145" t="s">
        <v>484</v>
      </c>
      <c r="E883" s="143" t="n">
        <v>1.4</v>
      </c>
      <c r="F883" s="146" t="n">
        <f aca="false">IF(C883="MAT.",VLOOKUP(A883,INSUMOS_AUX!A:F,6,0),0)</f>
        <v>3.14</v>
      </c>
      <c r="G883" s="143" t="n">
        <f aca="false">IF(C883="M.O.",VLOOKUP(A883,INSUMOS_AUX!A:F,6,0),0)</f>
        <v>0</v>
      </c>
      <c r="H883" s="0" t="n">
        <f aca="false">$E$880*$E883</f>
        <v>5.6</v>
      </c>
    </row>
    <row r="884" customFormat="false" ht="21" hidden="false" customHeight="false" outlineLevel="0" collapsed="false">
      <c r="A884" s="143" t="n">
        <v>37371</v>
      </c>
      <c r="B884" s="144" t="s">
        <v>485</v>
      </c>
      <c r="C884" s="145" t="s">
        <v>478</v>
      </c>
      <c r="D884" s="145" t="s">
        <v>484</v>
      </c>
      <c r="E884" s="143" t="n">
        <v>1.4</v>
      </c>
      <c r="F884" s="146" t="n">
        <f aca="false">IF(C884="MAT.",VLOOKUP(A884,INSUMOS_AUX!A:F,6,0),0)</f>
        <v>0.63</v>
      </c>
      <c r="G884" s="143" t="n">
        <f aca="false">IF(C884="M.O.",VLOOKUP(A884,INSUMOS_AUX!A:F,6,0),0)</f>
        <v>0</v>
      </c>
      <c r="H884" s="0" t="n">
        <f aca="false">$E$880*$E884</f>
        <v>5.6</v>
      </c>
    </row>
    <row r="885" customFormat="false" ht="21" hidden="false" customHeight="false" outlineLevel="0" collapsed="false">
      <c r="A885" s="143" t="n">
        <v>37372</v>
      </c>
      <c r="B885" s="144" t="s">
        <v>486</v>
      </c>
      <c r="C885" s="145" t="s">
        <v>478</v>
      </c>
      <c r="D885" s="145" t="s">
        <v>484</v>
      </c>
      <c r="E885" s="143" t="n">
        <v>1.4</v>
      </c>
      <c r="F885" s="146" t="n">
        <f aca="false">IF(C885="MAT.",VLOOKUP(A885,INSUMOS_AUX!A:F,6,0),0)</f>
        <v>1.34</v>
      </c>
      <c r="G885" s="143" t="n">
        <f aca="false">IF(C885="M.O.",VLOOKUP(A885,INSUMOS_AUX!A:F,6,0),0)</f>
        <v>0</v>
      </c>
      <c r="H885" s="0" t="n">
        <f aca="false">$E$880*$E885</f>
        <v>5.6</v>
      </c>
    </row>
    <row r="886" customFormat="false" ht="21" hidden="false" customHeight="false" outlineLevel="0" collapsed="false">
      <c r="A886" s="143" t="n">
        <v>37373</v>
      </c>
      <c r="B886" s="144" t="s">
        <v>487</v>
      </c>
      <c r="C886" s="145" t="s">
        <v>478</v>
      </c>
      <c r="D886" s="145" t="s">
        <v>484</v>
      </c>
      <c r="E886" s="143" t="n">
        <v>1.4</v>
      </c>
      <c r="F886" s="146" t="n">
        <f aca="false">IF(C886="MAT.",VLOOKUP(A886,INSUMOS_AUX!A:F,6,0),0)</f>
        <v>0.04</v>
      </c>
      <c r="G886" s="143" t="n">
        <f aca="false">IF(C886="M.O.",VLOOKUP(A886,INSUMOS_AUX!A:F,6,0),0)</f>
        <v>0</v>
      </c>
      <c r="H886" s="0" t="n">
        <f aca="false">$E$880*$E886</f>
        <v>5.6</v>
      </c>
    </row>
    <row r="887" customFormat="false" ht="21" hidden="false" customHeight="false" outlineLevel="0" collapsed="false">
      <c r="A887" s="143" t="n">
        <v>38094</v>
      </c>
      <c r="B887" s="144" t="s">
        <v>618</v>
      </c>
      <c r="C887" s="145" t="s">
        <v>478</v>
      </c>
      <c r="D887" s="145" t="s">
        <v>32</v>
      </c>
      <c r="E887" s="143" t="n">
        <v>1</v>
      </c>
      <c r="F887" s="146" t="n">
        <f aca="false">IF(C887="MAT.",VLOOKUP(A887,INSUMOS_AUX!A:F,6,0),0)</f>
        <v>2.54</v>
      </c>
      <c r="G887" s="143" t="n">
        <f aca="false">IF(C887="M.O.",VLOOKUP(A887,INSUMOS_AUX!A:F,6,0),0)</f>
        <v>0</v>
      </c>
      <c r="H887" s="0" t="n">
        <f aca="false">$E$880*$E887</f>
        <v>4</v>
      </c>
    </row>
    <row r="888" customFormat="false" ht="31.5" hidden="false" customHeight="false" outlineLevel="0" collapsed="false">
      <c r="A888" s="143" t="n">
        <v>38099</v>
      </c>
      <c r="B888" s="144" t="s">
        <v>619</v>
      </c>
      <c r="C888" s="145" t="s">
        <v>478</v>
      </c>
      <c r="D888" s="145" t="s">
        <v>32</v>
      </c>
      <c r="E888" s="143" t="n">
        <v>1</v>
      </c>
      <c r="F888" s="146" t="n">
        <f aca="false">IF(C888="MAT.",VLOOKUP(A888,INSUMOS_AUX!A:F,6,0),0)</f>
        <v>1.32</v>
      </c>
      <c r="G888" s="143" t="n">
        <f aca="false">IF(C888="M.O.",VLOOKUP(A888,INSUMOS_AUX!A:F,6,0),0)</f>
        <v>0</v>
      </c>
      <c r="H888" s="0" t="n">
        <f aca="false">$E$880*$E888</f>
        <v>4</v>
      </c>
    </row>
    <row r="889" customFormat="false" ht="15" hidden="false" customHeight="false" outlineLevel="0" collapsed="false">
      <c r="A889" s="143" t="n">
        <v>38113</v>
      </c>
      <c r="B889" s="144" t="s">
        <v>656</v>
      </c>
      <c r="C889" s="145" t="s">
        <v>478</v>
      </c>
      <c r="D889" s="145" t="s">
        <v>32</v>
      </c>
      <c r="E889" s="143" t="n">
        <v>2</v>
      </c>
      <c r="F889" s="146" t="n">
        <f aca="false">IF(C889="MAT.",VLOOKUP(A889,INSUMOS_AUX!A:F,6,0),0)</f>
        <v>7.81</v>
      </c>
      <c r="G889" s="143" t="n">
        <f aca="false">IF(C889="M.O.",VLOOKUP(A889,INSUMOS_AUX!A:F,6,0),0)</f>
        <v>0</v>
      </c>
      <c r="H889" s="0" t="n">
        <f aca="false">$E$880*$E889</f>
        <v>8</v>
      </c>
    </row>
    <row r="890" customFormat="false" ht="21" hidden="false" customHeight="false" outlineLevel="0" collapsed="false">
      <c r="A890" s="143" t="n">
        <v>43460</v>
      </c>
      <c r="B890" s="144" t="s">
        <v>498</v>
      </c>
      <c r="C890" s="145" t="s">
        <v>478</v>
      </c>
      <c r="D890" s="145" t="s">
        <v>484</v>
      </c>
      <c r="E890" s="143" t="n">
        <v>1.4</v>
      </c>
      <c r="F890" s="146" t="n">
        <f aca="false">IF(C890="MAT.",VLOOKUP(A890,INSUMOS_AUX!A:F,6,0),0)</f>
        <v>0.85</v>
      </c>
      <c r="G890" s="143" t="n">
        <f aca="false">IF(C890="M.O.",VLOOKUP(A890,INSUMOS_AUX!A:F,6,0),0)</f>
        <v>0</v>
      </c>
      <c r="H890" s="0" t="n">
        <f aca="false">$E$880*$E890</f>
        <v>5.6</v>
      </c>
    </row>
    <row r="891" customFormat="false" ht="21" hidden="false" customHeight="false" outlineLevel="0" collapsed="false">
      <c r="A891" s="143" t="n">
        <v>43484</v>
      </c>
      <c r="B891" s="144" t="s">
        <v>499</v>
      </c>
      <c r="C891" s="145" t="s">
        <v>478</v>
      </c>
      <c r="D891" s="145" t="s">
        <v>484</v>
      </c>
      <c r="E891" s="143" t="n">
        <v>1.4</v>
      </c>
      <c r="F891" s="146" t="n">
        <f aca="false">IF(C891="MAT.",VLOOKUP(A891,INSUMOS_AUX!A:F,6,0),0)</f>
        <v>1.2</v>
      </c>
      <c r="G891" s="143" t="n">
        <f aca="false">IF(C891="M.O.",VLOOKUP(A891,INSUMOS_AUX!A:F,6,0),0)</f>
        <v>0</v>
      </c>
      <c r="H891" s="0" t="n">
        <f aca="false">$E$880*$E891</f>
        <v>5.6</v>
      </c>
    </row>
    <row r="892" customFormat="false" ht="15" hidden="false" customHeight="false" outlineLevel="0" collapsed="false">
      <c r="A892" s="137"/>
      <c r="B892" s="147"/>
      <c r="C892" s="138"/>
      <c r="D892" s="138"/>
      <c r="E892" s="138"/>
      <c r="F892" s="138"/>
      <c r="G892" s="138"/>
    </row>
    <row r="893" customFormat="false" ht="21" hidden="false" customHeight="false" outlineLevel="0" collapsed="false">
      <c r="A893" s="139" t="s">
        <v>249</v>
      </c>
      <c r="B893" s="140" t="s">
        <v>250</v>
      </c>
      <c r="C893" s="141" t="s">
        <v>62</v>
      </c>
      <c r="D893" s="141" t="s">
        <v>32</v>
      </c>
      <c r="E893" s="142" t="n">
        <v>13</v>
      </c>
      <c r="F893" s="142" t="n">
        <f aca="false">SUMPRODUCT($E894:$E904,F894:F904)</f>
        <v>19.8816</v>
      </c>
      <c r="G893" s="142" t="n">
        <f aca="false">SUMPRODUCT($E894:$E904,G894:G904)</f>
        <v>19.9604120085</v>
      </c>
    </row>
    <row r="894" customFormat="false" ht="15" hidden="false" customHeight="false" outlineLevel="0" collapsed="false">
      <c r="A894" s="143" t="n">
        <v>2436</v>
      </c>
      <c r="B894" s="144" t="s">
        <v>497</v>
      </c>
      <c r="C894" s="145" t="s">
        <v>476</v>
      </c>
      <c r="D894" s="145" t="s">
        <v>484</v>
      </c>
      <c r="E894" s="143" t="n">
        <v>0.66645783</v>
      </c>
      <c r="F894" s="146" t="n">
        <f aca="false">IF(C894="MAT.",VLOOKUP(A894,INSUMOS_AUX!A:F,6,0),0)</f>
        <v>0</v>
      </c>
      <c r="G894" s="143" t="n">
        <f aca="false">IF(C894="M.O.",VLOOKUP(A894,INSUMOS_AUX!A:F,6,0),0)</f>
        <v>18.58</v>
      </c>
      <c r="H894" s="0" t="n">
        <f aca="false">$E$893*$E894</f>
        <v>8.66395179</v>
      </c>
    </row>
    <row r="895" customFormat="false" ht="15" hidden="false" customHeight="false" outlineLevel="0" collapsed="false">
      <c r="A895" s="143" t="n">
        <v>247</v>
      </c>
      <c r="B895" s="144" t="s">
        <v>610</v>
      </c>
      <c r="C895" s="145" t="s">
        <v>476</v>
      </c>
      <c r="D895" s="145" t="s">
        <v>484</v>
      </c>
      <c r="E895" s="143" t="n">
        <v>0.66645783</v>
      </c>
      <c r="F895" s="146" t="n">
        <f aca="false">IF(C895="MAT.",VLOOKUP(A895,INSUMOS_AUX!A:F,6,0),0)</f>
        <v>0</v>
      </c>
      <c r="G895" s="143" t="n">
        <f aca="false">IF(C895="M.O.",VLOOKUP(A895,INSUMOS_AUX!A:F,6,0),0)</f>
        <v>11.37</v>
      </c>
      <c r="H895" s="0" t="n">
        <f aca="false">$E$893*$E895</f>
        <v>8.66395179</v>
      </c>
    </row>
    <row r="896" customFormat="false" ht="21" hidden="false" customHeight="false" outlineLevel="0" collapsed="false">
      <c r="A896" s="143" t="n">
        <v>37370</v>
      </c>
      <c r="B896" s="144" t="s">
        <v>483</v>
      </c>
      <c r="C896" s="145" t="s">
        <v>478</v>
      </c>
      <c r="D896" s="145" t="s">
        <v>484</v>
      </c>
      <c r="E896" s="143" t="n">
        <v>1.278</v>
      </c>
      <c r="F896" s="146" t="n">
        <f aca="false">IF(C896="MAT.",VLOOKUP(A896,INSUMOS_AUX!A:F,6,0),0)</f>
        <v>3.14</v>
      </c>
      <c r="G896" s="143" t="n">
        <f aca="false">IF(C896="M.O.",VLOOKUP(A896,INSUMOS_AUX!A:F,6,0),0)</f>
        <v>0</v>
      </c>
      <c r="H896" s="0" t="n">
        <f aca="false">$E$893*$E896</f>
        <v>16.614</v>
      </c>
    </row>
    <row r="897" customFormat="false" ht="21" hidden="false" customHeight="false" outlineLevel="0" collapsed="false">
      <c r="A897" s="143" t="n">
        <v>37371</v>
      </c>
      <c r="B897" s="144" t="s">
        <v>485</v>
      </c>
      <c r="C897" s="145" t="s">
        <v>478</v>
      </c>
      <c r="D897" s="145" t="s">
        <v>484</v>
      </c>
      <c r="E897" s="143" t="n">
        <v>1.278</v>
      </c>
      <c r="F897" s="146" t="n">
        <f aca="false">IF(C897="MAT.",VLOOKUP(A897,INSUMOS_AUX!A:F,6,0),0)</f>
        <v>0.63</v>
      </c>
      <c r="G897" s="143" t="n">
        <f aca="false">IF(C897="M.O.",VLOOKUP(A897,INSUMOS_AUX!A:F,6,0),0)</f>
        <v>0</v>
      </c>
      <c r="H897" s="0" t="n">
        <f aca="false">$E$893*$E897</f>
        <v>16.614</v>
      </c>
    </row>
    <row r="898" customFormat="false" ht="21" hidden="false" customHeight="false" outlineLevel="0" collapsed="false">
      <c r="A898" s="143" t="n">
        <v>37372</v>
      </c>
      <c r="B898" s="144" t="s">
        <v>486</v>
      </c>
      <c r="C898" s="145" t="s">
        <v>478</v>
      </c>
      <c r="D898" s="145" t="s">
        <v>484</v>
      </c>
      <c r="E898" s="143" t="n">
        <v>1.278</v>
      </c>
      <c r="F898" s="146" t="n">
        <f aca="false">IF(C898="MAT.",VLOOKUP(A898,INSUMOS_AUX!A:F,6,0),0)</f>
        <v>1.34</v>
      </c>
      <c r="G898" s="143" t="n">
        <f aca="false">IF(C898="M.O.",VLOOKUP(A898,INSUMOS_AUX!A:F,6,0),0)</f>
        <v>0</v>
      </c>
      <c r="H898" s="0" t="n">
        <f aca="false">$E$893*$E898</f>
        <v>16.614</v>
      </c>
    </row>
    <row r="899" customFormat="false" ht="21" hidden="false" customHeight="false" outlineLevel="0" collapsed="false">
      <c r="A899" s="143" t="n">
        <v>37373</v>
      </c>
      <c r="B899" s="144" t="s">
        <v>487</v>
      </c>
      <c r="C899" s="145" t="s">
        <v>478</v>
      </c>
      <c r="D899" s="145" t="s">
        <v>484</v>
      </c>
      <c r="E899" s="143" t="n">
        <v>1.278</v>
      </c>
      <c r="F899" s="146" t="n">
        <f aca="false">IF(C899="MAT.",VLOOKUP(A899,INSUMOS_AUX!A:F,6,0),0)</f>
        <v>0.04</v>
      </c>
      <c r="G899" s="143" t="n">
        <f aca="false">IF(C899="M.O.",VLOOKUP(A899,INSUMOS_AUX!A:F,6,0),0)</f>
        <v>0</v>
      </c>
      <c r="H899" s="0" t="n">
        <f aca="false">$E$893*$E899</f>
        <v>16.614</v>
      </c>
    </row>
    <row r="900" customFormat="false" ht="21" hidden="false" customHeight="false" outlineLevel="0" collapsed="false">
      <c r="A900" s="143" t="n">
        <v>38094</v>
      </c>
      <c r="B900" s="144" t="s">
        <v>618</v>
      </c>
      <c r="C900" s="145" t="s">
        <v>478</v>
      </c>
      <c r="D900" s="145" t="s">
        <v>32</v>
      </c>
      <c r="E900" s="143" t="n">
        <v>1</v>
      </c>
      <c r="F900" s="146" t="n">
        <f aca="false">IF(C900="MAT.",VLOOKUP(A900,INSUMOS_AUX!A:F,6,0),0)</f>
        <v>2.54</v>
      </c>
      <c r="G900" s="143" t="n">
        <f aca="false">IF(C900="M.O.",VLOOKUP(A900,INSUMOS_AUX!A:F,6,0),0)</f>
        <v>0</v>
      </c>
      <c r="H900" s="0" t="n">
        <f aca="false">$E$893*$E900</f>
        <v>13</v>
      </c>
    </row>
    <row r="901" customFormat="false" ht="31.5" hidden="false" customHeight="false" outlineLevel="0" collapsed="false">
      <c r="A901" s="143" t="n">
        <v>38099</v>
      </c>
      <c r="B901" s="144" t="s">
        <v>619</v>
      </c>
      <c r="C901" s="145" t="s">
        <v>478</v>
      </c>
      <c r="D901" s="145" t="s">
        <v>32</v>
      </c>
      <c r="E901" s="143" t="n">
        <v>1</v>
      </c>
      <c r="F901" s="146" t="n">
        <f aca="false">IF(C901="MAT.",VLOOKUP(A901,INSUMOS_AUX!A:F,6,0),0)</f>
        <v>1.32</v>
      </c>
      <c r="G901" s="143" t="n">
        <f aca="false">IF(C901="M.O.",VLOOKUP(A901,INSUMOS_AUX!A:F,6,0),0)</f>
        <v>0</v>
      </c>
      <c r="H901" s="0" t="n">
        <f aca="false">$E$893*$E901</f>
        <v>13</v>
      </c>
    </row>
    <row r="902" customFormat="false" ht="15" hidden="false" customHeight="false" outlineLevel="0" collapsed="false">
      <c r="A902" s="143" t="n">
        <v>38101</v>
      </c>
      <c r="B902" s="144" t="s">
        <v>617</v>
      </c>
      <c r="C902" s="145" t="s">
        <v>478</v>
      </c>
      <c r="D902" s="145" t="s">
        <v>32</v>
      </c>
      <c r="E902" s="143" t="n">
        <v>1</v>
      </c>
      <c r="F902" s="146" t="n">
        <f aca="false">IF(C902="MAT.",VLOOKUP(A902,INSUMOS_AUX!A:F,6,0),0)</f>
        <v>6.82</v>
      </c>
      <c r="G902" s="143" t="n">
        <f aca="false">IF(C902="M.O.",VLOOKUP(A902,INSUMOS_AUX!A:F,6,0),0)</f>
        <v>0</v>
      </c>
      <c r="H902" s="0" t="n">
        <f aca="false">$E$893*$E902</f>
        <v>13</v>
      </c>
    </row>
    <row r="903" customFormat="false" ht="21" hidden="false" customHeight="false" outlineLevel="0" collapsed="false">
      <c r="A903" s="143" t="n">
        <v>43460</v>
      </c>
      <c r="B903" s="144" t="s">
        <v>498</v>
      </c>
      <c r="C903" s="145" t="s">
        <v>478</v>
      </c>
      <c r="D903" s="145" t="s">
        <v>484</v>
      </c>
      <c r="E903" s="143" t="n">
        <v>1.278</v>
      </c>
      <c r="F903" s="146" t="n">
        <f aca="false">IF(C903="MAT.",VLOOKUP(A903,INSUMOS_AUX!A:F,6,0),0)</f>
        <v>0.85</v>
      </c>
      <c r="G903" s="143" t="n">
        <f aca="false">IF(C903="M.O.",VLOOKUP(A903,INSUMOS_AUX!A:F,6,0),0)</f>
        <v>0</v>
      </c>
      <c r="H903" s="0" t="n">
        <f aca="false">$E$893*$E903</f>
        <v>16.614</v>
      </c>
    </row>
    <row r="904" customFormat="false" ht="21" hidden="false" customHeight="false" outlineLevel="0" collapsed="false">
      <c r="A904" s="143" t="n">
        <v>43484</v>
      </c>
      <c r="B904" s="144" t="s">
        <v>499</v>
      </c>
      <c r="C904" s="145" t="s">
        <v>478</v>
      </c>
      <c r="D904" s="145" t="s">
        <v>484</v>
      </c>
      <c r="E904" s="143" t="n">
        <v>1.278</v>
      </c>
      <c r="F904" s="146" t="n">
        <f aca="false">IF(C904="MAT.",VLOOKUP(A904,INSUMOS_AUX!A:F,6,0),0)</f>
        <v>1.2</v>
      </c>
      <c r="G904" s="143" t="n">
        <f aca="false">IF(C904="M.O.",VLOOKUP(A904,INSUMOS_AUX!A:F,6,0),0)</f>
        <v>0</v>
      </c>
      <c r="H904" s="0" t="n">
        <f aca="false">$E$893*$E904</f>
        <v>16.614</v>
      </c>
    </row>
    <row r="905" customFormat="false" ht="15" hidden="false" customHeight="false" outlineLevel="0" collapsed="false">
      <c r="A905" s="137"/>
      <c r="B905" s="147"/>
      <c r="C905" s="138"/>
      <c r="D905" s="138"/>
      <c r="E905" s="138"/>
      <c r="F905" s="138"/>
      <c r="G905" s="138"/>
    </row>
    <row r="906" customFormat="false" ht="21" hidden="false" customHeight="false" outlineLevel="0" collapsed="false">
      <c r="A906" s="139" t="s">
        <v>192</v>
      </c>
      <c r="B906" s="140" t="s">
        <v>193</v>
      </c>
      <c r="C906" s="141" t="s">
        <v>62</v>
      </c>
      <c r="D906" s="141" t="s">
        <v>32</v>
      </c>
      <c r="E906" s="142" t="n">
        <v>2</v>
      </c>
      <c r="F906" s="142" t="n">
        <f aca="false">SUMPRODUCT($E907:$E915,F907:F915)</f>
        <v>11.3848</v>
      </c>
      <c r="G906" s="142" t="n">
        <f aca="false">SUMPRODUCT($E907:$E915,G907:G915)</f>
        <v>9.9021136255</v>
      </c>
    </row>
    <row r="907" customFormat="false" ht="15" hidden="false" customHeight="false" outlineLevel="0" collapsed="false">
      <c r="A907" s="143" t="n">
        <v>2436</v>
      </c>
      <c r="B907" s="144" t="s">
        <v>497</v>
      </c>
      <c r="C907" s="145" t="s">
        <v>476</v>
      </c>
      <c r="D907" s="145" t="s">
        <v>484</v>
      </c>
      <c r="E907" s="143" t="n">
        <v>0.33062149</v>
      </c>
      <c r="F907" s="146" t="n">
        <f aca="false">IF(C907="MAT.",VLOOKUP(A907,INSUMOS_AUX!A:F,6,0),0)</f>
        <v>0</v>
      </c>
      <c r="G907" s="143" t="n">
        <f aca="false">IF(C907="M.O.",VLOOKUP(A907,INSUMOS_AUX!A:F,6,0),0)</f>
        <v>18.58</v>
      </c>
      <c r="H907" s="0" t="n">
        <f aca="false">$E$906*$E907</f>
        <v>0.66124298</v>
      </c>
    </row>
    <row r="908" customFormat="false" ht="15" hidden="false" customHeight="false" outlineLevel="0" collapsed="false">
      <c r="A908" s="143" t="n">
        <v>247</v>
      </c>
      <c r="B908" s="144" t="s">
        <v>610</v>
      </c>
      <c r="C908" s="145" t="s">
        <v>476</v>
      </c>
      <c r="D908" s="145" t="s">
        <v>484</v>
      </c>
      <c r="E908" s="143" t="n">
        <v>0.33062149</v>
      </c>
      <c r="F908" s="146" t="n">
        <f aca="false">IF(C908="MAT.",VLOOKUP(A908,INSUMOS_AUX!A:F,6,0),0)</f>
        <v>0</v>
      </c>
      <c r="G908" s="143" t="n">
        <f aca="false">IF(C908="M.O.",VLOOKUP(A908,INSUMOS_AUX!A:F,6,0),0)</f>
        <v>11.37</v>
      </c>
      <c r="H908" s="0" t="n">
        <f aca="false">$E$906*$E908</f>
        <v>0.66124298</v>
      </c>
    </row>
    <row r="909" customFormat="false" ht="21" hidden="false" customHeight="false" outlineLevel="0" collapsed="false">
      <c r="A909" s="143" t="n">
        <v>37370</v>
      </c>
      <c r="B909" s="144" t="s">
        <v>483</v>
      </c>
      <c r="C909" s="145" t="s">
        <v>478</v>
      </c>
      <c r="D909" s="145" t="s">
        <v>484</v>
      </c>
      <c r="E909" s="143" t="n">
        <v>0.634</v>
      </c>
      <c r="F909" s="146" t="n">
        <f aca="false">IF(C909="MAT.",VLOOKUP(A909,INSUMOS_AUX!A:F,6,0),0)</f>
        <v>3.14</v>
      </c>
      <c r="G909" s="143" t="n">
        <f aca="false">IF(C909="M.O.",VLOOKUP(A909,INSUMOS_AUX!A:F,6,0),0)</f>
        <v>0</v>
      </c>
      <c r="H909" s="0" t="n">
        <f aca="false">$E$906*$E909</f>
        <v>1.268</v>
      </c>
    </row>
    <row r="910" customFormat="false" ht="21" hidden="false" customHeight="false" outlineLevel="0" collapsed="false">
      <c r="A910" s="143" t="n">
        <v>37371</v>
      </c>
      <c r="B910" s="144" t="s">
        <v>485</v>
      </c>
      <c r="C910" s="145" t="s">
        <v>478</v>
      </c>
      <c r="D910" s="145" t="s">
        <v>484</v>
      </c>
      <c r="E910" s="143" t="n">
        <v>0.634</v>
      </c>
      <c r="F910" s="146" t="n">
        <f aca="false">IF(C910="MAT.",VLOOKUP(A910,INSUMOS_AUX!A:F,6,0),0)</f>
        <v>0.63</v>
      </c>
      <c r="G910" s="143" t="n">
        <f aca="false">IF(C910="M.O.",VLOOKUP(A910,INSUMOS_AUX!A:F,6,0),0)</f>
        <v>0</v>
      </c>
      <c r="H910" s="0" t="n">
        <f aca="false">$E$906*$E910</f>
        <v>1.268</v>
      </c>
    </row>
    <row r="911" customFormat="false" ht="21" hidden="false" customHeight="false" outlineLevel="0" collapsed="false">
      <c r="A911" s="143" t="n">
        <v>37372</v>
      </c>
      <c r="B911" s="144" t="s">
        <v>486</v>
      </c>
      <c r="C911" s="145" t="s">
        <v>478</v>
      </c>
      <c r="D911" s="145" t="s">
        <v>484</v>
      </c>
      <c r="E911" s="143" t="n">
        <v>0.634</v>
      </c>
      <c r="F911" s="146" t="n">
        <f aca="false">IF(C911="MAT.",VLOOKUP(A911,INSUMOS_AUX!A:F,6,0),0)</f>
        <v>1.34</v>
      </c>
      <c r="G911" s="143" t="n">
        <f aca="false">IF(C911="M.O.",VLOOKUP(A911,INSUMOS_AUX!A:F,6,0),0)</f>
        <v>0</v>
      </c>
      <c r="H911" s="0" t="n">
        <f aca="false">$E$906*$E911</f>
        <v>1.268</v>
      </c>
    </row>
    <row r="912" customFormat="false" ht="21" hidden="false" customHeight="false" outlineLevel="0" collapsed="false">
      <c r="A912" s="143" t="n">
        <v>37373</v>
      </c>
      <c r="B912" s="144" t="s">
        <v>487</v>
      </c>
      <c r="C912" s="145" t="s">
        <v>478</v>
      </c>
      <c r="D912" s="145" t="s">
        <v>484</v>
      </c>
      <c r="E912" s="143" t="n">
        <v>0.634</v>
      </c>
      <c r="F912" s="146" t="n">
        <f aca="false">IF(C912="MAT.",VLOOKUP(A912,INSUMOS_AUX!A:F,6,0),0)</f>
        <v>0.04</v>
      </c>
      <c r="G912" s="143" t="n">
        <f aca="false">IF(C912="M.O.",VLOOKUP(A912,INSUMOS_AUX!A:F,6,0),0)</f>
        <v>0</v>
      </c>
      <c r="H912" s="0" t="n">
        <f aca="false">$E$906*$E912</f>
        <v>1.268</v>
      </c>
    </row>
    <row r="913" customFormat="false" ht="15" hidden="false" customHeight="false" outlineLevel="0" collapsed="false">
      <c r="A913" s="143" t="n">
        <v>38101</v>
      </c>
      <c r="B913" s="144" t="s">
        <v>617</v>
      </c>
      <c r="C913" s="145" t="s">
        <v>478</v>
      </c>
      <c r="D913" s="145" t="s">
        <v>32</v>
      </c>
      <c r="E913" s="143" t="n">
        <v>1</v>
      </c>
      <c r="F913" s="146" t="n">
        <f aca="false">IF(C913="MAT.",VLOOKUP(A913,INSUMOS_AUX!A:F,6,0),0)</f>
        <v>6.82</v>
      </c>
      <c r="G913" s="143" t="n">
        <f aca="false">IF(C913="M.O.",VLOOKUP(A913,INSUMOS_AUX!A:F,6,0),0)</f>
        <v>0</v>
      </c>
      <c r="H913" s="0" t="n">
        <f aca="false">$E$906*$E913</f>
        <v>2</v>
      </c>
    </row>
    <row r="914" customFormat="false" ht="21" hidden="false" customHeight="false" outlineLevel="0" collapsed="false">
      <c r="A914" s="143" t="n">
        <v>43460</v>
      </c>
      <c r="B914" s="144" t="s">
        <v>498</v>
      </c>
      <c r="C914" s="145" t="s">
        <v>478</v>
      </c>
      <c r="D914" s="145" t="s">
        <v>484</v>
      </c>
      <c r="E914" s="143" t="n">
        <v>0.634</v>
      </c>
      <c r="F914" s="146" t="n">
        <f aca="false">IF(C914="MAT.",VLOOKUP(A914,INSUMOS_AUX!A:F,6,0),0)</f>
        <v>0.85</v>
      </c>
      <c r="G914" s="143" t="n">
        <f aca="false">IF(C914="M.O.",VLOOKUP(A914,INSUMOS_AUX!A:F,6,0),0)</f>
        <v>0</v>
      </c>
      <c r="H914" s="0" t="n">
        <f aca="false">$E$906*$E914</f>
        <v>1.268</v>
      </c>
    </row>
    <row r="915" customFormat="false" ht="21" hidden="false" customHeight="false" outlineLevel="0" collapsed="false">
      <c r="A915" s="143" t="n">
        <v>43484</v>
      </c>
      <c r="B915" s="144" t="s">
        <v>499</v>
      </c>
      <c r="C915" s="145" t="s">
        <v>478</v>
      </c>
      <c r="D915" s="145" t="s">
        <v>484</v>
      </c>
      <c r="E915" s="143" t="n">
        <v>0.634</v>
      </c>
      <c r="F915" s="146" t="n">
        <f aca="false">IF(C915="MAT.",VLOOKUP(A915,INSUMOS_AUX!A:F,6,0),0)</f>
        <v>1.2</v>
      </c>
      <c r="G915" s="143" t="n">
        <f aca="false">IF(C915="M.O.",VLOOKUP(A915,INSUMOS_AUX!A:F,6,0),0)</f>
        <v>0</v>
      </c>
      <c r="H915" s="0" t="n">
        <f aca="false">$E$906*$E915</f>
        <v>1.268</v>
      </c>
    </row>
    <row r="916" customFormat="false" ht="15" hidden="false" customHeight="false" outlineLevel="0" collapsed="false">
      <c r="A916" s="137"/>
      <c r="B916" s="147"/>
      <c r="C916" s="138"/>
      <c r="D916" s="138"/>
      <c r="E916" s="138"/>
      <c r="F916" s="138"/>
      <c r="G916" s="138"/>
    </row>
    <row r="917" customFormat="false" ht="21" hidden="false" customHeight="false" outlineLevel="0" collapsed="false">
      <c r="A917" s="139" t="s">
        <v>195</v>
      </c>
      <c r="B917" s="140" t="s">
        <v>196</v>
      </c>
      <c r="C917" s="141" t="s">
        <v>62</v>
      </c>
      <c r="D917" s="141" t="s">
        <v>32</v>
      </c>
      <c r="E917" s="142" t="n">
        <v>4</v>
      </c>
      <c r="F917" s="142" t="n">
        <f aca="false">SUMPRODUCT($E918:$E928,F918:F928)</f>
        <v>27.58</v>
      </c>
      <c r="G917" s="142" t="n">
        <f aca="false">SUMPRODUCT($E918:$E928,G918:G928)</f>
        <v>21.86586605</v>
      </c>
    </row>
    <row r="918" customFormat="false" ht="15" hidden="false" customHeight="false" outlineLevel="0" collapsed="false">
      <c r="A918" s="143" t="n">
        <v>2436</v>
      </c>
      <c r="B918" s="144" t="s">
        <v>497</v>
      </c>
      <c r="C918" s="145" t="s">
        <v>476</v>
      </c>
      <c r="D918" s="145" t="s">
        <v>484</v>
      </c>
      <c r="E918" s="143" t="n">
        <v>0.730079</v>
      </c>
      <c r="F918" s="146" t="n">
        <f aca="false">IF(C918="MAT.",VLOOKUP(A918,INSUMOS_AUX!A:F,6,0),0)</f>
        <v>0</v>
      </c>
      <c r="G918" s="143" t="n">
        <f aca="false">IF(C918="M.O.",VLOOKUP(A918,INSUMOS_AUX!A:F,6,0),0)</f>
        <v>18.58</v>
      </c>
      <c r="H918" s="0" t="n">
        <f aca="false">$E$917*$E918</f>
        <v>2.920316</v>
      </c>
    </row>
    <row r="919" customFormat="false" ht="15" hidden="false" customHeight="false" outlineLevel="0" collapsed="false">
      <c r="A919" s="143" t="n">
        <v>247</v>
      </c>
      <c r="B919" s="144" t="s">
        <v>610</v>
      </c>
      <c r="C919" s="145" t="s">
        <v>476</v>
      </c>
      <c r="D919" s="145" t="s">
        <v>484</v>
      </c>
      <c r="E919" s="143" t="n">
        <v>0.730079</v>
      </c>
      <c r="F919" s="146" t="n">
        <f aca="false">IF(C919="MAT.",VLOOKUP(A919,INSUMOS_AUX!A:F,6,0),0)</f>
        <v>0</v>
      </c>
      <c r="G919" s="143" t="n">
        <f aca="false">IF(C919="M.O.",VLOOKUP(A919,INSUMOS_AUX!A:F,6,0),0)</f>
        <v>11.37</v>
      </c>
      <c r="H919" s="0" t="n">
        <f aca="false">$E$917*$E919</f>
        <v>2.920316</v>
      </c>
    </row>
    <row r="920" customFormat="false" ht="21" hidden="false" customHeight="false" outlineLevel="0" collapsed="false">
      <c r="A920" s="143" t="n">
        <v>37370</v>
      </c>
      <c r="B920" s="144" t="s">
        <v>483</v>
      </c>
      <c r="C920" s="145" t="s">
        <v>478</v>
      </c>
      <c r="D920" s="145" t="s">
        <v>484</v>
      </c>
      <c r="E920" s="143" t="n">
        <v>1.4</v>
      </c>
      <c r="F920" s="146" t="n">
        <f aca="false">IF(C920="MAT.",VLOOKUP(A920,INSUMOS_AUX!A:F,6,0),0)</f>
        <v>3.14</v>
      </c>
      <c r="G920" s="143" t="n">
        <f aca="false">IF(C920="M.O.",VLOOKUP(A920,INSUMOS_AUX!A:F,6,0),0)</f>
        <v>0</v>
      </c>
      <c r="H920" s="0" t="n">
        <f aca="false">$E$917*$E920</f>
        <v>5.6</v>
      </c>
    </row>
    <row r="921" customFormat="false" ht="21" hidden="false" customHeight="false" outlineLevel="0" collapsed="false">
      <c r="A921" s="143" t="n">
        <v>37371</v>
      </c>
      <c r="B921" s="144" t="s">
        <v>485</v>
      </c>
      <c r="C921" s="145" t="s">
        <v>478</v>
      </c>
      <c r="D921" s="145" t="s">
        <v>484</v>
      </c>
      <c r="E921" s="143" t="n">
        <v>1.4</v>
      </c>
      <c r="F921" s="146" t="n">
        <f aca="false">IF(C921="MAT.",VLOOKUP(A921,INSUMOS_AUX!A:F,6,0),0)</f>
        <v>0.63</v>
      </c>
      <c r="G921" s="143" t="n">
        <f aca="false">IF(C921="M.O.",VLOOKUP(A921,INSUMOS_AUX!A:F,6,0),0)</f>
        <v>0</v>
      </c>
      <c r="H921" s="0" t="n">
        <f aca="false">$E$917*$E921</f>
        <v>5.6</v>
      </c>
    </row>
    <row r="922" customFormat="false" ht="21" hidden="false" customHeight="false" outlineLevel="0" collapsed="false">
      <c r="A922" s="143" t="n">
        <v>37372</v>
      </c>
      <c r="B922" s="144" t="s">
        <v>486</v>
      </c>
      <c r="C922" s="145" t="s">
        <v>478</v>
      </c>
      <c r="D922" s="145" t="s">
        <v>484</v>
      </c>
      <c r="E922" s="143" t="n">
        <v>1.4</v>
      </c>
      <c r="F922" s="146" t="n">
        <f aca="false">IF(C922="MAT.",VLOOKUP(A922,INSUMOS_AUX!A:F,6,0),0)</f>
        <v>1.34</v>
      </c>
      <c r="G922" s="143" t="n">
        <f aca="false">IF(C922="M.O.",VLOOKUP(A922,INSUMOS_AUX!A:F,6,0),0)</f>
        <v>0</v>
      </c>
      <c r="H922" s="0" t="n">
        <f aca="false">$E$917*$E922</f>
        <v>5.6</v>
      </c>
    </row>
    <row r="923" customFormat="false" ht="21" hidden="false" customHeight="false" outlineLevel="0" collapsed="false">
      <c r="A923" s="143" t="n">
        <v>37373</v>
      </c>
      <c r="B923" s="144" t="s">
        <v>487</v>
      </c>
      <c r="C923" s="145" t="s">
        <v>478</v>
      </c>
      <c r="D923" s="145" t="s">
        <v>484</v>
      </c>
      <c r="E923" s="143" t="n">
        <v>1.4</v>
      </c>
      <c r="F923" s="146" t="n">
        <f aca="false">IF(C923="MAT.",VLOOKUP(A923,INSUMOS_AUX!A:F,6,0),0)</f>
        <v>0.04</v>
      </c>
      <c r="G923" s="143" t="n">
        <f aca="false">IF(C923="M.O.",VLOOKUP(A923,INSUMOS_AUX!A:F,6,0),0)</f>
        <v>0</v>
      </c>
      <c r="H923" s="0" t="n">
        <f aca="false">$E$917*$E923</f>
        <v>5.6</v>
      </c>
    </row>
    <row r="924" customFormat="false" ht="21" hidden="false" customHeight="false" outlineLevel="0" collapsed="false">
      <c r="A924" s="143" t="n">
        <v>38094</v>
      </c>
      <c r="B924" s="144" t="s">
        <v>618</v>
      </c>
      <c r="C924" s="145" t="s">
        <v>478</v>
      </c>
      <c r="D924" s="145" t="s">
        <v>32</v>
      </c>
      <c r="E924" s="143" t="n">
        <v>1</v>
      </c>
      <c r="F924" s="146" t="n">
        <f aca="false">IF(C924="MAT.",VLOOKUP(A924,INSUMOS_AUX!A:F,6,0),0)</f>
        <v>2.54</v>
      </c>
      <c r="G924" s="143" t="n">
        <f aca="false">IF(C924="M.O.",VLOOKUP(A924,INSUMOS_AUX!A:F,6,0),0)</f>
        <v>0</v>
      </c>
      <c r="H924" s="0" t="n">
        <f aca="false">$E$917*$E924</f>
        <v>4</v>
      </c>
    </row>
    <row r="925" customFormat="false" ht="31.5" hidden="false" customHeight="false" outlineLevel="0" collapsed="false">
      <c r="A925" s="143" t="n">
        <v>38099</v>
      </c>
      <c r="B925" s="144" t="s">
        <v>619</v>
      </c>
      <c r="C925" s="145" t="s">
        <v>478</v>
      </c>
      <c r="D925" s="145" t="s">
        <v>32</v>
      </c>
      <c r="E925" s="143" t="n">
        <v>1</v>
      </c>
      <c r="F925" s="146" t="n">
        <f aca="false">IF(C925="MAT.",VLOOKUP(A925,INSUMOS_AUX!A:F,6,0),0)</f>
        <v>1.32</v>
      </c>
      <c r="G925" s="143" t="n">
        <f aca="false">IF(C925="M.O.",VLOOKUP(A925,INSUMOS_AUX!A:F,6,0),0)</f>
        <v>0</v>
      </c>
      <c r="H925" s="0" t="n">
        <f aca="false">$E$917*$E925</f>
        <v>4</v>
      </c>
    </row>
    <row r="926" customFormat="false" ht="15" hidden="false" customHeight="false" outlineLevel="0" collapsed="false">
      <c r="A926" s="143" t="n">
        <v>38101</v>
      </c>
      <c r="B926" s="144" t="s">
        <v>617</v>
      </c>
      <c r="C926" s="145" t="s">
        <v>478</v>
      </c>
      <c r="D926" s="145" t="s">
        <v>32</v>
      </c>
      <c r="E926" s="143" t="n">
        <v>2</v>
      </c>
      <c r="F926" s="146" t="n">
        <f aca="false">IF(C926="MAT.",VLOOKUP(A926,INSUMOS_AUX!A:F,6,0),0)</f>
        <v>6.82</v>
      </c>
      <c r="G926" s="143" t="n">
        <f aca="false">IF(C926="M.O.",VLOOKUP(A926,INSUMOS_AUX!A:F,6,0),0)</f>
        <v>0</v>
      </c>
      <c r="H926" s="0" t="n">
        <f aca="false">$E$917*$E926</f>
        <v>8</v>
      </c>
    </row>
    <row r="927" customFormat="false" ht="21" hidden="false" customHeight="false" outlineLevel="0" collapsed="false">
      <c r="A927" s="143" t="n">
        <v>43460</v>
      </c>
      <c r="B927" s="144" t="s">
        <v>498</v>
      </c>
      <c r="C927" s="145" t="s">
        <v>478</v>
      </c>
      <c r="D927" s="145" t="s">
        <v>484</v>
      </c>
      <c r="E927" s="143" t="n">
        <v>1.4</v>
      </c>
      <c r="F927" s="146" t="n">
        <f aca="false">IF(C927="MAT.",VLOOKUP(A927,INSUMOS_AUX!A:F,6,0),0)</f>
        <v>0.85</v>
      </c>
      <c r="G927" s="143" t="n">
        <f aca="false">IF(C927="M.O.",VLOOKUP(A927,INSUMOS_AUX!A:F,6,0),0)</f>
        <v>0</v>
      </c>
      <c r="H927" s="0" t="n">
        <f aca="false">$E$917*$E927</f>
        <v>5.6</v>
      </c>
    </row>
    <row r="928" customFormat="false" ht="21" hidden="false" customHeight="false" outlineLevel="0" collapsed="false">
      <c r="A928" s="143" t="n">
        <v>43484</v>
      </c>
      <c r="B928" s="144" t="s">
        <v>499</v>
      </c>
      <c r="C928" s="145" t="s">
        <v>478</v>
      </c>
      <c r="D928" s="145" t="s">
        <v>484</v>
      </c>
      <c r="E928" s="143" t="n">
        <v>1.4</v>
      </c>
      <c r="F928" s="146" t="n">
        <f aca="false">IF(C928="MAT.",VLOOKUP(A928,INSUMOS_AUX!A:F,6,0),0)</f>
        <v>1.2</v>
      </c>
      <c r="G928" s="143" t="n">
        <f aca="false">IF(C928="M.O.",VLOOKUP(A928,INSUMOS_AUX!A:F,6,0),0)</f>
        <v>0</v>
      </c>
      <c r="H928" s="0" t="n">
        <f aca="false">$E$917*$E928</f>
        <v>5.6</v>
      </c>
    </row>
    <row r="929" customFormat="false" ht="15" hidden="false" customHeight="false" outlineLevel="0" collapsed="false">
      <c r="A929" s="137"/>
      <c r="B929" s="147"/>
      <c r="C929" s="138"/>
      <c r="D929" s="138"/>
      <c r="E929" s="138"/>
      <c r="F929" s="138"/>
      <c r="G929" s="138"/>
    </row>
    <row r="930" customFormat="false" ht="21" hidden="false" customHeight="false" outlineLevel="0" collapsed="false">
      <c r="A930" s="139" t="s">
        <v>254</v>
      </c>
      <c r="B930" s="140" t="s">
        <v>255</v>
      </c>
      <c r="C930" s="141" t="s">
        <v>62</v>
      </c>
      <c r="D930" s="141" t="s">
        <v>32</v>
      </c>
      <c r="E930" s="142" t="n">
        <v>6</v>
      </c>
      <c r="F930" s="142" t="n">
        <f aca="false">SUMPRODUCT($E931:$E941,F931:F941)</f>
        <v>31.4</v>
      </c>
      <c r="G930" s="142" t="n">
        <f aca="false">SUMPRODUCT($E931:$E941,G931:G941)</f>
        <v>21.86586605</v>
      </c>
    </row>
    <row r="931" customFormat="false" ht="15" hidden="false" customHeight="false" outlineLevel="0" collapsed="false">
      <c r="A931" s="143" t="n">
        <v>2436</v>
      </c>
      <c r="B931" s="144" t="s">
        <v>497</v>
      </c>
      <c r="C931" s="145" t="s">
        <v>476</v>
      </c>
      <c r="D931" s="145" t="s">
        <v>484</v>
      </c>
      <c r="E931" s="143" t="n">
        <v>0.730079</v>
      </c>
      <c r="F931" s="146" t="n">
        <f aca="false">IF(C931="MAT.",VLOOKUP(A931,INSUMOS_AUX!A:F,6,0),0)</f>
        <v>0</v>
      </c>
      <c r="G931" s="143" t="n">
        <f aca="false">IF(C931="M.O.",VLOOKUP(A931,INSUMOS_AUX!A:F,6,0),0)</f>
        <v>18.58</v>
      </c>
      <c r="H931" s="0" t="n">
        <f aca="false">$E$930*$E931</f>
        <v>4.380474</v>
      </c>
    </row>
    <row r="932" customFormat="false" ht="15" hidden="false" customHeight="false" outlineLevel="0" collapsed="false">
      <c r="A932" s="143" t="n">
        <v>247</v>
      </c>
      <c r="B932" s="144" t="s">
        <v>610</v>
      </c>
      <c r="C932" s="145" t="s">
        <v>476</v>
      </c>
      <c r="D932" s="145" t="s">
        <v>484</v>
      </c>
      <c r="E932" s="143" t="n">
        <v>0.730079</v>
      </c>
      <c r="F932" s="146" t="n">
        <f aca="false">IF(C932="MAT.",VLOOKUP(A932,INSUMOS_AUX!A:F,6,0),0)</f>
        <v>0</v>
      </c>
      <c r="G932" s="143" t="n">
        <f aca="false">IF(C932="M.O.",VLOOKUP(A932,INSUMOS_AUX!A:F,6,0),0)</f>
        <v>11.37</v>
      </c>
      <c r="H932" s="0" t="n">
        <f aca="false">$E$930*$E932</f>
        <v>4.380474</v>
      </c>
    </row>
    <row r="933" customFormat="false" ht="21" hidden="false" customHeight="false" outlineLevel="0" collapsed="false">
      <c r="A933" s="143" t="n">
        <v>37370</v>
      </c>
      <c r="B933" s="144" t="s">
        <v>483</v>
      </c>
      <c r="C933" s="145" t="s">
        <v>478</v>
      </c>
      <c r="D933" s="145" t="s">
        <v>484</v>
      </c>
      <c r="E933" s="143" t="n">
        <v>1.4</v>
      </c>
      <c r="F933" s="146" t="n">
        <f aca="false">IF(C933="MAT.",VLOOKUP(A933,INSUMOS_AUX!A:F,6,0),0)</f>
        <v>3.14</v>
      </c>
      <c r="G933" s="143" t="n">
        <f aca="false">IF(C933="M.O.",VLOOKUP(A933,INSUMOS_AUX!A:F,6,0),0)</f>
        <v>0</v>
      </c>
      <c r="H933" s="0" t="n">
        <f aca="false">$E$930*$E933</f>
        <v>8.4</v>
      </c>
    </row>
    <row r="934" customFormat="false" ht="21" hidden="false" customHeight="false" outlineLevel="0" collapsed="false">
      <c r="A934" s="143" t="n">
        <v>37371</v>
      </c>
      <c r="B934" s="144" t="s">
        <v>485</v>
      </c>
      <c r="C934" s="145" t="s">
        <v>478</v>
      </c>
      <c r="D934" s="145" t="s">
        <v>484</v>
      </c>
      <c r="E934" s="143" t="n">
        <v>1.4</v>
      </c>
      <c r="F934" s="146" t="n">
        <f aca="false">IF(C934="MAT.",VLOOKUP(A934,INSUMOS_AUX!A:F,6,0),0)</f>
        <v>0.63</v>
      </c>
      <c r="G934" s="143" t="n">
        <f aca="false">IF(C934="M.O.",VLOOKUP(A934,INSUMOS_AUX!A:F,6,0),0)</f>
        <v>0</v>
      </c>
      <c r="H934" s="0" t="n">
        <f aca="false">$E$930*$E934</f>
        <v>8.4</v>
      </c>
    </row>
    <row r="935" customFormat="false" ht="21" hidden="false" customHeight="false" outlineLevel="0" collapsed="false">
      <c r="A935" s="143" t="n">
        <v>37372</v>
      </c>
      <c r="B935" s="144" t="s">
        <v>486</v>
      </c>
      <c r="C935" s="145" t="s">
        <v>478</v>
      </c>
      <c r="D935" s="145" t="s">
        <v>484</v>
      </c>
      <c r="E935" s="143" t="n">
        <v>1.4</v>
      </c>
      <c r="F935" s="146" t="n">
        <f aca="false">IF(C935="MAT.",VLOOKUP(A935,INSUMOS_AUX!A:F,6,0),0)</f>
        <v>1.34</v>
      </c>
      <c r="G935" s="143" t="n">
        <f aca="false">IF(C935="M.O.",VLOOKUP(A935,INSUMOS_AUX!A:F,6,0),0)</f>
        <v>0</v>
      </c>
      <c r="H935" s="0" t="n">
        <f aca="false">$E$930*$E935</f>
        <v>8.4</v>
      </c>
    </row>
    <row r="936" customFormat="false" ht="21" hidden="false" customHeight="false" outlineLevel="0" collapsed="false">
      <c r="A936" s="143" t="n">
        <v>37373</v>
      </c>
      <c r="B936" s="144" t="s">
        <v>487</v>
      </c>
      <c r="C936" s="145" t="s">
        <v>478</v>
      </c>
      <c r="D936" s="145" t="s">
        <v>484</v>
      </c>
      <c r="E936" s="143" t="n">
        <v>1.4</v>
      </c>
      <c r="F936" s="146" t="n">
        <f aca="false">IF(C936="MAT.",VLOOKUP(A936,INSUMOS_AUX!A:F,6,0),0)</f>
        <v>0.04</v>
      </c>
      <c r="G936" s="143" t="n">
        <f aca="false">IF(C936="M.O.",VLOOKUP(A936,INSUMOS_AUX!A:F,6,0),0)</f>
        <v>0</v>
      </c>
      <c r="H936" s="0" t="n">
        <f aca="false">$E$930*$E936</f>
        <v>8.4</v>
      </c>
    </row>
    <row r="937" customFormat="false" ht="21" hidden="false" customHeight="false" outlineLevel="0" collapsed="false">
      <c r="A937" s="143" t="n">
        <v>38094</v>
      </c>
      <c r="B937" s="144" t="s">
        <v>618</v>
      </c>
      <c r="C937" s="145" t="s">
        <v>478</v>
      </c>
      <c r="D937" s="145" t="s">
        <v>32</v>
      </c>
      <c r="E937" s="143" t="n">
        <v>1</v>
      </c>
      <c r="F937" s="146" t="n">
        <f aca="false">IF(C937="MAT.",VLOOKUP(A937,INSUMOS_AUX!A:F,6,0),0)</f>
        <v>2.54</v>
      </c>
      <c r="G937" s="143" t="n">
        <f aca="false">IF(C937="M.O.",VLOOKUP(A937,INSUMOS_AUX!A:F,6,0),0)</f>
        <v>0</v>
      </c>
      <c r="H937" s="0" t="n">
        <f aca="false">$E$930*$E937</f>
        <v>6</v>
      </c>
    </row>
    <row r="938" customFormat="false" ht="31.5" hidden="false" customHeight="false" outlineLevel="0" collapsed="false">
      <c r="A938" s="143" t="n">
        <v>38099</v>
      </c>
      <c r="B938" s="144" t="s">
        <v>619</v>
      </c>
      <c r="C938" s="145" t="s">
        <v>478</v>
      </c>
      <c r="D938" s="145" t="s">
        <v>32</v>
      </c>
      <c r="E938" s="143" t="n">
        <v>1</v>
      </c>
      <c r="F938" s="146" t="n">
        <f aca="false">IF(C938="MAT.",VLOOKUP(A938,INSUMOS_AUX!A:F,6,0),0)</f>
        <v>1.32</v>
      </c>
      <c r="G938" s="143" t="n">
        <f aca="false">IF(C938="M.O.",VLOOKUP(A938,INSUMOS_AUX!A:F,6,0),0)</f>
        <v>0</v>
      </c>
      <c r="H938" s="0" t="n">
        <f aca="false">$E$930*$E938</f>
        <v>6</v>
      </c>
    </row>
    <row r="939" customFormat="false" ht="15" hidden="false" customHeight="false" outlineLevel="0" collapsed="false">
      <c r="A939" s="143" t="n">
        <v>38102</v>
      </c>
      <c r="B939" s="144" t="s">
        <v>657</v>
      </c>
      <c r="C939" s="145" t="s">
        <v>478</v>
      </c>
      <c r="D939" s="145" t="s">
        <v>32</v>
      </c>
      <c r="E939" s="143" t="n">
        <v>2</v>
      </c>
      <c r="F939" s="146" t="n">
        <f aca="false">IF(C939="MAT.",VLOOKUP(A939,INSUMOS_AUX!A:F,6,0),0)</f>
        <v>8.73</v>
      </c>
      <c r="G939" s="143" t="n">
        <f aca="false">IF(C939="M.O.",VLOOKUP(A939,INSUMOS_AUX!A:F,6,0),0)</f>
        <v>0</v>
      </c>
      <c r="H939" s="0" t="n">
        <f aca="false">$E$930*$E939</f>
        <v>12</v>
      </c>
    </row>
    <row r="940" customFormat="false" ht="21" hidden="false" customHeight="false" outlineLevel="0" collapsed="false">
      <c r="A940" s="143" t="n">
        <v>43460</v>
      </c>
      <c r="B940" s="144" t="s">
        <v>498</v>
      </c>
      <c r="C940" s="145" t="s">
        <v>478</v>
      </c>
      <c r="D940" s="145" t="s">
        <v>484</v>
      </c>
      <c r="E940" s="143" t="n">
        <v>1.4</v>
      </c>
      <c r="F940" s="146" t="n">
        <f aca="false">IF(C940="MAT.",VLOOKUP(A940,INSUMOS_AUX!A:F,6,0),0)</f>
        <v>0.85</v>
      </c>
      <c r="G940" s="143" t="n">
        <f aca="false">IF(C940="M.O.",VLOOKUP(A940,INSUMOS_AUX!A:F,6,0),0)</f>
        <v>0</v>
      </c>
      <c r="H940" s="0" t="n">
        <f aca="false">$E$930*$E940</f>
        <v>8.4</v>
      </c>
    </row>
    <row r="941" customFormat="false" ht="21" hidden="false" customHeight="false" outlineLevel="0" collapsed="false">
      <c r="A941" s="143" t="n">
        <v>43484</v>
      </c>
      <c r="B941" s="144" t="s">
        <v>499</v>
      </c>
      <c r="C941" s="145" t="s">
        <v>478</v>
      </c>
      <c r="D941" s="145" t="s">
        <v>484</v>
      </c>
      <c r="E941" s="143" t="n">
        <v>1.4</v>
      </c>
      <c r="F941" s="146" t="n">
        <f aca="false">IF(C941="MAT.",VLOOKUP(A941,INSUMOS_AUX!A:F,6,0),0)</f>
        <v>1.2</v>
      </c>
      <c r="G941" s="143" t="n">
        <f aca="false">IF(C941="M.O.",VLOOKUP(A941,INSUMOS_AUX!A:F,6,0),0)</f>
        <v>0</v>
      </c>
      <c r="H941" s="0" t="n">
        <f aca="false">$E$930*$E941</f>
        <v>8.4</v>
      </c>
    </row>
    <row r="942" customFormat="false" ht="15" hidden="false" customHeight="false" outlineLevel="0" collapsed="false">
      <c r="A942" s="137"/>
      <c r="B942" s="147"/>
      <c r="C942" s="138"/>
      <c r="D942" s="138"/>
      <c r="E942" s="138"/>
      <c r="F942" s="138"/>
      <c r="G942" s="138"/>
    </row>
    <row r="943" customFormat="false" ht="21" hidden="false" customHeight="false" outlineLevel="0" collapsed="false">
      <c r="A943" s="139" t="s">
        <v>198</v>
      </c>
      <c r="B943" s="140" t="s">
        <v>199</v>
      </c>
      <c r="C943" s="141" t="s">
        <v>62</v>
      </c>
      <c r="D943" s="141" t="s">
        <v>32</v>
      </c>
      <c r="E943" s="142" t="n">
        <v>26</v>
      </c>
      <c r="F943" s="142" t="n">
        <f aca="false">SUMPRODUCT($E944:$E954,F944:F954)</f>
        <v>25.4056</v>
      </c>
      <c r="G943" s="142" t="n">
        <f aca="false">SUMPRODUCT($E944:$E954,G944:G954)</f>
        <v>17.1490863735</v>
      </c>
    </row>
    <row r="944" customFormat="false" ht="15" hidden="false" customHeight="false" outlineLevel="0" collapsed="false">
      <c r="A944" s="143" t="n">
        <v>2436</v>
      </c>
      <c r="B944" s="144" t="s">
        <v>497</v>
      </c>
      <c r="C944" s="145" t="s">
        <v>476</v>
      </c>
      <c r="D944" s="145" t="s">
        <v>484</v>
      </c>
      <c r="E944" s="143" t="n">
        <v>0.57259053</v>
      </c>
      <c r="F944" s="146" t="n">
        <f aca="false">IF(C944="MAT.",VLOOKUP(A944,INSUMOS_AUX!A:F,6,0),0)</f>
        <v>0</v>
      </c>
      <c r="G944" s="143" t="n">
        <f aca="false">IF(C944="M.O.",VLOOKUP(A944,INSUMOS_AUX!A:F,6,0),0)</f>
        <v>18.58</v>
      </c>
      <c r="H944" s="0" t="n">
        <f aca="false">$E$943*$E944</f>
        <v>14.88735378</v>
      </c>
    </row>
    <row r="945" customFormat="false" ht="15" hidden="false" customHeight="false" outlineLevel="0" collapsed="false">
      <c r="A945" s="143" t="n">
        <v>247</v>
      </c>
      <c r="B945" s="144" t="s">
        <v>610</v>
      </c>
      <c r="C945" s="145" t="s">
        <v>476</v>
      </c>
      <c r="D945" s="145" t="s">
        <v>484</v>
      </c>
      <c r="E945" s="143" t="n">
        <v>0.57259053</v>
      </c>
      <c r="F945" s="146" t="n">
        <f aca="false">IF(C945="MAT.",VLOOKUP(A945,INSUMOS_AUX!A:F,6,0),0)</f>
        <v>0</v>
      </c>
      <c r="G945" s="143" t="n">
        <f aca="false">IF(C945="M.O.",VLOOKUP(A945,INSUMOS_AUX!A:F,6,0),0)</f>
        <v>11.37</v>
      </c>
      <c r="H945" s="0" t="n">
        <f aca="false">$E$943*$E945</f>
        <v>14.88735378</v>
      </c>
    </row>
    <row r="946" customFormat="false" ht="21" hidden="false" customHeight="false" outlineLevel="0" collapsed="false">
      <c r="A946" s="143" t="n">
        <v>37370</v>
      </c>
      <c r="B946" s="144" t="s">
        <v>483</v>
      </c>
      <c r="C946" s="145" t="s">
        <v>478</v>
      </c>
      <c r="D946" s="145" t="s">
        <v>484</v>
      </c>
      <c r="E946" s="143" t="n">
        <v>1.098</v>
      </c>
      <c r="F946" s="146" t="n">
        <f aca="false">IF(C946="MAT.",VLOOKUP(A946,INSUMOS_AUX!A:F,6,0),0)</f>
        <v>3.14</v>
      </c>
      <c r="G946" s="143" t="n">
        <f aca="false">IF(C946="M.O.",VLOOKUP(A946,INSUMOS_AUX!A:F,6,0),0)</f>
        <v>0</v>
      </c>
      <c r="H946" s="0" t="n">
        <f aca="false">$E$943*$E946</f>
        <v>28.548</v>
      </c>
    </row>
    <row r="947" customFormat="false" ht="21" hidden="false" customHeight="false" outlineLevel="0" collapsed="false">
      <c r="A947" s="143" t="n">
        <v>37371</v>
      </c>
      <c r="B947" s="144" t="s">
        <v>485</v>
      </c>
      <c r="C947" s="145" t="s">
        <v>478</v>
      </c>
      <c r="D947" s="145" t="s">
        <v>484</v>
      </c>
      <c r="E947" s="143" t="n">
        <v>1.098</v>
      </c>
      <c r="F947" s="146" t="n">
        <f aca="false">IF(C947="MAT.",VLOOKUP(A947,INSUMOS_AUX!A:F,6,0),0)</f>
        <v>0.63</v>
      </c>
      <c r="G947" s="143" t="n">
        <f aca="false">IF(C947="M.O.",VLOOKUP(A947,INSUMOS_AUX!A:F,6,0),0)</f>
        <v>0</v>
      </c>
      <c r="H947" s="0" t="n">
        <f aca="false">$E$943*$E947</f>
        <v>28.548</v>
      </c>
    </row>
    <row r="948" customFormat="false" ht="21" hidden="false" customHeight="false" outlineLevel="0" collapsed="false">
      <c r="A948" s="143" t="n">
        <v>37372</v>
      </c>
      <c r="B948" s="144" t="s">
        <v>486</v>
      </c>
      <c r="C948" s="145" t="s">
        <v>478</v>
      </c>
      <c r="D948" s="145" t="s">
        <v>484</v>
      </c>
      <c r="E948" s="143" t="n">
        <v>1.098</v>
      </c>
      <c r="F948" s="146" t="n">
        <f aca="false">IF(C948="MAT.",VLOOKUP(A948,INSUMOS_AUX!A:F,6,0),0)</f>
        <v>1.34</v>
      </c>
      <c r="G948" s="143" t="n">
        <f aca="false">IF(C948="M.O.",VLOOKUP(A948,INSUMOS_AUX!A:F,6,0),0)</f>
        <v>0</v>
      </c>
      <c r="H948" s="0" t="n">
        <f aca="false">$E$943*$E948</f>
        <v>28.548</v>
      </c>
    </row>
    <row r="949" customFormat="false" ht="21" hidden="false" customHeight="false" outlineLevel="0" collapsed="false">
      <c r="A949" s="143" t="n">
        <v>37373</v>
      </c>
      <c r="B949" s="144" t="s">
        <v>487</v>
      </c>
      <c r="C949" s="145" t="s">
        <v>478</v>
      </c>
      <c r="D949" s="145" t="s">
        <v>484</v>
      </c>
      <c r="E949" s="143" t="n">
        <v>1.098</v>
      </c>
      <c r="F949" s="146" t="n">
        <f aca="false">IF(C949="MAT.",VLOOKUP(A949,INSUMOS_AUX!A:F,6,0),0)</f>
        <v>0.04</v>
      </c>
      <c r="G949" s="143" t="n">
        <f aca="false">IF(C949="M.O.",VLOOKUP(A949,INSUMOS_AUX!A:F,6,0),0)</f>
        <v>0</v>
      </c>
      <c r="H949" s="0" t="n">
        <f aca="false">$E$943*$E949</f>
        <v>28.548</v>
      </c>
    </row>
    <row r="950" customFormat="false" ht="21" hidden="false" customHeight="false" outlineLevel="0" collapsed="false">
      <c r="A950" s="143" t="n">
        <v>38094</v>
      </c>
      <c r="B950" s="144" t="s">
        <v>618</v>
      </c>
      <c r="C950" s="145" t="s">
        <v>478</v>
      </c>
      <c r="D950" s="145" t="s">
        <v>32</v>
      </c>
      <c r="E950" s="143" t="n">
        <v>1</v>
      </c>
      <c r="F950" s="146" t="n">
        <f aca="false">IF(C950="MAT.",VLOOKUP(A950,INSUMOS_AUX!A:F,6,0),0)</f>
        <v>2.54</v>
      </c>
      <c r="G950" s="143" t="n">
        <f aca="false">IF(C950="M.O.",VLOOKUP(A950,INSUMOS_AUX!A:F,6,0),0)</f>
        <v>0</v>
      </c>
      <c r="H950" s="0" t="n">
        <f aca="false">$E$943*$E950</f>
        <v>26</v>
      </c>
    </row>
    <row r="951" customFormat="false" ht="31.5" hidden="false" customHeight="false" outlineLevel="0" collapsed="false">
      <c r="A951" s="143" t="n">
        <v>38099</v>
      </c>
      <c r="B951" s="144" t="s">
        <v>619</v>
      </c>
      <c r="C951" s="145" t="s">
        <v>478</v>
      </c>
      <c r="D951" s="145" t="s">
        <v>32</v>
      </c>
      <c r="E951" s="143" t="n">
        <v>1</v>
      </c>
      <c r="F951" s="146" t="n">
        <f aca="false">IF(C951="MAT.",VLOOKUP(A951,INSUMOS_AUX!A:F,6,0),0)</f>
        <v>1.32</v>
      </c>
      <c r="G951" s="143" t="n">
        <f aca="false">IF(C951="M.O.",VLOOKUP(A951,INSUMOS_AUX!A:F,6,0),0)</f>
        <v>0</v>
      </c>
      <c r="H951" s="0" t="n">
        <f aca="false">$E$943*$E951</f>
        <v>26</v>
      </c>
    </row>
    <row r="952" customFormat="false" ht="15" hidden="false" customHeight="false" outlineLevel="0" collapsed="false">
      <c r="A952" s="143" t="n">
        <v>38101</v>
      </c>
      <c r="B952" s="144" t="s">
        <v>617</v>
      </c>
      <c r="C952" s="145" t="s">
        <v>478</v>
      </c>
      <c r="D952" s="145" t="s">
        <v>32</v>
      </c>
      <c r="E952" s="143" t="n">
        <v>2</v>
      </c>
      <c r="F952" s="146" t="n">
        <f aca="false">IF(C952="MAT.",VLOOKUP(A952,INSUMOS_AUX!A:F,6,0),0)</f>
        <v>6.82</v>
      </c>
      <c r="G952" s="143" t="n">
        <f aca="false">IF(C952="M.O.",VLOOKUP(A952,INSUMOS_AUX!A:F,6,0),0)</f>
        <v>0</v>
      </c>
      <c r="H952" s="0" t="n">
        <f aca="false">$E$943*$E952</f>
        <v>52</v>
      </c>
    </row>
    <row r="953" customFormat="false" ht="21" hidden="false" customHeight="false" outlineLevel="0" collapsed="false">
      <c r="A953" s="143" t="n">
        <v>43460</v>
      </c>
      <c r="B953" s="144" t="s">
        <v>498</v>
      </c>
      <c r="C953" s="145" t="s">
        <v>478</v>
      </c>
      <c r="D953" s="145" t="s">
        <v>484</v>
      </c>
      <c r="E953" s="143" t="n">
        <v>1.098</v>
      </c>
      <c r="F953" s="146" t="n">
        <f aca="false">IF(C953="MAT.",VLOOKUP(A953,INSUMOS_AUX!A:F,6,0),0)</f>
        <v>0.85</v>
      </c>
      <c r="G953" s="143" t="n">
        <f aca="false">IF(C953="M.O.",VLOOKUP(A953,INSUMOS_AUX!A:F,6,0),0)</f>
        <v>0</v>
      </c>
      <c r="H953" s="0" t="n">
        <f aca="false">$E$943*$E953</f>
        <v>28.548</v>
      </c>
    </row>
    <row r="954" customFormat="false" ht="21" hidden="false" customHeight="false" outlineLevel="0" collapsed="false">
      <c r="A954" s="143" t="n">
        <v>43484</v>
      </c>
      <c r="B954" s="144" t="s">
        <v>499</v>
      </c>
      <c r="C954" s="145" t="s">
        <v>478</v>
      </c>
      <c r="D954" s="145" t="s">
        <v>484</v>
      </c>
      <c r="E954" s="143" t="n">
        <v>1.098</v>
      </c>
      <c r="F954" s="146" t="n">
        <f aca="false">IF(C954="MAT.",VLOOKUP(A954,INSUMOS_AUX!A:F,6,0),0)</f>
        <v>1.2</v>
      </c>
      <c r="G954" s="143" t="n">
        <f aca="false">IF(C954="M.O.",VLOOKUP(A954,INSUMOS_AUX!A:F,6,0),0)</f>
        <v>0</v>
      </c>
      <c r="H954" s="0" t="n">
        <f aca="false">$E$943*$E954</f>
        <v>28.548</v>
      </c>
    </row>
    <row r="955" customFormat="false" ht="15" hidden="false" customHeight="false" outlineLevel="0" collapsed="false">
      <c r="A955" s="137"/>
      <c r="B955" s="147"/>
      <c r="C955" s="138"/>
      <c r="D955" s="138"/>
      <c r="E955" s="138"/>
      <c r="F955" s="138"/>
      <c r="G955" s="138"/>
    </row>
    <row r="956" customFormat="false" ht="21" hidden="false" customHeight="false" outlineLevel="0" collapsed="false">
      <c r="A956" s="139" t="s">
        <v>201</v>
      </c>
      <c r="B956" s="140" t="s">
        <v>202</v>
      </c>
      <c r="C956" s="141" t="s">
        <v>62</v>
      </c>
      <c r="D956" s="141" t="s">
        <v>32</v>
      </c>
      <c r="E956" s="142" t="n">
        <v>19</v>
      </c>
      <c r="F956" s="142" t="n">
        <f aca="false">SUMPRODUCT($E957:$E966,F957:F966)</f>
        <v>10.40472</v>
      </c>
      <c r="G956" s="142" t="n">
        <f aca="false">SUMPRODUCT($E957:$E966,G957:G966)</f>
        <v>2.07100988445</v>
      </c>
    </row>
    <row r="957" customFormat="false" ht="21" hidden="false" customHeight="false" outlineLevel="0" collapsed="false">
      <c r="A957" s="143" t="n">
        <v>1571</v>
      </c>
      <c r="B957" s="144" t="s">
        <v>620</v>
      </c>
      <c r="C957" s="145" t="s">
        <v>478</v>
      </c>
      <c r="D957" s="145" t="s">
        <v>32</v>
      </c>
      <c r="E957" s="143" t="n">
        <v>1</v>
      </c>
      <c r="F957" s="146" t="n">
        <f aca="false">IF(C957="MAT.",VLOOKUP(A957,INSUMOS_AUX!A:F,6,0),0)</f>
        <v>1.25</v>
      </c>
      <c r="G957" s="143" t="n">
        <f aca="false">IF(C957="M.O.",VLOOKUP(A957,INSUMOS_AUX!A:F,6,0),0)</f>
        <v>0</v>
      </c>
      <c r="H957" s="0" t="n">
        <f aca="false">$E$956*$E957</f>
        <v>19</v>
      </c>
    </row>
    <row r="958" customFormat="false" ht="15" hidden="false" customHeight="false" outlineLevel="0" collapsed="false">
      <c r="A958" s="143" t="n">
        <v>2436</v>
      </c>
      <c r="B958" s="144" t="s">
        <v>497</v>
      </c>
      <c r="C958" s="145" t="s">
        <v>476</v>
      </c>
      <c r="D958" s="145" t="s">
        <v>484</v>
      </c>
      <c r="E958" s="143" t="n">
        <v>0.069148911</v>
      </c>
      <c r="F958" s="146" t="n">
        <f aca="false">IF(C958="MAT.",VLOOKUP(A958,INSUMOS_AUX!A:F,6,0),0)</f>
        <v>0</v>
      </c>
      <c r="G958" s="143" t="n">
        <f aca="false">IF(C958="M.O.",VLOOKUP(A958,INSUMOS_AUX!A:F,6,0),0)</f>
        <v>18.58</v>
      </c>
      <c r="H958" s="0" t="n">
        <f aca="false">$E$956*$E958</f>
        <v>1.313829309</v>
      </c>
    </row>
    <row r="959" customFormat="false" ht="15" hidden="false" customHeight="false" outlineLevel="0" collapsed="false">
      <c r="A959" s="143" t="n">
        <v>247</v>
      </c>
      <c r="B959" s="144" t="s">
        <v>610</v>
      </c>
      <c r="C959" s="145" t="s">
        <v>476</v>
      </c>
      <c r="D959" s="145" t="s">
        <v>484</v>
      </c>
      <c r="E959" s="143" t="n">
        <v>0.069148911</v>
      </c>
      <c r="F959" s="146" t="n">
        <f aca="false">IF(C959="MAT.",VLOOKUP(A959,INSUMOS_AUX!A:F,6,0),0)</f>
        <v>0</v>
      </c>
      <c r="G959" s="143" t="n">
        <f aca="false">IF(C959="M.O.",VLOOKUP(A959,INSUMOS_AUX!A:F,6,0),0)</f>
        <v>11.37</v>
      </c>
      <c r="H959" s="0" t="n">
        <f aca="false">$E$956*$E959</f>
        <v>1.313829309</v>
      </c>
    </row>
    <row r="960" customFormat="false" ht="15" hidden="false" customHeight="false" outlineLevel="0" collapsed="false">
      <c r="A960" s="143" t="n">
        <v>34653</v>
      </c>
      <c r="B960" s="144" t="s">
        <v>621</v>
      </c>
      <c r="C960" s="145" t="s">
        <v>478</v>
      </c>
      <c r="D960" s="145" t="s">
        <v>32</v>
      </c>
      <c r="E960" s="143" t="n">
        <v>1</v>
      </c>
      <c r="F960" s="146" t="n">
        <f aca="false">IF(C960="MAT.",VLOOKUP(A960,INSUMOS_AUX!A:F,6,0),0)</f>
        <v>8.2</v>
      </c>
      <c r="G960" s="143" t="n">
        <f aca="false">IF(C960="M.O.",VLOOKUP(A960,INSUMOS_AUX!A:F,6,0),0)</f>
        <v>0</v>
      </c>
      <c r="H960" s="0" t="n">
        <f aca="false">$E$956*$E960</f>
        <v>19</v>
      </c>
    </row>
    <row r="961" customFormat="false" ht="21" hidden="false" customHeight="false" outlineLevel="0" collapsed="false">
      <c r="A961" s="143" t="n">
        <v>37370</v>
      </c>
      <c r="B961" s="144" t="s">
        <v>483</v>
      </c>
      <c r="C961" s="145" t="s">
        <v>478</v>
      </c>
      <c r="D961" s="145" t="s">
        <v>484</v>
      </c>
      <c r="E961" s="143" t="n">
        <v>0.1326</v>
      </c>
      <c r="F961" s="146" t="n">
        <f aca="false">IF(C961="MAT.",VLOOKUP(A961,INSUMOS_AUX!A:F,6,0),0)</f>
        <v>3.14</v>
      </c>
      <c r="G961" s="143" t="n">
        <f aca="false">IF(C961="M.O.",VLOOKUP(A961,INSUMOS_AUX!A:F,6,0),0)</f>
        <v>0</v>
      </c>
      <c r="H961" s="0" t="n">
        <f aca="false">$E$956*$E961</f>
        <v>2.5194</v>
      </c>
    </row>
    <row r="962" customFormat="false" ht="21" hidden="false" customHeight="false" outlineLevel="0" collapsed="false">
      <c r="A962" s="143" t="n">
        <v>37371</v>
      </c>
      <c r="B962" s="144" t="s">
        <v>485</v>
      </c>
      <c r="C962" s="145" t="s">
        <v>478</v>
      </c>
      <c r="D962" s="145" t="s">
        <v>484</v>
      </c>
      <c r="E962" s="143" t="n">
        <v>0.1326</v>
      </c>
      <c r="F962" s="146" t="n">
        <f aca="false">IF(C962="MAT.",VLOOKUP(A962,INSUMOS_AUX!A:F,6,0),0)</f>
        <v>0.63</v>
      </c>
      <c r="G962" s="143" t="n">
        <f aca="false">IF(C962="M.O.",VLOOKUP(A962,INSUMOS_AUX!A:F,6,0),0)</f>
        <v>0</v>
      </c>
      <c r="H962" s="0" t="n">
        <f aca="false">$E$956*$E962</f>
        <v>2.5194</v>
      </c>
    </row>
    <row r="963" customFormat="false" ht="21" hidden="false" customHeight="false" outlineLevel="0" collapsed="false">
      <c r="A963" s="143" t="n">
        <v>37372</v>
      </c>
      <c r="B963" s="144" t="s">
        <v>486</v>
      </c>
      <c r="C963" s="145" t="s">
        <v>478</v>
      </c>
      <c r="D963" s="145" t="s">
        <v>484</v>
      </c>
      <c r="E963" s="143" t="n">
        <v>0.1326</v>
      </c>
      <c r="F963" s="146" t="n">
        <f aca="false">IF(C963="MAT.",VLOOKUP(A963,INSUMOS_AUX!A:F,6,0),0)</f>
        <v>1.34</v>
      </c>
      <c r="G963" s="143" t="n">
        <f aca="false">IF(C963="M.O.",VLOOKUP(A963,INSUMOS_AUX!A:F,6,0),0)</f>
        <v>0</v>
      </c>
      <c r="H963" s="0" t="n">
        <f aca="false">$E$956*$E963</f>
        <v>2.5194</v>
      </c>
    </row>
    <row r="964" customFormat="false" ht="21" hidden="false" customHeight="false" outlineLevel="0" collapsed="false">
      <c r="A964" s="143" t="n">
        <v>37373</v>
      </c>
      <c r="B964" s="144" t="s">
        <v>487</v>
      </c>
      <c r="C964" s="145" t="s">
        <v>478</v>
      </c>
      <c r="D964" s="145" t="s">
        <v>484</v>
      </c>
      <c r="E964" s="143" t="n">
        <v>0.1326</v>
      </c>
      <c r="F964" s="146" t="n">
        <f aca="false">IF(C964="MAT.",VLOOKUP(A964,INSUMOS_AUX!A:F,6,0),0)</f>
        <v>0.04</v>
      </c>
      <c r="G964" s="143" t="n">
        <f aca="false">IF(C964="M.O.",VLOOKUP(A964,INSUMOS_AUX!A:F,6,0),0)</f>
        <v>0</v>
      </c>
      <c r="H964" s="0" t="n">
        <f aca="false">$E$956*$E964</f>
        <v>2.5194</v>
      </c>
    </row>
    <row r="965" customFormat="false" ht="21" hidden="false" customHeight="false" outlineLevel="0" collapsed="false">
      <c r="A965" s="143" t="n">
        <v>43460</v>
      </c>
      <c r="B965" s="144" t="s">
        <v>498</v>
      </c>
      <c r="C965" s="145" t="s">
        <v>478</v>
      </c>
      <c r="D965" s="145" t="s">
        <v>484</v>
      </c>
      <c r="E965" s="143" t="n">
        <v>0.1326</v>
      </c>
      <c r="F965" s="146" t="n">
        <f aca="false">IF(C965="MAT.",VLOOKUP(A965,INSUMOS_AUX!A:F,6,0),0)</f>
        <v>0.85</v>
      </c>
      <c r="G965" s="143" t="n">
        <f aca="false">IF(C965="M.O.",VLOOKUP(A965,INSUMOS_AUX!A:F,6,0),0)</f>
        <v>0</v>
      </c>
      <c r="H965" s="0" t="n">
        <f aca="false">$E$956*$E965</f>
        <v>2.5194</v>
      </c>
    </row>
    <row r="966" customFormat="false" ht="21" hidden="false" customHeight="false" outlineLevel="0" collapsed="false">
      <c r="A966" s="143" t="n">
        <v>43484</v>
      </c>
      <c r="B966" s="144" t="s">
        <v>499</v>
      </c>
      <c r="C966" s="145" t="s">
        <v>478</v>
      </c>
      <c r="D966" s="145" t="s">
        <v>484</v>
      </c>
      <c r="E966" s="143" t="n">
        <v>0.1326</v>
      </c>
      <c r="F966" s="146" t="n">
        <f aca="false">IF(C966="MAT.",VLOOKUP(A966,INSUMOS_AUX!A:F,6,0),0)</f>
        <v>1.2</v>
      </c>
      <c r="G966" s="143" t="n">
        <f aca="false">IF(C966="M.O.",VLOOKUP(A966,INSUMOS_AUX!A:F,6,0),0)</f>
        <v>0</v>
      </c>
      <c r="H966" s="0" t="n">
        <f aca="false">$E$956*$E966</f>
        <v>2.5194</v>
      </c>
    </row>
    <row r="967" customFormat="false" ht="15" hidden="false" customHeight="false" outlineLevel="0" collapsed="false">
      <c r="A967" s="137"/>
      <c r="B967" s="147"/>
      <c r="C967" s="138"/>
      <c r="D967" s="138"/>
      <c r="E967" s="138"/>
      <c r="F967" s="138"/>
      <c r="G967" s="138"/>
    </row>
    <row r="968" customFormat="false" ht="21" hidden="false" customHeight="false" outlineLevel="0" collapsed="false">
      <c r="A968" s="139" t="s">
        <v>259</v>
      </c>
      <c r="B968" s="140" t="s">
        <v>260</v>
      </c>
      <c r="C968" s="141" t="s">
        <v>62</v>
      </c>
      <c r="D968" s="141" t="s">
        <v>32</v>
      </c>
      <c r="E968" s="142" t="n">
        <v>5</v>
      </c>
      <c r="F968" s="142" t="n">
        <f aca="false">SUMPRODUCT($E969:$E978,F969:F978)</f>
        <v>10.40472</v>
      </c>
      <c r="G968" s="142" t="n">
        <f aca="false">SUMPRODUCT($E969:$E978,G969:G978)</f>
        <v>2.07100988445</v>
      </c>
    </row>
    <row r="969" customFormat="false" ht="21" hidden="false" customHeight="false" outlineLevel="0" collapsed="false">
      <c r="A969" s="143" t="n">
        <v>1571</v>
      </c>
      <c r="B969" s="144" t="s">
        <v>620</v>
      </c>
      <c r="C969" s="145" t="s">
        <v>478</v>
      </c>
      <c r="D969" s="145" t="s">
        <v>32</v>
      </c>
      <c r="E969" s="143" t="n">
        <v>1</v>
      </c>
      <c r="F969" s="146" t="n">
        <f aca="false">IF(C969="MAT.",VLOOKUP(A969,INSUMOS_AUX!A:F,6,0),0)</f>
        <v>1.25</v>
      </c>
      <c r="G969" s="143" t="n">
        <f aca="false">IF(C969="M.O.",VLOOKUP(A969,INSUMOS_AUX!A:F,6,0),0)</f>
        <v>0</v>
      </c>
      <c r="H969" s="0" t="n">
        <f aca="false">$E$968*$E969</f>
        <v>5</v>
      </c>
    </row>
    <row r="970" customFormat="false" ht="15" hidden="false" customHeight="false" outlineLevel="0" collapsed="false">
      <c r="A970" s="143" t="n">
        <v>2436</v>
      </c>
      <c r="B970" s="144" t="s">
        <v>497</v>
      </c>
      <c r="C970" s="145" t="s">
        <v>476</v>
      </c>
      <c r="D970" s="145" t="s">
        <v>484</v>
      </c>
      <c r="E970" s="143" t="n">
        <v>0.069148911</v>
      </c>
      <c r="F970" s="146" t="n">
        <f aca="false">IF(C970="MAT.",VLOOKUP(A970,INSUMOS_AUX!A:F,6,0),0)</f>
        <v>0</v>
      </c>
      <c r="G970" s="143" t="n">
        <f aca="false">IF(C970="M.O.",VLOOKUP(A970,INSUMOS_AUX!A:F,6,0),0)</f>
        <v>18.58</v>
      </c>
      <c r="H970" s="0" t="n">
        <f aca="false">$E$968*$E970</f>
        <v>0.345744555</v>
      </c>
    </row>
    <row r="971" customFormat="false" ht="15" hidden="false" customHeight="false" outlineLevel="0" collapsed="false">
      <c r="A971" s="143" t="n">
        <v>247</v>
      </c>
      <c r="B971" s="144" t="s">
        <v>610</v>
      </c>
      <c r="C971" s="145" t="s">
        <v>476</v>
      </c>
      <c r="D971" s="145" t="s">
        <v>484</v>
      </c>
      <c r="E971" s="143" t="n">
        <v>0.069148911</v>
      </c>
      <c r="F971" s="146" t="n">
        <f aca="false">IF(C971="MAT.",VLOOKUP(A971,INSUMOS_AUX!A:F,6,0),0)</f>
        <v>0</v>
      </c>
      <c r="G971" s="143" t="n">
        <f aca="false">IF(C971="M.O.",VLOOKUP(A971,INSUMOS_AUX!A:F,6,0),0)</f>
        <v>11.37</v>
      </c>
      <c r="H971" s="0" t="n">
        <f aca="false">$E$968*$E971</f>
        <v>0.345744555</v>
      </c>
    </row>
    <row r="972" customFormat="false" ht="15" hidden="false" customHeight="false" outlineLevel="0" collapsed="false">
      <c r="A972" s="143" t="n">
        <v>34653</v>
      </c>
      <c r="B972" s="144" t="s">
        <v>621</v>
      </c>
      <c r="C972" s="145" t="s">
        <v>478</v>
      </c>
      <c r="D972" s="145" t="s">
        <v>32</v>
      </c>
      <c r="E972" s="143" t="n">
        <v>1</v>
      </c>
      <c r="F972" s="146" t="n">
        <f aca="false">IF(C972="MAT.",VLOOKUP(A972,INSUMOS_AUX!A:F,6,0),0)</f>
        <v>8.2</v>
      </c>
      <c r="G972" s="143" t="n">
        <f aca="false">IF(C972="M.O.",VLOOKUP(A972,INSUMOS_AUX!A:F,6,0),0)</f>
        <v>0</v>
      </c>
      <c r="H972" s="0" t="n">
        <f aca="false">$E$968*$E972</f>
        <v>5</v>
      </c>
    </row>
    <row r="973" customFormat="false" ht="21" hidden="false" customHeight="false" outlineLevel="0" collapsed="false">
      <c r="A973" s="143" t="n">
        <v>37370</v>
      </c>
      <c r="B973" s="144" t="s">
        <v>483</v>
      </c>
      <c r="C973" s="145" t="s">
        <v>478</v>
      </c>
      <c r="D973" s="145" t="s">
        <v>484</v>
      </c>
      <c r="E973" s="143" t="n">
        <v>0.1326</v>
      </c>
      <c r="F973" s="146" t="n">
        <f aca="false">IF(C973="MAT.",VLOOKUP(A973,INSUMOS_AUX!A:F,6,0),0)</f>
        <v>3.14</v>
      </c>
      <c r="G973" s="143" t="n">
        <f aca="false">IF(C973="M.O.",VLOOKUP(A973,INSUMOS_AUX!A:F,6,0),0)</f>
        <v>0</v>
      </c>
      <c r="H973" s="0" t="n">
        <f aca="false">$E$968*$E973</f>
        <v>0.663</v>
      </c>
    </row>
    <row r="974" customFormat="false" ht="21" hidden="false" customHeight="false" outlineLevel="0" collapsed="false">
      <c r="A974" s="143" t="n">
        <v>37371</v>
      </c>
      <c r="B974" s="144" t="s">
        <v>485</v>
      </c>
      <c r="C974" s="145" t="s">
        <v>478</v>
      </c>
      <c r="D974" s="145" t="s">
        <v>484</v>
      </c>
      <c r="E974" s="143" t="n">
        <v>0.1326</v>
      </c>
      <c r="F974" s="146" t="n">
        <f aca="false">IF(C974="MAT.",VLOOKUP(A974,INSUMOS_AUX!A:F,6,0),0)</f>
        <v>0.63</v>
      </c>
      <c r="G974" s="143" t="n">
        <f aca="false">IF(C974="M.O.",VLOOKUP(A974,INSUMOS_AUX!A:F,6,0),0)</f>
        <v>0</v>
      </c>
      <c r="H974" s="0" t="n">
        <f aca="false">$E$968*$E974</f>
        <v>0.663</v>
      </c>
    </row>
    <row r="975" customFormat="false" ht="21" hidden="false" customHeight="false" outlineLevel="0" collapsed="false">
      <c r="A975" s="143" t="n">
        <v>37372</v>
      </c>
      <c r="B975" s="144" t="s">
        <v>486</v>
      </c>
      <c r="C975" s="145" t="s">
        <v>478</v>
      </c>
      <c r="D975" s="145" t="s">
        <v>484</v>
      </c>
      <c r="E975" s="143" t="n">
        <v>0.1326</v>
      </c>
      <c r="F975" s="146" t="n">
        <f aca="false">IF(C975="MAT.",VLOOKUP(A975,INSUMOS_AUX!A:F,6,0),0)</f>
        <v>1.34</v>
      </c>
      <c r="G975" s="143" t="n">
        <f aca="false">IF(C975="M.O.",VLOOKUP(A975,INSUMOS_AUX!A:F,6,0),0)</f>
        <v>0</v>
      </c>
      <c r="H975" s="0" t="n">
        <f aca="false">$E$968*$E975</f>
        <v>0.663</v>
      </c>
    </row>
    <row r="976" customFormat="false" ht="21" hidden="false" customHeight="false" outlineLevel="0" collapsed="false">
      <c r="A976" s="143" t="n">
        <v>37373</v>
      </c>
      <c r="B976" s="144" t="s">
        <v>487</v>
      </c>
      <c r="C976" s="145" t="s">
        <v>478</v>
      </c>
      <c r="D976" s="145" t="s">
        <v>484</v>
      </c>
      <c r="E976" s="143" t="n">
        <v>0.1326</v>
      </c>
      <c r="F976" s="146" t="n">
        <f aca="false">IF(C976="MAT.",VLOOKUP(A976,INSUMOS_AUX!A:F,6,0),0)</f>
        <v>0.04</v>
      </c>
      <c r="G976" s="143" t="n">
        <f aca="false">IF(C976="M.O.",VLOOKUP(A976,INSUMOS_AUX!A:F,6,0),0)</f>
        <v>0</v>
      </c>
      <c r="H976" s="0" t="n">
        <f aca="false">$E$968*$E976</f>
        <v>0.663</v>
      </c>
    </row>
    <row r="977" customFormat="false" ht="21" hidden="false" customHeight="false" outlineLevel="0" collapsed="false">
      <c r="A977" s="143" t="n">
        <v>43460</v>
      </c>
      <c r="B977" s="144" t="s">
        <v>498</v>
      </c>
      <c r="C977" s="145" t="s">
        <v>478</v>
      </c>
      <c r="D977" s="145" t="s">
        <v>484</v>
      </c>
      <c r="E977" s="143" t="n">
        <v>0.1326</v>
      </c>
      <c r="F977" s="146" t="n">
        <f aca="false">IF(C977="MAT.",VLOOKUP(A977,INSUMOS_AUX!A:F,6,0),0)</f>
        <v>0.85</v>
      </c>
      <c r="G977" s="143" t="n">
        <f aca="false">IF(C977="M.O.",VLOOKUP(A977,INSUMOS_AUX!A:F,6,0),0)</f>
        <v>0</v>
      </c>
      <c r="H977" s="0" t="n">
        <f aca="false">$E$968*$E977</f>
        <v>0.663</v>
      </c>
    </row>
    <row r="978" customFormat="false" ht="21" hidden="false" customHeight="false" outlineLevel="0" collapsed="false">
      <c r="A978" s="143" t="n">
        <v>43484</v>
      </c>
      <c r="B978" s="144" t="s">
        <v>499</v>
      </c>
      <c r="C978" s="145" t="s">
        <v>478</v>
      </c>
      <c r="D978" s="145" t="s">
        <v>484</v>
      </c>
      <c r="E978" s="143" t="n">
        <v>0.1326</v>
      </c>
      <c r="F978" s="146" t="n">
        <f aca="false">IF(C978="MAT.",VLOOKUP(A978,INSUMOS_AUX!A:F,6,0),0)</f>
        <v>1.2</v>
      </c>
      <c r="G978" s="143" t="n">
        <f aca="false">IF(C978="M.O.",VLOOKUP(A978,INSUMOS_AUX!A:F,6,0),0)</f>
        <v>0</v>
      </c>
      <c r="H978" s="0" t="n">
        <f aca="false">$E$968*$E978</f>
        <v>0.663</v>
      </c>
    </row>
    <row r="979" customFormat="false" ht="15" hidden="false" customHeight="false" outlineLevel="0" collapsed="false">
      <c r="A979" s="137"/>
      <c r="B979" s="147"/>
      <c r="C979" s="138"/>
      <c r="D979" s="138"/>
      <c r="E979" s="138"/>
      <c r="F979" s="138"/>
      <c r="G979" s="138"/>
    </row>
    <row r="980" customFormat="false" ht="21" hidden="false" customHeight="false" outlineLevel="0" collapsed="false">
      <c r="A980" s="139" t="s">
        <v>262</v>
      </c>
      <c r="B980" s="140" t="s">
        <v>263</v>
      </c>
      <c r="C980" s="141" t="s">
        <v>62</v>
      </c>
      <c r="D980" s="141" t="s">
        <v>32</v>
      </c>
      <c r="E980" s="142" t="n">
        <v>2</v>
      </c>
      <c r="F980" s="142" t="n">
        <f aca="false">SUMPRODUCT($E981:$E990,F981:F990)</f>
        <v>71.54488</v>
      </c>
      <c r="G980" s="142" t="n">
        <f aca="false">SUMPRODUCT($E981:$E990,G981:G990)</f>
        <v>17.73321736655</v>
      </c>
    </row>
    <row r="981" customFormat="false" ht="21" hidden="false" customHeight="false" outlineLevel="0" collapsed="false">
      <c r="A981" s="143" t="n">
        <v>1575</v>
      </c>
      <c r="B981" s="144" t="s">
        <v>622</v>
      </c>
      <c r="C981" s="145" t="s">
        <v>478</v>
      </c>
      <c r="D981" s="145" t="s">
        <v>32</v>
      </c>
      <c r="E981" s="143" t="n">
        <v>3</v>
      </c>
      <c r="F981" s="146" t="n">
        <f aca="false">IF(C981="MAT.",VLOOKUP(A981,INSUMOS_AUX!A:F,6,0),0)</f>
        <v>1.91</v>
      </c>
      <c r="G981" s="143" t="n">
        <f aca="false">IF(C981="M.O.",VLOOKUP(A981,INSUMOS_AUX!A:F,6,0),0)</f>
        <v>0</v>
      </c>
      <c r="H981" s="0" t="n">
        <f aca="false">$E$980*$E981</f>
        <v>6</v>
      </c>
    </row>
    <row r="982" customFormat="false" ht="15" hidden="false" customHeight="false" outlineLevel="0" collapsed="false">
      <c r="A982" s="143" t="n">
        <v>2436</v>
      </c>
      <c r="B982" s="144" t="s">
        <v>497</v>
      </c>
      <c r="C982" s="145" t="s">
        <v>476</v>
      </c>
      <c r="D982" s="145" t="s">
        <v>484</v>
      </c>
      <c r="E982" s="143" t="n">
        <v>0.592094069</v>
      </c>
      <c r="F982" s="146" t="n">
        <f aca="false">IF(C982="MAT.",VLOOKUP(A982,INSUMOS_AUX!A:F,6,0),0)</f>
        <v>0</v>
      </c>
      <c r="G982" s="143" t="n">
        <f aca="false">IF(C982="M.O.",VLOOKUP(A982,INSUMOS_AUX!A:F,6,0),0)</f>
        <v>18.58</v>
      </c>
      <c r="H982" s="0" t="n">
        <f aca="false">$E$980*$E982</f>
        <v>1.184188138</v>
      </c>
    </row>
    <row r="983" customFormat="false" ht="15" hidden="false" customHeight="false" outlineLevel="0" collapsed="false">
      <c r="A983" s="143" t="n">
        <v>247</v>
      </c>
      <c r="B983" s="144" t="s">
        <v>610</v>
      </c>
      <c r="C983" s="145" t="s">
        <v>476</v>
      </c>
      <c r="D983" s="145" t="s">
        <v>484</v>
      </c>
      <c r="E983" s="143" t="n">
        <v>0.592094069</v>
      </c>
      <c r="F983" s="146" t="n">
        <f aca="false">IF(C983="MAT.",VLOOKUP(A983,INSUMOS_AUX!A:F,6,0),0)</f>
        <v>0</v>
      </c>
      <c r="G983" s="143" t="n">
        <f aca="false">IF(C983="M.O.",VLOOKUP(A983,INSUMOS_AUX!A:F,6,0),0)</f>
        <v>11.37</v>
      </c>
      <c r="H983" s="0" t="n">
        <f aca="false">$E$980*$E983</f>
        <v>1.184188138</v>
      </c>
    </row>
    <row r="984" customFormat="false" ht="15" hidden="false" customHeight="false" outlineLevel="0" collapsed="false">
      <c r="A984" s="143" t="n">
        <v>34709</v>
      </c>
      <c r="B984" s="144" t="s">
        <v>658</v>
      </c>
      <c r="C984" s="145" t="s">
        <v>478</v>
      </c>
      <c r="D984" s="145" t="s">
        <v>32</v>
      </c>
      <c r="E984" s="143" t="n">
        <v>1</v>
      </c>
      <c r="F984" s="146" t="n">
        <f aca="false">IF(C984="MAT.",VLOOKUP(A984,INSUMOS_AUX!A:F,6,0),0)</f>
        <v>57.64</v>
      </c>
      <c r="G984" s="143" t="n">
        <f aca="false">IF(C984="M.O.",VLOOKUP(A984,INSUMOS_AUX!A:F,6,0),0)</f>
        <v>0</v>
      </c>
      <c r="H984" s="0" t="n">
        <f aca="false">$E$980*$E984</f>
        <v>2</v>
      </c>
    </row>
    <row r="985" customFormat="false" ht="21" hidden="false" customHeight="false" outlineLevel="0" collapsed="false">
      <c r="A985" s="143" t="n">
        <v>37370</v>
      </c>
      <c r="B985" s="144" t="s">
        <v>483</v>
      </c>
      <c r="C985" s="145" t="s">
        <v>478</v>
      </c>
      <c r="D985" s="145" t="s">
        <v>484</v>
      </c>
      <c r="E985" s="143" t="n">
        <v>1.1354</v>
      </c>
      <c r="F985" s="146" t="n">
        <f aca="false">IF(C985="MAT.",VLOOKUP(A985,INSUMOS_AUX!A:F,6,0),0)</f>
        <v>3.14</v>
      </c>
      <c r="G985" s="143" t="n">
        <f aca="false">IF(C985="M.O.",VLOOKUP(A985,INSUMOS_AUX!A:F,6,0),0)</f>
        <v>0</v>
      </c>
      <c r="H985" s="0" t="n">
        <f aca="false">$E$980*$E985</f>
        <v>2.2708</v>
      </c>
    </row>
    <row r="986" customFormat="false" ht="21" hidden="false" customHeight="false" outlineLevel="0" collapsed="false">
      <c r="A986" s="143" t="n">
        <v>37371</v>
      </c>
      <c r="B986" s="144" t="s">
        <v>485</v>
      </c>
      <c r="C986" s="145" t="s">
        <v>478</v>
      </c>
      <c r="D986" s="145" t="s">
        <v>484</v>
      </c>
      <c r="E986" s="143" t="n">
        <v>1.1354</v>
      </c>
      <c r="F986" s="146" t="n">
        <f aca="false">IF(C986="MAT.",VLOOKUP(A986,INSUMOS_AUX!A:F,6,0),0)</f>
        <v>0.63</v>
      </c>
      <c r="G986" s="143" t="n">
        <f aca="false">IF(C986="M.O.",VLOOKUP(A986,INSUMOS_AUX!A:F,6,0),0)</f>
        <v>0</v>
      </c>
      <c r="H986" s="0" t="n">
        <f aca="false">$E$980*$E986</f>
        <v>2.2708</v>
      </c>
    </row>
    <row r="987" customFormat="false" ht="21" hidden="false" customHeight="false" outlineLevel="0" collapsed="false">
      <c r="A987" s="143" t="n">
        <v>37372</v>
      </c>
      <c r="B987" s="144" t="s">
        <v>486</v>
      </c>
      <c r="C987" s="145" t="s">
        <v>478</v>
      </c>
      <c r="D987" s="145" t="s">
        <v>484</v>
      </c>
      <c r="E987" s="143" t="n">
        <v>1.1354</v>
      </c>
      <c r="F987" s="146" t="n">
        <f aca="false">IF(C987="MAT.",VLOOKUP(A987,INSUMOS_AUX!A:F,6,0),0)</f>
        <v>1.34</v>
      </c>
      <c r="G987" s="143" t="n">
        <f aca="false">IF(C987="M.O.",VLOOKUP(A987,INSUMOS_AUX!A:F,6,0),0)</f>
        <v>0</v>
      </c>
      <c r="H987" s="0" t="n">
        <f aca="false">$E$980*$E987</f>
        <v>2.2708</v>
      </c>
    </row>
    <row r="988" customFormat="false" ht="21" hidden="false" customHeight="false" outlineLevel="0" collapsed="false">
      <c r="A988" s="143" t="n">
        <v>37373</v>
      </c>
      <c r="B988" s="144" t="s">
        <v>487</v>
      </c>
      <c r="C988" s="145" t="s">
        <v>478</v>
      </c>
      <c r="D988" s="145" t="s">
        <v>484</v>
      </c>
      <c r="E988" s="143" t="n">
        <v>1.1354</v>
      </c>
      <c r="F988" s="146" t="n">
        <f aca="false">IF(C988="MAT.",VLOOKUP(A988,INSUMOS_AUX!A:F,6,0),0)</f>
        <v>0.04</v>
      </c>
      <c r="G988" s="143" t="n">
        <f aca="false">IF(C988="M.O.",VLOOKUP(A988,INSUMOS_AUX!A:F,6,0),0)</f>
        <v>0</v>
      </c>
      <c r="H988" s="0" t="n">
        <f aca="false">$E$980*$E988</f>
        <v>2.2708</v>
      </c>
    </row>
    <row r="989" customFormat="false" ht="21" hidden="false" customHeight="false" outlineLevel="0" collapsed="false">
      <c r="A989" s="143" t="n">
        <v>43460</v>
      </c>
      <c r="B989" s="144" t="s">
        <v>498</v>
      </c>
      <c r="C989" s="145" t="s">
        <v>478</v>
      </c>
      <c r="D989" s="145" t="s">
        <v>484</v>
      </c>
      <c r="E989" s="143" t="n">
        <v>1.1354</v>
      </c>
      <c r="F989" s="146" t="n">
        <f aca="false">IF(C989="MAT.",VLOOKUP(A989,INSUMOS_AUX!A:F,6,0),0)</f>
        <v>0.85</v>
      </c>
      <c r="G989" s="143" t="n">
        <f aca="false">IF(C989="M.O.",VLOOKUP(A989,INSUMOS_AUX!A:F,6,0),0)</f>
        <v>0</v>
      </c>
      <c r="H989" s="0" t="n">
        <f aca="false">$E$980*$E989</f>
        <v>2.2708</v>
      </c>
    </row>
    <row r="990" customFormat="false" ht="21" hidden="false" customHeight="false" outlineLevel="0" collapsed="false">
      <c r="A990" s="143" t="n">
        <v>43484</v>
      </c>
      <c r="B990" s="144" t="s">
        <v>499</v>
      </c>
      <c r="C990" s="145" t="s">
        <v>478</v>
      </c>
      <c r="D990" s="145" t="s">
        <v>484</v>
      </c>
      <c r="E990" s="143" t="n">
        <v>1.1354</v>
      </c>
      <c r="F990" s="146" t="n">
        <f aca="false">IF(C990="MAT.",VLOOKUP(A990,INSUMOS_AUX!A:F,6,0),0)</f>
        <v>1.2</v>
      </c>
      <c r="G990" s="143" t="n">
        <f aca="false">IF(C990="M.O.",VLOOKUP(A990,INSUMOS_AUX!A:F,6,0),0)</f>
        <v>0</v>
      </c>
      <c r="H990" s="0" t="n">
        <f aca="false">$E$980*$E990</f>
        <v>2.2708</v>
      </c>
    </row>
    <row r="991" customFormat="false" ht="15" hidden="false" customHeight="false" outlineLevel="0" collapsed="false">
      <c r="A991" s="137"/>
      <c r="B991" s="147"/>
      <c r="C991" s="138"/>
      <c r="D991" s="138"/>
      <c r="E991" s="138"/>
      <c r="F991" s="138"/>
      <c r="G991" s="138"/>
    </row>
    <row r="992" customFormat="false" ht="21" hidden="false" customHeight="false" outlineLevel="0" collapsed="false">
      <c r="A992" s="139" t="s">
        <v>265</v>
      </c>
      <c r="B992" s="140" t="s">
        <v>266</v>
      </c>
      <c r="C992" s="141" t="s">
        <v>62</v>
      </c>
      <c r="D992" s="141" t="s">
        <v>32</v>
      </c>
      <c r="E992" s="142" t="n">
        <v>13</v>
      </c>
      <c r="F992" s="142" t="n">
        <f aca="false">SUMPRODUCT($E993:$E1001,F993:F1001)</f>
        <v>16.88096</v>
      </c>
      <c r="G992" s="142" t="n">
        <f aca="false">SUMPRODUCT($E993:$E1001,G993:G1001)</f>
        <v>4.36544063042</v>
      </c>
    </row>
    <row r="993" customFormat="false" ht="15" hidden="false" customHeight="false" outlineLevel="0" collapsed="false">
      <c r="A993" s="143" t="n">
        <v>2436</v>
      </c>
      <c r="B993" s="144" t="s">
        <v>497</v>
      </c>
      <c r="C993" s="145" t="s">
        <v>476</v>
      </c>
      <c r="D993" s="145" t="s">
        <v>484</v>
      </c>
      <c r="E993" s="143" t="n">
        <v>0.187213115</v>
      </c>
      <c r="F993" s="146" t="n">
        <f aca="false">IF(C993="MAT.",VLOOKUP(A993,INSUMOS_AUX!A:F,6,0),0)</f>
        <v>0</v>
      </c>
      <c r="G993" s="143" t="n">
        <f aca="false">IF(C993="M.O.",VLOOKUP(A993,INSUMOS_AUX!A:F,6,0),0)</f>
        <v>18.58</v>
      </c>
      <c r="H993" s="0" t="n">
        <f aca="false">$E$992*$E993</f>
        <v>2.433770495</v>
      </c>
    </row>
    <row r="994" customFormat="false" ht="15" hidden="false" customHeight="false" outlineLevel="0" collapsed="false">
      <c r="A994" s="143" t="n">
        <v>247</v>
      </c>
      <c r="B994" s="144" t="s">
        <v>610</v>
      </c>
      <c r="C994" s="145" t="s">
        <v>476</v>
      </c>
      <c r="D994" s="145" t="s">
        <v>484</v>
      </c>
      <c r="E994" s="143" t="n">
        <v>0.078014156</v>
      </c>
      <c r="F994" s="146" t="n">
        <f aca="false">IF(C994="MAT.",VLOOKUP(A994,INSUMOS_AUX!A:F,6,0),0)</f>
        <v>0</v>
      </c>
      <c r="G994" s="143" t="n">
        <f aca="false">IF(C994="M.O.",VLOOKUP(A994,INSUMOS_AUX!A:F,6,0),0)</f>
        <v>11.37</v>
      </c>
      <c r="H994" s="0" t="n">
        <f aca="false">$E$992*$E994</f>
        <v>1.014184028</v>
      </c>
    </row>
    <row r="995" customFormat="false" ht="21" hidden="false" customHeight="false" outlineLevel="0" collapsed="false">
      <c r="A995" s="143" t="n">
        <v>37370</v>
      </c>
      <c r="B995" s="144" t="s">
        <v>483</v>
      </c>
      <c r="C995" s="145" t="s">
        <v>478</v>
      </c>
      <c r="D995" s="145" t="s">
        <v>484</v>
      </c>
      <c r="E995" s="143" t="n">
        <v>0.2543</v>
      </c>
      <c r="F995" s="146" t="n">
        <f aca="false">IF(C995="MAT.",VLOOKUP(A995,INSUMOS_AUX!A:F,6,0),0)</f>
        <v>3.14</v>
      </c>
      <c r="G995" s="143" t="n">
        <f aca="false">IF(C995="M.O.",VLOOKUP(A995,INSUMOS_AUX!A:F,6,0),0)</f>
        <v>0</v>
      </c>
      <c r="H995" s="0" t="n">
        <f aca="false">$E$992*$E995</f>
        <v>3.3059</v>
      </c>
    </row>
    <row r="996" customFormat="false" ht="21" hidden="false" customHeight="false" outlineLevel="0" collapsed="false">
      <c r="A996" s="143" t="n">
        <v>37371</v>
      </c>
      <c r="B996" s="144" t="s">
        <v>485</v>
      </c>
      <c r="C996" s="145" t="s">
        <v>478</v>
      </c>
      <c r="D996" s="145" t="s">
        <v>484</v>
      </c>
      <c r="E996" s="143" t="n">
        <v>0.2543</v>
      </c>
      <c r="F996" s="146" t="n">
        <f aca="false">IF(C996="MAT.",VLOOKUP(A996,INSUMOS_AUX!A:F,6,0),0)</f>
        <v>0.63</v>
      </c>
      <c r="G996" s="143" t="n">
        <f aca="false">IF(C996="M.O.",VLOOKUP(A996,INSUMOS_AUX!A:F,6,0),0)</f>
        <v>0</v>
      </c>
      <c r="H996" s="0" t="n">
        <f aca="false">$E$992*$E996</f>
        <v>3.3059</v>
      </c>
    </row>
    <row r="997" customFormat="false" ht="21" hidden="false" customHeight="false" outlineLevel="0" collapsed="false">
      <c r="A997" s="143" t="n">
        <v>37372</v>
      </c>
      <c r="B997" s="144" t="s">
        <v>486</v>
      </c>
      <c r="C997" s="145" t="s">
        <v>478</v>
      </c>
      <c r="D997" s="145" t="s">
        <v>484</v>
      </c>
      <c r="E997" s="143" t="n">
        <v>0.2543</v>
      </c>
      <c r="F997" s="146" t="n">
        <f aca="false">IF(C997="MAT.",VLOOKUP(A997,INSUMOS_AUX!A:F,6,0),0)</f>
        <v>1.34</v>
      </c>
      <c r="G997" s="143" t="n">
        <f aca="false">IF(C997="M.O.",VLOOKUP(A997,INSUMOS_AUX!A:F,6,0),0)</f>
        <v>0</v>
      </c>
      <c r="H997" s="0" t="n">
        <f aca="false">$E$992*$E997</f>
        <v>3.3059</v>
      </c>
    </row>
    <row r="998" customFormat="false" ht="21" hidden="false" customHeight="false" outlineLevel="0" collapsed="false">
      <c r="A998" s="143" t="n">
        <v>37373</v>
      </c>
      <c r="B998" s="144" t="s">
        <v>487</v>
      </c>
      <c r="C998" s="145" t="s">
        <v>478</v>
      </c>
      <c r="D998" s="145" t="s">
        <v>484</v>
      </c>
      <c r="E998" s="143" t="n">
        <v>0.2543</v>
      </c>
      <c r="F998" s="146" t="n">
        <f aca="false">IF(C998="MAT.",VLOOKUP(A998,INSUMOS_AUX!A:F,6,0),0)</f>
        <v>0.04</v>
      </c>
      <c r="G998" s="143" t="n">
        <f aca="false">IF(C998="M.O.",VLOOKUP(A998,INSUMOS_AUX!A:F,6,0),0)</f>
        <v>0</v>
      </c>
      <c r="H998" s="0" t="n">
        <f aca="false">$E$992*$E998</f>
        <v>3.3059</v>
      </c>
    </row>
    <row r="999" customFormat="false" ht="21" hidden="false" customHeight="false" outlineLevel="0" collapsed="false">
      <c r="A999" s="143" t="n">
        <v>38774</v>
      </c>
      <c r="B999" s="144" t="s">
        <v>659</v>
      </c>
      <c r="C999" s="145" t="s">
        <v>478</v>
      </c>
      <c r="D999" s="145" t="s">
        <v>32</v>
      </c>
      <c r="E999" s="143" t="n">
        <v>1</v>
      </c>
      <c r="F999" s="146" t="n">
        <f aca="false">IF(C999="MAT.",VLOOKUP(A999,INSUMOS_AUX!A:F,6,0),0)</f>
        <v>15.05</v>
      </c>
      <c r="G999" s="143" t="n">
        <f aca="false">IF(C999="M.O.",VLOOKUP(A999,INSUMOS_AUX!A:F,6,0),0)</f>
        <v>0</v>
      </c>
      <c r="H999" s="0" t="n">
        <f aca="false">$E$992*$E999</f>
        <v>13</v>
      </c>
    </row>
    <row r="1000" customFormat="false" ht="21" hidden="false" customHeight="false" outlineLevel="0" collapsed="false">
      <c r="A1000" s="143" t="n">
        <v>43460</v>
      </c>
      <c r="B1000" s="144" t="s">
        <v>498</v>
      </c>
      <c r="C1000" s="145" t="s">
        <v>478</v>
      </c>
      <c r="D1000" s="145" t="s">
        <v>484</v>
      </c>
      <c r="E1000" s="143" t="n">
        <v>0.2543</v>
      </c>
      <c r="F1000" s="146" t="n">
        <f aca="false">IF(C1000="MAT.",VLOOKUP(A1000,INSUMOS_AUX!A:F,6,0),0)</f>
        <v>0.85</v>
      </c>
      <c r="G1000" s="143" t="n">
        <f aca="false">IF(C1000="M.O.",VLOOKUP(A1000,INSUMOS_AUX!A:F,6,0),0)</f>
        <v>0</v>
      </c>
      <c r="H1000" s="0" t="n">
        <f aca="false">$E$992*$E1000</f>
        <v>3.3059</v>
      </c>
    </row>
    <row r="1001" customFormat="false" ht="21" hidden="false" customHeight="false" outlineLevel="0" collapsed="false">
      <c r="A1001" s="143" t="n">
        <v>43484</v>
      </c>
      <c r="B1001" s="144" t="s">
        <v>499</v>
      </c>
      <c r="C1001" s="145" t="s">
        <v>478</v>
      </c>
      <c r="D1001" s="145" t="s">
        <v>484</v>
      </c>
      <c r="E1001" s="143" t="n">
        <v>0.2543</v>
      </c>
      <c r="F1001" s="146" t="n">
        <f aca="false">IF(C1001="MAT.",VLOOKUP(A1001,INSUMOS_AUX!A:F,6,0),0)</f>
        <v>1.2</v>
      </c>
      <c r="G1001" s="143" t="n">
        <f aca="false">IF(C1001="M.O.",VLOOKUP(A1001,INSUMOS_AUX!A:F,6,0),0)</f>
        <v>0</v>
      </c>
      <c r="H1001" s="0" t="n">
        <f aca="false">$E$992*$E1001</f>
        <v>3.3059</v>
      </c>
    </row>
    <row r="1002" customFormat="false" ht="15" hidden="false" customHeight="false" outlineLevel="0" collapsed="false">
      <c r="A1002" s="137"/>
      <c r="B1002" s="147"/>
      <c r="C1002" s="138"/>
      <c r="D1002" s="138"/>
      <c r="E1002" s="138"/>
      <c r="F1002" s="138"/>
      <c r="G1002" s="138"/>
    </row>
    <row r="1003" customFormat="false" ht="15" hidden="false" customHeight="false" outlineLevel="0" collapsed="false">
      <c r="A1003" s="139" t="s">
        <v>268</v>
      </c>
      <c r="B1003" s="140" t="s">
        <v>269</v>
      </c>
      <c r="C1003" s="141" t="s">
        <v>62</v>
      </c>
      <c r="D1003" s="141" t="s">
        <v>32</v>
      </c>
      <c r="E1003" s="142" t="n">
        <v>50</v>
      </c>
      <c r="F1003" s="142" t="n">
        <f aca="false">SUMPRODUCT($E1004:$E1012,F1004:F1012)</f>
        <v>9.13352</v>
      </c>
      <c r="G1003" s="142" t="n">
        <f aca="false">SUMPRODUCT($E1004:$E1012,G1004:G1012)</f>
        <v>16.5197374161</v>
      </c>
    </row>
    <row r="1004" customFormat="false" ht="21" hidden="false" customHeight="false" outlineLevel="0" collapsed="false">
      <c r="A1004" s="143" t="n">
        <v>21127</v>
      </c>
      <c r="B1004" s="144" t="s">
        <v>614</v>
      </c>
      <c r="C1004" s="145" t="s">
        <v>478</v>
      </c>
      <c r="D1004" s="145" t="s">
        <v>32</v>
      </c>
      <c r="E1004" s="143" t="n">
        <v>0.2</v>
      </c>
      <c r="F1004" s="146" t="n">
        <f aca="false">IF(C1004="MAT.",VLOOKUP(A1004,INSUMOS_AUX!A:F,6,0),0)</f>
        <v>3.4</v>
      </c>
      <c r="G1004" s="143" t="n">
        <f aca="false">IF(C1004="M.O.",VLOOKUP(A1004,INSUMOS_AUX!A:F,6,0),0)</f>
        <v>0</v>
      </c>
      <c r="H1004" s="0" t="n">
        <f aca="false">$E$1003*$E1004</f>
        <v>10</v>
      </c>
    </row>
    <row r="1005" customFormat="false" ht="15" hidden="false" customHeight="false" outlineLevel="0" collapsed="false">
      <c r="A1005" s="143" t="n">
        <v>2436</v>
      </c>
      <c r="B1005" s="144" t="s">
        <v>497</v>
      </c>
      <c r="C1005" s="145" t="s">
        <v>476</v>
      </c>
      <c r="D1005" s="145" t="s">
        <v>484</v>
      </c>
      <c r="E1005" s="143" t="n">
        <v>0.360137541</v>
      </c>
      <c r="F1005" s="146" t="n">
        <f aca="false">IF(C1005="MAT.",VLOOKUP(A1005,INSUMOS_AUX!A:F,6,0),0)</f>
        <v>0</v>
      </c>
      <c r="G1005" s="143" t="n">
        <f aca="false">IF(C1005="M.O.",VLOOKUP(A1005,INSUMOS_AUX!A:F,6,0),0)</f>
        <v>18.58</v>
      </c>
      <c r="H1005" s="0" t="n">
        <f aca="false">$E$1003*$E1005</f>
        <v>18.00687705</v>
      </c>
    </row>
    <row r="1006" customFormat="false" ht="15" hidden="false" customHeight="false" outlineLevel="0" collapsed="false">
      <c r="A1006" s="143" t="n">
        <v>247</v>
      </c>
      <c r="B1006" s="144" t="s">
        <v>610</v>
      </c>
      <c r="C1006" s="145" t="s">
        <v>476</v>
      </c>
      <c r="D1006" s="145" t="s">
        <v>484</v>
      </c>
      <c r="E1006" s="143" t="n">
        <v>0.864413536</v>
      </c>
      <c r="F1006" s="146" t="n">
        <f aca="false">IF(C1006="MAT.",VLOOKUP(A1006,INSUMOS_AUX!A:F,6,0),0)</f>
        <v>0</v>
      </c>
      <c r="G1006" s="143" t="n">
        <f aca="false">IF(C1006="M.O.",VLOOKUP(A1006,INSUMOS_AUX!A:F,6,0),0)</f>
        <v>11.37</v>
      </c>
      <c r="H1006" s="0" t="n">
        <f aca="false">$E$1003*$E1006</f>
        <v>43.2206768</v>
      </c>
    </row>
    <row r="1007" customFormat="false" ht="21" hidden="false" customHeight="false" outlineLevel="0" collapsed="false">
      <c r="A1007" s="143" t="n">
        <v>37370</v>
      </c>
      <c r="B1007" s="144" t="s">
        <v>483</v>
      </c>
      <c r="C1007" s="145" t="s">
        <v>478</v>
      </c>
      <c r="D1007" s="145" t="s">
        <v>484</v>
      </c>
      <c r="E1007" s="143" t="n">
        <v>1.1741</v>
      </c>
      <c r="F1007" s="146" t="n">
        <f aca="false">IF(C1007="MAT.",VLOOKUP(A1007,INSUMOS_AUX!A:F,6,0),0)</f>
        <v>3.14</v>
      </c>
      <c r="G1007" s="143" t="n">
        <f aca="false">IF(C1007="M.O.",VLOOKUP(A1007,INSUMOS_AUX!A:F,6,0),0)</f>
        <v>0</v>
      </c>
      <c r="H1007" s="0" t="n">
        <f aca="false">$E$1003*$E1007</f>
        <v>58.705</v>
      </c>
    </row>
    <row r="1008" customFormat="false" ht="21" hidden="false" customHeight="false" outlineLevel="0" collapsed="false">
      <c r="A1008" s="143" t="n">
        <v>37371</v>
      </c>
      <c r="B1008" s="144" t="s">
        <v>485</v>
      </c>
      <c r="C1008" s="145" t="s">
        <v>478</v>
      </c>
      <c r="D1008" s="145" t="s">
        <v>484</v>
      </c>
      <c r="E1008" s="143" t="n">
        <v>1.1741</v>
      </c>
      <c r="F1008" s="146" t="n">
        <f aca="false">IF(C1008="MAT.",VLOOKUP(A1008,INSUMOS_AUX!A:F,6,0),0)</f>
        <v>0.63</v>
      </c>
      <c r="G1008" s="143" t="n">
        <f aca="false">IF(C1008="M.O.",VLOOKUP(A1008,INSUMOS_AUX!A:F,6,0),0)</f>
        <v>0</v>
      </c>
      <c r="H1008" s="0" t="n">
        <f aca="false">$E$1003*$E1008</f>
        <v>58.705</v>
      </c>
    </row>
    <row r="1009" customFormat="false" ht="21" hidden="false" customHeight="false" outlineLevel="0" collapsed="false">
      <c r="A1009" s="143" t="n">
        <v>37372</v>
      </c>
      <c r="B1009" s="144" t="s">
        <v>486</v>
      </c>
      <c r="C1009" s="145" t="s">
        <v>478</v>
      </c>
      <c r="D1009" s="145" t="s">
        <v>484</v>
      </c>
      <c r="E1009" s="143" t="n">
        <v>1.1741</v>
      </c>
      <c r="F1009" s="146" t="n">
        <f aca="false">IF(C1009="MAT.",VLOOKUP(A1009,INSUMOS_AUX!A:F,6,0),0)</f>
        <v>1.34</v>
      </c>
      <c r="G1009" s="143" t="n">
        <f aca="false">IF(C1009="M.O.",VLOOKUP(A1009,INSUMOS_AUX!A:F,6,0),0)</f>
        <v>0</v>
      </c>
      <c r="H1009" s="0" t="n">
        <f aca="false">$E$1003*$E1009</f>
        <v>58.705</v>
      </c>
    </row>
    <row r="1010" customFormat="false" ht="21" hidden="false" customHeight="false" outlineLevel="0" collapsed="false">
      <c r="A1010" s="143" t="n">
        <v>37373</v>
      </c>
      <c r="B1010" s="144" t="s">
        <v>487</v>
      </c>
      <c r="C1010" s="145" t="s">
        <v>478</v>
      </c>
      <c r="D1010" s="145" t="s">
        <v>484</v>
      </c>
      <c r="E1010" s="143" t="n">
        <v>1.1741</v>
      </c>
      <c r="F1010" s="146" t="n">
        <f aca="false">IF(C1010="MAT.",VLOOKUP(A1010,INSUMOS_AUX!A:F,6,0),0)</f>
        <v>0.04</v>
      </c>
      <c r="G1010" s="143" t="n">
        <f aca="false">IF(C1010="M.O.",VLOOKUP(A1010,INSUMOS_AUX!A:F,6,0),0)</f>
        <v>0</v>
      </c>
      <c r="H1010" s="0" t="n">
        <f aca="false">$E$1003*$E1010</f>
        <v>58.705</v>
      </c>
    </row>
    <row r="1011" customFormat="false" ht="21" hidden="false" customHeight="false" outlineLevel="0" collapsed="false">
      <c r="A1011" s="143" t="n">
        <v>43460</v>
      </c>
      <c r="B1011" s="144" t="s">
        <v>498</v>
      </c>
      <c r="C1011" s="145" t="s">
        <v>478</v>
      </c>
      <c r="D1011" s="145" t="s">
        <v>484</v>
      </c>
      <c r="E1011" s="143" t="n">
        <v>1.1741</v>
      </c>
      <c r="F1011" s="146" t="n">
        <f aca="false">IF(C1011="MAT.",VLOOKUP(A1011,INSUMOS_AUX!A:F,6,0),0)</f>
        <v>0.85</v>
      </c>
      <c r="G1011" s="143" t="n">
        <f aca="false">IF(C1011="M.O.",VLOOKUP(A1011,INSUMOS_AUX!A:F,6,0),0)</f>
        <v>0</v>
      </c>
      <c r="H1011" s="0" t="n">
        <f aca="false">$E$1003*$E1011</f>
        <v>58.705</v>
      </c>
    </row>
    <row r="1012" customFormat="false" ht="21" hidden="false" customHeight="false" outlineLevel="0" collapsed="false">
      <c r="A1012" s="143" t="n">
        <v>43484</v>
      </c>
      <c r="B1012" s="144" t="s">
        <v>499</v>
      </c>
      <c r="C1012" s="145" t="s">
        <v>478</v>
      </c>
      <c r="D1012" s="145" t="s">
        <v>484</v>
      </c>
      <c r="E1012" s="143" t="n">
        <v>1.1741</v>
      </c>
      <c r="F1012" s="146" t="n">
        <f aca="false">IF(C1012="MAT.",VLOOKUP(A1012,INSUMOS_AUX!A:F,6,0),0)</f>
        <v>1.2</v>
      </c>
      <c r="G1012" s="143" t="n">
        <f aca="false">IF(C1012="M.O.",VLOOKUP(A1012,INSUMOS_AUX!A:F,6,0),0)</f>
        <v>0</v>
      </c>
      <c r="H1012" s="0" t="n">
        <f aca="false">$E$1003*$E1012</f>
        <v>58.705</v>
      </c>
    </row>
    <row r="1013" customFormat="false" ht="15" hidden="false" customHeight="false" outlineLevel="0" collapsed="false">
      <c r="A1013" s="137"/>
      <c r="B1013" s="147"/>
      <c r="C1013" s="138"/>
      <c r="D1013" s="138"/>
      <c r="E1013" s="138"/>
      <c r="F1013" s="138"/>
      <c r="G1013" s="138"/>
    </row>
    <row r="1014" customFormat="false" ht="15" hidden="false" customHeight="false" outlineLevel="0" collapsed="false">
      <c r="A1014" s="139" t="s">
        <v>207</v>
      </c>
      <c r="B1014" s="140" t="s">
        <v>208</v>
      </c>
      <c r="C1014" s="141" t="s">
        <v>62</v>
      </c>
      <c r="D1014" s="141" t="s">
        <v>152</v>
      </c>
      <c r="E1014" s="142" t="n">
        <v>30</v>
      </c>
      <c r="F1014" s="142" t="n">
        <f aca="false">SUMPRODUCT($E1015:$E1023,F1015:F1023)</f>
        <v>9.596</v>
      </c>
      <c r="G1014" s="142" t="n">
        <f aca="false">SUMPRODUCT($E1015:$E1023,G1015:G1023)</f>
        <v>4.37317321</v>
      </c>
    </row>
    <row r="1015" customFormat="false" ht="15" hidden="false" customHeight="false" outlineLevel="0" collapsed="false">
      <c r="A1015" s="143" t="n">
        <v>2436</v>
      </c>
      <c r="B1015" s="144" t="s">
        <v>497</v>
      </c>
      <c r="C1015" s="145" t="s">
        <v>476</v>
      </c>
      <c r="D1015" s="145" t="s">
        <v>484</v>
      </c>
      <c r="E1015" s="143" t="n">
        <v>0.1460158</v>
      </c>
      <c r="F1015" s="146" t="n">
        <f aca="false">IF(C1015="MAT.",VLOOKUP(A1015,INSUMOS_AUX!A:F,6,0),0)</f>
        <v>0</v>
      </c>
      <c r="G1015" s="143" t="n">
        <f aca="false">IF(C1015="M.O.",VLOOKUP(A1015,INSUMOS_AUX!A:F,6,0),0)</f>
        <v>18.58</v>
      </c>
      <c r="H1015" s="0" t="n">
        <f aca="false">$E$1014*$E1015</f>
        <v>4.380474</v>
      </c>
    </row>
    <row r="1016" customFormat="false" ht="15" hidden="false" customHeight="false" outlineLevel="0" collapsed="false">
      <c r="A1016" s="143" t="n">
        <v>247</v>
      </c>
      <c r="B1016" s="144" t="s">
        <v>610</v>
      </c>
      <c r="C1016" s="145" t="s">
        <v>476</v>
      </c>
      <c r="D1016" s="145" t="s">
        <v>484</v>
      </c>
      <c r="E1016" s="143" t="n">
        <v>0.1460158</v>
      </c>
      <c r="F1016" s="146" t="n">
        <f aca="false">IF(C1016="MAT.",VLOOKUP(A1016,INSUMOS_AUX!A:F,6,0),0)</f>
        <v>0</v>
      </c>
      <c r="G1016" s="143" t="n">
        <f aca="false">IF(C1016="M.O.",VLOOKUP(A1016,INSUMOS_AUX!A:F,6,0),0)</f>
        <v>11.37</v>
      </c>
      <c r="H1016" s="0" t="n">
        <f aca="false">$E$1014*$E1016</f>
        <v>4.380474</v>
      </c>
    </row>
    <row r="1017" customFormat="false" ht="21" hidden="false" customHeight="false" outlineLevel="0" collapsed="false">
      <c r="A1017" s="143" t="n">
        <v>37370</v>
      </c>
      <c r="B1017" s="144" t="s">
        <v>483</v>
      </c>
      <c r="C1017" s="145" t="s">
        <v>478</v>
      </c>
      <c r="D1017" s="145" t="s">
        <v>484</v>
      </c>
      <c r="E1017" s="143" t="n">
        <v>0.28</v>
      </c>
      <c r="F1017" s="146" t="n">
        <f aca="false">IF(C1017="MAT.",VLOOKUP(A1017,INSUMOS_AUX!A:F,6,0),0)</f>
        <v>3.14</v>
      </c>
      <c r="G1017" s="143" t="n">
        <f aca="false">IF(C1017="M.O.",VLOOKUP(A1017,INSUMOS_AUX!A:F,6,0),0)</f>
        <v>0</v>
      </c>
      <c r="H1017" s="0" t="n">
        <f aca="false">$E$1014*$E1017</f>
        <v>8.4</v>
      </c>
    </row>
    <row r="1018" customFormat="false" ht="21" hidden="false" customHeight="false" outlineLevel="0" collapsed="false">
      <c r="A1018" s="143" t="n">
        <v>37371</v>
      </c>
      <c r="B1018" s="144" t="s">
        <v>485</v>
      </c>
      <c r="C1018" s="145" t="s">
        <v>478</v>
      </c>
      <c r="D1018" s="145" t="s">
        <v>484</v>
      </c>
      <c r="E1018" s="143" t="n">
        <v>0.28</v>
      </c>
      <c r="F1018" s="146" t="n">
        <f aca="false">IF(C1018="MAT.",VLOOKUP(A1018,INSUMOS_AUX!A:F,6,0),0)</f>
        <v>0.63</v>
      </c>
      <c r="G1018" s="143" t="n">
        <f aca="false">IF(C1018="M.O.",VLOOKUP(A1018,INSUMOS_AUX!A:F,6,0),0)</f>
        <v>0</v>
      </c>
      <c r="H1018" s="0" t="n">
        <f aca="false">$E$1014*$E1018</f>
        <v>8.4</v>
      </c>
    </row>
    <row r="1019" customFormat="false" ht="21" hidden="false" customHeight="false" outlineLevel="0" collapsed="false">
      <c r="A1019" s="143" t="n">
        <v>37372</v>
      </c>
      <c r="B1019" s="144" t="s">
        <v>486</v>
      </c>
      <c r="C1019" s="145" t="s">
        <v>478</v>
      </c>
      <c r="D1019" s="145" t="s">
        <v>484</v>
      </c>
      <c r="E1019" s="143" t="n">
        <v>0.28</v>
      </c>
      <c r="F1019" s="146" t="n">
        <f aca="false">IF(C1019="MAT.",VLOOKUP(A1019,INSUMOS_AUX!A:F,6,0),0)</f>
        <v>1.34</v>
      </c>
      <c r="G1019" s="143" t="n">
        <f aca="false">IF(C1019="M.O.",VLOOKUP(A1019,INSUMOS_AUX!A:F,6,0),0)</f>
        <v>0</v>
      </c>
      <c r="H1019" s="0" t="n">
        <f aca="false">$E$1014*$E1019</f>
        <v>8.4</v>
      </c>
    </row>
    <row r="1020" customFormat="false" ht="21" hidden="false" customHeight="false" outlineLevel="0" collapsed="false">
      <c r="A1020" s="143" t="n">
        <v>37373</v>
      </c>
      <c r="B1020" s="144" t="s">
        <v>487</v>
      </c>
      <c r="C1020" s="145" t="s">
        <v>478</v>
      </c>
      <c r="D1020" s="145" t="s">
        <v>484</v>
      </c>
      <c r="E1020" s="143" t="n">
        <v>0.28</v>
      </c>
      <c r="F1020" s="146" t="n">
        <f aca="false">IF(C1020="MAT.",VLOOKUP(A1020,INSUMOS_AUX!A:F,6,0),0)</f>
        <v>0.04</v>
      </c>
      <c r="G1020" s="143" t="n">
        <f aca="false">IF(C1020="M.O.",VLOOKUP(A1020,INSUMOS_AUX!A:F,6,0),0)</f>
        <v>0</v>
      </c>
      <c r="H1020" s="0" t="n">
        <f aca="false">$E$1014*$E1020</f>
        <v>8.4</v>
      </c>
    </row>
    <row r="1021" customFormat="false" ht="31.5" hidden="false" customHeight="false" outlineLevel="0" collapsed="false">
      <c r="A1021" s="143" t="n">
        <v>39258</v>
      </c>
      <c r="B1021" s="144" t="s">
        <v>624</v>
      </c>
      <c r="C1021" s="145" t="s">
        <v>478</v>
      </c>
      <c r="D1021" s="145" t="s">
        <v>152</v>
      </c>
      <c r="E1021" s="143" t="n">
        <v>1</v>
      </c>
      <c r="F1021" s="146" t="n">
        <f aca="false">IF(C1021="MAT.",VLOOKUP(A1021,INSUMOS_AUX!A:F,6,0),0)</f>
        <v>7.58</v>
      </c>
      <c r="G1021" s="143" t="n">
        <f aca="false">IF(C1021="M.O.",VLOOKUP(A1021,INSUMOS_AUX!A:F,6,0),0)</f>
        <v>0</v>
      </c>
      <c r="H1021" s="0" t="n">
        <f aca="false">$E$1014*$E1021</f>
        <v>30</v>
      </c>
    </row>
    <row r="1022" customFormat="false" ht="21" hidden="false" customHeight="false" outlineLevel="0" collapsed="false">
      <c r="A1022" s="143" t="n">
        <v>43460</v>
      </c>
      <c r="B1022" s="144" t="s">
        <v>498</v>
      </c>
      <c r="C1022" s="145" t="s">
        <v>478</v>
      </c>
      <c r="D1022" s="145" t="s">
        <v>484</v>
      </c>
      <c r="E1022" s="143" t="n">
        <v>0.28</v>
      </c>
      <c r="F1022" s="146" t="n">
        <f aca="false">IF(C1022="MAT.",VLOOKUP(A1022,INSUMOS_AUX!A:F,6,0),0)</f>
        <v>0.85</v>
      </c>
      <c r="G1022" s="143" t="n">
        <f aca="false">IF(C1022="M.O.",VLOOKUP(A1022,INSUMOS_AUX!A:F,6,0),0)</f>
        <v>0</v>
      </c>
      <c r="H1022" s="0" t="n">
        <f aca="false">$E$1014*$E1022</f>
        <v>8.4</v>
      </c>
    </row>
    <row r="1023" customFormat="false" ht="21" hidden="false" customHeight="false" outlineLevel="0" collapsed="false">
      <c r="A1023" s="143" t="n">
        <v>43484</v>
      </c>
      <c r="B1023" s="144" t="s">
        <v>499</v>
      </c>
      <c r="C1023" s="145" t="s">
        <v>478</v>
      </c>
      <c r="D1023" s="145" t="s">
        <v>484</v>
      </c>
      <c r="E1023" s="143" t="n">
        <v>0.28</v>
      </c>
      <c r="F1023" s="146" t="n">
        <f aca="false">IF(C1023="MAT.",VLOOKUP(A1023,INSUMOS_AUX!A:F,6,0),0)</f>
        <v>1.2</v>
      </c>
      <c r="G1023" s="143" t="n">
        <f aca="false">IF(C1023="M.O.",VLOOKUP(A1023,INSUMOS_AUX!A:F,6,0),0)</f>
        <v>0</v>
      </c>
      <c r="H1023" s="0" t="n">
        <f aca="false">$E$1014*$E1023</f>
        <v>8.4</v>
      </c>
    </row>
    <row r="1024" customFormat="false" ht="15" hidden="false" customHeight="false" outlineLevel="0" collapsed="false">
      <c r="A1024" s="137"/>
      <c r="B1024" s="147"/>
      <c r="C1024" s="138"/>
      <c r="D1024" s="138"/>
      <c r="E1024" s="138"/>
      <c r="F1024" s="138"/>
      <c r="G1024" s="138"/>
    </row>
    <row r="1025" customFormat="false" ht="15" hidden="false" customHeight="false" outlineLevel="0" collapsed="false">
      <c r="A1025" s="139" t="s">
        <v>272</v>
      </c>
      <c r="B1025" s="140" t="s">
        <v>273</v>
      </c>
      <c r="C1025" s="141" t="s">
        <v>62</v>
      </c>
      <c r="D1025" s="141" t="s">
        <v>32</v>
      </c>
      <c r="E1025" s="142" t="n">
        <v>1</v>
      </c>
      <c r="F1025" s="142" t="n">
        <f aca="false">SUMPRODUCT($E1026:$E1034,F1026:F1034)</f>
        <v>141.46</v>
      </c>
      <c r="G1025" s="142" t="n">
        <f aca="false">SUMPRODUCT($E1026:$E1034,G1026:G1034)</f>
        <v>18.7421709</v>
      </c>
    </row>
    <row r="1026" customFormat="false" ht="15" hidden="false" customHeight="false" outlineLevel="0" collapsed="false">
      <c r="A1026" s="143" t="n">
        <v>2436</v>
      </c>
      <c r="B1026" s="144" t="s">
        <v>497</v>
      </c>
      <c r="C1026" s="145" t="s">
        <v>476</v>
      </c>
      <c r="D1026" s="145" t="s">
        <v>484</v>
      </c>
      <c r="E1026" s="143" t="n">
        <v>0.625782</v>
      </c>
      <c r="F1026" s="146" t="n">
        <f aca="false">IF(C1026="MAT.",VLOOKUP(A1026,INSUMOS_AUX!A:F,6,0),0)</f>
        <v>0</v>
      </c>
      <c r="G1026" s="143" t="n">
        <f aca="false">IF(C1026="M.O.",VLOOKUP(A1026,INSUMOS_AUX!A:F,6,0),0)</f>
        <v>18.58</v>
      </c>
      <c r="H1026" s="0" t="n">
        <f aca="false">$E$1025*$E1026</f>
        <v>0.625782</v>
      </c>
    </row>
    <row r="1027" customFormat="false" ht="15" hidden="false" customHeight="false" outlineLevel="0" collapsed="false">
      <c r="A1027" s="143" t="n">
        <v>247</v>
      </c>
      <c r="B1027" s="144" t="s">
        <v>610</v>
      </c>
      <c r="C1027" s="145" t="s">
        <v>476</v>
      </c>
      <c r="D1027" s="145" t="s">
        <v>484</v>
      </c>
      <c r="E1027" s="143" t="n">
        <v>0.625782</v>
      </c>
      <c r="F1027" s="146" t="n">
        <f aca="false">IF(C1027="MAT.",VLOOKUP(A1027,INSUMOS_AUX!A:F,6,0),0)</f>
        <v>0</v>
      </c>
      <c r="G1027" s="143" t="n">
        <f aca="false">IF(C1027="M.O.",VLOOKUP(A1027,INSUMOS_AUX!A:F,6,0),0)</f>
        <v>11.37</v>
      </c>
      <c r="H1027" s="0" t="n">
        <f aca="false">$E$1025*$E1027</f>
        <v>0.625782</v>
      </c>
    </row>
    <row r="1028" customFormat="false" ht="21" hidden="false" customHeight="false" outlineLevel="0" collapsed="false">
      <c r="A1028" s="143" t="n">
        <v>37370</v>
      </c>
      <c r="B1028" s="144" t="s">
        <v>483</v>
      </c>
      <c r="C1028" s="145" t="s">
        <v>478</v>
      </c>
      <c r="D1028" s="145" t="s">
        <v>484</v>
      </c>
      <c r="E1028" s="143" t="n">
        <v>1.2</v>
      </c>
      <c r="F1028" s="146" t="n">
        <f aca="false">IF(C1028="MAT.",VLOOKUP(A1028,INSUMOS_AUX!A:F,6,0),0)</f>
        <v>3.14</v>
      </c>
      <c r="G1028" s="143" t="n">
        <f aca="false">IF(C1028="M.O.",VLOOKUP(A1028,INSUMOS_AUX!A:F,6,0),0)</f>
        <v>0</v>
      </c>
      <c r="H1028" s="0" t="n">
        <f aca="false">$E$1025*$E1028</f>
        <v>1.2</v>
      </c>
    </row>
    <row r="1029" customFormat="false" ht="21" hidden="false" customHeight="false" outlineLevel="0" collapsed="false">
      <c r="A1029" s="143" t="n">
        <v>37371</v>
      </c>
      <c r="B1029" s="144" t="s">
        <v>485</v>
      </c>
      <c r="C1029" s="145" t="s">
        <v>478</v>
      </c>
      <c r="D1029" s="145" t="s">
        <v>484</v>
      </c>
      <c r="E1029" s="143" t="n">
        <v>1.2</v>
      </c>
      <c r="F1029" s="146" t="n">
        <f aca="false">IF(C1029="MAT.",VLOOKUP(A1029,INSUMOS_AUX!A:F,6,0),0)</f>
        <v>0.63</v>
      </c>
      <c r="G1029" s="143" t="n">
        <f aca="false">IF(C1029="M.O.",VLOOKUP(A1029,INSUMOS_AUX!A:F,6,0),0)</f>
        <v>0</v>
      </c>
      <c r="H1029" s="0" t="n">
        <f aca="false">$E$1025*$E1029</f>
        <v>1.2</v>
      </c>
    </row>
    <row r="1030" customFormat="false" ht="21" hidden="false" customHeight="false" outlineLevel="0" collapsed="false">
      <c r="A1030" s="143" t="n">
        <v>37372</v>
      </c>
      <c r="B1030" s="144" t="s">
        <v>486</v>
      </c>
      <c r="C1030" s="145" t="s">
        <v>478</v>
      </c>
      <c r="D1030" s="145" t="s">
        <v>484</v>
      </c>
      <c r="E1030" s="143" t="n">
        <v>1.2</v>
      </c>
      <c r="F1030" s="146" t="n">
        <f aca="false">IF(C1030="MAT.",VLOOKUP(A1030,INSUMOS_AUX!A:F,6,0),0)</f>
        <v>1.34</v>
      </c>
      <c r="G1030" s="143" t="n">
        <f aca="false">IF(C1030="M.O.",VLOOKUP(A1030,INSUMOS_AUX!A:F,6,0),0)</f>
        <v>0</v>
      </c>
      <c r="H1030" s="0" t="n">
        <f aca="false">$E$1025*$E1030</f>
        <v>1.2</v>
      </c>
    </row>
    <row r="1031" customFormat="false" ht="21" hidden="false" customHeight="false" outlineLevel="0" collapsed="false">
      <c r="A1031" s="143" t="n">
        <v>37373</v>
      </c>
      <c r="B1031" s="144" t="s">
        <v>487</v>
      </c>
      <c r="C1031" s="145" t="s">
        <v>478</v>
      </c>
      <c r="D1031" s="145" t="s">
        <v>484</v>
      </c>
      <c r="E1031" s="143" t="n">
        <v>1.2</v>
      </c>
      <c r="F1031" s="146" t="n">
        <f aca="false">IF(C1031="MAT.",VLOOKUP(A1031,INSUMOS_AUX!A:F,6,0),0)</f>
        <v>0.04</v>
      </c>
      <c r="G1031" s="143" t="n">
        <f aca="false">IF(C1031="M.O.",VLOOKUP(A1031,INSUMOS_AUX!A:F,6,0),0)</f>
        <v>0</v>
      </c>
      <c r="H1031" s="0" t="n">
        <f aca="false">$E$1025*$E1031</f>
        <v>1.2</v>
      </c>
    </row>
    <row r="1032" customFormat="false" ht="21" hidden="false" customHeight="false" outlineLevel="0" collapsed="false">
      <c r="A1032" s="143" t="n">
        <v>43460</v>
      </c>
      <c r="B1032" s="144" t="s">
        <v>498</v>
      </c>
      <c r="C1032" s="145" t="s">
        <v>478</v>
      </c>
      <c r="D1032" s="145" t="s">
        <v>484</v>
      </c>
      <c r="E1032" s="143" t="n">
        <v>1.2</v>
      </c>
      <c r="F1032" s="146" t="n">
        <f aca="false">IF(C1032="MAT.",VLOOKUP(A1032,INSUMOS_AUX!A:F,6,0),0)</f>
        <v>0.85</v>
      </c>
      <c r="G1032" s="143" t="n">
        <f aca="false">IF(C1032="M.O.",VLOOKUP(A1032,INSUMOS_AUX!A:F,6,0),0)</f>
        <v>0</v>
      </c>
      <c r="H1032" s="0" t="n">
        <f aca="false">$E$1025*$E1032</f>
        <v>1.2</v>
      </c>
    </row>
    <row r="1033" customFormat="false" ht="21" hidden="false" customHeight="false" outlineLevel="0" collapsed="false">
      <c r="A1033" s="143" t="n">
        <v>43484</v>
      </c>
      <c r="B1033" s="144" t="s">
        <v>499</v>
      </c>
      <c r="C1033" s="145" t="s">
        <v>478</v>
      </c>
      <c r="D1033" s="145" t="s">
        <v>484</v>
      </c>
      <c r="E1033" s="143" t="n">
        <v>1.2</v>
      </c>
      <c r="F1033" s="146" t="n">
        <f aca="false">IF(C1033="MAT.",VLOOKUP(A1033,INSUMOS_AUX!A:F,6,0),0)</f>
        <v>1.2</v>
      </c>
      <c r="G1033" s="143" t="n">
        <f aca="false">IF(C1033="M.O.",VLOOKUP(A1033,INSUMOS_AUX!A:F,6,0),0)</f>
        <v>0</v>
      </c>
      <c r="H1033" s="0" t="n">
        <f aca="false">$E$1025*$E1033</f>
        <v>1.2</v>
      </c>
    </row>
    <row r="1034" customFormat="false" ht="15" hidden="false" customHeight="false" outlineLevel="0" collapsed="false">
      <c r="A1034" s="143" t="s">
        <v>660</v>
      </c>
      <c r="B1034" s="144" t="s">
        <v>273</v>
      </c>
      <c r="C1034" s="145" t="s">
        <v>478</v>
      </c>
      <c r="D1034" s="145" t="s">
        <v>32</v>
      </c>
      <c r="E1034" s="143" t="n">
        <v>1</v>
      </c>
      <c r="F1034" s="146" t="n">
        <f aca="false">IF(C1034="MAT.",VLOOKUP(A1034,INSUMOS_AUX!A:F,6,0),0)</f>
        <v>132.82</v>
      </c>
      <c r="G1034" s="143" t="n">
        <f aca="false">IF(C1034="M.O.",VLOOKUP(A1034,INSUMOS_AUX!A:F,6,0),0)</f>
        <v>0</v>
      </c>
      <c r="H1034" s="0" t="n">
        <f aca="false">$E$1025*$E1034</f>
        <v>1</v>
      </c>
    </row>
    <row r="1035" customFormat="false" ht="15" hidden="false" customHeight="false" outlineLevel="0" collapsed="false">
      <c r="A1035" s="137"/>
      <c r="B1035" s="147"/>
      <c r="C1035" s="138"/>
      <c r="D1035" s="138"/>
      <c r="E1035" s="138"/>
      <c r="F1035" s="138"/>
      <c r="G1035" s="138"/>
    </row>
    <row r="1036" customFormat="false" ht="15" hidden="false" customHeight="false" outlineLevel="0" collapsed="false">
      <c r="A1036" s="139" t="s">
        <v>275</v>
      </c>
      <c r="B1036" s="140" t="s">
        <v>211</v>
      </c>
      <c r="C1036" s="141" t="s">
        <v>62</v>
      </c>
      <c r="D1036" s="141" t="s">
        <v>32</v>
      </c>
      <c r="E1036" s="142" t="n">
        <v>1</v>
      </c>
      <c r="F1036" s="142" t="n">
        <f aca="false">SUMPRODUCT($E1037:$E1053,F1037:F1053)</f>
        <v>774.25452</v>
      </c>
      <c r="G1036" s="142" t="n">
        <f aca="false">SUMPRODUCT($E1037:$E1053,G1037:G1053)</f>
        <v>47.58324821995</v>
      </c>
    </row>
    <row r="1037" customFormat="false" ht="21" hidden="false" customHeight="false" outlineLevel="0" collapsed="false">
      <c r="A1037" s="143" t="n">
        <v>1535</v>
      </c>
      <c r="B1037" s="144" t="s">
        <v>625</v>
      </c>
      <c r="C1037" s="145" t="s">
        <v>478</v>
      </c>
      <c r="D1037" s="145" t="s">
        <v>32</v>
      </c>
      <c r="E1037" s="143" t="n">
        <v>16</v>
      </c>
      <c r="F1037" s="146" t="n">
        <f aca="false">IF(C1037="MAT.",VLOOKUP(A1037,INSUMOS_AUX!A:F,6,0),0)</f>
        <v>5.28</v>
      </c>
      <c r="G1037" s="143" t="n">
        <f aca="false">IF(C1037="M.O.",VLOOKUP(A1037,INSUMOS_AUX!A:F,6,0),0)</f>
        <v>0</v>
      </c>
      <c r="H1037" s="0" t="n">
        <f aca="false">$E$1036*$E1037</f>
        <v>16</v>
      </c>
    </row>
    <row r="1038" customFormat="false" ht="15" hidden="false" customHeight="false" outlineLevel="0" collapsed="false">
      <c r="A1038" s="143" t="n">
        <v>2436</v>
      </c>
      <c r="B1038" s="144" t="s">
        <v>497</v>
      </c>
      <c r="C1038" s="145" t="s">
        <v>476</v>
      </c>
      <c r="D1038" s="145" t="s">
        <v>484</v>
      </c>
      <c r="E1038" s="143" t="n">
        <v>1.588756201</v>
      </c>
      <c r="F1038" s="146" t="n">
        <f aca="false">IF(C1038="MAT.",VLOOKUP(A1038,INSUMOS_AUX!A:F,6,0),0)</f>
        <v>0</v>
      </c>
      <c r="G1038" s="143" t="n">
        <f aca="false">IF(C1038="M.O.",VLOOKUP(A1038,INSUMOS_AUX!A:F,6,0),0)</f>
        <v>18.58</v>
      </c>
      <c r="H1038" s="0" t="n">
        <f aca="false">$E$1036*$E1038</f>
        <v>1.588756201</v>
      </c>
    </row>
    <row r="1039" customFormat="false" ht="15" hidden="false" customHeight="false" outlineLevel="0" collapsed="false">
      <c r="A1039" s="143" t="n">
        <v>247</v>
      </c>
      <c r="B1039" s="144" t="s">
        <v>610</v>
      </c>
      <c r="C1039" s="145" t="s">
        <v>476</v>
      </c>
      <c r="D1039" s="145" t="s">
        <v>484</v>
      </c>
      <c r="E1039" s="143" t="n">
        <v>1.588756201</v>
      </c>
      <c r="F1039" s="146" t="n">
        <f aca="false">IF(C1039="MAT.",VLOOKUP(A1039,INSUMOS_AUX!A:F,6,0),0)</f>
        <v>0</v>
      </c>
      <c r="G1039" s="143" t="n">
        <f aca="false">IF(C1039="M.O.",VLOOKUP(A1039,INSUMOS_AUX!A:F,6,0),0)</f>
        <v>11.37</v>
      </c>
      <c r="H1039" s="0" t="n">
        <f aca="false">$E$1036*$E1039</f>
        <v>1.588756201</v>
      </c>
    </row>
    <row r="1040" customFormat="false" ht="15" hidden="false" customHeight="false" outlineLevel="0" collapsed="false">
      <c r="A1040" s="143" t="s">
        <v>626</v>
      </c>
      <c r="B1040" s="144" t="s">
        <v>627</v>
      </c>
      <c r="C1040" s="145" t="s">
        <v>478</v>
      </c>
      <c r="D1040" s="145" t="s">
        <v>152</v>
      </c>
      <c r="E1040" s="143" t="n">
        <v>0.6</v>
      </c>
      <c r="F1040" s="146" t="n">
        <f aca="false">IF(C1040="MAT.",VLOOKUP(A1040,INSUMOS_AUX!A:F,6,0),0)</f>
        <v>97</v>
      </c>
      <c r="G1040" s="143" t="n">
        <f aca="false">IF(C1040="M.O.",VLOOKUP(A1040,INSUMOS_AUX!A:F,6,0),0)</f>
        <v>0</v>
      </c>
      <c r="H1040" s="0" t="n">
        <f aca="false">$E$1036*$E1040</f>
        <v>0.6</v>
      </c>
    </row>
    <row r="1041" customFormat="false" ht="15" hidden="false" customHeight="false" outlineLevel="0" collapsed="false">
      <c r="A1041" s="143" t="s">
        <v>628</v>
      </c>
      <c r="B1041" s="144" t="s">
        <v>629</v>
      </c>
      <c r="C1041" s="145" t="s">
        <v>478</v>
      </c>
      <c r="D1041" s="145" t="s">
        <v>32</v>
      </c>
      <c r="E1041" s="143" t="n">
        <v>4</v>
      </c>
      <c r="F1041" s="146" t="n">
        <f aca="false">IF(C1041="MAT.",VLOOKUP(A1041,INSUMOS_AUX!A:F,6,0),0)</f>
        <v>9.36</v>
      </c>
      <c r="G1041" s="143" t="n">
        <f aca="false">IF(C1041="M.O.",VLOOKUP(A1041,INSUMOS_AUX!A:F,6,0),0)</f>
        <v>0</v>
      </c>
      <c r="H1041" s="0" t="n">
        <f aca="false">$E$1036*$E1041</f>
        <v>4</v>
      </c>
    </row>
    <row r="1042" customFormat="false" ht="15" hidden="false" customHeight="false" outlineLevel="0" collapsed="false">
      <c r="A1042" s="143" t="s">
        <v>630</v>
      </c>
      <c r="B1042" s="144" t="s">
        <v>631</v>
      </c>
      <c r="C1042" s="145" t="s">
        <v>478</v>
      </c>
      <c r="D1042" s="145" t="s">
        <v>32</v>
      </c>
      <c r="E1042" s="143" t="n">
        <v>70</v>
      </c>
      <c r="F1042" s="146" t="n">
        <f aca="false">IF(C1042="MAT.",VLOOKUP(A1042,INSUMOS_AUX!A:F,6,0),0)</f>
        <v>0.62</v>
      </c>
      <c r="G1042" s="143" t="n">
        <f aca="false">IF(C1042="M.O.",VLOOKUP(A1042,INSUMOS_AUX!A:F,6,0),0)</f>
        <v>0</v>
      </c>
      <c r="H1042" s="0" t="n">
        <f aca="false">$E$1036*$E1042</f>
        <v>70</v>
      </c>
    </row>
    <row r="1043" customFormat="false" ht="15" hidden="false" customHeight="false" outlineLevel="0" collapsed="false">
      <c r="A1043" s="143" t="s">
        <v>661</v>
      </c>
      <c r="B1043" s="144" t="s">
        <v>662</v>
      </c>
      <c r="C1043" s="145" t="s">
        <v>478</v>
      </c>
      <c r="D1043" s="145" t="s">
        <v>32</v>
      </c>
      <c r="E1043" s="143" t="n">
        <v>15</v>
      </c>
      <c r="F1043" s="146" t="n">
        <f aca="false">IF(C1043="MAT.",VLOOKUP(A1043,INSUMOS_AUX!A:F,6,0),0)</f>
        <v>1.83</v>
      </c>
      <c r="G1043" s="143" t="n">
        <f aca="false">IF(C1043="M.O.",VLOOKUP(A1043,INSUMOS_AUX!A:F,6,0),0)</f>
        <v>0</v>
      </c>
      <c r="H1043" s="0" t="n">
        <f aca="false">$E$1036*$E1043</f>
        <v>15</v>
      </c>
    </row>
    <row r="1044" customFormat="false" ht="15" hidden="false" customHeight="false" outlineLevel="0" collapsed="false">
      <c r="A1044" s="143" t="s">
        <v>632</v>
      </c>
      <c r="B1044" s="144" t="s">
        <v>633</v>
      </c>
      <c r="C1044" s="145" t="s">
        <v>478</v>
      </c>
      <c r="D1044" s="145" t="s">
        <v>152</v>
      </c>
      <c r="E1044" s="143" t="n">
        <v>0.5</v>
      </c>
      <c r="F1044" s="146" t="n">
        <f aca="false">IF(C1044="MAT.",VLOOKUP(A1044,INSUMOS_AUX!A:F,6,0),0)</f>
        <v>10.23</v>
      </c>
      <c r="G1044" s="143" t="n">
        <f aca="false">IF(C1044="M.O.",VLOOKUP(A1044,INSUMOS_AUX!A:F,6,0),0)</f>
        <v>0</v>
      </c>
      <c r="H1044" s="0" t="n">
        <f aca="false">$E$1036*$E1044</f>
        <v>0.5</v>
      </c>
    </row>
    <row r="1045" customFormat="false" ht="21" hidden="false" customHeight="false" outlineLevel="0" collapsed="false">
      <c r="A1045" s="143" t="n">
        <v>37370</v>
      </c>
      <c r="B1045" s="144" t="s">
        <v>483</v>
      </c>
      <c r="C1045" s="145" t="s">
        <v>478</v>
      </c>
      <c r="D1045" s="145" t="s">
        <v>484</v>
      </c>
      <c r="E1045" s="143" t="n">
        <v>3.0466</v>
      </c>
      <c r="F1045" s="146" t="n">
        <f aca="false">IF(C1045="MAT.",VLOOKUP(A1045,INSUMOS_AUX!A:F,6,0),0)</f>
        <v>3.14</v>
      </c>
      <c r="G1045" s="143" t="n">
        <f aca="false">IF(C1045="M.O.",VLOOKUP(A1045,INSUMOS_AUX!A:F,6,0),0)</f>
        <v>0</v>
      </c>
      <c r="H1045" s="0" t="n">
        <f aca="false">$E$1036*$E1045</f>
        <v>3.0466</v>
      </c>
    </row>
    <row r="1046" customFormat="false" ht="21" hidden="false" customHeight="false" outlineLevel="0" collapsed="false">
      <c r="A1046" s="143" t="n">
        <v>37371</v>
      </c>
      <c r="B1046" s="144" t="s">
        <v>485</v>
      </c>
      <c r="C1046" s="145" t="s">
        <v>478</v>
      </c>
      <c r="D1046" s="145" t="s">
        <v>484</v>
      </c>
      <c r="E1046" s="143" t="n">
        <v>3.0466</v>
      </c>
      <c r="F1046" s="146" t="n">
        <f aca="false">IF(C1046="MAT.",VLOOKUP(A1046,INSUMOS_AUX!A:F,6,0),0)</f>
        <v>0.63</v>
      </c>
      <c r="G1046" s="143" t="n">
        <f aca="false">IF(C1046="M.O.",VLOOKUP(A1046,INSUMOS_AUX!A:F,6,0),0)</f>
        <v>0</v>
      </c>
      <c r="H1046" s="0" t="n">
        <f aca="false">$E$1036*$E1046</f>
        <v>3.0466</v>
      </c>
    </row>
    <row r="1047" customFormat="false" ht="21" hidden="false" customHeight="false" outlineLevel="0" collapsed="false">
      <c r="A1047" s="143" t="n">
        <v>37372</v>
      </c>
      <c r="B1047" s="144" t="s">
        <v>486</v>
      </c>
      <c r="C1047" s="145" t="s">
        <v>478</v>
      </c>
      <c r="D1047" s="145" t="s">
        <v>484</v>
      </c>
      <c r="E1047" s="143" t="n">
        <v>3.0466</v>
      </c>
      <c r="F1047" s="146" t="n">
        <f aca="false">IF(C1047="MAT.",VLOOKUP(A1047,INSUMOS_AUX!A:F,6,0),0)</f>
        <v>1.34</v>
      </c>
      <c r="G1047" s="143" t="n">
        <f aca="false">IF(C1047="M.O.",VLOOKUP(A1047,INSUMOS_AUX!A:F,6,0),0)</f>
        <v>0</v>
      </c>
      <c r="H1047" s="0" t="n">
        <f aca="false">$E$1036*$E1047</f>
        <v>3.0466</v>
      </c>
    </row>
    <row r="1048" customFormat="false" ht="21" hidden="false" customHeight="false" outlineLevel="0" collapsed="false">
      <c r="A1048" s="143" t="n">
        <v>37373</v>
      </c>
      <c r="B1048" s="144" t="s">
        <v>487</v>
      </c>
      <c r="C1048" s="145" t="s">
        <v>478</v>
      </c>
      <c r="D1048" s="145" t="s">
        <v>484</v>
      </c>
      <c r="E1048" s="143" t="n">
        <v>3.0466</v>
      </c>
      <c r="F1048" s="146" t="n">
        <f aca="false">IF(C1048="MAT.",VLOOKUP(A1048,INSUMOS_AUX!A:F,6,0),0)</f>
        <v>0.04</v>
      </c>
      <c r="G1048" s="143" t="n">
        <f aca="false">IF(C1048="M.O.",VLOOKUP(A1048,INSUMOS_AUX!A:F,6,0),0)</f>
        <v>0</v>
      </c>
      <c r="H1048" s="0" t="n">
        <f aca="false">$E$1036*$E1048</f>
        <v>3.0466</v>
      </c>
    </row>
    <row r="1049" customFormat="false" ht="21" hidden="false" customHeight="false" outlineLevel="0" collapsed="false">
      <c r="A1049" s="143" t="n">
        <v>43460</v>
      </c>
      <c r="B1049" s="144" t="s">
        <v>498</v>
      </c>
      <c r="C1049" s="145" t="s">
        <v>478</v>
      </c>
      <c r="D1049" s="145" t="s">
        <v>484</v>
      </c>
      <c r="E1049" s="143" t="n">
        <v>3.0466</v>
      </c>
      <c r="F1049" s="146" t="n">
        <f aca="false">IF(C1049="MAT.",VLOOKUP(A1049,INSUMOS_AUX!A:F,6,0),0)</f>
        <v>0.85</v>
      </c>
      <c r="G1049" s="143" t="n">
        <f aca="false">IF(C1049="M.O.",VLOOKUP(A1049,INSUMOS_AUX!A:F,6,0),0)</f>
        <v>0</v>
      </c>
      <c r="H1049" s="0" t="n">
        <f aca="false">$E$1036*$E1049</f>
        <v>3.0466</v>
      </c>
    </row>
    <row r="1050" customFormat="false" ht="21" hidden="false" customHeight="false" outlineLevel="0" collapsed="false">
      <c r="A1050" s="143" t="n">
        <v>43484</v>
      </c>
      <c r="B1050" s="144" t="s">
        <v>499</v>
      </c>
      <c r="C1050" s="145" t="s">
        <v>478</v>
      </c>
      <c r="D1050" s="145" t="s">
        <v>484</v>
      </c>
      <c r="E1050" s="143" t="n">
        <v>3.0466</v>
      </c>
      <c r="F1050" s="146" t="n">
        <f aca="false">IF(C1050="MAT.",VLOOKUP(A1050,INSUMOS_AUX!A:F,6,0),0)</f>
        <v>1.2</v>
      </c>
      <c r="G1050" s="143" t="n">
        <f aca="false">IF(C1050="M.O.",VLOOKUP(A1050,INSUMOS_AUX!A:F,6,0),0)</f>
        <v>0</v>
      </c>
      <c r="H1050" s="0" t="n">
        <f aca="false">$E$1036*$E1050</f>
        <v>3.0466</v>
      </c>
    </row>
    <row r="1051" customFormat="false" ht="15" hidden="false" customHeight="false" outlineLevel="0" collapsed="false">
      <c r="A1051" s="143" t="s">
        <v>663</v>
      </c>
      <c r="B1051" s="144" t="s">
        <v>664</v>
      </c>
      <c r="C1051" s="145" t="s">
        <v>478</v>
      </c>
      <c r="D1051" s="145" t="s">
        <v>32</v>
      </c>
      <c r="E1051" s="143" t="n">
        <v>1</v>
      </c>
      <c r="F1051" s="146" t="n">
        <f aca="false">IF(C1051="MAT.",VLOOKUP(A1051,INSUMOS_AUX!A:F,6,0),0)</f>
        <v>57.62</v>
      </c>
      <c r="G1051" s="143" t="n">
        <f aca="false">IF(C1051="M.O.",VLOOKUP(A1051,INSUMOS_AUX!A:F,6,0),0)</f>
        <v>0</v>
      </c>
      <c r="H1051" s="0" t="n">
        <f aca="false">$E$1036*$E1051</f>
        <v>1</v>
      </c>
    </row>
    <row r="1052" customFormat="false" ht="15" hidden="false" customHeight="false" outlineLevel="0" collapsed="false">
      <c r="A1052" s="143" t="s">
        <v>636</v>
      </c>
      <c r="B1052" s="144" t="s">
        <v>637</v>
      </c>
      <c r="C1052" s="145" t="s">
        <v>478</v>
      </c>
      <c r="D1052" s="145" t="s">
        <v>284</v>
      </c>
      <c r="E1052" s="143" t="n">
        <v>1.6</v>
      </c>
      <c r="F1052" s="146" t="n">
        <f aca="false">IF(C1052="MAT.",VLOOKUP(A1052,INSUMOS_AUX!A:F,6,0),0)</f>
        <v>43.04</v>
      </c>
      <c r="G1052" s="143" t="n">
        <f aca="false">IF(C1052="M.O.",VLOOKUP(A1052,INSUMOS_AUX!A:F,6,0),0)</f>
        <v>0</v>
      </c>
      <c r="H1052" s="0" t="n">
        <f aca="false">$E$1036*$E1052</f>
        <v>1.6</v>
      </c>
    </row>
    <row r="1053" customFormat="false" ht="15" hidden="false" customHeight="false" outlineLevel="0" collapsed="false">
      <c r="A1053" s="143" t="s">
        <v>638</v>
      </c>
      <c r="B1053" s="144" t="s">
        <v>211</v>
      </c>
      <c r="C1053" s="145" t="s">
        <v>478</v>
      </c>
      <c r="D1053" s="145" t="s">
        <v>32</v>
      </c>
      <c r="E1053" s="143" t="n">
        <v>1</v>
      </c>
      <c r="F1053" s="146" t="n">
        <f aca="false">IF(C1053="MAT.",VLOOKUP(A1053,INSUMOS_AUX!A:F,6,0),0)</f>
        <v>369.75</v>
      </c>
      <c r="G1053" s="143" t="n">
        <f aca="false">IF(C1053="M.O.",VLOOKUP(A1053,INSUMOS_AUX!A:F,6,0),0)</f>
        <v>0</v>
      </c>
      <c r="H1053" s="0" t="n">
        <f aca="false">$E$1036*$E1053</f>
        <v>1</v>
      </c>
    </row>
    <row r="1054" customFormat="false" ht="15" hidden="false" customHeight="false" outlineLevel="0" collapsed="false">
      <c r="A1054" s="137"/>
      <c r="B1054" s="147"/>
      <c r="C1054" s="138"/>
      <c r="D1054" s="138"/>
      <c r="E1054" s="138"/>
      <c r="F1054" s="138"/>
      <c r="G1054" s="138"/>
    </row>
    <row r="1055" customFormat="false" ht="15" hidden="false" customHeight="false" outlineLevel="0" collapsed="false">
      <c r="A1055" s="139" t="s">
        <v>213</v>
      </c>
      <c r="B1055" s="140" t="s">
        <v>214</v>
      </c>
      <c r="C1055" s="141" t="s">
        <v>62</v>
      </c>
      <c r="D1055" s="141" t="s">
        <v>32</v>
      </c>
      <c r="E1055" s="142" t="n">
        <v>23</v>
      </c>
      <c r="F1055" s="142" t="n">
        <f aca="false">SUMPRODUCT($E1056:$E1067,F1056:F1067)</f>
        <v>5.37</v>
      </c>
      <c r="G1055" s="142" t="n">
        <f aca="false">SUMPRODUCT($E1056:$E1067,G1056:G1067)</f>
        <v>1.561847575</v>
      </c>
    </row>
    <row r="1056" customFormat="false" ht="15" hidden="false" customHeight="false" outlineLevel="0" collapsed="false">
      <c r="A1056" s="143" t="n">
        <v>2436</v>
      </c>
      <c r="B1056" s="144" t="s">
        <v>497</v>
      </c>
      <c r="C1056" s="145" t="s">
        <v>476</v>
      </c>
      <c r="D1056" s="145" t="s">
        <v>484</v>
      </c>
      <c r="E1056" s="143" t="n">
        <v>0.0521485</v>
      </c>
      <c r="F1056" s="146" t="n">
        <f aca="false">IF(C1056="MAT.",VLOOKUP(A1056,INSUMOS_AUX!A:F,6,0),0)</f>
        <v>0</v>
      </c>
      <c r="G1056" s="143" t="n">
        <f aca="false">IF(C1056="M.O.",VLOOKUP(A1056,INSUMOS_AUX!A:F,6,0),0)</f>
        <v>18.58</v>
      </c>
      <c r="H1056" s="0" t="n">
        <f aca="false">$E$1055*$E1056</f>
        <v>1.1994155</v>
      </c>
    </row>
    <row r="1057" customFormat="false" ht="15" hidden="false" customHeight="false" outlineLevel="0" collapsed="false">
      <c r="A1057" s="143" t="n">
        <v>247</v>
      </c>
      <c r="B1057" s="144" t="s">
        <v>610</v>
      </c>
      <c r="C1057" s="145" t="s">
        <v>476</v>
      </c>
      <c r="D1057" s="145" t="s">
        <v>484</v>
      </c>
      <c r="E1057" s="143" t="n">
        <v>0.0521485</v>
      </c>
      <c r="F1057" s="146" t="n">
        <f aca="false">IF(C1057="MAT.",VLOOKUP(A1057,INSUMOS_AUX!A:F,6,0),0)</f>
        <v>0</v>
      </c>
      <c r="G1057" s="143" t="n">
        <f aca="false">IF(C1057="M.O.",VLOOKUP(A1057,INSUMOS_AUX!A:F,6,0),0)</f>
        <v>11.37</v>
      </c>
      <c r="H1057" s="0" t="n">
        <f aca="false">$E$1055*$E1057</f>
        <v>1.1994155</v>
      </c>
    </row>
    <row r="1058" customFormat="false" ht="21" hidden="false" customHeight="false" outlineLevel="0" collapsed="false">
      <c r="A1058" s="143" t="n">
        <v>37370</v>
      </c>
      <c r="B1058" s="144" t="s">
        <v>483</v>
      </c>
      <c r="C1058" s="145" t="s">
        <v>478</v>
      </c>
      <c r="D1058" s="145" t="s">
        <v>484</v>
      </c>
      <c r="E1058" s="143" t="n">
        <v>0.1</v>
      </c>
      <c r="F1058" s="146" t="n">
        <f aca="false">IF(C1058="MAT.",VLOOKUP(A1058,INSUMOS_AUX!A:F,6,0),0)</f>
        <v>3.14</v>
      </c>
      <c r="G1058" s="143" t="n">
        <f aca="false">IF(C1058="M.O.",VLOOKUP(A1058,INSUMOS_AUX!A:F,6,0),0)</f>
        <v>0</v>
      </c>
      <c r="H1058" s="0" t="n">
        <f aca="false">$E$1055*$E1058</f>
        <v>2.3</v>
      </c>
    </row>
    <row r="1059" customFormat="false" ht="21" hidden="false" customHeight="false" outlineLevel="0" collapsed="false">
      <c r="A1059" s="143" t="n">
        <v>37371</v>
      </c>
      <c r="B1059" s="144" t="s">
        <v>485</v>
      </c>
      <c r="C1059" s="145" t="s">
        <v>478</v>
      </c>
      <c r="D1059" s="145" t="s">
        <v>484</v>
      </c>
      <c r="E1059" s="143" t="n">
        <v>0.1</v>
      </c>
      <c r="F1059" s="146" t="n">
        <f aca="false">IF(C1059="MAT.",VLOOKUP(A1059,INSUMOS_AUX!A:F,6,0),0)</f>
        <v>0.63</v>
      </c>
      <c r="G1059" s="143" t="n">
        <f aca="false">IF(C1059="M.O.",VLOOKUP(A1059,INSUMOS_AUX!A:F,6,0),0)</f>
        <v>0</v>
      </c>
      <c r="H1059" s="0" t="n">
        <f aca="false">$E$1055*$E1059</f>
        <v>2.3</v>
      </c>
    </row>
    <row r="1060" customFormat="false" ht="21" hidden="false" customHeight="false" outlineLevel="0" collapsed="false">
      <c r="A1060" s="143" t="n">
        <v>37372</v>
      </c>
      <c r="B1060" s="144" t="s">
        <v>486</v>
      </c>
      <c r="C1060" s="145" t="s">
        <v>478</v>
      </c>
      <c r="D1060" s="145" t="s">
        <v>484</v>
      </c>
      <c r="E1060" s="143" t="n">
        <v>0.1</v>
      </c>
      <c r="F1060" s="146" t="n">
        <f aca="false">IF(C1060="MAT.",VLOOKUP(A1060,INSUMOS_AUX!A:F,6,0),0)</f>
        <v>1.34</v>
      </c>
      <c r="G1060" s="143" t="n">
        <f aca="false">IF(C1060="M.O.",VLOOKUP(A1060,INSUMOS_AUX!A:F,6,0),0)</f>
        <v>0</v>
      </c>
      <c r="H1060" s="0" t="n">
        <f aca="false">$E$1055*$E1060</f>
        <v>2.3</v>
      </c>
    </row>
    <row r="1061" customFormat="false" ht="21" hidden="false" customHeight="false" outlineLevel="0" collapsed="false">
      <c r="A1061" s="143" t="n">
        <v>37373</v>
      </c>
      <c r="B1061" s="144" t="s">
        <v>487</v>
      </c>
      <c r="C1061" s="145" t="s">
        <v>478</v>
      </c>
      <c r="D1061" s="145" t="s">
        <v>484</v>
      </c>
      <c r="E1061" s="143" t="n">
        <v>0.1</v>
      </c>
      <c r="F1061" s="146" t="n">
        <f aca="false">IF(C1061="MAT.",VLOOKUP(A1061,INSUMOS_AUX!A:F,6,0),0)</f>
        <v>0.04</v>
      </c>
      <c r="G1061" s="143" t="n">
        <f aca="false">IF(C1061="M.O.",VLOOKUP(A1061,INSUMOS_AUX!A:F,6,0),0)</f>
        <v>0</v>
      </c>
      <c r="H1061" s="0" t="n">
        <f aca="false">$E$1055*$E1061</f>
        <v>2.3</v>
      </c>
    </row>
    <row r="1062" customFormat="false" ht="15" hidden="false" customHeight="false" outlineLevel="0" collapsed="false">
      <c r="A1062" s="143" t="s">
        <v>639</v>
      </c>
      <c r="B1062" s="144" t="s">
        <v>640</v>
      </c>
      <c r="C1062" s="145" t="s">
        <v>478</v>
      </c>
      <c r="D1062" s="145" t="s">
        <v>32</v>
      </c>
      <c r="E1062" s="143" t="n">
        <v>2</v>
      </c>
      <c r="F1062" s="146" t="n">
        <f aca="false">IF(C1062="MAT.",VLOOKUP(A1062,INSUMOS_AUX!A:F,6,0),0)</f>
        <v>0.09</v>
      </c>
      <c r="G1062" s="143" t="n">
        <f aca="false">IF(C1062="M.O.",VLOOKUP(A1062,INSUMOS_AUX!A:F,6,0),0)</f>
        <v>0</v>
      </c>
      <c r="H1062" s="0" t="n">
        <f aca="false">$E$1055*$E1062</f>
        <v>46</v>
      </c>
    </row>
    <row r="1063" customFormat="false" ht="15" hidden="false" customHeight="false" outlineLevel="0" collapsed="false">
      <c r="A1063" s="143" t="s">
        <v>641</v>
      </c>
      <c r="B1063" s="144" t="s">
        <v>642</v>
      </c>
      <c r="C1063" s="145" t="s">
        <v>478</v>
      </c>
      <c r="D1063" s="145" t="s">
        <v>32</v>
      </c>
      <c r="E1063" s="143" t="n">
        <v>2</v>
      </c>
      <c r="F1063" s="146" t="n">
        <f aca="false">IF(C1063="MAT.",VLOOKUP(A1063,INSUMOS_AUX!A:F,6,0),0)</f>
        <v>0.23</v>
      </c>
      <c r="G1063" s="143" t="n">
        <f aca="false">IF(C1063="M.O.",VLOOKUP(A1063,INSUMOS_AUX!A:F,6,0),0)</f>
        <v>0</v>
      </c>
      <c r="H1063" s="0" t="n">
        <f aca="false">$E$1055*$E1063</f>
        <v>46</v>
      </c>
    </row>
    <row r="1064" customFormat="false" ht="15" hidden="false" customHeight="false" outlineLevel="0" collapsed="false">
      <c r="A1064" s="143" t="n">
        <v>39997</v>
      </c>
      <c r="B1064" s="144" t="s">
        <v>643</v>
      </c>
      <c r="C1064" s="145" t="s">
        <v>478</v>
      </c>
      <c r="D1064" s="145" t="s">
        <v>32</v>
      </c>
      <c r="E1064" s="143" t="n">
        <v>2</v>
      </c>
      <c r="F1064" s="146" t="n">
        <f aca="false">IF(C1064="MAT.",VLOOKUP(A1064,INSUMOS_AUX!A:F,6,0),0)</f>
        <v>0.3</v>
      </c>
      <c r="G1064" s="143" t="n">
        <f aca="false">IF(C1064="M.O.",VLOOKUP(A1064,INSUMOS_AUX!A:F,6,0),0)</f>
        <v>0</v>
      </c>
      <c r="H1064" s="0" t="n">
        <f aca="false">$E$1055*$E1064</f>
        <v>46</v>
      </c>
    </row>
    <row r="1065" customFormat="false" ht="21" hidden="false" customHeight="false" outlineLevel="0" collapsed="false">
      <c r="A1065" s="143" t="n">
        <v>43460</v>
      </c>
      <c r="B1065" s="144" t="s">
        <v>498</v>
      </c>
      <c r="C1065" s="145" t="s">
        <v>478</v>
      </c>
      <c r="D1065" s="145" t="s">
        <v>484</v>
      </c>
      <c r="E1065" s="143" t="n">
        <v>0.1</v>
      </c>
      <c r="F1065" s="146" t="n">
        <f aca="false">IF(C1065="MAT.",VLOOKUP(A1065,INSUMOS_AUX!A:F,6,0),0)</f>
        <v>0.85</v>
      </c>
      <c r="G1065" s="143" t="n">
        <f aca="false">IF(C1065="M.O.",VLOOKUP(A1065,INSUMOS_AUX!A:F,6,0),0)</f>
        <v>0</v>
      </c>
      <c r="H1065" s="0" t="n">
        <f aca="false">$E$1055*$E1065</f>
        <v>2.3</v>
      </c>
    </row>
    <row r="1066" customFormat="false" ht="21" hidden="false" customHeight="false" outlineLevel="0" collapsed="false">
      <c r="A1066" s="143" t="n">
        <v>43484</v>
      </c>
      <c r="B1066" s="144" t="s">
        <v>499</v>
      </c>
      <c r="C1066" s="145" t="s">
        <v>478</v>
      </c>
      <c r="D1066" s="145" t="s">
        <v>484</v>
      </c>
      <c r="E1066" s="143" t="n">
        <v>0.1</v>
      </c>
      <c r="F1066" s="146" t="n">
        <f aca="false">IF(C1066="MAT.",VLOOKUP(A1066,INSUMOS_AUX!A:F,6,0),0)</f>
        <v>1.2</v>
      </c>
      <c r="G1066" s="143" t="n">
        <f aca="false">IF(C1066="M.O.",VLOOKUP(A1066,INSUMOS_AUX!A:F,6,0),0)</f>
        <v>0</v>
      </c>
      <c r="H1066" s="0" t="n">
        <f aca="false">$E$1055*$E1066</f>
        <v>2.3</v>
      </c>
    </row>
    <row r="1067" customFormat="false" ht="15" hidden="false" customHeight="false" outlineLevel="0" collapsed="false">
      <c r="A1067" s="143" t="s">
        <v>644</v>
      </c>
      <c r="B1067" s="144" t="s">
        <v>645</v>
      </c>
      <c r="C1067" s="145" t="s">
        <v>478</v>
      </c>
      <c r="D1067" s="145" t="s">
        <v>32</v>
      </c>
      <c r="E1067" s="143" t="n">
        <v>1</v>
      </c>
      <c r="F1067" s="146" t="n">
        <f aca="false">IF(C1067="MAT.",VLOOKUP(A1067,INSUMOS_AUX!A:F,6,0),0)</f>
        <v>3.41</v>
      </c>
      <c r="G1067" s="143" t="n">
        <f aca="false">IF(C1067="M.O.",VLOOKUP(A1067,INSUMOS_AUX!A:F,6,0),0)</f>
        <v>0</v>
      </c>
      <c r="H1067" s="0" t="n">
        <f aca="false">$E$1055*$E1067</f>
        <v>23</v>
      </c>
    </row>
    <row r="1068" customFormat="false" ht="15" hidden="false" customHeight="false" outlineLevel="0" collapsed="false">
      <c r="A1068" s="137"/>
      <c r="B1068" s="147"/>
      <c r="C1068" s="138"/>
      <c r="D1068" s="138"/>
      <c r="E1068" s="138"/>
      <c r="F1068" s="138"/>
      <c r="G1068" s="138"/>
    </row>
    <row r="1069" customFormat="false" ht="15" hidden="false" customHeight="false" outlineLevel="0" collapsed="false">
      <c r="A1069" s="139" t="s">
        <v>278</v>
      </c>
      <c r="B1069" s="140" t="s">
        <v>279</v>
      </c>
      <c r="C1069" s="141" t="s">
        <v>62</v>
      </c>
      <c r="D1069" s="141" t="s">
        <v>32</v>
      </c>
      <c r="E1069" s="142" t="n">
        <v>32</v>
      </c>
      <c r="F1069" s="142" t="n">
        <f aca="false">SUMPRODUCT($E1070:$E1081,F1070:F1081)</f>
        <v>9.85</v>
      </c>
      <c r="G1069" s="142" t="n">
        <f aca="false">SUMPRODUCT($E1070:$E1081,G1070:G1081)</f>
        <v>1.561847575</v>
      </c>
    </row>
    <row r="1070" customFormat="false" ht="15" hidden="false" customHeight="false" outlineLevel="0" collapsed="false">
      <c r="A1070" s="143" t="n">
        <v>2436</v>
      </c>
      <c r="B1070" s="144" t="s">
        <v>497</v>
      </c>
      <c r="C1070" s="145" t="s">
        <v>476</v>
      </c>
      <c r="D1070" s="145" t="s">
        <v>484</v>
      </c>
      <c r="E1070" s="143" t="n">
        <v>0.0521485</v>
      </c>
      <c r="F1070" s="146" t="n">
        <f aca="false">IF(C1070="MAT.",VLOOKUP(A1070,INSUMOS_AUX!A:F,6,0),0)</f>
        <v>0</v>
      </c>
      <c r="G1070" s="143" t="n">
        <f aca="false">IF(C1070="M.O.",VLOOKUP(A1070,INSUMOS_AUX!A:F,6,0),0)</f>
        <v>18.58</v>
      </c>
      <c r="H1070" s="0" t="n">
        <f aca="false">$E$1069*$E1070</f>
        <v>1.668752</v>
      </c>
    </row>
    <row r="1071" customFormat="false" ht="15" hidden="false" customHeight="false" outlineLevel="0" collapsed="false">
      <c r="A1071" s="143" t="n">
        <v>247</v>
      </c>
      <c r="B1071" s="144" t="s">
        <v>610</v>
      </c>
      <c r="C1071" s="145" t="s">
        <v>476</v>
      </c>
      <c r="D1071" s="145" t="s">
        <v>484</v>
      </c>
      <c r="E1071" s="143" t="n">
        <v>0.0521485</v>
      </c>
      <c r="F1071" s="146" t="n">
        <f aca="false">IF(C1071="MAT.",VLOOKUP(A1071,INSUMOS_AUX!A:F,6,0),0)</f>
        <v>0</v>
      </c>
      <c r="G1071" s="143" t="n">
        <f aca="false">IF(C1071="M.O.",VLOOKUP(A1071,INSUMOS_AUX!A:F,6,0),0)</f>
        <v>11.37</v>
      </c>
      <c r="H1071" s="0" t="n">
        <f aca="false">$E$1069*$E1071</f>
        <v>1.668752</v>
      </c>
    </row>
    <row r="1072" customFormat="false" ht="21" hidden="false" customHeight="false" outlineLevel="0" collapsed="false">
      <c r="A1072" s="143" t="n">
        <v>37370</v>
      </c>
      <c r="B1072" s="144" t="s">
        <v>483</v>
      </c>
      <c r="C1072" s="145" t="s">
        <v>478</v>
      </c>
      <c r="D1072" s="145" t="s">
        <v>484</v>
      </c>
      <c r="E1072" s="143" t="n">
        <v>0.1</v>
      </c>
      <c r="F1072" s="146" t="n">
        <f aca="false">IF(C1072="MAT.",VLOOKUP(A1072,INSUMOS_AUX!A:F,6,0),0)</f>
        <v>3.14</v>
      </c>
      <c r="G1072" s="143" t="n">
        <f aca="false">IF(C1072="M.O.",VLOOKUP(A1072,INSUMOS_AUX!A:F,6,0),0)</f>
        <v>0</v>
      </c>
      <c r="H1072" s="0" t="n">
        <f aca="false">$E$1069*$E1072</f>
        <v>3.2</v>
      </c>
    </row>
    <row r="1073" customFormat="false" ht="21" hidden="false" customHeight="false" outlineLevel="0" collapsed="false">
      <c r="A1073" s="143" t="n">
        <v>37371</v>
      </c>
      <c r="B1073" s="144" t="s">
        <v>485</v>
      </c>
      <c r="C1073" s="145" t="s">
        <v>478</v>
      </c>
      <c r="D1073" s="145" t="s">
        <v>484</v>
      </c>
      <c r="E1073" s="143" t="n">
        <v>0.1</v>
      </c>
      <c r="F1073" s="146" t="n">
        <f aca="false">IF(C1073="MAT.",VLOOKUP(A1073,INSUMOS_AUX!A:F,6,0),0)</f>
        <v>0.63</v>
      </c>
      <c r="G1073" s="143" t="n">
        <f aca="false">IF(C1073="M.O.",VLOOKUP(A1073,INSUMOS_AUX!A:F,6,0),0)</f>
        <v>0</v>
      </c>
      <c r="H1073" s="0" t="n">
        <f aca="false">$E$1069*$E1073</f>
        <v>3.2</v>
      </c>
    </row>
    <row r="1074" customFormat="false" ht="21" hidden="false" customHeight="false" outlineLevel="0" collapsed="false">
      <c r="A1074" s="143" t="n">
        <v>37372</v>
      </c>
      <c r="B1074" s="144" t="s">
        <v>486</v>
      </c>
      <c r="C1074" s="145" t="s">
        <v>478</v>
      </c>
      <c r="D1074" s="145" t="s">
        <v>484</v>
      </c>
      <c r="E1074" s="143" t="n">
        <v>0.1</v>
      </c>
      <c r="F1074" s="146" t="n">
        <f aca="false">IF(C1074="MAT.",VLOOKUP(A1074,INSUMOS_AUX!A:F,6,0),0)</f>
        <v>1.34</v>
      </c>
      <c r="G1074" s="143" t="n">
        <f aca="false">IF(C1074="M.O.",VLOOKUP(A1074,INSUMOS_AUX!A:F,6,0),0)</f>
        <v>0</v>
      </c>
      <c r="H1074" s="0" t="n">
        <f aca="false">$E$1069*$E1074</f>
        <v>3.2</v>
      </c>
    </row>
    <row r="1075" customFormat="false" ht="21" hidden="false" customHeight="false" outlineLevel="0" collapsed="false">
      <c r="A1075" s="143" t="n">
        <v>37373</v>
      </c>
      <c r="B1075" s="144" t="s">
        <v>487</v>
      </c>
      <c r="C1075" s="145" t="s">
        <v>478</v>
      </c>
      <c r="D1075" s="145" t="s">
        <v>484</v>
      </c>
      <c r="E1075" s="143" t="n">
        <v>0.1</v>
      </c>
      <c r="F1075" s="146" t="n">
        <f aca="false">IF(C1075="MAT.",VLOOKUP(A1075,INSUMOS_AUX!A:F,6,0),0)</f>
        <v>0.04</v>
      </c>
      <c r="G1075" s="143" t="n">
        <f aca="false">IF(C1075="M.O.",VLOOKUP(A1075,INSUMOS_AUX!A:F,6,0),0)</f>
        <v>0</v>
      </c>
      <c r="H1075" s="0" t="n">
        <f aca="false">$E$1069*$E1075</f>
        <v>3.2</v>
      </c>
    </row>
    <row r="1076" customFormat="false" ht="15" hidden="false" customHeight="false" outlineLevel="0" collapsed="false">
      <c r="A1076" s="143" t="n">
        <v>39997</v>
      </c>
      <c r="B1076" s="144" t="s">
        <v>643</v>
      </c>
      <c r="C1076" s="145" t="s">
        <v>478</v>
      </c>
      <c r="D1076" s="145" t="s">
        <v>32</v>
      </c>
      <c r="E1076" s="143" t="n">
        <v>8</v>
      </c>
      <c r="F1076" s="146" t="n">
        <f aca="false">IF(C1076="MAT.",VLOOKUP(A1076,INSUMOS_AUX!A:F,6,0),0)</f>
        <v>0.3</v>
      </c>
      <c r="G1076" s="143" t="n">
        <f aca="false">IF(C1076="M.O.",VLOOKUP(A1076,INSUMOS_AUX!A:F,6,0),0)</f>
        <v>0</v>
      </c>
      <c r="H1076" s="0" t="n">
        <f aca="false">$E$1069*$E1076</f>
        <v>256</v>
      </c>
    </row>
    <row r="1077" customFormat="false" ht="21" hidden="false" customHeight="false" outlineLevel="0" collapsed="false">
      <c r="A1077" s="143" t="n">
        <v>43460</v>
      </c>
      <c r="B1077" s="144" t="s">
        <v>498</v>
      </c>
      <c r="C1077" s="145" t="s">
        <v>478</v>
      </c>
      <c r="D1077" s="145" t="s">
        <v>484</v>
      </c>
      <c r="E1077" s="143" t="n">
        <v>0.1</v>
      </c>
      <c r="F1077" s="146" t="n">
        <f aca="false">IF(C1077="MAT.",VLOOKUP(A1077,INSUMOS_AUX!A:F,6,0),0)</f>
        <v>0.85</v>
      </c>
      <c r="G1077" s="143" t="n">
        <f aca="false">IF(C1077="M.O.",VLOOKUP(A1077,INSUMOS_AUX!A:F,6,0),0)</f>
        <v>0</v>
      </c>
      <c r="H1077" s="0" t="n">
        <f aca="false">$E$1069*$E1077</f>
        <v>3.2</v>
      </c>
    </row>
    <row r="1078" customFormat="false" ht="21" hidden="false" customHeight="false" outlineLevel="0" collapsed="false">
      <c r="A1078" s="143" t="n">
        <v>43484</v>
      </c>
      <c r="B1078" s="144" t="s">
        <v>499</v>
      </c>
      <c r="C1078" s="145" t="s">
        <v>478</v>
      </c>
      <c r="D1078" s="145" t="s">
        <v>484</v>
      </c>
      <c r="E1078" s="143" t="n">
        <v>0.1</v>
      </c>
      <c r="F1078" s="146" t="n">
        <f aca="false">IF(C1078="MAT.",VLOOKUP(A1078,INSUMOS_AUX!A:F,6,0),0)</f>
        <v>1.2</v>
      </c>
      <c r="G1078" s="143" t="n">
        <f aca="false">IF(C1078="M.O.",VLOOKUP(A1078,INSUMOS_AUX!A:F,6,0),0)</f>
        <v>0</v>
      </c>
      <c r="H1078" s="0" t="n">
        <f aca="false">$E$1069*$E1078</f>
        <v>3.2</v>
      </c>
    </row>
    <row r="1079" customFormat="false" ht="15" hidden="false" customHeight="false" outlineLevel="0" collapsed="false">
      <c r="A1079" s="143" t="s">
        <v>665</v>
      </c>
      <c r="B1079" s="144" t="s">
        <v>666</v>
      </c>
      <c r="C1079" s="145" t="s">
        <v>478</v>
      </c>
      <c r="D1079" s="145" t="s">
        <v>32</v>
      </c>
      <c r="E1079" s="143" t="n">
        <v>8</v>
      </c>
      <c r="F1079" s="146" t="n">
        <f aca="false">IF(C1079="MAT.",VLOOKUP(A1079,INSUMOS_AUX!A:F,6,0),0)</f>
        <v>0.09</v>
      </c>
      <c r="G1079" s="143" t="n">
        <f aca="false">IF(C1079="M.O.",VLOOKUP(A1079,INSUMOS_AUX!A:F,6,0),0)</f>
        <v>0</v>
      </c>
      <c r="H1079" s="0" t="n">
        <f aca="false">$E$1069*$E1079</f>
        <v>256</v>
      </c>
    </row>
    <row r="1080" customFormat="false" ht="15" hidden="false" customHeight="false" outlineLevel="0" collapsed="false">
      <c r="A1080" s="143" t="s">
        <v>667</v>
      </c>
      <c r="B1080" s="144" t="s">
        <v>668</v>
      </c>
      <c r="C1080" s="145" t="s">
        <v>478</v>
      </c>
      <c r="D1080" s="145" t="s">
        <v>32</v>
      </c>
      <c r="E1080" s="143" t="n">
        <v>8</v>
      </c>
      <c r="F1080" s="146" t="n">
        <f aca="false">IF(C1080="MAT.",VLOOKUP(A1080,INSUMOS_AUX!A:F,6,0),0)</f>
        <v>0.23</v>
      </c>
      <c r="G1080" s="143" t="n">
        <f aca="false">IF(C1080="M.O.",VLOOKUP(A1080,INSUMOS_AUX!A:F,6,0),0)</f>
        <v>0</v>
      </c>
      <c r="H1080" s="0" t="n">
        <f aca="false">$E$1069*$E1080</f>
        <v>256</v>
      </c>
    </row>
    <row r="1081" customFormat="false" ht="15" hidden="false" customHeight="false" outlineLevel="0" collapsed="false">
      <c r="A1081" s="143" t="s">
        <v>669</v>
      </c>
      <c r="B1081" s="144" t="s">
        <v>279</v>
      </c>
      <c r="C1081" s="145" t="s">
        <v>478</v>
      </c>
      <c r="D1081" s="145" t="s">
        <v>32</v>
      </c>
      <c r="E1081" s="143" t="n">
        <v>1</v>
      </c>
      <c r="F1081" s="146" t="n">
        <f aca="false">IF(C1081="MAT.",VLOOKUP(A1081,INSUMOS_AUX!A:F,6,0),0)</f>
        <v>4.17</v>
      </c>
      <c r="G1081" s="143" t="n">
        <f aca="false">IF(C1081="M.O.",VLOOKUP(A1081,INSUMOS_AUX!A:F,6,0),0)</f>
        <v>0</v>
      </c>
      <c r="H1081" s="0" t="n">
        <f aca="false">$E$1069*$E1081</f>
        <v>32</v>
      </c>
    </row>
    <row r="1082" customFormat="false" ht="15" hidden="false" customHeight="false" outlineLevel="0" collapsed="false">
      <c r="A1082" s="137"/>
      <c r="B1082" s="147"/>
      <c r="C1082" s="138"/>
      <c r="D1082" s="138"/>
      <c r="E1082" s="138"/>
      <c r="F1082" s="138"/>
      <c r="G1082" s="138"/>
    </row>
    <row r="1083" customFormat="false" ht="15" hidden="false" customHeight="false" outlineLevel="0" collapsed="false">
      <c r="A1083" s="139" t="s">
        <v>219</v>
      </c>
      <c r="B1083" s="140" t="s">
        <v>220</v>
      </c>
      <c r="C1083" s="141" t="s">
        <v>62</v>
      </c>
      <c r="D1083" s="141" t="s">
        <v>32</v>
      </c>
      <c r="E1083" s="142" t="n">
        <v>7</v>
      </c>
      <c r="F1083" s="142" t="n">
        <f aca="false">SUMPRODUCT($E1084:$E1092,F1084:F1092)</f>
        <v>12.13</v>
      </c>
      <c r="G1083" s="142" t="n">
        <f aca="false">SUMPRODUCT($E1084:$E1092,G1084:G1092)</f>
        <v>6.2473903</v>
      </c>
    </row>
    <row r="1084" customFormat="false" ht="15" hidden="false" customHeight="false" outlineLevel="0" collapsed="false">
      <c r="A1084" s="143" t="n">
        <v>2436</v>
      </c>
      <c r="B1084" s="144" t="s">
        <v>497</v>
      </c>
      <c r="C1084" s="145" t="s">
        <v>476</v>
      </c>
      <c r="D1084" s="145" t="s">
        <v>484</v>
      </c>
      <c r="E1084" s="143" t="n">
        <v>0.208594</v>
      </c>
      <c r="F1084" s="146" t="n">
        <f aca="false">IF(C1084="MAT.",VLOOKUP(A1084,INSUMOS_AUX!A:F,6,0),0)</f>
        <v>0</v>
      </c>
      <c r="G1084" s="143" t="n">
        <f aca="false">IF(C1084="M.O.",VLOOKUP(A1084,INSUMOS_AUX!A:F,6,0),0)</f>
        <v>18.58</v>
      </c>
      <c r="H1084" s="0" t="n">
        <f aca="false">$E$1083*$E1084</f>
        <v>1.460158</v>
      </c>
    </row>
    <row r="1085" customFormat="false" ht="15" hidden="false" customHeight="false" outlineLevel="0" collapsed="false">
      <c r="A1085" s="143" t="n">
        <v>247</v>
      </c>
      <c r="B1085" s="144" t="s">
        <v>610</v>
      </c>
      <c r="C1085" s="145" t="s">
        <v>476</v>
      </c>
      <c r="D1085" s="145" t="s">
        <v>484</v>
      </c>
      <c r="E1085" s="143" t="n">
        <v>0.208594</v>
      </c>
      <c r="F1085" s="146" t="n">
        <f aca="false">IF(C1085="MAT.",VLOOKUP(A1085,INSUMOS_AUX!A:F,6,0),0)</f>
        <v>0</v>
      </c>
      <c r="G1085" s="143" t="n">
        <f aca="false">IF(C1085="M.O.",VLOOKUP(A1085,INSUMOS_AUX!A:F,6,0),0)</f>
        <v>11.37</v>
      </c>
      <c r="H1085" s="0" t="n">
        <f aca="false">$E$1083*$E1085</f>
        <v>1.460158</v>
      </c>
    </row>
    <row r="1086" customFormat="false" ht="21" hidden="false" customHeight="false" outlineLevel="0" collapsed="false">
      <c r="A1086" s="143" t="n">
        <v>37370</v>
      </c>
      <c r="B1086" s="144" t="s">
        <v>483</v>
      </c>
      <c r="C1086" s="145" t="s">
        <v>478</v>
      </c>
      <c r="D1086" s="145" t="s">
        <v>484</v>
      </c>
      <c r="E1086" s="143" t="n">
        <v>0.4</v>
      </c>
      <c r="F1086" s="146" t="n">
        <f aca="false">IF(C1086="MAT.",VLOOKUP(A1086,INSUMOS_AUX!A:F,6,0),0)</f>
        <v>3.14</v>
      </c>
      <c r="G1086" s="143" t="n">
        <f aca="false">IF(C1086="M.O.",VLOOKUP(A1086,INSUMOS_AUX!A:F,6,0),0)</f>
        <v>0</v>
      </c>
      <c r="H1086" s="0" t="n">
        <f aca="false">$E$1083*$E1086</f>
        <v>2.8</v>
      </c>
    </row>
    <row r="1087" customFormat="false" ht="21" hidden="false" customHeight="false" outlineLevel="0" collapsed="false">
      <c r="A1087" s="143" t="n">
        <v>37371</v>
      </c>
      <c r="B1087" s="144" t="s">
        <v>485</v>
      </c>
      <c r="C1087" s="145" t="s">
        <v>478</v>
      </c>
      <c r="D1087" s="145" t="s">
        <v>484</v>
      </c>
      <c r="E1087" s="143" t="n">
        <v>0.4</v>
      </c>
      <c r="F1087" s="146" t="n">
        <f aca="false">IF(C1087="MAT.",VLOOKUP(A1087,INSUMOS_AUX!A:F,6,0),0)</f>
        <v>0.63</v>
      </c>
      <c r="G1087" s="143" t="n">
        <f aca="false">IF(C1087="M.O.",VLOOKUP(A1087,INSUMOS_AUX!A:F,6,0),0)</f>
        <v>0</v>
      </c>
      <c r="H1087" s="0" t="n">
        <f aca="false">$E$1083*$E1087</f>
        <v>2.8</v>
      </c>
    </row>
    <row r="1088" customFormat="false" ht="21" hidden="false" customHeight="false" outlineLevel="0" collapsed="false">
      <c r="A1088" s="143" t="n">
        <v>37372</v>
      </c>
      <c r="B1088" s="144" t="s">
        <v>486</v>
      </c>
      <c r="C1088" s="145" t="s">
        <v>478</v>
      </c>
      <c r="D1088" s="145" t="s">
        <v>484</v>
      </c>
      <c r="E1088" s="143" t="n">
        <v>0.4</v>
      </c>
      <c r="F1088" s="146" t="n">
        <f aca="false">IF(C1088="MAT.",VLOOKUP(A1088,INSUMOS_AUX!A:F,6,0),0)</f>
        <v>1.34</v>
      </c>
      <c r="G1088" s="143" t="n">
        <f aca="false">IF(C1088="M.O.",VLOOKUP(A1088,INSUMOS_AUX!A:F,6,0),0)</f>
        <v>0</v>
      </c>
      <c r="H1088" s="0" t="n">
        <f aca="false">$E$1083*$E1088</f>
        <v>2.8</v>
      </c>
    </row>
    <row r="1089" customFormat="false" ht="21" hidden="false" customHeight="false" outlineLevel="0" collapsed="false">
      <c r="A1089" s="143" t="n">
        <v>37373</v>
      </c>
      <c r="B1089" s="144" t="s">
        <v>487</v>
      </c>
      <c r="C1089" s="145" t="s">
        <v>478</v>
      </c>
      <c r="D1089" s="145" t="s">
        <v>484</v>
      </c>
      <c r="E1089" s="143" t="n">
        <v>0.4</v>
      </c>
      <c r="F1089" s="146" t="n">
        <f aca="false">IF(C1089="MAT.",VLOOKUP(A1089,INSUMOS_AUX!A:F,6,0),0)</f>
        <v>0.04</v>
      </c>
      <c r="G1089" s="143" t="n">
        <f aca="false">IF(C1089="M.O.",VLOOKUP(A1089,INSUMOS_AUX!A:F,6,0),0)</f>
        <v>0</v>
      </c>
      <c r="H1089" s="0" t="n">
        <f aca="false">$E$1083*$E1089</f>
        <v>2.8</v>
      </c>
    </row>
    <row r="1090" customFormat="false" ht="21" hidden="false" customHeight="false" outlineLevel="0" collapsed="false">
      <c r="A1090" s="143" t="n">
        <v>43460</v>
      </c>
      <c r="B1090" s="144" t="s">
        <v>498</v>
      </c>
      <c r="C1090" s="145" t="s">
        <v>478</v>
      </c>
      <c r="D1090" s="145" t="s">
        <v>484</v>
      </c>
      <c r="E1090" s="143" t="n">
        <v>0.4</v>
      </c>
      <c r="F1090" s="146" t="n">
        <f aca="false">IF(C1090="MAT.",VLOOKUP(A1090,INSUMOS_AUX!A:F,6,0),0)</f>
        <v>0.85</v>
      </c>
      <c r="G1090" s="143" t="n">
        <f aca="false">IF(C1090="M.O.",VLOOKUP(A1090,INSUMOS_AUX!A:F,6,0),0)</f>
        <v>0</v>
      </c>
      <c r="H1090" s="0" t="n">
        <f aca="false">$E$1083*$E1090</f>
        <v>2.8</v>
      </c>
    </row>
    <row r="1091" customFormat="false" ht="21" hidden="false" customHeight="false" outlineLevel="0" collapsed="false">
      <c r="A1091" s="143" t="n">
        <v>43484</v>
      </c>
      <c r="B1091" s="144" t="s">
        <v>499</v>
      </c>
      <c r="C1091" s="145" t="s">
        <v>478</v>
      </c>
      <c r="D1091" s="145" t="s">
        <v>484</v>
      </c>
      <c r="E1091" s="143" t="n">
        <v>0.4</v>
      </c>
      <c r="F1091" s="146" t="n">
        <f aca="false">IF(C1091="MAT.",VLOOKUP(A1091,INSUMOS_AUX!A:F,6,0),0)</f>
        <v>1.2</v>
      </c>
      <c r="G1091" s="143" t="n">
        <f aca="false">IF(C1091="M.O.",VLOOKUP(A1091,INSUMOS_AUX!A:F,6,0),0)</f>
        <v>0</v>
      </c>
      <c r="H1091" s="0" t="n">
        <f aca="false">$E$1083*$E1091</f>
        <v>2.8</v>
      </c>
    </row>
    <row r="1092" customFormat="false" ht="15" hidden="false" customHeight="false" outlineLevel="0" collapsed="false">
      <c r="A1092" s="143" t="s">
        <v>648</v>
      </c>
      <c r="B1092" s="144" t="s">
        <v>220</v>
      </c>
      <c r="C1092" s="145" t="s">
        <v>478</v>
      </c>
      <c r="D1092" s="145" t="s">
        <v>32</v>
      </c>
      <c r="E1092" s="143" t="n">
        <v>1</v>
      </c>
      <c r="F1092" s="146" t="n">
        <f aca="false">IF(C1092="MAT.",VLOOKUP(A1092,INSUMOS_AUX!A:F,6,0),0)</f>
        <v>9.25</v>
      </c>
      <c r="G1092" s="143" t="n">
        <f aca="false">IF(C1092="M.O.",VLOOKUP(A1092,INSUMOS_AUX!A:F,6,0),0)</f>
        <v>0</v>
      </c>
      <c r="H1092" s="0" t="n">
        <f aca="false">$E$1083*$E1092</f>
        <v>7</v>
      </c>
    </row>
    <row r="1093" customFormat="false" ht="15" hidden="false" customHeight="false" outlineLevel="0" collapsed="false">
      <c r="A1093" s="137"/>
      <c r="B1093" s="147"/>
      <c r="C1093" s="138"/>
      <c r="D1093" s="138"/>
      <c r="E1093" s="138"/>
      <c r="F1093" s="138"/>
      <c r="G1093" s="138"/>
    </row>
    <row r="1094" customFormat="false" ht="15" hidden="false" customHeight="false" outlineLevel="0" collapsed="false">
      <c r="A1094" s="139" t="s">
        <v>282</v>
      </c>
      <c r="B1094" s="140" t="s">
        <v>283</v>
      </c>
      <c r="C1094" s="141" t="s">
        <v>62</v>
      </c>
      <c r="D1094" s="141" t="s">
        <v>284</v>
      </c>
      <c r="E1094" s="142" t="n">
        <v>65</v>
      </c>
      <c r="F1094" s="142" t="n">
        <f aca="false">SUMPRODUCT($E1095:$E1103,F1095:F1103)</f>
        <v>0.8512</v>
      </c>
      <c r="G1094" s="142" t="n">
        <f aca="false">SUMPRODUCT($E1095:$E1103,G1095:G1103)</f>
        <v>0.7184498845</v>
      </c>
    </row>
    <row r="1095" customFormat="false" ht="15" hidden="false" customHeight="false" outlineLevel="0" collapsed="false">
      <c r="A1095" s="143" t="n">
        <v>2436</v>
      </c>
      <c r="B1095" s="144" t="s">
        <v>497</v>
      </c>
      <c r="C1095" s="145" t="s">
        <v>476</v>
      </c>
      <c r="D1095" s="145" t="s">
        <v>484</v>
      </c>
      <c r="E1095" s="143" t="n">
        <v>0.02398831</v>
      </c>
      <c r="F1095" s="146" t="n">
        <f aca="false">IF(C1095="MAT.",VLOOKUP(A1095,INSUMOS_AUX!A:F,6,0),0)</f>
        <v>0</v>
      </c>
      <c r="G1095" s="143" t="n">
        <f aca="false">IF(C1095="M.O.",VLOOKUP(A1095,INSUMOS_AUX!A:F,6,0),0)</f>
        <v>18.58</v>
      </c>
      <c r="H1095" s="0" t="n">
        <f aca="false">$E$1094*$E1095</f>
        <v>1.55924015</v>
      </c>
    </row>
    <row r="1096" customFormat="false" ht="15" hidden="false" customHeight="false" outlineLevel="0" collapsed="false">
      <c r="A1096" s="143" t="n">
        <v>247</v>
      </c>
      <c r="B1096" s="144" t="s">
        <v>610</v>
      </c>
      <c r="C1096" s="145" t="s">
        <v>476</v>
      </c>
      <c r="D1096" s="145" t="s">
        <v>484</v>
      </c>
      <c r="E1096" s="143" t="n">
        <v>0.02398831</v>
      </c>
      <c r="F1096" s="146" t="n">
        <f aca="false">IF(C1096="MAT.",VLOOKUP(A1096,INSUMOS_AUX!A:F,6,0),0)</f>
        <v>0</v>
      </c>
      <c r="G1096" s="143" t="n">
        <f aca="false">IF(C1096="M.O.",VLOOKUP(A1096,INSUMOS_AUX!A:F,6,0),0)</f>
        <v>11.37</v>
      </c>
      <c r="H1096" s="0" t="n">
        <f aca="false">$E$1094*$E1096</f>
        <v>1.55924015</v>
      </c>
    </row>
    <row r="1097" customFormat="false" ht="21" hidden="false" customHeight="false" outlineLevel="0" collapsed="false">
      <c r="A1097" s="143" t="n">
        <v>37370</v>
      </c>
      <c r="B1097" s="144" t="s">
        <v>483</v>
      </c>
      <c r="C1097" s="145" t="s">
        <v>478</v>
      </c>
      <c r="D1097" s="145" t="s">
        <v>484</v>
      </c>
      <c r="E1097" s="143" t="n">
        <v>0.046</v>
      </c>
      <c r="F1097" s="146" t="n">
        <f aca="false">IF(C1097="MAT.",VLOOKUP(A1097,INSUMOS_AUX!A:F,6,0),0)</f>
        <v>3.14</v>
      </c>
      <c r="G1097" s="143" t="n">
        <f aca="false">IF(C1097="M.O.",VLOOKUP(A1097,INSUMOS_AUX!A:F,6,0),0)</f>
        <v>0</v>
      </c>
      <c r="H1097" s="0" t="n">
        <f aca="false">$E$1094*$E1097</f>
        <v>2.99</v>
      </c>
    </row>
    <row r="1098" customFormat="false" ht="21" hidden="false" customHeight="false" outlineLevel="0" collapsed="false">
      <c r="A1098" s="143" t="n">
        <v>37371</v>
      </c>
      <c r="B1098" s="144" t="s">
        <v>485</v>
      </c>
      <c r="C1098" s="145" t="s">
        <v>478</v>
      </c>
      <c r="D1098" s="145" t="s">
        <v>484</v>
      </c>
      <c r="E1098" s="143" t="n">
        <v>0.046</v>
      </c>
      <c r="F1098" s="146" t="n">
        <f aca="false">IF(C1098="MAT.",VLOOKUP(A1098,INSUMOS_AUX!A:F,6,0),0)</f>
        <v>0.63</v>
      </c>
      <c r="G1098" s="143" t="n">
        <f aca="false">IF(C1098="M.O.",VLOOKUP(A1098,INSUMOS_AUX!A:F,6,0),0)</f>
        <v>0</v>
      </c>
      <c r="H1098" s="0" t="n">
        <f aca="false">$E$1094*$E1098</f>
        <v>2.99</v>
      </c>
    </row>
    <row r="1099" customFormat="false" ht="21" hidden="false" customHeight="false" outlineLevel="0" collapsed="false">
      <c r="A1099" s="143" t="n">
        <v>37372</v>
      </c>
      <c r="B1099" s="144" t="s">
        <v>486</v>
      </c>
      <c r="C1099" s="145" t="s">
        <v>478</v>
      </c>
      <c r="D1099" s="145" t="s">
        <v>484</v>
      </c>
      <c r="E1099" s="143" t="n">
        <v>0.046</v>
      </c>
      <c r="F1099" s="146" t="n">
        <f aca="false">IF(C1099="MAT.",VLOOKUP(A1099,INSUMOS_AUX!A:F,6,0),0)</f>
        <v>1.34</v>
      </c>
      <c r="G1099" s="143" t="n">
        <f aca="false">IF(C1099="M.O.",VLOOKUP(A1099,INSUMOS_AUX!A:F,6,0),0)</f>
        <v>0</v>
      </c>
      <c r="H1099" s="0" t="n">
        <f aca="false">$E$1094*$E1099</f>
        <v>2.99</v>
      </c>
    </row>
    <row r="1100" customFormat="false" ht="21" hidden="false" customHeight="false" outlineLevel="0" collapsed="false">
      <c r="A1100" s="143" t="n">
        <v>37373</v>
      </c>
      <c r="B1100" s="144" t="s">
        <v>487</v>
      </c>
      <c r="C1100" s="145" t="s">
        <v>478</v>
      </c>
      <c r="D1100" s="145" t="s">
        <v>484</v>
      </c>
      <c r="E1100" s="143" t="n">
        <v>0.046</v>
      </c>
      <c r="F1100" s="146" t="n">
        <f aca="false">IF(C1100="MAT.",VLOOKUP(A1100,INSUMOS_AUX!A:F,6,0),0)</f>
        <v>0.04</v>
      </c>
      <c r="G1100" s="143" t="n">
        <f aca="false">IF(C1100="M.O.",VLOOKUP(A1100,INSUMOS_AUX!A:F,6,0),0)</f>
        <v>0</v>
      </c>
      <c r="H1100" s="0" t="n">
        <f aca="false">$E$1094*$E1100</f>
        <v>2.99</v>
      </c>
    </row>
    <row r="1101" customFormat="false" ht="21" hidden="false" customHeight="false" outlineLevel="0" collapsed="false">
      <c r="A1101" s="143" t="n">
        <v>43460</v>
      </c>
      <c r="B1101" s="144" t="s">
        <v>498</v>
      </c>
      <c r="C1101" s="145" t="s">
        <v>478</v>
      </c>
      <c r="D1101" s="145" t="s">
        <v>484</v>
      </c>
      <c r="E1101" s="143" t="n">
        <v>0.046</v>
      </c>
      <c r="F1101" s="146" t="n">
        <f aca="false">IF(C1101="MAT.",VLOOKUP(A1101,INSUMOS_AUX!A:F,6,0),0)</f>
        <v>0.85</v>
      </c>
      <c r="G1101" s="143" t="n">
        <f aca="false">IF(C1101="M.O.",VLOOKUP(A1101,INSUMOS_AUX!A:F,6,0),0)</f>
        <v>0</v>
      </c>
      <c r="H1101" s="0" t="n">
        <f aca="false">$E$1094*$E1101</f>
        <v>2.99</v>
      </c>
    </row>
    <row r="1102" customFormat="false" ht="21" hidden="false" customHeight="false" outlineLevel="0" collapsed="false">
      <c r="A1102" s="143" t="n">
        <v>43484</v>
      </c>
      <c r="B1102" s="144" t="s">
        <v>499</v>
      </c>
      <c r="C1102" s="145" t="s">
        <v>478</v>
      </c>
      <c r="D1102" s="145" t="s">
        <v>484</v>
      </c>
      <c r="E1102" s="143" t="n">
        <v>0.046</v>
      </c>
      <c r="F1102" s="146" t="n">
        <f aca="false">IF(C1102="MAT.",VLOOKUP(A1102,INSUMOS_AUX!A:F,6,0),0)</f>
        <v>1.2</v>
      </c>
      <c r="G1102" s="143" t="n">
        <f aca="false">IF(C1102="M.O.",VLOOKUP(A1102,INSUMOS_AUX!A:F,6,0),0)</f>
        <v>0</v>
      </c>
      <c r="H1102" s="0" t="n">
        <f aca="false">$E$1094*$E1102</f>
        <v>2.99</v>
      </c>
    </row>
    <row r="1103" customFormat="false" ht="15" hidden="false" customHeight="false" outlineLevel="0" collapsed="false">
      <c r="A1103" s="143" t="s">
        <v>670</v>
      </c>
      <c r="B1103" s="144" t="s">
        <v>283</v>
      </c>
      <c r="C1103" s="145" t="s">
        <v>478</v>
      </c>
      <c r="D1103" s="145" t="s">
        <v>284</v>
      </c>
      <c r="E1103" s="143" t="n">
        <v>1</v>
      </c>
      <c r="F1103" s="146" t="n">
        <f aca="false">IF(C1103="MAT.",VLOOKUP(A1103,INSUMOS_AUX!A:F,6,0),0)</f>
        <v>0.52</v>
      </c>
      <c r="G1103" s="143" t="n">
        <f aca="false">IF(C1103="M.O.",VLOOKUP(A1103,INSUMOS_AUX!A:F,6,0),0)</f>
        <v>0</v>
      </c>
      <c r="H1103" s="0" t="n">
        <f aca="false">$E$1094*$E1103</f>
        <v>65</v>
      </c>
    </row>
    <row r="1104" customFormat="false" ht="15" hidden="false" customHeight="false" outlineLevel="0" collapsed="false">
      <c r="A1104" s="137"/>
      <c r="B1104" s="147"/>
      <c r="C1104" s="138"/>
      <c r="D1104" s="138"/>
      <c r="E1104" s="138"/>
      <c r="F1104" s="138"/>
      <c r="G1104" s="138"/>
    </row>
    <row r="1105" customFormat="false" ht="15" hidden="false" customHeight="false" outlineLevel="0" collapsed="false">
      <c r="A1105" s="139" t="s">
        <v>286</v>
      </c>
      <c r="B1105" s="140" t="s">
        <v>287</v>
      </c>
      <c r="C1105" s="141" t="s">
        <v>62</v>
      </c>
      <c r="D1105" s="141" t="s">
        <v>32</v>
      </c>
      <c r="E1105" s="142" t="n">
        <v>144</v>
      </c>
      <c r="F1105" s="142" t="n">
        <f aca="false">SUMPRODUCT($E1106:$E1114,F1106:F1114)</f>
        <v>27.35792</v>
      </c>
      <c r="G1105" s="142" t="n">
        <f aca="false">SUMPRODUCT($E1106:$E1114,G1106:G1114)</f>
        <v>6.02695337565</v>
      </c>
    </row>
    <row r="1106" customFormat="false" ht="15" hidden="false" customHeight="false" outlineLevel="0" collapsed="false">
      <c r="A1106" s="143" t="n">
        <v>2436</v>
      </c>
      <c r="B1106" s="144" t="s">
        <v>497</v>
      </c>
      <c r="C1106" s="145" t="s">
        <v>476</v>
      </c>
      <c r="D1106" s="145" t="s">
        <v>484</v>
      </c>
      <c r="E1106" s="143" t="n">
        <v>0.258447966</v>
      </c>
      <c r="F1106" s="146" t="n">
        <f aca="false">IF(C1106="MAT.",VLOOKUP(A1106,INSUMOS_AUX!A:F,6,0),0)</f>
        <v>0</v>
      </c>
      <c r="G1106" s="143" t="n">
        <f aca="false">IF(C1106="M.O.",VLOOKUP(A1106,INSUMOS_AUX!A:F,6,0),0)</f>
        <v>18.58</v>
      </c>
      <c r="H1106" s="0" t="n">
        <f aca="false">$E$1105*$E1106</f>
        <v>37.216507104</v>
      </c>
    </row>
    <row r="1107" customFormat="false" ht="15" hidden="false" customHeight="false" outlineLevel="0" collapsed="false">
      <c r="A1107" s="143" t="n">
        <v>247</v>
      </c>
      <c r="B1107" s="144" t="s">
        <v>610</v>
      </c>
      <c r="C1107" s="145" t="s">
        <v>476</v>
      </c>
      <c r="D1107" s="145" t="s">
        <v>484</v>
      </c>
      <c r="E1107" s="143" t="n">
        <v>0.107738801</v>
      </c>
      <c r="F1107" s="146" t="n">
        <f aca="false">IF(C1107="MAT.",VLOOKUP(A1107,INSUMOS_AUX!A:F,6,0),0)</f>
        <v>0</v>
      </c>
      <c r="G1107" s="143" t="n">
        <f aca="false">IF(C1107="M.O.",VLOOKUP(A1107,INSUMOS_AUX!A:F,6,0),0)</f>
        <v>11.37</v>
      </c>
      <c r="H1107" s="0" t="n">
        <f aca="false">$E$1105*$E1107</f>
        <v>15.514387344</v>
      </c>
    </row>
    <row r="1108" customFormat="false" ht="21" hidden="false" customHeight="false" outlineLevel="0" collapsed="false">
      <c r="A1108" s="143" t="n">
        <v>37370</v>
      </c>
      <c r="B1108" s="144" t="s">
        <v>483</v>
      </c>
      <c r="C1108" s="145" t="s">
        <v>478</v>
      </c>
      <c r="D1108" s="145" t="s">
        <v>484</v>
      </c>
      <c r="E1108" s="143" t="n">
        <v>0.3511</v>
      </c>
      <c r="F1108" s="146" t="n">
        <f aca="false">IF(C1108="MAT.",VLOOKUP(A1108,INSUMOS_AUX!A:F,6,0),0)</f>
        <v>3.14</v>
      </c>
      <c r="G1108" s="143" t="n">
        <f aca="false">IF(C1108="M.O.",VLOOKUP(A1108,INSUMOS_AUX!A:F,6,0),0)</f>
        <v>0</v>
      </c>
      <c r="H1108" s="0" t="n">
        <f aca="false">$E$1105*$E1108</f>
        <v>50.5584</v>
      </c>
    </row>
    <row r="1109" customFormat="false" ht="21" hidden="false" customHeight="false" outlineLevel="0" collapsed="false">
      <c r="A1109" s="143" t="n">
        <v>37371</v>
      </c>
      <c r="B1109" s="144" t="s">
        <v>485</v>
      </c>
      <c r="C1109" s="145" t="s">
        <v>478</v>
      </c>
      <c r="D1109" s="145" t="s">
        <v>484</v>
      </c>
      <c r="E1109" s="143" t="n">
        <v>0.3511</v>
      </c>
      <c r="F1109" s="146" t="n">
        <f aca="false">IF(C1109="MAT.",VLOOKUP(A1109,INSUMOS_AUX!A:F,6,0),0)</f>
        <v>0.63</v>
      </c>
      <c r="G1109" s="143" t="n">
        <f aca="false">IF(C1109="M.O.",VLOOKUP(A1109,INSUMOS_AUX!A:F,6,0),0)</f>
        <v>0</v>
      </c>
      <c r="H1109" s="0" t="n">
        <f aca="false">$E$1105*$E1109</f>
        <v>50.5584</v>
      </c>
    </row>
    <row r="1110" customFormat="false" ht="21" hidden="false" customHeight="false" outlineLevel="0" collapsed="false">
      <c r="A1110" s="143" t="n">
        <v>37372</v>
      </c>
      <c r="B1110" s="144" t="s">
        <v>486</v>
      </c>
      <c r="C1110" s="145" t="s">
        <v>478</v>
      </c>
      <c r="D1110" s="145" t="s">
        <v>484</v>
      </c>
      <c r="E1110" s="143" t="n">
        <v>0.3511</v>
      </c>
      <c r="F1110" s="146" t="n">
        <f aca="false">IF(C1110="MAT.",VLOOKUP(A1110,INSUMOS_AUX!A:F,6,0),0)</f>
        <v>1.34</v>
      </c>
      <c r="G1110" s="143" t="n">
        <f aca="false">IF(C1110="M.O.",VLOOKUP(A1110,INSUMOS_AUX!A:F,6,0),0)</f>
        <v>0</v>
      </c>
      <c r="H1110" s="0" t="n">
        <f aca="false">$E$1105*$E1110</f>
        <v>50.5584</v>
      </c>
    </row>
    <row r="1111" customFormat="false" ht="21" hidden="false" customHeight="false" outlineLevel="0" collapsed="false">
      <c r="A1111" s="143" t="n">
        <v>37373</v>
      </c>
      <c r="B1111" s="144" t="s">
        <v>487</v>
      </c>
      <c r="C1111" s="145" t="s">
        <v>478</v>
      </c>
      <c r="D1111" s="145" t="s">
        <v>484</v>
      </c>
      <c r="E1111" s="143" t="n">
        <v>0.3511</v>
      </c>
      <c r="F1111" s="146" t="n">
        <f aca="false">IF(C1111="MAT.",VLOOKUP(A1111,INSUMOS_AUX!A:F,6,0),0)</f>
        <v>0.04</v>
      </c>
      <c r="G1111" s="143" t="n">
        <f aca="false">IF(C1111="M.O.",VLOOKUP(A1111,INSUMOS_AUX!A:F,6,0),0)</f>
        <v>0</v>
      </c>
      <c r="H1111" s="0" t="n">
        <f aca="false">$E$1105*$E1111</f>
        <v>50.5584</v>
      </c>
    </row>
    <row r="1112" customFormat="false" ht="21" hidden="false" customHeight="false" outlineLevel="0" collapsed="false">
      <c r="A1112" s="143" t="n">
        <v>43460</v>
      </c>
      <c r="B1112" s="144" t="s">
        <v>498</v>
      </c>
      <c r="C1112" s="145" t="s">
        <v>478</v>
      </c>
      <c r="D1112" s="145" t="s">
        <v>484</v>
      </c>
      <c r="E1112" s="143" t="n">
        <v>0.3511</v>
      </c>
      <c r="F1112" s="146" t="n">
        <f aca="false">IF(C1112="MAT.",VLOOKUP(A1112,INSUMOS_AUX!A:F,6,0),0)</f>
        <v>0.85</v>
      </c>
      <c r="G1112" s="143" t="n">
        <f aca="false">IF(C1112="M.O.",VLOOKUP(A1112,INSUMOS_AUX!A:F,6,0),0)</f>
        <v>0</v>
      </c>
      <c r="H1112" s="0" t="n">
        <f aca="false">$E$1105*$E1112</f>
        <v>50.5584</v>
      </c>
    </row>
    <row r="1113" customFormat="false" ht="21" hidden="false" customHeight="false" outlineLevel="0" collapsed="false">
      <c r="A1113" s="143" t="n">
        <v>43484</v>
      </c>
      <c r="B1113" s="144" t="s">
        <v>499</v>
      </c>
      <c r="C1113" s="145" t="s">
        <v>478</v>
      </c>
      <c r="D1113" s="145" t="s">
        <v>484</v>
      </c>
      <c r="E1113" s="143" t="n">
        <v>0.3511</v>
      </c>
      <c r="F1113" s="146" t="n">
        <f aca="false">IF(C1113="MAT.",VLOOKUP(A1113,INSUMOS_AUX!A:F,6,0),0)</f>
        <v>1.2</v>
      </c>
      <c r="G1113" s="143" t="n">
        <f aca="false">IF(C1113="M.O.",VLOOKUP(A1113,INSUMOS_AUX!A:F,6,0),0)</f>
        <v>0</v>
      </c>
      <c r="H1113" s="0" t="n">
        <f aca="false">$E$1105*$E1113</f>
        <v>50.5584</v>
      </c>
    </row>
    <row r="1114" customFormat="false" ht="15" hidden="false" customHeight="false" outlineLevel="0" collapsed="false">
      <c r="A1114" s="143" t="s">
        <v>671</v>
      </c>
      <c r="B1114" s="144" t="s">
        <v>287</v>
      </c>
      <c r="C1114" s="145" t="s">
        <v>478</v>
      </c>
      <c r="D1114" s="145" t="s">
        <v>32</v>
      </c>
      <c r="E1114" s="143" t="n">
        <v>1</v>
      </c>
      <c r="F1114" s="146" t="n">
        <f aca="false">IF(C1114="MAT.",VLOOKUP(A1114,INSUMOS_AUX!A:F,6,0),0)</f>
        <v>24.83</v>
      </c>
      <c r="G1114" s="143" t="n">
        <f aca="false">IF(C1114="M.O.",VLOOKUP(A1114,INSUMOS_AUX!A:F,6,0),0)</f>
        <v>0</v>
      </c>
      <c r="H1114" s="0" t="n">
        <f aca="false">$E$1105*$E1114</f>
        <v>144</v>
      </c>
    </row>
    <row r="1115" customFormat="false" ht="15" hidden="false" customHeight="false" outlineLevel="0" collapsed="false">
      <c r="A1115" s="137"/>
      <c r="B1115" s="147"/>
      <c r="C1115" s="138"/>
      <c r="D1115" s="138"/>
      <c r="E1115" s="138"/>
      <c r="F1115" s="138"/>
      <c r="G1115" s="138"/>
    </row>
    <row r="1116" customFormat="false" ht="15" hidden="false" customHeight="false" outlineLevel="0" collapsed="false">
      <c r="A1116" s="139" t="s">
        <v>289</v>
      </c>
      <c r="B1116" s="140" t="s">
        <v>290</v>
      </c>
      <c r="C1116" s="141" t="s">
        <v>62</v>
      </c>
      <c r="D1116" s="141" t="s">
        <v>32</v>
      </c>
      <c r="E1116" s="142" t="n">
        <v>4</v>
      </c>
      <c r="F1116" s="142" t="n">
        <f aca="false">SUMPRODUCT($E1117:$E1129,F1117:F1129)</f>
        <v>88.41</v>
      </c>
      <c r="G1116" s="142" t="n">
        <f aca="false">SUMPRODUCT($E1117:$E1129,G1117:G1129)</f>
        <v>6.2473903</v>
      </c>
    </row>
    <row r="1117" customFormat="false" ht="15" hidden="false" customHeight="false" outlineLevel="0" collapsed="false">
      <c r="A1117" s="143" t="n">
        <v>2436</v>
      </c>
      <c r="B1117" s="144" t="s">
        <v>497</v>
      </c>
      <c r="C1117" s="145" t="s">
        <v>476</v>
      </c>
      <c r="D1117" s="145" t="s">
        <v>484</v>
      </c>
      <c r="E1117" s="143" t="n">
        <v>0.208594</v>
      </c>
      <c r="F1117" s="146" t="n">
        <f aca="false">IF(C1117="MAT.",VLOOKUP(A1117,INSUMOS_AUX!A:F,6,0),0)</f>
        <v>0</v>
      </c>
      <c r="G1117" s="143" t="n">
        <f aca="false">IF(C1117="M.O.",VLOOKUP(A1117,INSUMOS_AUX!A:F,6,0),0)</f>
        <v>18.58</v>
      </c>
      <c r="H1117" s="0" t="n">
        <f aca="false">$E$1116*$E1117</f>
        <v>0.834376</v>
      </c>
    </row>
    <row r="1118" customFormat="false" ht="15" hidden="false" customHeight="false" outlineLevel="0" collapsed="false">
      <c r="A1118" s="143" t="n">
        <v>247</v>
      </c>
      <c r="B1118" s="144" t="s">
        <v>610</v>
      </c>
      <c r="C1118" s="145" t="s">
        <v>476</v>
      </c>
      <c r="D1118" s="145" t="s">
        <v>484</v>
      </c>
      <c r="E1118" s="143" t="n">
        <v>0.208594</v>
      </c>
      <c r="F1118" s="146" t="n">
        <f aca="false">IF(C1118="MAT.",VLOOKUP(A1118,INSUMOS_AUX!A:F,6,0),0)</f>
        <v>0</v>
      </c>
      <c r="G1118" s="143" t="n">
        <f aca="false">IF(C1118="M.O.",VLOOKUP(A1118,INSUMOS_AUX!A:F,6,0),0)</f>
        <v>11.37</v>
      </c>
      <c r="H1118" s="0" t="n">
        <f aca="false">$E$1116*$E1118</f>
        <v>0.834376</v>
      </c>
    </row>
    <row r="1119" customFormat="false" ht="21" hidden="false" customHeight="false" outlineLevel="0" collapsed="false">
      <c r="A1119" s="143" t="n">
        <v>37370</v>
      </c>
      <c r="B1119" s="144" t="s">
        <v>483</v>
      </c>
      <c r="C1119" s="145" t="s">
        <v>478</v>
      </c>
      <c r="D1119" s="145" t="s">
        <v>484</v>
      </c>
      <c r="E1119" s="143" t="n">
        <v>0.4</v>
      </c>
      <c r="F1119" s="146" t="n">
        <f aca="false">IF(C1119="MAT.",VLOOKUP(A1119,INSUMOS_AUX!A:F,6,0),0)</f>
        <v>3.14</v>
      </c>
      <c r="G1119" s="143" t="n">
        <f aca="false">IF(C1119="M.O.",VLOOKUP(A1119,INSUMOS_AUX!A:F,6,0),0)</f>
        <v>0</v>
      </c>
      <c r="H1119" s="0" t="n">
        <f aca="false">$E$1116*$E1119</f>
        <v>1.6</v>
      </c>
    </row>
    <row r="1120" customFormat="false" ht="21" hidden="false" customHeight="false" outlineLevel="0" collapsed="false">
      <c r="A1120" s="143" t="n">
        <v>37371</v>
      </c>
      <c r="B1120" s="144" t="s">
        <v>485</v>
      </c>
      <c r="C1120" s="145" t="s">
        <v>478</v>
      </c>
      <c r="D1120" s="145" t="s">
        <v>484</v>
      </c>
      <c r="E1120" s="143" t="n">
        <v>0.4</v>
      </c>
      <c r="F1120" s="146" t="n">
        <f aca="false">IF(C1120="MAT.",VLOOKUP(A1120,INSUMOS_AUX!A:F,6,0),0)</f>
        <v>0.63</v>
      </c>
      <c r="G1120" s="143" t="n">
        <f aca="false">IF(C1120="M.O.",VLOOKUP(A1120,INSUMOS_AUX!A:F,6,0),0)</f>
        <v>0</v>
      </c>
      <c r="H1120" s="0" t="n">
        <f aca="false">$E$1116*$E1120</f>
        <v>1.6</v>
      </c>
    </row>
    <row r="1121" customFormat="false" ht="21" hidden="false" customHeight="false" outlineLevel="0" collapsed="false">
      <c r="A1121" s="143" t="n">
        <v>37372</v>
      </c>
      <c r="B1121" s="144" t="s">
        <v>486</v>
      </c>
      <c r="C1121" s="145" t="s">
        <v>478</v>
      </c>
      <c r="D1121" s="145" t="s">
        <v>484</v>
      </c>
      <c r="E1121" s="143" t="n">
        <v>0.4</v>
      </c>
      <c r="F1121" s="146" t="n">
        <f aca="false">IF(C1121="MAT.",VLOOKUP(A1121,INSUMOS_AUX!A:F,6,0),0)</f>
        <v>1.34</v>
      </c>
      <c r="G1121" s="143" t="n">
        <f aca="false">IF(C1121="M.O.",VLOOKUP(A1121,INSUMOS_AUX!A:F,6,0),0)</f>
        <v>0</v>
      </c>
      <c r="H1121" s="0" t="n">
        <f aca="false">$E$1116*$E1121</f>
        <v>1.6</v>
      </c>
    </row>
    <row r="1122" customFormat="false" ht="21" hidden="false" customHeight="false" outlineLevel="0" collapsed="false">
      <c r="A1122" s="143" t="n">
        <v>37373</v>
      </c>
      <c r="B1122" s="144" t="s">
        <v>487</v>
      </c>
      <c r="C1122" s="145" t="s">
        <v>478</v>
      </c>
      <c r="D1122" s="145" t="s">
        <v>484</v>
      </c>
      <c r="E1122" s="143" t="n">
        <v>0.4</v>
      </c>
      <c r="F1122" s="146" t="n">
        <f aca="false">IF(C1122="MAT.",VLOOKUP(A1122,INSUMOS_AUX!A:F,6,0),0)</f>
        <v>0.04</v>
      </c>
      <c r="G1122" s="143" t="n">
        <f aca="false">IF(C1122="M.O.",VLOOKUP(A1122,INSUMOS_AUX!A:F,6,0),0)</f>
        <v>0</v>
      </c>
      <c r="H1122" s="0" t="n">
        <f aca="false">$E$1116*$E1122</f>
        <v>1.6</v>
      </c>
    </row>
    <row r="1123" customFormat="false" ht="15" hidden="false" customHeight="false" outlineLevel="0" collapsed="false">
      <c r="A1123" s="143" t="n">
        <v>39997</v>
      </c>
      <c r="B1123" s="144" t="s">
        <v>643</v>
      </c>
      <c r="C1123" s="145" t="s">
        <v>478</v>
      </c>
      <c r="D1123" s="145" t="s">
        <v>32</v>
      </c>
      <c r="E1123" s="143" t="n">
        <v>32</v>
      </c>
      <c r="F1123" s="146" t="n">
        <f aca="false">IF(C1123="MAT.",VLOOKUP(A1123,INSUMOS_AUX!A:F,6,0),0)</f>
        <v>0.3</v>
      </c>
      <c r="G1123" s="143" t="n">
        <f aca="false">IF(C1123="M.O.",VLOOKUP(A1123,INSUMOS_AUX!A:F,6,0),0)</f>
        <v>0</v>
      </c>
      <c r="H1123" s="0" t="n">
        <f aca="false">$E$1116*$E1123</f>
        <v>128</v>
      </c>
    </row>
    <row r="1124" customFormat="false" ht="21" hidden="false" customHeight="false" outlineLevel="0" collapsed="false">
      <c r="A1124" s="143" t="n">
        <v>43460</v>
      </c>
      <c r="B1124" s="144" t="s">
        <v>498</v>
      </c>
      <c r="C1124" s="145" t="s">
        <v>478</v>
      </c>
      <c r="D1124" s="145" t="s">
        <v>484</v>
      </c>
      <c r="E1124" s="143" t="n">
        <v>0.4</v>
      </c>
      <c r="F1124" s="146" t="n">
        <f aca="false">IF(C1124="MAT.",VLOOKUP(A1124,INSUMOS_AUX!A:F,6,0),0)</f>
        <v>0.85</v>
      </c>
      <c r="G1124" s="143" t="n">
        <f aca="false">IF(C1124="M.O.",VLOOKUP(A1124,INSUMOS_AUX!A:F,6,0),0)</f>
        <v>0</v>
      </c>
      <c r="H1124" s="0" t="n">
        <f aca="false">$E$1116*$E1124</f>
        <v>1.6</v>
      </c>
    </row>
    <row r="1125" customFormat="false" ht="21" hidden="false" customHeight="false" outlineLevel="0" collapsed="false">
      <c r="A1125" s="143" t="n">
        <v>43484</v>
      </c>
      <c r="B1125" s="144" t="s">
        <v>499</v>
      </c>
      <c r="C1125" s="145" t="s">
        <v>478</v>
      </c>
      <c r="D1125" s="145" t="s">
        <v>484</v>
      </c>
      <c r="E1125" s="143" t="n">
        <v>0.4</v>
      </c>
      <c r="F1125" s="146" t="n">
        <f aca="false">IF(C1125="MAT.",VLOOKUP(A1125,INSUMOS_AUX!A:F,6,0),0)</f>
        <v>1.2</v>
      </c>
      <c r="G1125" s="143" t="n">
        <f aca="false">IF(C1125="M.O.",VLOOKUP(A1125,INSUMOS_AUX!A:F,6,0),0)</f>
        <v>0</v>
      </c>
      <c r="H1125" s="0" t="n">
        <f aca="false">$E$1116*$E1125</f>
        <v>1.6</v>
      </c>
    </row>
    <row r="1126" customFormat="false" ht="15" hidden="false" customHeight="false" outlineLevel="0" collapsed="false">
      <c r="A1126" s="143" t="s">
        <v>665</v>
      </c>
      <c r="B1126" s="144" t="s">
        <v>666</v>
      </c>
      <c r="C1126" s="145" t="s">
        <v>478</v>
      </c>
      <c r="D1126" s="145" t="s">
        <v>32</v>
      </c>
      <c r="E1126" s="143" t="n">
        <v>32</v>
      </c>
      <c r="F1126" s="146" t="n">
        <f aca="false">IF(C1126="MAT.",VLOOKUP(A1126,INSUMOS_AUX!A:F,6,0),0)</f>
        <v>0.09</v>
      </c>
      <c r="G1126" s="143" t="n">
        <f aca="false">IF(C1126="M.O.",VLOOKUP(A1126,INSUMOS_AUX!A:F,6,0),0)</f>
        <v>0</v>
      </c>
      <c r="H1126" s="0" t="n">
        <f aca="false">$E$1116*$E1126</f>
        <v>128</v>
      </c>
    </row>
    <row r="1127" customFormat="false" ht="15" hidden="false" customHeight="false" outlineLevel="0" collapsed="false">
      <c r="A1127" s="143" t="s">
        <v>672</v>
      </c>
      <c r="B1127" s="144" t="s">
        <v>673</v>
      </c>
      <c r="C1127" s="145" t="s">
        <v>478</v>
      </c>
      <c r="D1127" s="145" t="s">
        <v>32</v>
      </c>
      <c r="E1127" s="143" t="n">
        <v>1</v>
      </c>
      <c r="F1127" s="146" t="n">
        <f aca="false">IF(C1127="MAT.",VLOOKUP(A1127,INSUMOS_AUX!A:F,6,0),0)</f>
        <v>49.01</v>
      </c>
      <c r="G1127" s="143" t="n">
        <f aca="false">IF(C1127="M.O.",VLOOKUP(A1127,INSUMOS_AUX!A:F,6,0),0)</f>
        <v>0</v>
      </c>
      <c r="H1127" s="0" t="n">
        <f aca="false">$E$1116*$E1127</f>
        <v>4</v>
      </c>
    </row>
    <row r="1128" customFormat="false" ht="15" hidden="false" customHeight="false" outlineLevel="0" collapsed="false">
      <c r="A1128" s="143" t="s">
        <v>667</v>
      </c>
      <c r="B1128" s="144" t="s">
        <v>668</v>
      </c>
      <c r="C1128" s="145" t="s">
        <v>478</v>
      </c>
      <c r="D1128" s="145" t="s">
        <v>32</v>
      </c>
      <c r="E1128" s="143" t="n">
        <v>32</v>
      </c>
      <c r="F1128" s="146" t="n">
        <f aca="false">IF(C1128="MAT.",VLOOKUP(A1128,INSUMOS_AUX!A:F,6,0),0)</f>
        <v>0.23</v>
      </c>
      <c r="G1128" s="143" t="n">
        <f aca="false">IF(C1128="M.O.",VLOOKUP(A1128,INSUMOS_AUX!A:F,6,0),0)</f>
        <v>0</v>
      </c>
      <c r="H1128" s="0" t="n">
        <f aca="false">$E$1116*$E1128</f>
        <v>128</v>
      </c>
    </row>
    <row r="1129" customFormat="false" ht="15" hidden="false" customHeight="false" outlineLevel="0" collapsed="false">
      <c r="A1129" s="143" t="s">
        <v>669</v>
      </c>
      <c r="B1129" s="144" t="s">
        <v>279</v>
      </c>
      <c r="C1129" s="145" t="s">
        <v>478</v>
      </c>
      <c r="D1129" s="145" t="s">
        <v>32</v>
      </c>
      <c r="E1129" s="143" t="n">
        <v>4</v>
      </c>
      <c r="F1129" s="146" t="n">
        <f aca="false">IF(C1129="MAT.",VLOOKUP(A1129,INSUMOS_AUX!A:F,6,0),0)</f>
        <v>4.17</v>
      </c>
      <c r="G1129" s="143" t="n">
        <f aca="false">IF(C1129="M.O.",VLOOKUP(A1129,INSUMOS_AUX!A:F,6,0),0)</f>
        <v>0</v>
      </c>
      <c r="H1129" s="0" t="n">
        <f aca="false">$E$1116*$E1129</f>
        <v>16</v>
      </c>
    </row>
    <row r="1130" customFormat="false" ht="15" hidden="false" customHeight="false" outlineLevel="0" collapsed="false">
      <c r="A1130" s="137"/>
      <c r="B1130" s="147"/>
      <c r="C1130" s="138"/>
      <c r="D1130" s="138"/>
      <c r="E1130" s="138"/>
      <c r="F1130" s="138"/>
      <c r="G1130" s="138"/>
    </row>
    <row r="1131" customFormat="false" ht="15" hidden="false" customHeight="false" outlineLevel="0" collapsed="false">
      <c r="A1131" s="139" t="s">
        <v>292</v>
      </c>
      <c r="B1131" s="140" t="s">
        <v>293</v>
      </c>
      <c r="C1131" s="141" t="s">
        <v>62</v>
      </c>
      <c r="D1131" s="141" t="s">
        <v>32</v>
      </c>
      <c r="E1131" s="142" t="n">
        <v>2</v>
      </c>
      <c r="F1131" s="142" t="n">
        <f aca="false">SUMPRODUCT($E1132:$E1144,F1132:F1144)</f>
        <v>83.26</v>
      </c>
      <c r="G1131" s="142" t="n">
        <f aca="false">SUMPRODUCT($E1132:$E1144,G1132:G1144)</f>
        <v>6.2473903</v>
      </c>
    </row>
    <row r="1132" customFormat="false" ht="15" hidden="false" customHeight="false" outlineLevel="0" collapsed="false">
      <c r="A1132" s="143" t="n">
        <v>2436</v>
      </c>
      <c r="B1132" s="144" t="s">
        <v>497</v>
      </c>
      <c r="C1132" s="145" t="s">
        <v>476</v>
      </c>
      <c r="D1132" s="145" t="s">
        <v>484</v>
      </c>
      <c r="E1132" s="143" t="n">
        <v>0.208594</v>
      </c>
      <c r="F1132" s="146" t="n">
        <f aca="false">IF(C1132="MAT.",VLOOKUP(A1132,INSUMOS_AUX!A:F,6,0),0)</f>
        <v>0</v>
      </c>
      <c r="G1132" s="143" t="n">
        <f aca="false">IF(C1132="M.O.",VLOOKUP(A1132,INSUMOS_AUX!A:F,6,0),0)</f>
        <v>18.58</v>
      </c>
      <c r="H1132" s="0" t="n">
        <f aca="false">$E$1131*$E1132</f>
        <v>0.417188</v>
      </c>
    </row>
    <row r="1133" customFormat="false" ht="15" hidden="false" customHeight="false" outlineLevel="0" collapsed="false">
      <c r="A1133" s="143" t="n">
        <v>247</v>
      </c>
      <c r="B1133" s="144" t="s">
        <v>610</v>
      </c>
      <c r="C1133" s="145" t="s">
        <v>476</v>
      </c>
      <c r="D1133" s="145" t="s">
        <v>484</v>
      </c>
      <c r="E1133" s="143" t="n">
        <v>0.208594</v>
      </c>
      <c r="F1133" s="146" t="n">
        <f aca="false">IF(C1133="MAT.",VLOOKUP(A1133,INSUMOS_AUX!A:F,6,0),0)</f>
        <v>0</v>
      </c>
      <c r="G1133" s="143" t="n">
        <f aca="false">IF(C1133="M.O.",VLOOKUP(A1133,INSUMOS_AUX!A:F,6,0),0)</f>
        <v>11.37</v>
      </c>
      <c r="H1133" s="0" t="n">
        <f aca="false">$E$1131*$E1133</f>
        <v>0.417188</v>
      </c>
    </row>
    <row r="1134" customFormat="false" ht="21" hidden="false" customHeight="false" outlineLevel="0" collapsed="false">
      <c r="A1134" s="143" t="n">
        <v>37370</v>
      </c>
      <c r="B1134" s="144" t="s">
        <v>483</v>
      </c>
      <c r="C1134" s="145" t="s">
        <v>478</v>
      </c>
      <c r="D1134" s="145" t="s">
        <v>484</v>
      </c>
      <c r="E1134" s="143" t="n">
        <v>0.4</v>
      </c>
      <c r="F1134" s="146" t="n">
        <f aca="false">IF(C1134="MAT.",VLOOKUP(A1134,INSUMOS_AUX!A:F,6,0),0)</f>
        <v>3.14</v>
      </c>
      <c r="G1134" s="143" t="n">
        <f aca="false">IF(C1134="M.O.",VLOOKUP(A1134,INSUMOS_AUX!A:F,6,0),0)</f>
        <v>0</v>
      </c>
      <c r="H1134" s="0" t="n">
        <f aca="false">$E$1131*$E1134</f>
        <v>0.8</v>
      </c>
    </row>
    <row r="1135" customFormat="false" ht="21" hidden="false" customHeight="false" outlineLevel="0" collapsed="false">
      <c r="A1135" s="143" t="n">
        <v>37371</v>
      </c>
      <c r="B1135" s="144" t="s">
        <v>485</v>
      </c>
      <c r="C1135" s="145" t="s">
        <v>478</v>
      </c>
      <c r="D1135" s="145" t="s">
        <v>484</v>
      </c>
      <c r="E1135" s="143" t="n">
        <v>0.4</v>
      </c>
      <c r="F1135" s="146" t="n">
        <f aca="false">IF(C1135="MAT.",VLOOKUP(A1135,INSUMOS_AUX!A:F,6,0),0)</f>
        <v>0.63</v>
      </c>
      <c r="G1135" s="143" t="n">
        <f aca="false">IF(C1135="M.O.",VLOOKUP(A1135,INSUMOS_AUX!A:F,6,0),0)</f>
        <v>0</v>
      </c>
      <c r="H1135" s="0" t="n">
        <f aca="false">$E$1131*$E1135</f>
        <v>0.8</v>
      </c>
    </row>
    <row r="1136" customFormat="false" ht="21" hidden="false" customHeight="false" outlineLevel="0" collapsed="false">
      <c r="A1136" s="143" t="n">
        <v>37372</v>
      </c>
      <c r="B1136" s="144" t="s">
        <v>486</v>
      </c>
      <c r="C1136" s="145" t="s">
        <v>478</v>
      </c>
      <c r="D1136" s="145" t="s">
        <v>484</v>
      </c>
      <c r="E1136" s="143" t="n">
        <v>0.4</v>
      </c>
      <c r="F1136" s="146" t="n">
        <f aca="false">IF(C1136="MAT.",VLOOKUP(A1136,INSUMOS_AUX!A:F,6,0),0)</f>
        <v>1.34</v>
      </c>
      <c r="G1136" s="143" t="n">
        <f aca="false">IF(C1136="M.O.",VLOOKUP(A1136,INSUMOS_AUX!A:F,6,0),0)</f>
        <v>0</v>
      </c>
      <c r="H1136" s="0" t="n">
        <f aca="false">$E$1131*$E1136</f>
        <v>0.8</v>
      </c>
    </row>
    <row r="1137" customFormat="false" ht="21" hidden="false" customHeight="false" outlineLevel="0" collapsed="false">
      <c r="A1137" s="143" t="n">
        <v>37373</v>
      </c>
      <c r="B1137" s="144" t="s">
        <v>487</v>
      </c>
      <c r="C1137" s="145" t="s">
        <v>478</v>
      </c>
      <c r="D1137" s="145" t="s">
        <v>484</v>
      </c>
      <c r="E1137" s="143" t="n">
        <v>0.4</v>
      </c>
      <c r="F1137" s="146" t="n">
        <f aca="false">IF(C1137="MAT.",VLOOKUP(A1137,INSUMOS_AUX!A:F,6,0),0)</f>
        <v>0.04</v>
      </c>
      <c r="G1137" s="143" t="n">
        <f aca="false">IF(C1137="M.O.",VLOOKUP(A1137,INSUMOS_AUX!A:F,6,0),0)</f>
        <v>0</v>
      </c>
      <c r="H1137" s="0" t="n">
        <f aca="false">$E$1131*$E1137</f>
        <v>0.8</v>
      </c>
    </row>
    <row r="1138" customFormat="false" ht="15" hidden="false" customHeight="false" outlineLevel="0" collapsed="false">
      <c r="A1138" s="143" t="n">
        <v>39997</v>
      </c>
      <c r="B1138" s="144" t="s">
        <v>643</v>
      </c>
      <c r="C1138" s="145" t="s">
        <v>478</v>
      </c>
      <c r="D1138" s="145" t="s">
        <v>32</v>
      </c>
      <c r="E1138" s="143" t="n">
        <v>32</v>
      </c>
      <c r="F1138" s="146" t="n">
        <f aca="false">IF(C1138="MAT.",VLOOKUP(A1138,INSUMOS_AUX!A:F,6,0),0)</f>
        <v>0.3</v>
      </c>
      <c r="G1138" s="143" t="n">
        <f aca="false">IF(C1138="M.O.",VLOOKUP(A1138,INSUMOS_AUX!A:F,6,0),0)</f>
        <v>0</v>
      </c>
      <c r="H1138" s="0" t="n">
        <f aca="false">$E$1131*$E1138</f>
        <v>64</v>
      </c>
    </row>
    <row r="1139" customFormat="false" ht="21" hidden="false" customHeight="false" outlineLevel="0" collapsed="false">
      <c r="A1139" s="143" t="n">
        <v>43460</v>
      </c>
      <c r="B1139" s="144" t="s">
        <v>498</v>
      </c>
      <c r="C1139" s="145" t="s">
        <v>478</v>
      </c>
      <c r="D1139" s="145" t="s">
        <v>484</v>
      </c>
      <c r="E1139" s="143" t="n">
        <v>0.4</v>
      </c>
      <c r="F1139" s="146" t="n">
        <f aca="false">IF(C1139="MAT.",VLOOKUP(A1139,INSUMOS_AUX!A:F,6,0),0)</f>
        <v>0.85</v>
      </c>
      <c r="G1139" s="143" t="n">
        <f aca="false">IF(C1139="M.O.",VLOOKUP(A1139,INSUMOS_AUX!A:F,6,0),0)</f>
        <v>0</v>
      </c>
      <c r="H1139" s="0" t="n">
        <f aca="false">$E$1131*$E1139</f>
        <v>0.8</v>
      </c>
    </row>
    <row r="1140" customFormat="false" ht="21" hidden="false" customHeight="false" outlineLevel="0" collapsed="false">
      <c r="A1140" s="143" t="n">
        <v>43484</v>
      </c>
      <c r="B1140" s="144" t="s">
        <v>499</v>
      </c>
      <c r="C1140" s="145" t="s">
        <v>478</v>
      </c>
      <c r="D1140" s="145" t="s">
        <v>484</v>
      </c>
      <c r="E1140" s="143" t="n">
        <v>0.4</v>
      </c>
      <c r="F1140" s="146" t="n">
        <f aca="false">IF(C1140="MAT.",VLOOKUP(A1140,INSUMOS_AUX!A:F,6,0),0)</f>
        <v>1.2</v>
      </c>
      <c r="G1140" s="143" t="n">
        <f aca="false">IF(C1140="M.O.",VLOOKUP(A1140,INSUMOS_AUX!A:F,6,0),0)</f>
        <v>0</v>
      </c>
      <c r="H1140" s="0" t="n">
        <f aca="false">$E$1131*$E1140</f>
        <v>0.8</v>
      </c>
    </row>
    <row r="1141" customFormat="false" ht="15" hidden="false" customHeight="false" outlineLevel="0" collapsed="false">
      <c r="A1141" s="143" t="s">
        <v>665</v>
      </c>
      <c r="B1141" s="144" t="s">
        <v>666</v>
      </c>
      <c r="C1141" s="145" t="s">
        <v>478</v>
      </c>
      <c r="D1141" s="145" t="s">
        <v>32</v>
      </c>
      <c r="E1141" s="143" t="n">
        <v>32</v>
      </c>
      <c r="F1141" s="146" t="n">
        <f aca="false">IF(C1141="MAT.",VLOOKUP(A1141,INSUMOS_AUX!A:F,6,0),0)</f>
        <v>0.09</v>
      </c>
      <c r="G1141" s="143" t="n">
        <f aca="false">IF(C1141="M.O.",VLOOKUP(A1141,INSUMOS_AUX!A:F,6,0),0)</f>
        <v>0</v>
      </c>
      <c r="H1141" s="0" t="n">
        <f aca="false">$E$1131*$E1141</f>
        <v>64</v>
      </c>
    </row>
    <row r="1142" customFormat="false" ht="15" hidden="false" customHeight="false" outlineLevel="0" collapsed="false">
      <c r="A1142" s="143" t="s">
        <v>674</v>
      </c>
      <c r="B1142" s="144" t="s">
        <v>293</v>
      </c>
      <c r="C1142" s="145" t="s">
        <v>478</v>
      </c>
      <c r="D1142" s="145" t="s">
        <v>32</v>
      </c>
      <c r="E1142" s="143" t="n">
        <v>1</v>
      </c>
      <c r="F1142" s="146" t="n">
        <f aca="false">IF(C1142="MAT.",VLOOKUP(A1142,INSUMOS_AUX!A:F,6,0),0)</f>
        <v>43.86</v>
      </c>
      <c r="G1142" s="143" t="n">
        <f aca="false">IF(C1142="M.O.",VLOOKUP(A1142,INSUMOS_AUX!A:F,6,0),0)</f>
        <v>0</v>
      </c>
      <c r="H1142" s="0" t="n">
        <f aca="false">$E$1131*$E1142</f>
        <v>2</v>
      </c>
    </row>
    <row r="1143" customFormat="false" ht="15" hidden="false" customHeight="false" outlineLevel="0" collapsed="false">
      <c r="A1143" s="143" t="s">
        <v>667</v>
      </c>
      <c r="B1143" s="144" t="s">
        <v>668</v>
      </c>
      <c r="C1143" s="145" t="s">
        <v>478</v>
      </c>
      <c r="D1143" s="145" t="s">
        <v>32</v>
      </c>
      <c r="E1143" s="143" t="n">
        <v>32</v>
      </c>
      <c r="F1143" s="146" t="n">
        <f aca="false">IF(C1143="MAT.",VLOOKUP(A1143,INSUMOS_AUX!A:F,6,0),0)</f>
        <v>0.23</v>
      </c>
      <c r="G1143" s="143" t="n">
        <f aca="false">IF(C1143="M.O.",VLOOKUP(A1143,INSUMOS_AUX!A:F,6,0),0)</f>
        <v>0</v>
      </c>
      <c r="H1143" s="0" t="n">
        <f aca="false">$E$1131*$E1143</f>
        <v>64</v>
      </c>
    </row>
    <row r="1144" customFormat="false" ht="15" hidden="false" customHeight="false" outlineLevel="0" collapsed="false">
      <c r="A1144" s="143" t="s">
        <v>669</v>
      </c>
      <c r="B1144" s="144" t="s">
        <v>279</v>
      </c>
      <c r="C1144" s="145" t="s">
        <v>478</v>
      </c>
      <c r="D1144" s="145" t="s">
        <v>32</v>
      </c>
      <c r="E1144" s="143" t="n">
        <v>4</v>
      </c>
      <c r="F1144" s="146" t="n">
        <f aca="false">IF(C1144="MAT.",VLOOKUP(A1144,INSUMOS_AUX!A:F,6,0),0)</f>
        <v>4.17</v>
      </c>
      <c r="G1144" s="143" t="n">
        <f aca="false">IF(C1144="M.O.",VLOOKUP(A1144,INSUMOS_AUX!A:F,6,0),0)</f>
        <v>0</v>
      </c>
      <c r="H1144" s="0" t="n">
        <f aca="false">$E$1131*$E1144</f>
        <v>8</v>
      </c>
    </row>
    <row r="1145" customFormat="false" ht="15" hidden="false" customHeight="false" outlineLevel="0" collapsed="false">
      <c r="A1145" s="137"/>
      <c r="B1145" s="147"/>
      <c r="C1145" s="138"/>
      <c r="D1145" s="138"/>
      <c r="E1145" s="138"/>
      <c r="F1145" s="138"/>
      <c r="G1145" s="138"/>
    </row>
    <row r="1146" customFormat="false" ht="15" hidden="false" customHeight="false" outlineLevel="0" collapsed="false">
      <c r="A1146" s="139" t="s">
        <v>295</v>
      </c>
      <c r="B1146" s="140" t="s">
        <v>296</v>
      </c>
      <c r="C1146" s="141" t="s">
        <v>62</v>
      </c>
      <c r="D1146" s="141" t="s">
        <v>32</v>
      </c>
      <c r="E1146" s="142" t="n">
        <v>4</v>
      </c>
      <c r="F1146" s="142" t="n">
        <f aca="false">SUMPRODUCT($E1147:$E1155,F1147:F1155)</f>
        <v>21.83</v>
      </c>
      <c r="G1146" s="142" t="n">
        <f aca="false">SUMPRODUCT($E1147:$E1155,G1147:G1155)</f>
        <v>6.2473903</v>
      </c>
    </row>
    <row r="1147" customFormat="false" ht="15" hidden="false" customHeight="false" outlineLevel="0" collapsed="false">
      <c r="A1147" s="143" t="n">
        <v>2436</v>
      </c>
      <c r="B1147" s="144" t="s">
        <v>497</v>
      </c>
      <c r="C1147" s="145" t="s">
        <v>476</v>
      </c>
      <c r="D1147" s="145" t="s">
        <v>484</v>
      </c>
      <c r="E1147" s="143" t="n">
        <v>0.208594</v>
      </c>
      <c r="F1147" s="146" t="n">
        <f aca="false">IF(C1147="MAT.",VLOOKUP(A1147,INSUMOS_AUX!A:F,6,0),0)</f>
        <v>0</v>
      </c>
      <c r="G1147" s="143" t="n">
        <f aca="false">IF(C1147="M.O.",VLOOKUP(A1147,INSUMOS_AUX!A:F,6,0),0)</f>
        <v>18.58</v>
      </c>
      <c r="H1147" s="0" t="n">
        <f aca="false">$E$1146*$E1147</f>
        <v>0.834376</v>
      </c>
    </row>
    <row r="1148" customFormat="false" ht="15" hidden="false" customHeight="false" outlineLevel="0" collapsed="false">
      <c r="A1148" s="143" t="n">
        <v>247</v>
      </c>
      <c r="B1148" s="144" t="s">
        <v>610</v>
      </c>
      <c r="C1148" s="145" t="s">
        <v>476</v>
      </c>
      <c r="D1148" s="145" t="s">
        <v>484</v>
      </c>
      <c r="E1148" s="143" t="n">
        <v>0.208594</v>
      </c>
      <c r="F1148" s="146" t="n">
        <f aca="false">IF(C1148="MAT.",VLOOKUP(A1148,INSUMOS_AUX!A:F,6,0),0)</f>
        <v>0</v>
      </c>
      <c r="G1148" s="143" t="n">
        <f aca="false">IF(C1148="M.O.",VLOOKUP(A1148,INSUMOS_AUX!A:F,6,0),0)</f>
        <v>11.37</v>
      </c>
      <c r="H1148" s="0" t="n">
        <f aca="false">$E$1146*$E1148</f>
        <v>0.834376</v>
      </c>
    </row>
    <row r="1149" customFormat="false" ht="21" hidden="false" customHeight="false" outlineLevel="0" collapsed="false">
      <c r="A1149" s="143" t="n">
        <v>37370</v>
      </c>
      <c r="B1149" s="144" t="s">
        <v>483</v>
      </c>
      <c r="C1149" s="145" t="s">
        <v>478</v>
      </c>
      <c r="D1149" s="145" t="s">
        <v>484</v>
      </c>
      <c r="E1149" s="143" t="n">
        <v>0.4</v>
      </c>
      <c r="F1149" s="146" t="n">
        <f aca="false">IF(C1149="MAT.",VLOOKUP(A1149,INSUMOS_AUX!A:F,6,0),0)</f>
        <v>3.14</v>
      </c>
      <c r="G1149" s="143" t="n">
        <f aca="false">IF(C1149="M.O.",VLOOKUP(A1149,INSUMOS_AUX!A:F,6,0),0)</f>
        <v>0</v>
      </c>
      <c r="H1149" s="0" t="n">
        <f aca="false">$E$1146*$E1149</f>
        <v>1.6</v>
      </c>
    </row>
    <row r="1150" customFormat="false" ht="21" hidden="false" customHeight="false" outlineLevel="0" collapsed="false">
      <c r="A1150" s="143" t="n">
        <v>37371</v>
      </c>
      <c r="B1150" s="144" t="s">
        <v>485</v>
      </c>
      <c r="C1150" s="145" t="s">
        <v>478</v>
      </c>
      <c r="D1150" s="145" t="s">
        <v>484</v>
      </c>
      <c r="E1150" s="143" t="n">
        <v>0.4</v>
      </c>
      <c r="F1150" s="146" t="n">
        <f aca="false">IF(C1150="MAT.",VLOOKUP(A1150,INSUMOS_AUX!A:F,6,0),0)</f>
        <v>0.63</v>
      </c>
      <c r="G1150" s="143" t="n">
        <f aca="false">IF(C1150="M.O.",VLOOKUP(A1150,INSUMOS_AUX!A:F,6,0),0)</f>
        <v>0</v>
      </c>
      <c r="H1150" s="0" t="n">
        <f aca="false">$E$1146*$E1150</f>
        <v>1.6</v>
      </c>
    </row>
    <row r="1151" customFormat="false" ht="21" hidden="false" customHeight="false" outlineLevel="0" collapsed="false">
      <c r="A1151" s="143" t="n">
        <v>37372</v>
      </c>
      <c r="B1151" s="144" t="s">
        <v>486</v>
      </c>
      <c r="C1151" s="145" t="s">
        <v>478</v>
      </c>
      <c r="D1151" s="145" t="s">
        <v>484</v>
      </c>
      <c r="E1151" s="143" t="n">
        <v>0.4</v>
      </c>
      <c r="F1151" s="146" t="n">
        <f aca="false">IF(C1151="MAT.",VLOOKUP(A1151,INSUMOS_AUX!A:F,6,0),0)</f>
        <v>1.34</v>
      </c>
      <c r="G1151" s="143" t="n">
        <f aca="false">IF(C1151="M.O.",VLOOKUP(A1151,INSUMOS_AUX!A:F,6,0),0)</f>
        <v>0</v>
      </c>
      <c r="H1151" s="0" t="n">
        <f aca="false">$E$1146*$E1151</f>
        <v>1.6</v>
      </c>
    </row>
    <row r="1152" customFormat="false" ht="21" hidden="false" customHeight="false" outlineLevel="0" collapsed="false">
      <c r="A1152" s="143" t="n">
        <v>37373</v>
      </c>
      <c r="B1152" s="144" t="s">
        <v>487</v>
      </c>
      <c r="C1152" s="145" t="s">
        <v>478</v>
      </c>
      <c r="D1152" s="145" t="s">
        <v>484</v>
      </c>
      <c r="E1152" s="143" t="n">
        <v>0.4</v>
      </c>
      <c r="F1152" s="146" t="n">
        <f aca="false">IF(C1152="MAT.",VLOOKUP(A1152,INSUMOS_AUX!A:F,6,0),0)</f>
        <v>0.04</v>
      </c>
      <c r="G1152" s="143" t="n">
        <f aca="false">IF(C1152="M.O.",VLOOKUP(A1152,INSUMOS_AUX!A:F,6,0),0)</f>
        <v>0</v>
      </c>
      <c r="H1152" s="0" t="n">
        <f aca="false">$E$1146*$E1152</f>
        <v>1.6</v>
      </c>
    </row>
    <row r="1153" customFormat="false" ht="21" hidden="false" customHeight="false" outlineLevel="0" collapsed="false">
      <c r="A1153" s="143" t="n">
        <v>43460</v>
      </c>
      <c r="B1153" s="144" t="s">
        <v>498</v>
      </c>
      <c r="C1153" s="145" t="s">
        <v>478</v>
      </c>
      <c r="D1153" s="145" t="s">
        <v>484</v>
      </c>
      <c r="E1153" s="143" t="n">
        <v>0.4</v>
      </c>
      <c r="F1153" s="146" t="n">
        <f aca="false">IF(C1153="MAT.",VLOOKUP(A1153,INSUMOS_AUX!A:F,6,0),0)</f>
        <v>0.85</v>
      </c>
      <c r="G1153" s="143" t="n">
        <f aca="false">IF(C1153="M.O.",VLOOKUP(A1153,INSUMOS_AUX!A:F,6,0),0)</f>
        <v>0</v>
      </c>
      <c r="H1153" s="0" t="n">
        <f aca="false">$E$1146*$E1153</f>
        <v>1.6</v>
      </c>
    </row>
    <row r="1154" customFormat="false" ht="21" hidden="false" customHeight="false" outlineLevel="0" collapsed="false">
      <c r="A1154" s="143" t="n">
        <v>43484</v>
      </c>
      <c r="B1154" s="144" t="s">
        <v>499</v>
      </c>
      <c r="C1154" s="145" t="s">
        <v>478</v>
      </c>
      <c r="D1154" s="145" t="s">
        <v>484</v>
      </c>
      <c r="E1154" s="143" t="n">
        <v>0.4</v>
      </c>
      <c r="F1154" s="146" t="n">
        <f aca="false">IF(C1154="MAT.",VLOOKUP(A1154,INSUMOS_AUX!A:F,6,0),0)</f>
        <v>1.2</v>
      </c>
      <c r="G1154" s="143" t="n">
        <f aca="false">IF(C1154="M.O.",VLOOKUP(A1154,INSUMOS_AUX!A:F,6,0),0)</f>
        <v>0</v>
      </c>
      <c r="H1154" s="0" t="n">
        <f aca="false">$E$1146*$E1154</f>
        <v>1.6</v>
      </c>
    </row>
    <row r="1155" customFormat="false" ht="21" hidden="false" customHeight="false" outlineLevel="0" collapsed="false">
      <c r="A1155" s="143" t="s">
        <v>675</v>
      </c>
      <c r="B1155" s="144" t="s">
        <v>676</v>
      </c>
      <c r="C1155" s="145" t="s">
        <v>478</v>
      </c>
      <c r="D1155" s="145" t="s">
        <v>32</v>
      </c>
      <c r="E1155" s="143" t="n">
        <v>1</v>
      </c>
      <c r="F1155" s="146" t="n">
        <f aca="false">IF(C1155="MAT.",VLOOKUP(A1155,INSUMOS_AUX!A:F,6,0),0)</f>
        <v>18.95</v>
      </c>
      <c r="G1155" s="143" t="n">
        <f aca="false">IF(C1155="M.O.",VLOOKUP(A1155,INSUMOS_AUX!A:F,6,0),0)</f>
        <v>0</v>
      </c>
      <c r="H1155" s="0" t="n">
        <f aca="false">$E$1146*$E1155</f>
        <v>4</v>
      </c>
    </row>
    <row r="1156" customFormat="false" ht="15" hidden="false" customHeight="false" outlineLevel="0" collapsed="false">
      <c r="A1156" s="137"/>
      <c r="B1156" s="147"/>
      <c r="C1156" s="138"/>
      <c r="D1156" s="138"/>
      <c r="E1156" s="138"/>
      <c r="F1156" s="138"/>
      <c r="G1156" s="138"/>
    </row>
    <row r="1157" customFormat="false" ht="15" hidden="false" customHeight="false" outlineLevel="0" collapsed="false">
      <c r="A1157" s="139" t="s">
        <v>298</v>
      </c>
      <c r="B1157" s="140" t="s">
        <v>299</v>
      </c>
      <c r="C1157" s="141" t="s">
        <v>62</v>
      </c>
      <c r="D1157" s="141" t="s">
        <v>32</v>
      </c>
      <c r="E1157" s="142" t="n">
        <v>12</v>
      </c>
      <c r="F1157" s="142" t="n">
        <f aca="false">SUMPRODUCT($E1158:$E1171,F1158:F1171)</f>
        <v>266.494</v>
      </c>
      <c r="G1157" s="142" t="n">
        <f aca="false">SUMPRODUCT($E1158:$E1171,G1158:G1171)</f>
        <v>29.98747344</v>
      </c>
    </row>
    <row r="1158" customFormat="false" ht="15" hidden="false" customHeight="false" outlineLevel="0" collapsed="false">
      <c r="A1158" s="143" t="n">
        <v>2436</v>
      </c>
      <c r="B1158" s="144" t="s">
        <v>497</v>
      </c>
      <c r="C1158" s="145" t="s">
        <v>476</v>
      </c>
      <c r="D1158" s="145" t="s">
        <v>484</v>
      </c>
      <c r="E1158" s="143" t="n">
        <v>1.0012512</v>
      </c>
      <c r="F1158" s="146" t="n">
        <f aca="false">IF(C1158="MAT.",VLOOKUP(A1158,INSUMOS_AUX!A:F,6,0),0)</f>
        <v>0</v>
      </c>
      <c r="G1158" s="143" t="n">
        <f aca="false">IF(C1158="M.O.",VLOOKUP(A1158,INSUMOS_AUX!A:F,6,0),0)</f>
        <v>18.58</v>
      </c>
      <c r="H1158" s="0" t="n">
        <f aca="false">$E$1157*$E1158</f>
        <v>12.0150144</v>
      </c>
    </row>
    <row r="1159" customFormat="false" ht="15" hidden="false" customHeight="false" outlineLevel="0" collapsed="false">
      <c r="A1159" s="143" t="n">
        <v>247</v>
      </c>
      <c r="B1159" s="144" t="s">
        <v>610</v>
      </c>
      <c r="C1159" s="145" t="s">
        <v>476</v>
      </c>
      <c r="D1159" s="145" t="s">
        <v>484</v>
      </c>
      <c r="E1159" s="143" t="n">
        <v>1.0012512</v>
      </c>
      <c r="F1159" s="146" t="n">
        <f aca="false">IF(C1159="MAT.",VLOOKUP(A1159,INSUMOS_AUX!A:F,6,0),0)</f>
        <v>0</v>
      </c>
      <c r="G1159" s="143" t="n">
        <f aca="false">IF(C1159="M.O.",VLOOKUP(A1159,INSUMOS_AUX!A:F,6,0),0)</f>
        <v>11.37</v>
      </c>
      <c r="H1159" s="0" t="n">
        <f aca="false">$E$1157*$E1159</f>
        <v>12.0150144</v>
      </c>
    </row>
    <row r="1160" customFormat="false" ht="21" hidden="false" customHeight="false" outlineLevel="0" collapsed="false">
      <c r="A1160" s="143" t="n">
        <v>37370</v>
      </c>
      <c r="B1160" s="144" t="s">
        <v>483</v>
      </c>
      <c r="C1160" s="145" t="s">
        <v>478</v>
      </c>
      <c r="D1160" s="145" t="s">
        <v>484</v>
      </c>
      <c r="E1160" s="143" t="n">
        <v>1.92</v>
      </c>
      <c r="F1160" s="146" t="n">
        <f aca="false">IF(C1160="MAT.",VLOOKUP(A1160,INSUMOS_AUX!A:F,6,0),0)</f>
        <v>3.14</v>
      </c>
      <c r="G1160" s="143" t="n">
        <f aca="false">IF(C1160="M.O.",VLOOKUP(A1160,INSUMOS_AUX!A:F,6,0),0)</f>
        <v>0</v>
      </c>
      <c r="H1160" s="0" t="n">
        <f aca="false">$E$1157*$E1160</f>
        <v>23.04</v>
      </c>
    </row>
    <row r="1161" customFormat="false" ht="21" hidden="false" customHeight="false" outlineLevel="0" collapsed="false">
      <c r="A1161" s="143" t="n">
        <v>37371</v>
      </c>
      <c r="B1161" s="144" t="s">
        <v>485</v>
      </c>
      <c r="C1161" s="145" t="s">
        <v>478</v>
      </c>
      <c r="D1161" s="145" t="s">
        <v>484</v>
      </c>
      <c r="E1161" s="143" t="n">
        <v>1.92</v>
      </c>
      <c r="F1161" s="146" t="n">
        <f aca="false">IF(C1161="MAT.",VLOOKUP(A1161,INSUMOS_AUX!A:F,6,0),0)</f>
        <v>0.63</v>
      </c>
      <c r="G1161" s="143" t="n">
        <f aca="false">IF(C1161="M.O.",VLOOKUP(A1161,INSUMOS_AUX!A:F,6,0),0)</f>
        <v>0</v>
      </c>
      <c r="H1161" s="0" t="n">
        <f aca="false">$E$1157*$E1161</f>
        <v>23.04</v>
      </c>
    </row>
    <row r="1162" customFormat="false" ht="21" hidden="false" customHeight="false" outlineLevel="0" collapsed="false">
      <c r="A1162" s="143" t="n">
        <v>37372</v>
      </c>
      <c r="B1162" s="144" t="s">
        <v>486</v>
      </c>
      <c r="C1162" s="145" t="s">
        <v>478</v>
      </c>
      <c r="D1162" s="145" t="s">
        <v>484</v>
      </c>
      <c r="E1162" s="143" t="n">
        <v>1.92</v>
      </c>
      <c r="F1162" s="146" t="n">
        <f aca="false">IF(C1162="MAT.",VLOOKUP(A1162,INSUMOS_AUX!A:F,6,0),0)</f>
        <v>1.34</v>
      </c>
      <c r="G1162" s="143" t="n">
        <f aca="false">IF(C1162="M.O.",VLOOKUP(A1162,INSUMOS_AUX!A:F,6,0),0)</f>
        <v>0</v>
      </c>
      <c r="H1162" s="0" t="n">
        <f aca="false">$E$1157*$E1162</f>
        <v>23.04</v>
      </c>
    </row>
    <row r="1163" customFormat="false" ht="21" hidden="false" customHeight="false" outlineLevel="0" collapsed="false">
      <c r="A1163" s="143" t="n">
        <v>37373</v>
      </c>
      <c r="B1163" s="144" t="s">
        <v>487</v>
      </c>
      <c r="C1163" s="145" t="s">
        <v>478</v>
      </c>
      <c r="D1163" s="145" t="s">
        <v>484</v>
      </c>
      <c r="E1163" s="143" t="n">
        <v>1.92</v>
      </c>
      <c r="F1163" s="146" t="n">
        <f aca="false">IF(C1163="MAT.",VLOOKUP(A1163,INSUMOS_AUX!A:F,6,0),0)</f>
        <v>0.04</v>
      </c>
      <c r="G1163" s="143" t="n">
        <f aca="false">IF(C1163="M.O.",VLOOKUP(A1163,INSUMOS_AUX!A:F,6,0),0)</f>
        <v>0</v>
      </c>
      <c r="H1163" s="0" t="n">
        <f aca="false">$E$1157*$E1163</f>
        <v>23.04</v>
      </c>
    </row>
    <row r="1164" customFormat="false" ht="15" hidden="false" customHeight="false" outlineLevel="0" collapsed="false">
      <c r="A1164" s="143" t="n">
        <v>39996</v>
      </c>
      <c r="B1164" s="144" t="s">
        <v>677</v>
      </c>
      <c r="C1164" s="145" t="s">
        <v>478</v>
      </c>
      <c r="D1164" s="145" t="s">
        <v>152</v>
      </c>
      <c r="E1164" s="143" t="n">
        <v>3</v>
      </c>
      <c r="F1164" s="146" t="n">
        <f aca="false">IF(C1164="MAT.",VLOOKUP(A1164,INSUMOS_AUX!A:F,6,0),0)</f>
        <v>3.12</v>
      </c>
      <c r="G1164" s="143" t="n">
        <f aca="false">IF(C1164="M.O.",VLOOKUP(A1164,INSUMOS_AUX!A:F,6,0),0)</f>
        <v>0</v>
      </c>
      <c r="H1164" s="0" t="n">
        <f aca="false">$E$1157*$E1164</f>
        <v>36</v>
      </c>
    </row>
    <row r="1165" customFormat="false" ht="15" hidden="false" customHeight="false" outlineLevel="0" collapsed="false">
      <c r="A1165" s="143" t="n">
        <v>39997</v>
      </c>
      <c r="B1165" s="144" t="s">
        <v>643</v>
      </c>
      <c r="C1165" s="145" t="s">
        <v>478</v>
      </c>
      <c r="D1165" s="145" t="s">
        <v>32</v>
      </c>
      <c r="E1165" s="143" t="n">
        <v>4</v>
      </c>
      <c r="F1165" s="146" t="n">
        <f aca="false">IF(C1165="MAT.",VLOOKUP(A1165,INSUMOS_AUX!A:F,6,0),0)</f>
        <v>0.3</v>
      </c>
      <c r="G1165" s="143" t="n">
        <f aca="false">IF(C1165="M.O.",VLOOKUP(A1165,INSUMOS_AUX!A:F,6,0),0)</f>
        <v>0</v>
      </c>
      <c r="H1165" s="0" t="n">
        <f aca="false">$E$1157*$E1165</f>
        <v>48</v>
      </c>
    </row>
    <row r="1166" customFormat="false" ht="21" hidden="false" customHeight="false" outlineLevel="0" collapsed="false">
      <c r="A1166" s="143" t="n">
        <v>43460</v>
      </c>
      <c r="B1166" s="144" t="s">
        <v>498</v>
      </c>
      <c r="C1166" s="145" t="s">
        <v>478</v>
      </c>
      <c r="D1166" s="145" t="s">
        <v>484</v>
      </c>
      <c r="E1166" s="143" t="n">
        <v>1.92</v>
      </c>
      <c r="F1166" s="146" t="n">
        <f aca="false">IF(C1166="MAT.",VLOOKUP(A1166,INSUMOS_AUX!A:F,6,0),0)</f>
        <v>0.85</v>
      </c>
      <c r="G1166" s="143" t="n">
        <f aca="false">IF(C1166="M.O.",VLOOKUP(A1166,INSUMOS_AUX!A:F,6,0),0)</f>
        <v>0</v>
      </c>
      <c r="H1166" s="0" t="n">
        <f aca="false">$E$1157*$E1166</f>
        <v>23.04</v>
      </c>
    </row>
    <row r="1167" customFormat="false" ht="21" hidden="false" customHeight="false" outlineLevel="0" collapsed="false">
      <c r="A1167" s="143" t="n">
        <v>43484</v>
      </c>
      <c r="B1167" s="144" t="s">
        <v>499</v>
      </c>
      <c r="C1167" s="145" t="s">
        <v>478</v>
      </c>
      <c r="D1167" s="145" t="s">
        <v>484</v>
      </c>
      <c r="E1167" s="143" t="n">
        <v>1.92</v>
      </c>
      <c r="F1167" s="146" t="n">
        <f aca="false">IF(C1167="MAT.",VLOOKUP(A1167,INSUMOS_AUX!A:F,6,0),0)</f>
        <v>1.2</v>
      </c>
      <c r="G1167" s="143" t="n">
        <f aca="false">IF(C1167="M.O.",VLOOKUP(A1167,INSUMOS_AUX!A:F,6,0),0)</f>
        <v>0</v>
      </c>
      <c r="H1167" s="0" t="n">
        <f aca="false">$E$1157*$E1167</f>
        <v>23.04</v>
      </c>
    </row>
    <row r="1168" customFormat="false" ht="15" hidden="false" customHeight="false" outlineLevel="0" collapsed="false">
      <c r="A1168" s="143" t="s">
        <v>665</v>
      </c>
      <c r="B1168" s="144" t="s">
        <v>666</v>
      </c>
      <c r="C1168" s="145" t="s">
        <v>478</v>
      </c>
      <c r="D1168" s="145" t="s">
        <v>32</v>
      </c>
      <c r="E1168" s="143" t="n">
        <v>4</v>
      </c>
      <c r="F1168" s="146" t="n">
        <f aca="false">IF(C1168="MAT.",VLOOKUP(A1168,INSUMOS_AUX!A:F,6,0),0)</f>
        <v>0.09</v>
      </c>
      <c r="G1168" s="143" t="n">
        <f aca="false">IF(C1168="M.O.",VLOOKUP(A1168,INSUMOS_AUX!A:F,6,0),0)</f>
        <v>0</v>
      </c>
      <c r="H1168" s="0" t="n">
        <f aca="false">$E$1157*$E1168</f>
        <v>48</v>
      </c>
    </row>
    <row r="1169" customFormat="false" ht="15" hidden="false" customHeight="false" outlineLevel="0" collapsed="false">
      <c r="A1169" s="143" t="s">
        <v>678</v>
      </c>
      <c r="B1169" s="144" t="s">
        <v>299</v>
      </c>
      <c r="C1169" s="145" t="s">
        <v>478</v>
      </c>
      <c r="D1169" s="145" t="s">
        <v>284</v>
      </c>
      <c r="E1169" s="143" t="n">
        <v>1</v>
      </c>
      <c r="F1169" s="146" t="n">
        <f aca="false">IF(C1169="MAT.",VLOOKUP(A1169,INSUMOS_AUX!A:F,6,0),0)</f>
        <v>127.81</v>
      </c>
      <c r="G1169" s="143" t="n">
        <f aca="false">IF(C1169="M.O.",VLOOKUP(A1169,INSUMOS_AUX!A:F,6,0),0)</f>
        <v>0</v>
      </c>
      <c r="H1169" s="0" t="n">
        <f aca="false">$E$1157*$E1169</f>
        <v>12</v>
      </c>
    </row>
    <row r="1170" customFormat="false" ht="15" hidden="false" customHeight="false" outlineLevel="0" collapsed="false">
      <c r="A1170" s="143" t="s">
        <v>679</v>
      </c>
      <c r="B1170" s="144" t="s">
        <v>680</v>
      </c>
      <c r="C1170" s="145" t="s">
        <v>478</v>
      </c>
      <c r="D1170" s="145" t="s">
        <v>32</v>
      </c>
      <c r="E1170" s="143" t="n">
        <v>2</v>
      </c>
      <c r="F1170" s="146" t="n">
        <f aca="false">IF(C1170="MAT.",VLOOKUP(A1170,INSUMOS_AUX!A:F,6,0),0)</f>
        <v>36.14</v>
      </c>
      <c r="G1170" s="143" t="n">
        <f aca="false">IF(C1170="M.O.",VLOOKUP(A1170,INSUMOS_AUX!A:F,6,0),0)</f>
        <v>0</v>
      </c>
      <c r="H1170" s="0" t="n">
        <f aca="false">$E$1157*$E1170</f>
        <v>24</v>
      </c>
    </row>
    <row r="1171" customFormat="false" ht="15" hidden="false" customHeight="false" outlineLevel="0" collapsed="false">
      <c r="A1171" s="143" t="s">
        <v>681</v>
      </c>
      <c r="B1171" s="144" t="s">
        <v>682</v>
      </c>
      <c r="C1171" s="145" t="s">
        <v>478</v>
      </c>
      <c r="D1171" s="145" t="s">
        <v>32</v>
      </c>
      <c r="E1171" s="143" t="n">
        <v>2</v>
      </c>
      <c r="F1171" s="146" t="n">
        <f aca="false">IF(C1171="MAT.",VLOOKUP(A1171,INSUMOS_AUX!A:F,6,0),0)</f>
        <v>20.83</v>
      </c>
      <c r="G1171" s="143" t="n">
        <f aca="false">IF(C1171="M.O.",VLOOKUP(A1171,INSUMOS_AUX!A:F,6,0),0)</f>
        <v>0</v>
      </c>
      <c r="H1171" s="0" t="n">
        <f aca="false">$E$1157*$E1171</f>
        <v>24</v>
      </c>
    </row>
    <row r="1172" customFormat="false" ht="15" hidden="false" customHeight="false" outlineLevel="0" collapsed="false">
      <c r="A1172" s="137"/>
      <c r="B1172" s="147"/>
      <c r="C1172" s="138"/>
      <c r="D1172" s="138"/>
      <c r="E1172" s="138"/>
      <c r="F1172" s="138"/>
      <c r="G1172" s="138"/>
    </row>
    <row r="1173" customFormat="false" ht="15" hidden="false" customHeight="false" outlineLevel="0" collapsed="false">
      <c r="A1173" s="139" t="s">
        <v>301</v>
      </c>
      <c r="B1173" s="140" t="s">
        <v>302</v>
      </c>
      <c r="C1173" s="141" t="s">
        <v>62</v>
      </c>
      <c r="D1173" s="141" t="s">
        <v>32</v>
      </c>
      <c r="E1173" s="142" t="n">
        <v>12</v>
      </c>
      <c r="F1173" s="142" t="n">
        <f aca="false">SUMPRODUCT($E1174:$E1182,F1174:F1182)</f>
        <v>63.82</v>
      </c>
      <c r="G1173" s="142" t="n">
        <f aca="false">SUMPRODUCT($E1174:$E1182,G1174:G1182)</f>
        <v>6.2473903</v>
      </c>
    </row>
    <row r="1174" customFormat="false" ht="15" hidden="false" customHeight="false" outlineLevel="0" collapsed="false">
      <c r="A1174" s="143" t="n">
        <v>2436</v>
      </c>
      <c r="B1174" s="144" t="s">
        <v>497</v>
      </c>
      <c r="C1174" s="145" t="s">
        <v>476</v>
      </c>
      <c r="D1174" s="145" t="s">
        <v>484</v>
      </c>
      <c r="E1174" s="143" t="n">
        <v>0.208594</v>
      </c>
      <c r="F1174" s="146" t="n">
        <f aca="false">IF(C1174="MAT.",VLOOKUP(A1174,INSUMOS_AUX!A:F,6,0),0)</f>
        <v>0</v>
      </c>
      <c r="G1174" s="143" t="n">
        <f aca="false">IF(C1174="M.O.",VLOOKUP(A1174,INSUMOS_AUX!A:F,6,0),0)</f>
        <v>18.58</v>
      </c>
      <c r="H1174" s="0" t="n">
        <f aca="false">$E$1173*$E1174</f>
        <v>2.503128</v>
      </c>
    </row>
    <row r="1175" customFormat="false" ht="15" hidden="false" customHeight="false" outlineLevel="0" collapsed="false">
      <c r="A1175" s="143" t="n">
        <v>247</v>
      </c>
      <c r="B1175" s="144" t="s">
        <v>610</v>
      </c>
      <c r="C1175" s="145" t="s">
        <v>476</v>
      </c>
      <c r="D1175" s="145" t="s">
        <v>484</v>
      </c>
      <c r="E1175" s="143" t="n">
        <v>0.208594</v>
      </c>
      <c r="F1175" s="146" t="n">
        <f aca="false">IF(C1175="MAT.",VLOOKUP(A1175,INSUMOS_AUX!A:F,6,0),0)</f>
        <v>0</v>
      </c>
      <c r="G1175" s="143" t="n">
        <f aca="false">IF(C1175="M.O.",VLOOKUP(A1175,INSUMOS_AUX!A:F,6,0),0)</f>
        <v>11.37</v>
      </c>
      <c r="H1175" s="0" t="n">
        <f aca="false">$E$1173*$E1175</f>
        <v>2.503128</v>
      </c>
    </row>
    <row r="1176" customFormat="false" ht="21" hidden="false" customHeight="false" outlineLevel="0" collapsed="false">
      <c r="A1176" s="143" t="n">
        <v>37370</v>
      </c>
      <c r="B1176" s="144" t="s">
        <v>483</v>
      </c>
      <c r="C1176" s="145" t="s">
        <v>478</v>
      </c>
      <c r="D1176" s="145" t="s">
        <v>484</v>
      </c>
      <c r="E1176" s="143" t="n">
        <v>0.4</v>
      </c>
      <c r="F1176" s="146" t="n">
        <f aca="false">IF(C1176="MAT.",VLOOKUP(A1176,INSUMOS_AUX!A:F,6,0),0)</f>
        <v>3.14</v>
      </c>
      <c r="G1176" s="143" t="n">
        <f aca="false">IF(C1176="M.O.",VLOOKUP(A1176,INSUMOS_AUX!A:F,6,0),0)</f>
        <v>0</v>
      </c>
      <c r="H1176" s="0" t="n">
        <f aca="false">$E$1173*$E1176</f>
        <v>4.8</v>
      </c>
    </row>
    <row r="1177" customFormat="false" ht="21" hidden="false" customHeight="false" outlineLevel="0" collapsed="false">
      <c r="A1177" s="143" t="n">
        <v>37371</v>
      </c>
      <c r="B1177" s="144" t="s">
        <v>485</v>
      </c>
      <c r="C1177" s="145" t="s">
        <v>478</v>
      </c>
      <c r="D1177" s="145" t="s">
        <v>484</v>
      </c>
      <c r="E1177" s="143" t="n">
        <v>0.4</v>
      </c>
      <c r="F1177" s="146" t="n">
        <f aca="false">IF(C1177="MAT.",VLOOKUP(A1177,INSUMOS_AUX!A:F,6,0),0)</f>
        <v>0.63</v>
      </c>
      <c r="G1177" s="143" t="n">
        <f aca="false">IF(C1177="M.O.",VLOOKUP(A1177,INSUMOS_AUX!A:F,6,0),0)</f>
        <v>0</v>
      </c>
      <c r="H1177" s="0" t="n">
        <f aca="false">$E$1173*$E1177</f>
        <v>4.8</v>
      </c>
    </row>
    <row r="1178" customFormat="false" ht="21" hidden="false" customHeight="false" outlineLevel="0" collapsed="false">
      <c r="A1178" s="143" t="n">
        <v>37372</v>
      </c>
      <c r="B1178" s="144" t="s">
        <v>486</v>
      </c>
      <c r="C1178" s="145" t="s">
        <v>478</v>
      </c>
      <c r="D1178" s="145" t="s">
        <v>484</v>
      </c>
      <c r="E1178" s="143" t="n">
        <v>0.4</v>
      </c>
      <c r="F1178" s="146" t="n">
        <f aca="false">IF(C1178="MAT.",VLOOKUP(A1178,INSUMOS_AUX!A:F,6,0),0)</f>
        <v>1.34</v>
      </c>
      <c r="G1178" s="143" t="n">
        <f aca="false">IF(C1178="M.O.",VLOOKUP(A1178,INSUMOS_AUX!A:F,6,0),0)</f>
        <v>0</v>
      </c>
      <c r="H1178" s="0" t="n">
        <f aca="false">$E$1173*$E1178</f>
        <v>4.8</v>
      </c>
    </row>
    <row r="1179" customFormat="false" ht="21" hidden="false" customHeight="false" outlineLevel="0" collapsed="false">
      <c r="A1179" s="143" t="n">
        <v>37373</v>
      </c>
      <c r="B1179" s="144" t="s">
        <v>487</v>
      </c>
      <c r="C1179" s="145" t="s">
        <v>478</v>
      </c>
      <c r="D1179" s="145" t="s">
        <v>484</v>
      </c>
      <c r="E1179" s="143" t="n">
        <v>0.4</v>
      </c>
      <c r="F1179" s="146" t="n">
        <f aca="false">IF(C1179="MAT.",VLOOKUP(A1179,INSUMOS_AUX!A:F,6,0),0)</f>
        <v>0.04</v>
      </c>
      <c r="G1179" s="143" t="n">
        <f aca="false">IF(C1179="M.O.",VLOOKUP(A1179,INSUMOS_AUX!A:F,6,0),0)</f>
        <v>0</v>
      </c>
      <c r="H1179" s="0" t="n">
        <f aca="false">$E$1173*$E1179</f>
        <v>4.8</v>
      </c>
    </row>
    <row r="1180" customFormat="false" ht="21" hidden="false" customHeight="false" outlineLevel="0" collapsed="false">
      <c r="A1180" s="143" t="n">
        <v>43460</v>
      </c>
      <c r="B1180" s="144" t="s">
        <v>498</v>
      </c>
      <c r="C1180" s="145" t="s">
        <v>478</v>
      </c>
      <c r="D1180" s="145" t="s">
        <v>484</v>
      </c>
      <c r="E1180" s="143" t="n">
        <v>0.4</v>
      </c>
      <c r="F1180" s="146" t="n">
        <f aca="false">IF(C1180="MAT.",VLOOKUP(A1180,INSUMOS_AUX!A:F,6,0),0)</f>
        <v>0.85</v>
      </c>
      <c r="G1180" s="143" t="n">
        <f aca="false">IF(C1180="M.O.",VLOOKUP(A1180,INSUMOS_AUX!A:F,6,0),0)</f>
        <v>0</v>
      </c>
      <c r="H1180" s="0" t="n">
        <f aca="false">$E$1173*$E1180</f>
        <v>4.8</v>
      </c>
    </row>
    <row r="1181" customFormat="false" ht="21" hidden="false" customHeight="false" outlineLevel="0" collapsed="false">
      <c r="A1181" s="143" t="n">
        <v>43484</v>
      </c>
      <c r="B1181" s="144" t="s">
        <v>499</v>
      </c>
      <c r="C1181" s="145" t="s">
        <v>478</v>
      </c>
      <c r="D1181" s="145" t="s">
        <v>484</v>
      </c>
      <c r="E1181" s="143" t="n">
        <v>0.4</v>
      </c>
      <c r="F1181" s="146" t="n">
        <f aca="false">IF(C1181="MAT.",VLOOKUP(A1181,INSUMOS_AUX!A:F,6,0),0)</f>
        <v>1.2</v>
      </c>
      <c r="G1181" s="143" t="n">
        <f aca="false">IF(C1181="M.O.",VLOOKUP(A1181,INSUMOS_AUX!A:F,6,0),0)</f>
        <v>0</v>
      </c>
      <c r="H1181" s="0" t="n">
        <f aca="false">$E$1173*$E1181</f>
        <v>4.8</v>
      </c>
    </row>
    <row r="1182" customFormat="false" ht="15" hidden="false" customHeight="false" outlineLevel="0" collapsed="false">
      <c r="A1182" s="143" t="s">
        <v>683</v>
      </c>
      <c r="B1182" s="144" t="s">
        <v>684</v>
      </c>
      <c r="C1182" s="145" t="s">
        <v>478</v>
      </c>
      <c r="D1182" s="145" t="s">
        <v>32</v>
      </c>
      <c r="E1182" s="143" t="n">
        <v>1</v>
      </c>
      <c r="F1182" s="146" t="n">
        <f aca="false">IF(C1182="MAT.",VLOOKUP(A1182,INSUMOS_AUX!A:F,6,0),0)</f>
        <v>60.94</v>
      </c>
      <c r="G1182" s="143" t="n">
        <f aca="false">IF(C1182="M.O.",VLOOKUP(A1182,INSUMOS_AUX!A:F,6,0),0)</f>
        <v>0</v>
      </c>
      <c r="H1182" s="0" t="n">
        <f aca="false">$E$1173*$E1182</f>
        <v>12</v>
      </c>
    </row>
    <row r="1183" customFormat="false" ht="15" hidden="false" customHeight="false" outlineLevel="0" collapsed="false">
      <c r="A1183" s="137"/>
      <c r="B1183" s="147"/>
      <c r="C1183" s="138"/>
      <c r="D1183" s="138"/>
      <c r="E1183" s="138"/>
      <c r="F1183" s="138"/>
      <c r="G1183" s="138"/>
    </row>
    <row r="1184" customFormat="false" ht="15" hidden="false" customHeight="false" outlineLevel="0" collapsed="false">
      <c r="A1184" s="134" t="s">
        <v>685</v>
      </c>
      <c r="B1184" s="148" t="s">
        <v>304</v>
      </c>
      <c r="C1184" s="136"/>
      <c r="D1184" s="136"/>
      <c r="E1184" s="136"/>
      <c r="F1184" s="136"/>
      <c r="G1184" s="136"/>
    </row>
    <row r="1185" customFormat="false" ht="15" hidden="false" customHeight="false" outlineLevel="0" collapsed="false">
      <c r="A1185" s="137"/>
      <c r="B1185" s="147"/>
      <c r="C1185" s="138"/>
      <c r="D1185" s="138"/>
      <c r="E1185" s="138"/>
      <c r="F1185" s="138"/>
      <c r="G1185" s="138"/>
    </row>
    <row r="1186" customFormat="false" ht="31.5" hidden="false" customHeight="false" outlineLevel="0" collapsed="false">
      <c r="A1186" s="139" t="s">
        <v>180</v>
      </c>
      <c r="B1186" s="140" t="s">
        <v>181</v>
      </c>
      <c r="C1186" s="141" t="s">
        <v>62</v>
      </c>
      <c r="D1186" s="141" t="s">
        <v>152</v>
      </c>
      <c r="E1186" s="142" t="n">
        <v>60</v>
      </c>
      <c r="F1186" s="142" t="n">
        <f aca="false">SUMPRODUCT($E1187:$E1200,F1187:F1200)</f>
        <v>7.910668</v>
      </c>
      <c r="G1186" s="142" t="n">
        <f aca="false">SUMPRODUCT($E1187:$E1200,G1187:G1200)</f>
        <v>7.4087375269</v>
      </c>
    </row>
    <row r="1187" customFormat="false" ht="15" hidden="false" customHeight="false" outlineLevel="0" collapsed="false">
      <c r="A1187" s="143" t="n">
        <v>2436</v>
      </c>
      <c r="B1187" s="144" t="s">
        <v>497</v>
      </c>
      <c r="C1187" s="145" t="s">
        <v>476</v>
      </c>
      <c r="D1187" s="145" t="s">
        <v>484</v>
      </c>
      <c r="E1187" s="143" t="n">
        <v>0.09491027</v>
      </c>
      <c r="F1187" s="146" t="n">
        <f aca="false">IF(C1187="MAT.",VLOOKUP(A1187,INSUMOS_AUX!A:F,6,0),0)</f>
        <v>0</v>
      </c>
      <c r="G1187" s="143" t="n">
        <f aca="false">IF(C1187="M.O.",VLOOKUP(A1187,INSUMOS_AUX!A:F,6,0),0)</f>
        <v>18.58</v>
      </c>
      <c r="H1187" s="0" t="n">
        <f aca="false">$E$1186*$E1187</f>
        <v>5.6946162</v>
      </c>
    </row>
    <row r="1188" customFormat="false" ht="15" hidden="false" customHeight="false" outlineLevel="0" collapsed="false">
      <c r="A1188" s="143" t="n">
        <v>246</v>
      </c>
      <c r="B1188" s="144" t="s">
        <v>602</v>
      </c>
      <c r="C1188" s="145" t="s">
        <v>476</v>
      </c>
      <c r="D1188" s="145" t="s">
        <v>484</v>
      </c>
      <c r="E1188" s="143" t="n">
        <v>0.0489936</v>
      </c>
      <c r="F1188" s="146" t="n">
        <f aca="false">IF(C1188="MAT.",VLOOKUP(A1188,INSUMOS_AUX!A:F,6,0),0)</f>
        <v>0</v>
      </c>
      <c r="G1188" s="143" t="n">
        <f aca="false">IF(C1188="M.O.",VLOOKUP(A1188,INSUMOS_AUX!A:F,6,0),0)</f>
        <v>11.37</v>
      </c>
      <c r="H1188" s="0" t="n">
        <f aca="false">$E$1186*$E1188</f>
        <v>2.939616</v>
      </c>
    </row>
    <row r="1189" customFormat="false" ht="15" hidden="false" customHeight="false" outlineLevel="0" collapsed="false">
      <c r="A1189" s="143" t="n">
        <v>247</v>
      </c>
      <c r="B1189" s="144" t="s">
        <v>610</v>
      </c>
      <c r="C1189" s="145" t="s">
        <v>476</v>
      </c>
      <c r="D1189" s="145" t="s">
        <v>484</v>
      </c>
      <c r="E1189" s="143" t="n">
        <v>0.09491027</v>
      </c>
      <c r="F1189" s="146" t="n">
        <f aca="false">IF(C1189="MAT.",VLOOKUP(A1189,INSUMOS_AUX!A:F,6,0),0)</f>
        <v>0</v>
      </c>
      <c r="G1189" s="143" t="n">
        <f aca="false">IF(C1189="M.O.",VLOOKUP(A1189,INSUMOS_AUX!A:F,6,0),0)</f>
        <v>11.37</v>
      </c>
      <c r="H1189" s="0" t="n">
        <f aca="false">$E$1186*$E1189</f>
        <v>5.6946162</v>
      </c>
    </row>
    <row r="1190" customFormat="false" ht="15" hidden="false" customHeight="false" outlineLevel="0" collapsed="false">
      <c r="A1190" s="143" t="n">
        <v>2688</v>
      </c>
      <c r="B1190" s="144" t="s">
        <v>611</v>
      </c>
      <c r="C1190" s="145" t="s">
        <v>478</v>
      </c>
      <c r="D1190" s="145" t="s">
        <v>152</v>
      </c>
      <c r="E1190" s="143" t="n">
        <v>1.1</v>
      </c>
      <c r="F1190" s="146" t="n">
        <f aca="false">IF(C1190="MAT.",VLOOKUP(A1190,INSUMOS_AUX!A:F,6,0),0)</f>
        <v>2.19</v>
      </c>
      <c r="G1190" s="143" t="n">
        <f aca="false">IF(C1190="M.O.",VLOOKUP(A1190,INSUMOS_AUX!A:F,6,0),0)</f>
        <v>0</v>
      </c>
      <c r="H1190" s="0" t="n">
        <f aca="false">$E$1186*$E1190</f>
        <v>66</v>
      </c>
    </row>
    <row r="1191" customFormat="false" ht="15" hidden="false" customHeight="false" outlineLevel="0" collapsed="false">
      <c r="A1191" s="143" t="n">
        <v>2696</v>
      </c>
      <c r="B1191" s="144" t="s">
        <v>500</v>
      </c>
      <c r="C1191" s="145" t="s">
        <v>476</v>
      </c>
      <c r="D1191" s="145" t="s">
        <v>484</v>
      </c>
      <c r="E1191" s="143" t="n">
        <v>0.21577598</v>
      </c>
      <c r="F1191" s="146" t="n">
        <f aca="false">IF(C1191="MAT.",VLOOKUP(A1191,INSUMOS_AUX!A:F,6,0),0)</f>
        <v>0</v>
      </c>
      <c r="G1191" s="143" t="n">
        <f aca="false">IF(C1191="M.O.",VLOOKUP(A1191,INSUMOS_AUX!A:F,6,0),0)</f>
        <v>18.58</v>
      </c>
      <c r="H1191" s="0" t="n">
        <f aca="false">$E$1186*$E1191</f>
        <v>12.9465588</v>
      </c>
    </row>
    <row r="1192" customFormat="false" ht="21" hidden="false" customHeight="false" outlineLevel="0" collapsed="false">
      <c r="A1192" s="143" t="n">
        <v>37370</v>
      </c>
      <c r="B1192" s="144" t="s">
        <v>483</v>
      </c>
      <c r="C1192" s="145" t="s">
        <v>478</v>
      </c>
      <c r="D1192" s="145" t="s">
        <v>484</v>
      </c>
      <c r="E1192" s="143" t="n">
        <v>0.4414</v>
      </c>
      <c r="F1192" s="146" t="n">
        <f aca="false">IF(C1192="MAT.",VLOOKUP(A1192,INSUMOS_AUX!A:F,6,0),0)</f>
        <v>3.14</v>
      </c>
      <c r="G1192" s="143" t="n">
        <f aca="false">IF(C1192="M.O.",VLOOKUP(A1192,INSUMOS_AUX!A:F,6,0),0)</f>
        <v>0</v>
      </c>
      <c r="H1192" s="0" t="n">
        <f aca="false">$E$1186*$E1192</f>
        <v>26.484</v>
      </c>
    </row>
    <row r="1193" customFormat="false" ht="21" hidden="false" customHeight="false" outlineLevel="0" collapsed="false">
      <c r="A1193" s="143" t="n">
        <v>37371</v>
      </c>
      <c r="B1193" s="144" t="s">
        <v>485</v>
      </c>
      <c r="C1193" s="145" t="s">
        <v>478</v>
      </c>
      <c r="D1193" s="145" t="s">
        <v>484</v>
      </c>
      <c r="E1193" s="143" t="n">
        <v>0.4414</v>
      </c>
      <c r="F1193" s="146" t="n">
        <f aca="false">IF(C1193="MAT.",VLOOKUP(A1193,INSUMOS_AUX!A:F,6,0),0)</f>
        <v>0.63</v>
      </c>
      <c r="G1193" s="143" t="n">
        <f aca="false">IF(C1193="M.O.",VLOOKUP(A1193,INSUMOS_AUX!A:F,6,0),0)</f>
        <v>0</v>
      </c>
      <c r="H1193" s="0" t="n">
        <f aca="false">$E$1186*$E1193</f>
        <v>26.484</v>
      </c>
    </row>
    <row r="1194" customFormat="false" ht="21" hidden="false" customHeight="false" outlineLevel="0" collapsed="false">
      <c r="A1194" s="143" t="n">
        <v>37372</v>
      </c>
      <c r="B1194" s="144" t="s">
        <v>486</v>
      </c>
      <c r="C1194" s="145" t="s">
        <v>478</v>
      </c>
      <c r="D1194" s="145" t="s">
        <v>484</v>
      </c>
      <c r="E1194" s="143" t="n">
        <v>0.4414</v>
      </c>
      <c r="F1194" s="146" t="n">
        <f aca="false">IF(C1194="MAT.",VLOOKUP(A1194,INSUMOS_AUX!A:F,6,0),0)</f>
        <v>1.34</v>
      </c>
      <c r="G1194" s="143" t="n">
        <f aca="false">IF(C1194="M.O.",VLOOKUP(A1194,INSUMOS_AUX!A:F,6,0),0)</f>
        <v>0</v>
      </c>
      <c r="H1194" s="0" t="n">
        <f aca="false">$E$1186*$E1194</f>
        <v>26.484</v>
      </c>
    </row>
    <row r="1195" customFormat="false" ht="21" hidden="false" customHeight="false" outlineLevel="0" collapsed="false">
      <c r="A1195" s="143" t="n">
        <v>37373</v>
      </c>
      <c r="B1195" s="144" t="s">
        <v>487</v>
      </c>
      <c r="C1195" s="145" t="s">
        <v>478</v>
      </c>
      <c r="D1195" s="145" t="s">
        <v>484</v>
      </c>
      <c r="E1195" s="143" t="n">
        <v>0.4414</v>
      </c>
      <c r="F1195" s="146" t="n">
        <f aca="false">IF(C1195="MAT.",VLOOKUP(A1195,INSUMOS_AUX!A:F,6,0),0)</f>
        <v>0.04</v>
      </c>
      <c r="G1195" s="143" t="n">
        <f aca="false">IF(C1195="M.O.",VLOOKUP(A1195,INSUMOS_AUX!A:F,6,0),0)</f>
        <v>0</v>
      </c>
      <c r="H1195" s="0" t="n">
        <f aca="false">$E$1186*$E1195</f>
        <v>26.484</v>
      </c>
    </row>
    <row r="1196" customFormat="false" ht="21" hidden="false" customHeight="false" outlineLevel="0" collapsed="false">
      <c r="A1196" s="143" t="n">
        <v>392</v>
      </c>
      <c r="B1196" s="144" t="s">
        <v>612</v>
      </c>
      <c r="C1196" s="145" t="s">
        <v>478</v>
      </c>
      <c r="D1196" s="145" t="s">
        <v>32</v>
      </c>
      <c r="E1196" s="143" t="n">
        <v>1.7857</v>
      </c>
      <c r="F1196" s="146" t="n">
        <f aca="false">IF(C1196="MAT.",VLOOKUP(A1196,INSUMOS_AUX!A:F,6,0),0)</f>
        <v>1.4</v>
      </c>
      <c r="G1196" s="143" t="n">
        <f aca="false">IF(C1196="M.O.",VLOOKUP(A1196,INSUMOS_AUX!A:F,6,0),0)</f>
        <v>0</v>
      </c>
      <c r="H1196" s="0" t="n">
        <f aca="false">$E$1186*$E1196</f>
        <v>107.142</v>
      </c>
    </row>
    <row r="1197" customFormat="false" ht="21" hidden="false" customHeight="false" outlineLevel="0" collapsed="false">
      <c r="A1197" s="143" t="n">
        <v>43460</v>
      </c>
      <c r="B1197" s="144" t="s">
        <v>498</v>
      </c>
      <c r="C1197" s="145" t="s">
        <v>478</v>
      </c>
      <c r="D1197" s="145" t="s">
        <v>484</v>
      </c>
      <c r="E1197" s="143" t="n">
        <v>0.182</v>
      </c>
      <c r="F1197" s="146" t="n">
        <f aca="false">IF(C1197="MAT.",VLOOKUP(A1197,INSUMOS_AUX!A:F,6,0),0)</f>
        <v>0.85</v>
      </c>
      <c r="G1197" s="143" t="n">
        <f aca="false">IF(C1197="M.O.",VLOOKUP(A1197,INSUMOS_AUX!A:F,6,0),0)</f>
        <v>0</v>
      </c>
      <c r="H1197" s="0" t="n">
        <f aca="false">$E$1186*$E1197</f>
        <v>10.92</v>
      </c>
    </row>
    <row r="1198" customFormat="false" ht="21" hidden="false" customHeight="false" outlineLevel="0" collapsed="false">
      <c r="A1198" s="143" t="n">
        <v>43461</v>
      </c>
      <c r="B1198" s="144" t="s">
        <v>501</v>
      </c>
      <c r="C1198" s="145" t="s">
        <v>478</v>
      </c>
      <c r="D1198" s="145" t="s">
        <v>484</v>
      </c>
      <c r="E1198" s="143" t="n">
        <v>0.2594</v>
      </c>
      <c r="F1198" s="146" t="n">
        <f aca="false">IF(C1198="MAT.",VLOOKUP(A1198,INSUMOS_AUX!A:F,6,0),0)</f>
        <v>0.31</v>
      </c>
      <c r="G1198" s="143" t="n">
        <f aca="false">IF(C1198="M.O.",VLOOKUP(A1198,INSUMOS_AUX!A:F,6,0),0)</f>
        <v>0</v>
      </c>
      <c r="H1198" s="0" t="n">
        <f aca="false">$E$1186*$E1198</f>
        <v>15.564</v>
      </c>
    </row>
    <row r="1199" customFormat="false" ht="21" hidden="false" customHeight="false" outlineLevel="0" collapsed="false">
      <c r="A1199" s="143" t="n">
        <v>43484</v>
      </c>
      <c r="B1199" s="144" t="s">
        <v>499</v>
      </c>
      <c r="C1199" s="145" t="s">
        <v>478</v>
      </c>
      <c r="D1199" s="145" t="s">
        <v>484</v>
      </c>
      <c r="E1199" s="143" t="n">
        <v>0.182</v>
      </c>
      <c r="F1199" s="146" t="n">
        <f aca="false">IF(C1199="MAT.",VLOOKUP(A1199,INSUMOS_AUX!A:F,6,0),0)</f>
        <v>1.2</v>
      </c>
      <c r="G1199" s="143" t="n">
        <f aca="false">IF(C1199="M.O.",VLOOKUP(A1199,INSUMOS_AUX!A:F,6,0),0)</f>
        <v>0</v>
      </c>
      <c r="H1199" s="0" t="n">
        <f aca="false">$E$1186*$E1199</f>
        <v>10.92</v>
      </c>
    </row>
    <row r="1200" customFormat="false" ht="21" hidden="false" customHeight="false" outlineLevel="0" collapsed="false">
      <c r="A1200" s="143" t="n">
        <v>43485</v>
      </c>
      <c r="B1200" s="144" t="s">
        <v>502</v>
      </c>
      <c r="C1200" s="145" t="s">
        <v>478</v>
      </c>
      <c r="D1200" s="145" t="s">
        <v>484</v>
      </c>
      <c r="E1200" s="143" t="n">
        <v>0.2594</v>
      </c>
      <c r="F1200" s="146" t="n">
        <f aca="false">IF(C1200="MAT.",VLOOKUP(A1200,INSUMOS_AUX!A:F,6,0),0)</f>
        <v>1.06</v>
      </c>
      <c r="G1200" s="143" t="n">
        <f aca="false">IF(C1200="M.O.",VLOOKUP(A1200,INSUMOS_AUX!A:F,6,0),0)</f>
        <v>0</v>
      </c>
      <c r="H1200" s="0" t="n">
        <f aca="false">$E$1186*$E1200</f>
        <v>15.564</v>
      </c>
    </row>
    <row r="1201" customFormat="false" ht="15" hidden="false" customHeight="false" outlineLevel="0" collapsed="false">
      <c r="A1201" s="137"/>
      <c r="B1201" s="147"/>
      <c r="C1201" s="138"/>
      <c r="D1201" s="138"/>
      <c r="E1201" s="138"/>
      <c r="F1201" s="138"/>
      <c r="G1201" s="138"/>
    </row>
    <row r="1202" customFormat="false" ht="31.5" hidden="false" customHeight="false" outlineLevel="0" collapsed="false">
      <c r="A1202" s="139" t="s">
        <v>307</v>
      </c>
      <c r="B1202" s="140" t="s">
        <v>308</v>
      </c>
      <c r="C1202" s="141" t="s">
        <v>62</v>
      </c>
      <c r="D1202" s="141" t="s">
        <v>152</v>
      </c>
      <c r="E1202" s="142" t="n">
        <v>52</v>
      </c>
      <c r="F1202" s="142" t="n">
        <f aca="false">SUMPRODUCT($E1203:$E1211,F1203:F1211)</f>
        <v>7.0698</v>
      </c>
      <c r="G1202" s="142" t="n">
        <f aca="false">SUMPRODUCT($E1203:$E1211,G1203:G1211)</f>
        <v>2.95189191675</v>
      </c>
    </row>
    <row r="1203" customFormat="false" ht="15" hidden="false" customHeight="false" outlineLevel="0" collapsed="false">
      <c r="A1203" s="143" t="n">
        <v>2436</v>
      </c>
      <c r="B1203" s="144" t="s">
        <v>497</v>
      </c>
      <c r="C1203" s="145" t="s">
        <v>476</v>
      </c>
      <c r="D1203" s="145" t="s">
        <v>484</v>
      </c>
      <c r="E1203" s="143" t="n">
        <v>0.098560665</v>
      </c>
      <c r="F1203" s="146" t="n">
        <f aca="false">IF(C1203="MAT.",VLOOKUP(A1203,INSUMOS_AUX!A:F,6,0),0)</f>
        <v>0</v>
      </c>
      <c r="G1203" s="143" t="n">
        <f aca="false">IF(C1203="M.O.",VLOOKUP(A1203,INSUMOS_AUX!A:F,6,0),0)</f>
        <v>18.58</v>
      </c>
      <c r="H1203" s="0" t="n">
        <f aca="false">$E$1202*$E1203</f>
        <v>5.12515458</v>
      </c>
    </row>
    <row r="1204" customFormat="false" ht="31.5" hidden="false" customHeight="false" outlineLevel="0" collapsed="false">
      <c r="A1204" s="143" t="n">
        <v>2446</v>
      </c>
      <c r="B1204" s="144" t="s">
        <v>686</v>
      </c>
      <c r="C1204" s="145" t="s">
        <v>478</v>
      </c>
      <c r="D1204" s="145" t="s">
        <v>152</v>
      </c>
      <c r="E1204" s="143" t="n">
        <v>1.1</v>
      </c>
      <c r="F1204" s="146" t="n">
        <f aca="false">IF(C1204="MAT.",VLOOKUP(A1204,INSUMOS_AUX!A:F,6,0),0)</f>
        <v>5.19</v>
      </c>
      <c r="G1204" s="143" t="n">
        <f aca="false">IF(C1204="M.O.",VLOOKUP(A1204,INSUMOS_AUX!A:F,6,0),0)</f>
        <v>0</v>
      </c>
      <c r="H1204" s="0" t="n">
        <f aca="false">$E$1202*$E1204</f>
        <v>57.2</v>
      </c>
    </row>
    <row r="1205" customFormat="false" ht="15" hidden="false" customHeight="false" outlineLevel="0" collapsed="false">
      <c r="A1205" s="143" t="n">
        <v>247</v>
      </c>
      <c r="B1205" s="144" t="s">
        <v>610</v>
      </c>
      <c r="C1205" s="145" t="s">
        <v>476</v>
      </c>
      <c r="D1205" s="145" t="s">
        <v>484</v>
      </c>
      <c r="E1205" s="143" t="n">
        <v>0.098560665</v>
      </c>
      <c r="F1205" s="146" t="n">
        <f aca="false">IF(C1205="MAT.",VLOOKUP(A1205,INSUMOS_AUX!A:F,6,0),0)</f>
        <v>0</v>
      </c>
      <c r="G1205" s="143" t="n">
        <f aca="false">IF(C1205="M.O.",VLOOKUP(A1205,INSUMOS_AUX!A:F,6,0),0)</f>
        <v>11.37</v>
      </c>
      <c r="H1205" s="0" t="n">
        <f aca="false">$E$1202*$E1205</f>
        <v>5.12515458</v>
      </c>
    </row>
    <row r="1206" customFormat="false" ht="21" hidden="false" customHeight="false" outlineLevel="0" collapsed="false">
      <c r="A1206" s="143" t="n">
        <v>37370</v>
      </c>
      <c r="B1206" s="144" t="s">
        <v>483</v>
      </c>
      <c r="C1206" s="145" t="s">
        <v>478</v>
      </c>
      <c r="D1206" s="145" t="s">
        <v>484</v>
      </c>
      <c r="E1206" s="143" t="n">
        <v>0.189</v>
      </c>
      <c r="F1206" s="146" t="n">
        <f aca="false">IF(C1206="MAT.",VLOOKUP(A1206,INSUMOS_AUX!A:F,6,0),0)</f>
        <v>3.14</v>
      </c>
      <c r="G1206" s="143" t="n">
        <f aca="false">IF(C1206="M.O.",VLOOKUP(A1206,INSUMOS_AUX!A:F,6,0),0)</f>
        <v>0</v>
      </c>
      <c r="H1206" s="0" t="n">
        <f aca="false">$E$1202*$E1206</f>
        <v>9.828</v>
      </c>
    </row>
    <row r="1207" customFormat="false" ht="21" hidden="false" customHeight="false" outlineLevel="0" collapsed="false">
      <c r="A1207" s="143" t="n">
        <v>37371</v>
      </c>
      <c r="B1207" s="144" t="s">
        <v>485</v>
      </c>
      <c r="C1207" s="145" t="s">
        <v>478</v>
      </c>
      <c r="D1207" s="145" t="s">
        <v>484</v>
      </c>
      <c r="E1207" s="143" t="n">
        <v>0.189</v>
      </c>
      <c r="F1207" s="146" t="n">
        <f aca="false">IF(C1207="MAT.",VLOOKUP(A1207,INSUMOS_AUX!A:F,6,0),0)</f>
        <v>0.63</v>
      </c>
      <c r="G1207" s="143" t="n">
        <f aca="false">IF(C1207="M.O.",VLOOKUP(A1207,INSUMOS_AUX!A:F,6,0),0)</f>
        <v>0</v>
      </c>
      <c r="H1207" s="0" t="n">
        <f aca="false">$E$1202*$E1207</f>
        <v>9.828</v>
      </c>
    </row>
    <row r="1208" customFormat="false" ht="21" hidden="false" customHeight="false" outlineLevel="0" collapsed="false">
      <c r="A1208" s="143" t="n">
        <v>37372</v>
      </c>
      <c r="B1208" s="144" t="s">
        <v>486</v>
      </c>
      <c r="C1208" s="145" t="s">
        <v>478</v>
      </c>
      <c r="D1208" s="145" t="s">
        <v>484</v>
      </c>
      <c r="E1208" s="143" t="n">
        <v>0.189</v>
      </c>
      <c r="F1208" s="146" t="n">
        <f aca="false">IF(C1208="MAT.",VLOOKUP(A1208,INSUMOS_AUX!A:F,6,0),0)</f>
        <v>1.34</v>
      </c>
      <c r="G1208" s="143" t="n">
        <f aca="false">IF(C1208="M.O.",VLOOKUP(A1208,INSUMOS_AUX!A:F,6,0),0)</f>
        <v>0</v>
      </c>
      <c r="H1208" s="0" t="n">
        <f aca="false">$E$1202*$E1208</f>
        <v>9.828</v>
      </c>
    </row>
    <row r="1209" customFormat="false" ht="21" hidden="false" customHeight="false" outlineLevel="0" collapsed="false">
      <c r="A1209" s="143" t="n">
        <v>37373</v>
      </c>
      <c r="B1209" s="144" t="s">
        <v>487</v>
      </c>
      <c r="C1209" s="145" t="s">
        <v>478</v>
      </c>
      <c r="D1209" s="145" t="s">
        <v>484</v>
      </c>
      <c r="E1209" s="143" t="n">
        <v>0.189</v>
      </c>
      <c r="F1209" s="146" t="n">
        <f aca="false">IF(C1209="MAT.",VLOOKUP(A1209,INSUMOS_AUX!A:F,6,0),0)</f>
        <v>0.04</v>
      </c>
      <c r="G1209" s="143" t="n">
        <f aca="false">IF(C1209="M.O.",VLOOKUP(A1209,INSUMOS_AUX!A:F,6,0),0)</f>
        <v>0</v>
      </c>
      <c r="H1209" s="0" t="n">
        <f aca="false">$E$1202*$E1209</f>
        <v>9.828</v>
      </c>
    </row>
    <row r="1210" customFormat="false" ht="21" hidden="false" customHeight="false" outlineLevel="0" collapsed="false">
      <c r="A1210" s="143" t="n">
        <v>43460</v>
      </c>
      <c r="B1210" s="144" t="s">
        <v>498</v>
      </c>
      <c r="C1210" s="145" t="s">
        <v>478</v>
      </c>
      <c r="D1210" s="145" t="s">
        <v>484</v>
      </c>
      <c r="E1210" s="143" t="n">
        <v>0.189</v>
      </c>
      <c r="F1210" s="146" t="n">
        <f aca="false">IF(C1210="MAT.",VLOOKUP(A1210,INSUMOS_AUX!A:F,6,0),0)</f>
        <v>0.85</v>
      </c>
      <c r="G1210" s="143" t="n">
        <f aca="false">IF(C1210="M.O.",VLOOKUP(A1210,INSUMOS_AUX!A:F,6,0),0)</f>
        <v>0</v>
      </c>
      <c r="H1210" s="0" t="n">
        <f aca="false">$E$1202*$E1210</f>
        <v>9.828</v>
      </c>
    </row>
    <row r="1211" customFormat="false" ht="21" hidden="false" customHeight="false" outlineLevel="0" collapsed="false">
      <c r="A1211" s="143" t="n">
        <v>43484</v>
      </c>
      <c r="B1211" s="144" t="s">
        <v>499</v>
      </c>
      <c r="C1211" s="145" t="s">
        <v>478</v>
      </c>
      <c r="D1211" s="145" t="s">
        <v>484</v>
      </c>
      <c r="E1211" s="143" t="n">
        <v>0.189</v>
      </c>
      <c r="F1211" s="146" t="n">
        <f aca="false">IF(C1211="MAT.",VLOOKUP(A1211,INSUMOS_AUX!A:F,6,0),0)</f>
        <v>1.2</v>
      </c>
      <c r="G1211" s="143" t="n">
        <f aca="false">IF(C1211="M.O.",VLOOKUP(A1211,INSUMOS_AUX!A:F,6,0),0)</f>
        <v>0</v>
      </c>
      <c r="H1211" s="0" t="n">
        <f aca="false">$E$1202*$E1211</f>
        <v>9.828</v>
      </c>
    </row>
    <row r="1212" customFormat="false" ht="15" hidden="false" customHeight="false" outlineLevel="0" collapsed="false">
      <c r="A1212" s="137"/>
      <c r="B1212" s="147"/>
      <c r="C1212" s="138"/>
      <c r="D1212" s="138"/>
      <c r="E1212" s="138"/>
      <c r="F1212" s="138"/>
      <c r="G1212" s="138"/>
    </row>
    <row r="1213" customFormat="false" ht="31.5" hidden="false" customHeight="false" outlineLevel="0" collapsed="false">
      <c r="A1213" s="139" t="s">
        <v>310</v>
      </c>
      <c r="B1213" s="140" t="s">
        <v>311</v>
      </c>
      <c r="C1213" s="141" t="s">
        <v>62</v>
      </c>
      <c r="D1213" s="141" t="s">
        <v>32</v>
      </c>
      <c r="E1213" s="142" t="n">
        <v>1</v>
      </c>
      <c r="F1213" s="142" t="n">
        <f aca="false">SUMPRODUCT($E1214:$E1228,F1214:F1228)</f>
        <v>245.76767367</v>
      </c>
      <c r="G1213" s="142" t="n">
        <f aca="false">SUMPRODUCT($E1214:$E1228,G1214:G1228)</f>
        <v>36.3028193437</v>
      </c>
    </row>
    <row r="1214" customFormat="false" ht="15" hidden="false" customHeight="false" outlineLevel="0" collapsed="false">
      <c r="A1214" s="143" t="n">
        <v>1106</v>
      </c>
      <c r="B1214" s="144" t="s">
        <v>505</v>
      </c>
      <c r="C1214" s="145" t="s">
        <v>478</v>
      </c>
      <c r="D1214" s="145" t="s">
        <v>506</v>
      </c>
      <c r="E1214" s="143" t="n">
        <v>3.38724</v>
      </c>
      <c r="F1214" s="146" t="n">
        <f aca="false">IF(C1214="MAT.",VLOOKUP(A1214,INSUMOS_AUX!A:F,6,0),0)</f>
        <v>1.3</v>
      </c>
      <c r="G1214" s="143" t="n">
        <f aca="false">IF(C1214="M.O.",VLOOKUP(A1214,INSUMOS_AUX!A:F,6,0),0)</f>
        <v>0</v>
      </c>
      <c r="H1214" s="0" t="n">
        <f aca="false">$E$1213*$E1214</f>
        <v>3.38724</v>
      </c>
    </row>
    <row r="1215" customFormat="false" ht="31.5" hidden="false" customHeight="false" outlineLevel="0" collapsed="false">
      <c r="A1215" s="143" t="n">
        <v>11253</v>
      </c>
      <c r="B1215" s="144" t="s">
        <v>687</v>
      </c>
      <c r="C1215" s="145" t="s">
        <v>478</v>
      </c>
      <c r="D1215" s="145" t="s">
        <v>32</v>
      </c>
      <c r="E1215" s="143" t="n">
        <v>1</v>
      </c>
      <c r="F1215" s="146" t="n">
        <f aca="false">IF(C1215="MAT.",VLOOKUP(A1215,INSUMOS_AUX!A:F,6,0),0)</f>
        <v>213.63</v>
      </c>
      <c r="G1215" s="143" t="n">
        <f aca="false">IF(C1215="M.O.",VLOOKUP(A1215,INSUMOS_AUX!A:F,6,0),0)</f>
        <v>0</v>
      </c>
      <c r="H1215" s="0" t="n">
        <f aca="false">$E$1213*$E1215</f>
        <v>1</v>
      </c>
    </row>
    <row r="1216" customFormat="false" ht="15" hidden="false" customHeight="false" outlineLevel="0" collapsed="false">
      <c r="A1216" s="143" t="n">
        <v>1379</v>
      </c>
      <c r="B1216" s="144" t="s">
        <v>507</v>
      </c>
      <c r="C1216" s="145" t="s">
        <v>478</v>
      </c>
      <c r="D1216" s="145" t="s">
        <v>506</v>
      </c>
      <c r="E1216" s="143" t="n">
        <v>7.620999</v>
      </c>
      <c r="F1216" s="146" t="n">
        <f aca="false">IF(C1216="MAT.",VLOOKUP(A1216,INSUMOS_AUX!A:F,6,0),0)</f>
        <v>0.7</v>
      </c>
      <c r="G1216" s="143" t="n">
        <f aca="false">IF(C1216="M.O.",VLOOKUP(A1216,INSUMOS_AUX!A:F,6,0),0)</f>
        <v>0</v>
      </c>
      <c r="H1216" s="0" t="n">
        <f aca="false">$E$1213*$E1216</f>
        <v>7.620999</v>
      </c>
    </row>
    <row r="1217" customFormat="false" ht="15" hidden="false" customHeight="false" outlineLevel="0" collapsed="false">
      <c r="A1217" s="143" t="n">
        <v>2436</v>
      </c>
      <c r="B1217" s="144" t="s">
        <v>497</v>
      </c>
      <c r="C1217" s="145" t="s">
        <v>476</v>
      </c>
      <c r="D1217" s="145" t="s">
        <v>484</v>
      </c>
      <c r="E1217" s="143" t="n">
        <v>1.08781771</v>
      </c>
      <c r="F1217" s="146" t="n">
        <f aca="false">IF(C1217="MAT.",VLOOKUP(A1217,INSUMOS_AUX!A:F,6,0),0)</f>
        <v>0</v>
      </c>
      <c r="G1217" s="143" t="n">
        <f aca="false">IF(C1217="M.O.",VLOOKUP(A1217,INSUMOS_AUX!A:F,6,0),0)</f>
        <v>18.58</v>
      </c>
      <c r="H1217" s="0" t="n">
        <f aca="false">$E$1213*$E1217</f>
        <v>1.08781771</v>
      </c>
    </row>
    <row r="1218" customFormat="false" ht="15" hidden="false" customHeight="false" outlineLevel="0" collapsed="false">
      <c r="A1218" s="143" t="n">
        <v>247</v>
      </c>
      <c r="B1218" s="144" t="s">
        <v>610</v>
      </c>
      <c r="C1218" s="145" t="s">
        <v>476</v>
      </c>
      <c r="D1218" s="145" t="s">
        <v>484</v>
      </c>
      <c r="E1218" s="143" t="n">
        <v>1.08781771</v>
      </c>
      <c r="F1218" s="146" t="n">
        <f aca="false">IF(C1218="MAT.",VLOOKUP(A1218,INSUMOS_AUX!A:F,6,0),0)</f>
        <v>0</v>
      </c>
      <c r="G1218" s="143" t="n">
        <f aca="false">IF(C1218="M.O.",VLOOKUP(A1218,INSUMOS_AUX!A:F,6,0),0)</f>
        <v>11.37</v>
      </c>
      <c r="H1218" s="0" t="n">
        <f aca="false">$E$1213*$E1218</f>
        <v>1.08781771</v>
      </c>
    </row>
    <row r="1219" customFormat="false" ht="21" hidden="false" customHeight="false" outlineLevel="0" collapsed="false">
      <c r="A1219" s="143" t="n">
        <v>370</v>
      </c>
      <c r="B1219" s="144" t="s">
        <v>508</v>
      </c>
      <c r="C1219" s="145" t="s">
        <v>478</v>
      </c>
      <c r="D1219" s="145" t="s">
        <v>102</v>
      </c>
      <c r="E1219" s="143" t="n">
        <v>0.033756</v>
      </c>
      <c r="F1219" s="146" t="n">
        <f aca="false">IF(C1219="MAT.",VLOOKUP(A1219,INSUMOS_AUX!A:F,6,0),0)</f>
        <v>150</v>
      </c>
      <c r="G1219" s="143" t="n">
        <f aca="false">IF(C1219="M.O.",VLOOKUP(A1219,INSUMOS_AUX!A:F,6,0),0)</f>
        <v>0</v>
      </c>
      <c r="H1219" s="0" t="n">
        <f aca="false">$E$1213*$E1219</f>
        <v>0.033756</v>
      </c>
    </row>
    <row r="1220" customFormat="false" ht="21" hidden="false" customHeight="false" outlineLevel="0" collapsed="false">
      <c r="A1220" s="143" t="n">
        <v>37370</v>
      </c>
      <c r="B1220" s="144" t="s">
        <v>483</v>
      </c>
      <c r="C1220" s="145" t="s">
        <v>478</v>
      </c>
      <c r="D1220" s="145" t="s">
        <v>484</v>
      </c>
      <c r="E1220" s="143" t="n">
        <v>2.412793</v>
      </c>
      <c r="F1220" s="146" t="n">
        <f aca="false">IF(C1220="MAT.",VLOOKUP(A1220,INSUMOS_AUX!A:F,6,0),0)</f>
        <v>3.14</v>
      </c>
      <c r="G1220" s="143" t="n">
        <f aca="false">IF(C1220="M.O.",VLOOKUP(A1220,INSUMOS_AUX!A:F,6,0),0)</f>
        <v>0</v>
      </c>
      <c r="H1220" s="0" t="n">
        <f aca="false">$E$1213*$E1220</f>
        <v>2.412793</v>
      </c>
    </row>
    <row r="1221" customFormat="false" ht="21" hidden="false" customHeight="false" outlineLevel="0" collapsed="false">
      <c r="A1221" s="143" t="n">
        <v>37371</v>
      </c>
      <c r="B1221" s="144" t="s">
        <v>485</v>
      </c>
      <c r="C1221" s="145" t="s">
        <v>478</v>
      </c>
      <c r="D1221" s="145" t="s">
        <v>484</v>
      </c>
      <c r="E1221" s="143" t="n">
        <v>2.412793</v>
      </c>
      <c r="F1221" s="146" t="n">
        <f aca="false">IF(C1221="MAT.",VLOOKUP(A1221,INSUMOS_AUX!A:F,6,0),0)</f>
        <v>0.63</v>
      </c>
      <c r="G1221" s="143" t="n">
        <f aca="false">IF(C1221="M.O.",VLOOKUP(A1221,INSUMOS_AUX!A:F,6,0),0)</f>
        <v>0</v>
      </c>
      <c r="H1221" s="0" t="n">
        <f aca="false">$E$1213*$E1221</f>
        <v>2.412793</v>
      </c>
    </row>
    <row r="1222" customFormat="false" ht="21" hidden="false" customHeight="false" outlineLevel="0" collapsed="false">
      <c r="A1222" s="143" t="n">
        <v>37372</v>
      </c>
      <c r="B1222" s="144" t="s">
        <v>486</v>
      </c>
      <c r="C1222" s="145" t="s">
        <v>478</v>
      </c>
      <c r="D1222" s="145" t="s">
        <v>484</v>
      </c>
      <c r="E1222" s="143" t="n">
        <v>2.412793</v>
      </c>
      <c r="F1222" s="146" t="n">
        <f aca="false">IF(C1222="MAT.",VLOOKUP(A1222,INSUMOS_AUX!A:F,6,0),0)</f>
        <v>1.34</v>
      </c>
      <c r="G1222" s="143" t="n">
        <f aca="false">IF(C1222="M.O.",VLOOKUP(A1222,INSUMOS_AUX!A:F,6,0),0)</f>
        <v>0</v>
      </c>
      <c r="H1222" s="0" t="n">
        <f aca="false">$E$1213*$E1222</f>
        <v>2.412793</v>
      </c>
    </row>
    <row r="1223" customFormat="false" ht="21" hidden="false" customHeight="false" outlineLevel="0" collapsed="false">
      <c r="A1223" s="143" t="n">
        <v>37373</v>
      </c>
      <c r="B1223" s="144" t="s">
        <v>487</v>
      </c>
      <c r="C1223" s="145" t="s">
        <v>478</v>
      </c>
      <c r="D1223" s="145" t="s">
        <v>484</v>
      </c>
      <c r="E1223" s="143" t="n">
        <v>2.412793</v>
      </c>
      <c r="F1223" s="146" t="n">
        <f aca="false">IF(C1223="MAT.",VLOOKUP(A1223,INSUMOS_AUX!A:F,6,0),0)</f>
        <v>0.04</v>
      </c>
      <c r="G1223" s="143" t="n">
        <f aca="false">IF(C1223="M.O.",VLOOKUP(A1223,INSUMOS_AUX!A:F,6,0),0)</f>
        <v>0</v>
      </c>
      <c r="H1223" s="0" t="n">
        <f aca="false">$E$1213*$E1223</f>
        <v>2.412793</v>
      </c>
    </row>
    <row r="1224" customFormat="false" ht="21" hidden="false" customHeight="false" outlineLevel="0" collapsed="false">
      <c r="A1224" s="143" t="n">
        <v>43460</v>
      </c>
      <c r="B1224" s="144" t="s">
        <v>498</v>
      </c>
      <c r="C1224" s="145" t="s">
        <v>478</v>
      </c>
      <c r="D1224" s="145" t="s">
        <v>484</v>
      </c>
      <c r="E1224" s="143" t="n">
        <v>2.086</v>
      </c>
      <c r="F1224" s="146" t="n">
        <f aca="false">IF(C1224="MAT.",VLOOKUP(A1224,INSUMOS_AUX!A:F,6,0),0)</f>
        <v>0.85</v>
      </c>
      <c r="G1224" s="143" t="n">
        <f aca="false">IF(C1224="M.O.",VLOOKUP(A1224,INSUMOS_AUX!A:F,6,0),0)</f>
        <v>0</v>
      </c>
      <c r="H1224" s="0" t="n">
        <f aca="false">$E$1213*$E1224</f>
        <v>2.086</v>
      </c>
    </row>
    <row r="1225" customFormat="false" ht="21" hidden="false" customHeight="false" outlineLevel="0" collapsed="false">
      <c r="A1225" s="143" t="n">
        <v>43467</v>
      </c>
      <c r="B1225" s="144" t="s">
        <v>489</v>
      </c>
      <c r="C1225" s="145" t="s">
        <v>478</v>
      </c>
      <c r="D1225" s="145" t="s">
        <v>484</v>
      </c>
      <c r="E1225" s="143" t="n">
        <v>0.326793</v>
      </c>
      <c r="F1225" s="146" t="n">
        <f aca="false">IF(C1225="MAT.",VLOOKUP(A1225,INSUMOS_AUX!A:F,6,0),0)</f>
        <v>0.61</v>
      </c>
      <c r="G1225" s="143" t="n">
        <f aca="false">IF(C1225="M.O.",VLOOKUP(A1225,INSUMOS_AUX!A:F,6,0),0)</f>
        <v>0</v>
      </c>
      <c r="H1225" s="0" t="n">
        <f aca="false">$E$1213*$E1225</f>
        <v>0.326793</v>
      </c>
    </row>
    <row r="1226" customFormat="false" ht="21" hidden="false" customHeight="false" outlineLevel="0" collapsed="false">
      <c r="A1226" s="143" t="n">
        <v>43484</v>
      </c>
      <c r="B1226" s="144" t="s">
        <v>499</v>
      </c>
      <c r="C1226" s="145" t="s">
        <v>478</v>
      </c>
      <c r="D1226" s="145" t="s">
        <v>484</v>
      </c>
      <c r="E1226" s="143" t="n">
        <v>2.086</v>
      </c>
      <c r="F1226" s="146" t="n">
        <f aca="false">IF(C1226="MAT.",VLOOKUP(A1226,INSUMOS_AUX!A:F,6,0),0)</f>
        <v>1.2</v>
      </c>
      <c r="G1226" s="143" t="n">
        <f aca="false">IF(C1226="M.O.",VLOOKUP(A1226,INSUMOS_AUX!A:F,6,0),0)</f>
        <v>0</v>
      </c>
      <c r="H1226" s="0" t="n">
        <f aca="false">$E$1213*$E1226</f>
        <v>2.086</v>
      </c>
    </row>
    <row r="1227" customFormat="false" ht="21" hidden="false" customHeight="false" outlineLevel="0" collapsed="false">
      <c r="A1227" s="143" t="n">
        <v>43491</v>
      </c>
      <c r="B1227" s="144" t="s">
        <v>491</v>
      </c>
      <c r="C1227" s="145" t="s">
        <v>478</v>
      </c>
      <c r="D1227" s="145" t="s">
        <v>484</v>
      </c>
      <c r="E1227" s="143" t="n">
        <v>0.326793</v>
      </c>
      <c r="F1227" s="146" t="n">
        <f aca="false">IF(C1227="MAT.",VLOOKUP(A1227,INSUMOS_AUX!A:F,6,0),0)</f>
        <v>1.33</v>
      </c>
      <c r="G1227" s="143" t="n">
        <f aca="false">IF(C1227="M.O.",VLOOKUP(A1227,INSUMOS_AUX!A:F,6,0),0)</f>
        <v>0</v>
      </c>
      <c r="H1227" s="0" t="n">
        <f aca="false">$E$1213*$E1227</f>
        <v>0.326793</v>
      </c>
    </row>
    <row r="1228" customFormat="false" ht="15" hidden="false" customHeight="false" outlineLevel="0" collapsed="false">
      <c r="A1228" s="143" t="n">
        <v>6111</v>
      </c>
      <c r="B1228" s="144" t="s">
        <v>493</v>
      </c>
      <c r="C1228" s="145" t="s">
        <v>476</v>
      </c>
      <c r="D1228" s="145" t="s">
        <v>484</v>
      </c>
      <c r="E1228" s="143" t="n">
        <v>0.334773285</v>
      </c>
      <c r="F1228" s="146" t="n">
        <f aca="false">IF(C1228="MAT.",VLOOKUP(A1228,INSUMOS_AUX!A:F,6,0),0)</f>
        <v>0</v>
      </c>
      <c r="G1228" s="143" t="n">
        <f aca="false">IF(C1228="M.O.",VLOOKUP(A1228,INSUMOS_AUX!A:F,6,0),0)</f>
        <v>11.12</v>
      </c>
      <c r="H1228" s="0" t="n">
        <f aca="false">$E$1213*$E1228</f>
        <v>0.334773285</v>
      </c>
    </row>
    <row r="1229" customFormat="false" ht="15" hidden="false" customHeight="false" outlineLevel="0" collapsed="false">
      <c r="A1229" s="137"/>
      <c r="B1229" s="147"/>
      <c r="C1229" s="138"/>
      <c r="D1229" s="138"/>
      <c r="E1229" s="138"/>
      <c r="F1229" s="138"/>
      <c r="G1229" s="138"/>
    </row>
    <row r="1230" customFormat="false" ht="15" hidden="false" customHeight="false" outlineLevel="0" collapsed="false">
      <c r="A1230" s="139" t="s">
        <v>313</v>
      </c>
      <c r="B1230" s="140" t="s">
        <v>314</v>
      </c>
      <c r="C1230" s="141" t="s">
        <v>62</v>
      </c>
      <c r="D1230" s="141" t="s">
        <v>32</v>
      </c>
      <c r="E1230" s="142" t="n">
        <v>20</v>
      </c>
      <c r="F1230" s="142" t="n">
        <f aca="false">SUMPRODUCT($E1231:$E1243,F1231:F1243)</f>
        <v>91.82248</v>
      </c>
      <c r="G1230" s="142" t="n">
        <f aca="false">SUMPRODUCT($E1231:$E1243,G1231:G1243)</f>
        <v>10.4393891913</v>
      </c>
    </row>
    <row r="1231" customFormat="false" ht="15" hidden="false" customHeight="false" outlineLevel="0" collapsed="false">
      <c r="A1231" s="143" t="n">
        <v>2436</v>
      </c>
      <c r="B1231" s="144" t="s">
        <v>497</v>
      </c>
      <c r="C1231" s="145" t="s">
        <v>476</v>
      </c>
      <c r="D1231" s="145" t="s">
        <v>484</v>
      </c>
      <c r="E1231" s="143" t="n">
        <v>0.348560574</v>
      </c>
      <c r="F1231" s="146" t="n">
        <f aca="false">IF(C1231="MAT.",VLOOKUP(A1231,INSUMOS_AUX!A:F,6,0),0)</f>
        <v>0</v>
      </c>
      <c r="G1231" s="143" t="n">
        <f aca="false">IF(C1231="M.O.",VLOOKUP(A1231,INSUMOS_AUX!A:F,6,0),0)</f>
        <v>18.58</v>
      </c>
      <c r="H1231" s="0" t="n">
        <f aca="false">$E$1230*$E1231</f>
        <v>6.97121148</v>
      </c>
    </row>
    <row r="1232" customFormat="false" ht="15" hidden="false" customHeight="false" outlineLevel="0" collapsed="false">
      <c r="A1232" s="143" t="n">
        <v>247</v>
      </c>
      <c r="B1232" s="144" t="s">
        <v>610</v>
      </c>
      <c r="C1232" s="145" t="s">
        <v>476</v>
      </c>
      <c r="D1232" s="145" t="s">
        <v>484</v>
      </c>
      <c r="E1232" s="143" t="n">
        <v>0.348560574</v>
      </c>
      <c r="F1232" s="146" t="n">
        <f aca="false">IF(C1232="MAT.",VLOOKUP(A1232,INSUMOS_AUX!A:F,6,0),0)</f>
        <v>0</v>
      </c>
      <c r="G1232" s="143" t="n">
        <f aca="false">IF(C1232="M.O.",VLOOKUP(A1232,INSUMOS_AUX!A:F,6,0),0)</f>
        <v>11.37</v>
      </c>
      <c r="H1232" s="0" t="n">
        <f aca="false">$E$1230*$E1232</f>
        <v>6.97121148</v>
      </c>
    </row>
    <row r="1233" customFormat="false" ht="21" hidden="false" customHeight="false" outlineLevel="0" collapsed="false">
      <c r="A1233" s="143" t="n">
        <v>37370</v>
      </c>
      <c r="B1233" s="144" t="s">
        <v>483</v>
      </c>
      <c r="C1233" s="145" t="s">
        <v>478</v>
      </c>
      <c r="D1233" s="145" t="s">
        <v>484</v>
      </c>
      <c r="E1233" s="143" t="n">
        <v>0.6684</v>
      </c>
      <c r="F1233" s="146" t="n">
        <f aca="false">IF(C1233="MAT.",VLOOKUP(A1233,INSUMOS_AUX!A:F,6,0),0)</f>
        <v>3.14</v>
      </c>
      <c r="G1233" s="143" t="n">
        <f aca="false">IF(C1233="M.O.",VLOOKUP(A1233,INSUMOS_AUX!A:F,6,0),0)</f>
        <v>0</v>
      </c>
      <c r="H1233" s="0" t="n">
        <f aca="false">$E$1230*$E1233</f>
        <v>13.368</v>
      </c>
    </row>
    <row r="1234" customFormat="false" ht="21" hidden="false" customHeight="false" outlineLevel="0" collapsed="false">
      <c r="A1234" s="143" t="n">
        <v>37371</v>
      </c>
      <c r="B1234" s="144" t="s">
        <v>485</v>
      </c>
      <c r="C1234" s="145" t="s">
        <v>478</v>
      </c>
      <c r="D1234" s="145" t="s">
        <v>484</v>
      </c>
      <c r="E1234" s="143" t="n">
        <v>0.6684</v>
      </c>
      <c r="F1234" s="146" t="n">
        <f aca="false">IF(C1234="MAT.",VLOOKUP(A1234,INSUMOS_AUX!A:F,6,0),0)</f>
        <v>0.63</v>
      </c>
      <c r="G1234" s="143" t="n">
        <f aca="false">IF(C1234="M.O.",VLOOKUP(A1234,INSUMOS_AUX!A:F,6,0),0)</f>
        <v>0</v>
      </c>
      <c r="H1234" s="0" t="n">
        <f aca="false">$E$1230*$E1234</f>
        <v>13.368</v>
      </c>
    </row>
    <row r="1235" customFormat="false" ht="21" hidden="false" customHeight="false" outlineLevel="0" collapsed="false">
      <c r="A1235" s="143" t="n">
        <v>37372</v>
      </c>
      <c r="B1235" s="144" t="s">
        <v>486</v>
      </c>
      <c r="C1235" s="145" t="s">
        <v>478</v>
      </c>
      <c r="D1235" s="145" t="s">
        <v>484</v>
      </c>
      <c r="E1235" s="143" t="n">
        <v>0.6684</v>
      </c>
      <c r="F1235" s="146" t="n">
        <f aca="false">IF(C1235="MAT.",VLOOKUP(A1235,INSUMOS_AUX!A:F,6,0),0)</f>
        <v>1.34</v>
      </c>
      <c r="G1235" s="143" t="n">
        <f aca="false">IF(C1235="M.O.",VLOOKUP(A1235,INSUMOS_AUX!A:F,6,0),0)</f>
        <v>0</v>
      </c>
      <c r="H1235" s="0" t="n">
        <f aca="false">$E$1230*$E1235</f>
        <v>13.368</v>
      </c>
    </row>
    <row r="1236" customFormat="false" ht="21" hidden="false" customHeight="false" outlineLevel="0" collapsed="false">
      <c r="A1236" s="143" t="n">
        <v>37373</v>
      </c>
      <c r="B1236" s="144" t="s">
        <v>487</v>
      </c>
      <c r="C1236" s="145" t="s">
        <v>478</v>
      </c>
      <c r="D1236" s="145" t="s">
        <v>484</v>
      </c>
      <c r="E1236" s="143" t="n">
        <v>0.6684</v>
      </c>
      <c r="F1236" s="146" t="n">
        <f aca="false">IF(C1236="MAT.",VLOOKUP(A1236,INSUMOS_AUX!A:F,6,0),0)</f>
        <v>0.04</v>
      </c>
      <c r="G1236" s="143" t="n">
        <f aca="false">IF(C1236="M.O.",VLOOKUP(A1236,INSUMOS_AUX!A:F,6,0),0)</f>
        <v>0</v>
      </c>
      <c r="H1236" s="0" t="n">
        <f aca="false">$E$1230*$E1236</f>
        <v>13.368</v>
      </c>
    </row>
    <row r="1237" customFormat="false" ht="21" hidden="false" customHeight="false" outlineLevel="0" collapsed="false">
      <c r="A1237" s="143" t="n">
        <v>38094</v>
      </c>
      <c r="B1237" s="144" t="s">
        <v>618</v>
      </c>
      <c r="C1237" s="145" t="s">
        <v>478</v>
      </c>
      <c r="D1237" s="145" t="s">
        <v>32</v>
      </c>
      <c r="E1237" s="143" t="n">
        <v>1</v>
      </c>
      <c r="F1237" s="146" t="n">
        <f aca="false">IF(C1237="MAT.",VLOOKUP(A1237,INSUMOS_AUX!A:F,6,0),0)</f>
        <v>2.54</v>
      </c>
      <c r="G1237" s="143" t="n">
        <f aca="false">IF(C1237="M.O.",VLOOKUP(A1237,INSUMOS_AUX!A:F,6,0),0)</f>
        <v>0</v>
      </c>
      <c r="H1237" s="0" t="n">
        <f aca="false">$E$1230*$E1237</f>
        <v>20</v>
      </c>
    </row>
    <row r="1238" customFormat="false" ht="31.5" hidden="false" customHeight="false" outlineLevel="0" collapsed="false">
      <c r="A1238" s="143" t="n">
        <v>38099</v>
      </c>
      <c r="B1238" s="144" t="s">
        <v>619</v>
      </c>
      <c r="C1238" s="145" t="s">
        <v>478</v>
      </c>
      <c r="D1238" s="145" t="s">
        <v>32</v>
      </c>
      <c r="E1238" s="143" t="n">
        <v>1</v>
      </c>
      <c r="F1238" s="146" t="n">
        <f aca="false">IF(C1238="MAT.",VLOOKUP(A1238,INSUMOS_AUX!A:F,6,0),0)</f>
        <v>1.32</v>
      </c>
      <c r="G1238" s="143" t="n">
        <f aca="false">IF(C1238="M.O.",VLOOKUP(A1238,INSUMOS_AUX!A:F,6,0),0)</f>
        <v>0</v>
      </c>
      <c r="H1238" s="0" t="n">
        <f aca="false">$E$1230*$E1238</f>
        <v>20</v>
      </c>
    </row>
    <row r="1239" customFormat="false" ht="21" hidden="false" customHeight="false" outlineLevel="0" collapsed="false">
      <c r="A1239" s="143" t="n">
        <v>39601</v>
      </c>
      <c r="B1239" s="144" t="s">
        <v>688</v>
      </c>
      <c r="C1239" s="145" t="s">
        <v>478</v>
      </c>
      <c r="D1239" s="145" t="s">
        <v>32</v>
      </c>
      <c r="E1239" s="143" t="n">
        <v>2</v>
      </c>
      <c r="F1239" s="146" t="n">
        <f aca="false">IF(C1239="MAT.",VLOOKUP(A1239,INSUMOS_AUX!A:F,6,0),0)</f>
        <v>35.26</v>
      </c>
      <c r="G1239" s="143" t="n">
        <f aca="false">IF(C1239="M.O.",VLOOKUP(A1239,INSUMOS_AUX!A:F,6,0),0)</f>
        <v>0</v>
      </c>
      <c r="H1239" s="0" t="n">
        <f aca="false">$E$1230*$E1239</f>
        <v>40</v>
      </c>
    </row>
    <row r="1240" customFormat="false" ht="21" hidden="false" customHeight="false" outlineLevel="0" collapsed="false">
      <c r="A1240" s="143" t="n">
        <v>43460</v>
      </c>
      <c r="B1240" s="144" t="s">
        <v>498</v>
      </c>
      <c r="C1240" s="145" t="s">
        <v>478</v>
      </c>
      <c r="D1240" s="145" t="s">
        <v>484</v>
      </c>
      <c r="E1240" s="143" t="n">
        <v>0.6684</v>
      </c>
      <c r="F1240" s="146" t="n">
        <f aca="false">IF(C1240="MAT.",VLOOKUP(A1240,INSUMOS_AUX!A:F,6,0),0)</f>
        <v>0.85</v>
      </c>
      <c r="G1240" s="143" t="n">
        <f aca="false">IF(C1240="M.O.",VLOOKUP(A1240,INSUMOS_AUX!A:F,6,0),0)</f>
        <v>0</v>
      </c>
      <c r="H1240" s="0" t="n">
        <f aca="false">$E$1230*$E1240</f>
        <v>13.368</v>
      </c>
    </row>
    <row r="1241" customFormat="false" ht="21" hidden="false" customHeight="false" outlineLevel="0" collapsed="false">
      <c r="A1241" s="143" t="n">
        <v>43484</v>
      </c>
      <c r="B1241" s="144" t="s">
        <v>499</v>
      </c>
      <c r="C1241" s="145" t="s">
        <v>478</v>
      </c>
      <c r="D1241" s="145" t="s">
        <v>484</v>
      </c>
      <c r="E1241" s="143" t="n">
        <v>0.6684</v>
      </c>
      <c r="F1241" s="146" t="n">
        <f aca="false">IF(C1241="MAT.",VLOOKUP(A1241,INSUMOS_AUX!A:F,6,0),0)</f>
        <v>1.2</v>
      </c>
      <c r="G1241" s="143" t="n">
        <f aca="false">IF(C1241="M.O.",VLOOKUP(A1241,INSUMOS_AUX!A:F,6,0),0)</f>
        <v>0</v>
      </c>
      <c r="H1241" s="0" t="n">
        <f aca="false">$E$1230*$E1241</f>
        <v>13.368</v>
      </c>
    </row>
    <row r="1242" customFormat="false" ht="15" hidden="false" customHeight="false" outlineLevel="0" collapsed="false">
      <c r="A1242" s="143" t="s">
        <v>689</v>
      </c>
      <c r="B1242" s="144" t="s">
        <v>690</v>
      </c>
      <c r="C1242" s="145" t="s">
        <v>478</v>
      </c>
      <c r="D1242" s="145" t="s">
        <v>32</v>
      </c>
      <c r="E1242" s="143" t="n">
        <v>1</v>
      </c>
      <c r="F1242" s="146" t="n">
        <f aca="false">IF(C1242="MAT.",VLOOKUP(A1242,INSUMOS_AUX!A:F,6,0),0)</f>
        <v>2.51</v>
      </c>
      <c r="G1242" s="143" t="n">
        <f aca="false">IF(C1242="M.O.",VLOOKUP(A1242,INSUMOS_AUX!A:F,6,0),0)</f>
        <v>0</v>
      </c>
      <c r="H1242" s="0" t="n">
        <f aca="false">$E$1230*$E1242</f>
        <v>20</v>
      </c>
    </row>
    <row r="1243" customFormat="false" ht="15" hidden="false" customHeight="false" outlineLevel="0" collapsed="false">
      <c r="A1243" s="143" t="s">
        <v>691</v>
      </c>
      <c r="B1243" s="144" t="s">
        <v>692</v>
      </c>
      <c r="C1243" s="145" t="s">
        <v>478</v>
      </c>
      <c r="D1243" s="145" t="s">
        <v>32</v>
      </c>
      <c r="E1243" s="143" t="n">
        <v>2</v>
      </c>
      <c r="F1243" s="146" t="n">
        <f aca="false">IF(C1243="MAT.",VLOOKUP(A1243,INSUMOS_AUX!A:F,6,0),0)</f>
        <v>5.06</v>
      </c>
      <c r="G1243" s="143" t="n">
        <f aca="false">IF(C1243="M.O.",VLOOKUP(A1243,INSUMOS_AUX!A:F,6,0),0)</f>
        <v>0</v>
      </c>
      <c r="H1243" s="0" t="n">
        <f aca="false">$E$1230*$E1243</f>
        <v>40</v>
      </c>
    </row>
    <row r="1244" customFormat="false" ht="15" hidden="false" customHeight="false" outlineLevel="0" collapsed="false">
      <c r="A1244" s="137"/>
      <c r="B1244" s="147"/>
      <c r="C1244" s="138"/>
      <c r="D1244" s="138"/>
      <c r="E1244" s="138"/>
      <c r="F1244" s="138"/>
      <c r="G1244" s="138"/>
    </row>
    <row r="1245" customFormat="false" ht="15" hidden="false" customHeight="false" outlineLevel="0" collapsed="false">
      <c r="A1245" s="139" t="s">
        <v>213</v>
      </c>
      <c r="B1245" s="140" t="s">
        <v>214</v>
      </c>
      <c r="C1245" s="141" t="s">
        <v>62</v>
      </c>
      <c r="D1245" s="141" t="s">
        <v>32</v>
      </c>
      <c r="E1245" s="142" t="n">
        <v>18</v>
      </c>
      <c r="F1245" s="142" t="n">
        <f aca="false">SUMPRODUCT($E1246:$E1257,F1246:F1257)</f>
        <v>5.37</v>
      </c>
      <c r="G1245" s="142" t="n">
        <f aca="false">SUMPRODUCT($E1246:$E1257,G1246:G1257)</f>
        <v>1.561847575</v>
      </c>
    </row>
    <row r="1246" customFormat="false" ht="15" hidden="false" customHeight="false" outlineLevel="0" collapsed="false">
      <c r="A1246" s="143" t="n">
        <v>2436</v>
      </c>
      <c r="B1246" s="144" t="s">
        <v>497</v>
      </c>
      <c r="C1246" s="145" t="s">
        <v>476</v>
      </c>
      <c r="D1246" s="145" t="s">
        <v>484</v>
      </c>
      <c r="E1246" s="143" t="n">
        <v>0.0521485</v>
      </c>
      <c r="F1246" s="146" t="n">
        <f aca="false">IF(C1246="MAT.",VLOOKUP(A1246,INSUMOS_AUX!A:F,6,0),0)</f>
        <v>0</v>
      </c>
      <c r="G1246" s="143" t="n">
        <f aca="false">IF(C1246="M.O.",VLOOKUP(A1246,INSUMOS_AUX!A:F,6,0),0)</f>
        <v>18.58</v>
      </c>
      <c r="H1246" s="0" t="n">
        <f aca="false">$E$1245*$E1246</f>
        <v>0.938673</v>
      </c>
    </row>
    <row r="1247" customFormat="false" ht="15" hidden="false" customHeight="false" outlineLevel="0" collapsed="false">
      <c r="A1247" s="143" t="n">
        <v>247</v>
      </c>
      <c r="B1247" s="144" t="s">
        <v>610</v>
      </c>
      <c r="C1247" s="145" t="s">
        <v>476</v>
      </c>
      <c r="D1247" s="145" t="s">
        <v>484</v>
      </c>
      <c r="E1247" s="143" t="n">
        <v>0.0521485</v>
      </c>
      <c r="F1247" s="146" t="n">
        <f aca="false">IF(C1247="MAT.",VLOOKUP(A1247,INSUMOS_AUX!A:F,6,0),0)</f>
        <v>0</v>
      </c>
      <c r="G1247" s="143" t="n">
        <f aca="false">IF(C1247="M.O.",VLOOKUP(A1247,INSUMOS_AUX!A:F,6,0),0)</f>
        <v>11.37</v>
      </c>
      <c r="H1247" s="0" t="n">
        <f aca="false">$E$1245*$E1247</f>
        <v>0.938673</v>
      </c>
    </row>
    <row r="1248" customFormat="false" ht="21" hidden="false" customHeight="false" outlineLevel="0" collapsed="false">
      <c r="A1248" s="143" t="n">
        <v>37370</v>
      </c>
      <c r="B1248" s="144" t="s">
        <v>483</v>
      </c>
      <c r="C1248" s="145" t="s">
        <v>478</v>
      </c>
      <c r="D1248" s="145" t="s">
        <v>484</v>
      </c>
      <c r="E1248" s="143" t="n">
        <v>0.1</v>
      </c>
      <c r="F1248" s="146" t="n">
        <f aca="false">IF(C1248="MAT.",VLOOKUP(A1248,INSUMOS_AUX!A:F,6,0),0)</f>
        <v>3.14</v>
      </c>
      <c r="G1248" s="143" t="n">
        <f aca="false">IF(C1248="M.O.",VLOOKUP(A1248,INSUMOS_AUX!A:F,6,0),0)</f>
        <v>0</v>
      </c>
      <c r="H1248" s="0" t="n">
        <f aca="false">$E$1245*$E1248</f>
        <v>1.8</v>
      </c>
    </row>
    <row r="1249" customFormat="false" ht="21" hidden="false" customHeight="false" outlineLevel="0" collapsed="false">
      <c r="A1249" s="143" t="n">
        <v>37371</v>
      </c>
      <c r="B1249" s="144" t="s">
        <v>485</v>
      </c>
      <c r="C1249" s="145" t="s">
        <v>478</v>
      </c>
      <c r="D1249" s="145" t="s">
        <v>484</v>
      </c>
      <c r="E1249" s="143" t="n">
        <v>0.1</v>
      </c>
      <c r="F1249" s="146" t="n">
        <f aca="false">IF(C1249="MAT.",VLOOKUP(A1249,INSUMOS_AUX!A:F,6,0),0)</f>
        <v>0.63</v>
      </c>
      <c r="G1249" s="143" t="n">
        <f aca="false">IF(C1249="M.O.",VLOOKUP(A1249,INSUMOS_AUX!A:F,6,0),0)</f>
        <v>0</v>
      </c>
      <c r="H1249" s="0" t="n">
        <f aca="false">$E$1245*$E1249</f>
        <v>1.8</v>
      </c>
    </row>
    <row r="1250" customFormat="false" ht="21" hidden="false" customHeight="false" outlineLevel="0" collapsed="false">
      <c r="A1250" s="143" t="n">
        <v>37372</v>
      </c>
      <c r="B1250" s="144" t="s">
        <v>486</v>
      </c>
      <c r="C1250" s="145" t="s">
        <v>478</v>
      </c>
      <c r="D1250" s="145" t="s">
        <v>484</v>
      </c>
      <c r="E1250" s="143" t="n">
        <v>0.1</v>
      </c>
      <c r="F1250" s="146" t="n">
        <f aca="false">IF(C1250="MAT.",VLOOKUP(A1250,INSUMOS_AUX!A:F,6,0),0)</f>
        <v>1.34</v>
      </c>
      <c r="G1250" s="143" t="n">
        <f aca="false">IF(C1250="M.O.",VLOOKUP(A1250,INSUMOS_AUX!A:F,6,0),0)</f>
        <v>0</v>
      </c>
      <c r="H1250" s="0" t="n">
        <f aca="false">$E$1245*$E1250</f>
        <v>1.8</v>
      </c>
    </row>
    <row r="1251" customFormat="false" ht="21" hidden="false" customHeight="false" outlineLevel="0" collapsed="false">
      <c r="A1251" s="143" t="n">
        <v>37373</v>
      </c>
      <c r="B1251" s="144" t="s">
        <v>487</v>
      </c>
      <c r="C1251" s="145" t="s">
        <v>478</v>
      </c>
      <c r="D1251" s="145" t="s">
        <v>484</v>
      </c>
      <c r="E1251" s="143" t="n">
        <v>0.1</v>
      </c>
      <c r="F1251" s="146" t="n">
        <f aca="false">IF(C1251="MAT.",VLOOKUP(A1251,INSUMOS_AUX!A:F,6,0),0)</f>
        <v>0.04</v>
      </c>
      <c r="G1251" s="143" t="n">
        <f aca="false">IF(C1251="M.O.",VLOOKUP(A1251,INSUMOS_AUX!A:F,6,0),0)</f>
        <v>0</v>
      </c>
      <c r="H1251" s="0" t="n">
        <f aca="false">$E$1245*$E1251</f>
        <v>1.8</v>
      </c>
    </row>
    <row r="1252" customFormat="false" ht="15" hidden="false" customHeight="false" outlineLevel="0" collapsed="false">
      <c r="A1252" s="143" t="s">
        <v>639</v>
      </c>
      <c r="B1252" s="144" t="s">
        <v>640</v>
      </c>
      <c r="C1252" s="145" t="s">
        <v>478</v>
      </c>
      <c r="D1252" s="145" t="s">
        <v>32</v>
      </c>
      <c r="E1252" s="143" t="n">
        <v>2</v>
      </c>
      <c r="F1252" s="146" t="n">
        <f aca="false">IF(C1252="MAT.",VLOOKUP(A1252,INSUMOS_AUX!A:F,6,0),0)</f>
        <v>0.09</v>
      </c>
      <c r="G1252" s="143" t="n">
        <f aca="false">IF(C1252="M.O.",VLOOKUP(A1252,INSUMOS_AUX!A:F,6,0),0)</f>
        <v>0</v>
      </c>
      <c r="H1252" s="0" t="n">
        <f aca="false">$E$1245*$E1252</f>
        <v>36</v>
      </c>
    </row>
    <row r="1253" customFormat="false" ht="15" hidden="false" customHeight="false" outlineLevel="0" collapsed="false">
      <c r="A1253" s="143" t="s">
        <v>641</v>
      </c>
      <c r="B1253" s="144" t="s">
        <v>642</v>
      </c>
      <c r="C1253" s="145" t="s">
        <v>478</v>
      </c>
      <c r="D1253" s="145" t="s">
        <v>32</v>
      </c>
      <c r="E1253" s="143" t="n">
        <v>2</v>
      </c>
      <c r="F1253" s="146" t="n">
        <f aca="false">IF(C1253="MAT.",VLOOKUP(A1253,INSUMOS_AUX!A:F,6,0),0)</f>
        <v>0.23</v>
      </c>
      <c r="G1253" s="143" t="n">
        <f aca="false">IF(C1253="M.O.",VLOOKUP(A1253,INSUMOS_AUX!A:F,6,0),0)</f>
        <v>0</v>
      </c>
      <c r="H1253" s="0" t="n">
        <f aca="false">$E$1245*$E1253</f>
        <v>36</v>
      </c>
    </row>
    <row r="1254" customFormat="false" ht="15" hidden="false" customHeight="false" outlineLevel="0" collapsed="false">
      <c r="A1254" s="143" t="n">
        <v>39997</v>
      </c>
      <c r="B1254" s="144" t="s">
        <v>643</v>
      </c>
      <c r="C1254" s="145" t="s">
        <v>478</v>
      </c>
      <c r="D1254" s="145" t="s">
        <v>32</v>
      </c>
      <c r="E1254" s="143" t="n">
        <v>2</v>
      </c>
      <c r="F1254" s="146" t="n">
        <f aca="false">IF(C1254="MAT.",VLOOKUP(A1254,INSUMOS_AUX!A:F,6,0),0)</f>
        <v>0.3</v>
      </c>
      <c r="G1254" s="143" t="n">
        <f aca="false">IF(C1254="M.O.",VLOOKUP(A1254,INSUMOS_AUX!A:F,6,0),0)</f>
        <v>0</v>
      </c>
      <c r="H1254" s="0" t="n">
        <f aca="false">$E$1245*$E1254</f>
        <v>36</v>
      </c>
    </row>
    <row r="1255" customFormat="false" ht="21" hidden="false" customHeight="false" outlineLevel="0" collapsed="false">
      <c r="A1255" s="143" t="n">
        <v>43460</v>
      </c>
      <c r="B1255" s="144" t="s">
        <v>498</v>
      </c>
      <c r="C1255" s="145" t="s">
        <v>478</v>
      </c>
      <c r="D1255" s="145" t="s">
        <v>484</v>
      </c>
      <c r="E1255" s="143" t="n">
        <v>0.1</v>
      </c>
      <c r="F1255" s="146" t="n">
        <f aca="false">IF(C1255="MAT.",VLOOKUP(A1255,INSUMOS_AUX!A:F,6,0),0)</f>
        <v>0.85</v>
      </c>
      <c r="G1255" s="143" t="n">
        <f aca="false">IF(C1255="M.O.",VLOOKUP(A1255,INSUMOS_AUX!A:F,6,0),0)</f>
        <v>0</v>
      </c>
      <c r="H1255" s="0" t="n">
        <f aca="false">$E$1245*$E1255</f>
        <v>1.8</v>
      </c>
    </row>
    <row r="1256" customFormat="false" ht="21" hidden="false" customHeight="false" outlineLevel="0" collapsed="false">
      <c r="A1256" s="143" t="n">
        <v>43484</v>
      </c>
      <c r="B1256" s="144" t="s">
        <v>499</v>
      </c>
      <c r="C1256" s="145" t="s">
        <v>478</v>
      </c>
      <c r="D1256" s="145" t="s">
        <v>484</v>
      </c>
      <c r="E1256" s="143" t="n">
        <v>0.1</v>
      </c>
      <c r="F1256" s="146" t="n">
        <f aca="false">IF(C1256="MAT.",VLOOKUP(A1256,INSUMOS_AUX!A:F,6,0),0)</f>
        <v>1.2</v>
      </c>
      <c r="G1256" s="143" t="n">
        <f aca="false">IF(C1256="M.O.",VLOOKUP(A1256,INSUMOS_AUX!A:F,6,0),0)</f>
        <v>0</v>
      </c>
      <c r="H1256" s="0" t="n">
        <f aca="false">$E$1245*$E1256</f>
        <v>1.8</v>
      </c>
    </row>
    <row r="1257" customFormat="false" ht="15" hidden="false" customHeight="false" outlineLevel="0" collapsed="false">
      <c r="A1257" s="143" t="s">
        <v>644</v>
      </c>
      <c r="B1257" s="144" t="s">
        <v>645</v>
      </c>
      <c r="C1257" s="145" t="s">
        <v>478</v>
      </c>
      <c r="D1257" s="145" t="s">
        <v>32</v>
      </c>
      <c r="E1257" s="143" t="n">
        <v>1</v>
      </c>
      <c r="F1257" s="146" t="n">
        <f aca="false">IF(C1257="MAT.",VLOOKUP(A1257,INSUMOS_AUX!A:F,6,0),0)</f>
        <v>3.41</v>
      </c>
      <c r="G1257" s="143" t="n">
        <f aca="false">IF(C1257="M.O.",VLOOKUP(A1257,INSUMOS_AUX!A:F,6,0),0)</f>
        <v>0</v>
      </c>
      <c r="H1257" s="0" t="n">
        <f aca="false">$E$1245*$E1257</f>
        <v>18</v>
      </c>
    </row>
    <row r="1258" customFormat="false" ht="15" hidden="false" customHeight="false" outlineLevel="0" collapsed="false">
      <c r="A1258" s="137"/>
      <c r="B1258" s="147"/>
      <c r="C1258" s="138"/>
      <c r="D1258" s="138"/>
      <c r="E1258" s="138"/>
      <c r="F1258" s="138"/>
      <c r="G1258" s="138"/>
    </row>
    <row r="1259" customFormat="false" ht="15" hidden="false" customHeight="false" outlineLevel="0" collapsed="false">
      <c r="A1259" s="139" t="s">
        <v>317</v>
      </c>
      <c r="B1259" s="140" t="s">
        <v>318</v>
      </c>
      <c r="C1259" s="141" t="s">
        <v>62</v>
      </c>
      <c r="D1259" s="141" t="s">
        <v>32</v>
      </c>
      <c r="E1259" s="142" t="n">
        <v>37</v>
      </c>
      <c r="F1259" s="142" t="n">
        <f aca="false">SUMPRODUCT($E1260:$E1260,F1260:F1260)</f>
        <v>58.33</v>
      </c>
      <c r="G1259" s="142" t="n">
        <f aca="false">SUMPRODUCT($E1260:$E1260,G1260:G1260)</f>
        <v>0</v>
      </c>
    </row>
    <row r="1260" customFormat="false" ht="15" hidden="false" customHeight="false" outlineLevel="0" collapsed="false">
      <c r="A1260" s="143" t="s">
        <v>693</v>
      </c>
      <c r="B1260" s="144" t="s">
        <v>318</v>
      </c>
      <c r="C1260" s="145" t="s">
        <v>478</v>
      </c>
      <c r="D1260" s="145" t="s">
        <v>32</v>
      </c>
      <c r="E1260" s="143" t="n">
        <v>1</v>
      </c>
      <c r="F1260" s="146" t="n">
        <f aca="false">IF(C1260="MAT.",VLOOKUP(A1260,INSUMOS_AUX!A:F,6,0),0)</f>
        <v>58.33</v>
      </c>
      <c r="G1260" s="143" t="n">
        <f aca="false">IF(C1260="M.O.",VLOOKUP(A1260,INSUMOS_AUX!A:F,6,0),0)</f>
        <v>0</v>
      </c>
      <c r="H1260" s="0" t="n">
        <f aca="false">$E$1259*$E1260</f>
        <v>37</v>
      </c>
    </row>
    <row r="1261" customFormat="false" ht="15" hidden="false" customHeight="false" outlineLevel="0" collapsed="false">
      <c r="A1261" s="137"/>
      <c r="B1261" s="147"/>
      <c r="C1261" s="138"/>
      <c r="D1261" s="138"/>
      <c r="E1261" s="138"/>
      <c r="F1261" s="138"/>
      <c r="G1261" s="138"/>
    </row>
    <row r="1262" customFormat="false" ht="21" hidden="false" customHeight="false" outlineLevel="0" collapsed="false">
      <c r="A1262" s="139" t="s">
        <v>320</v>
      </c>
      <c r="B1262" s="140" t="s">
        <v>321</v>
      </c>
      <c r="C1262" s="141" t="s">
        <v>62</v>
      </c>
      <c r="D1262" s="141" t="s">
        <v>32</v>
      </c>
      <c r="E1262" s="142" t="n">
        <v>1</v>
      </c>
      <c r="F1262" s="149" t="n">
        <f aca="false">SUMPRODUCT($E1263:$E1273,F1263:F1273)</f>
        <v>5437.25</v>
      </c>
      <c r="G1262" s="142" t="n">
        <f aca="false">SUMPRODUCT($E1263:$E1273,G1263:G1273)</f>
        <v>124.947806</v>
      </c>
    </row>
    <row r="1263" customFormat="false" ht="15" hidden="false" customHeight="false" outlineLevel="0" collapsed="false">
      <c r="A1263" s="143" t="n">
        <v>2436</v>
      </c>
      <c r="B1263" s="144" t="s">
        <v>497</v>
      </c>
      <c r="C1263" s="145" t="s">
        <v>476</v>
      </c>
      <c r="D1263" s="145" t="s">
        <v>484</v>
      </c>
      <c r="E1263" s="143" t="n">
        <v>4.17188</v>
      </c>
      <c r="F1263" s="146" t="n">
        <f aca="false">IF(C1263="MAT.",VLOOKUP(A1263,INSUMOS_AUX!A:F,6,0),0)</f>
        <v>0</v>
      </c>
      <c r="G1263" s="143" t="n">
        <f aca="false">IF(C1263="M.O.",VLOOKUP(A1263,INSUMOS_AUX!A:F,6,0),0)</f>
        <v>18.58</v>
      </c>
      <c r="H1263" s="0" t="n">
        <f aca="false">$E$1262*$E1263</f>
        <v>4.17188</v>
      </c>
    </row>
    <row r="1264" customFormat="false" ht="15" hidden="false" customHeight="false" outlineLevel="0" collapsed="false">
      <c r="A1264" s="143" t="n">
        <v>247</v>
      </c>
      <c r="B1264" s="144" t="s">
        <v>610</v>
      </c>
      <c r="C1264" s="145" t="s">
        <v>476</v>
      </c>
      <c r="D1264" s="145" t="s">
        <v>484</v>
      </c>
      <c r="E1264" s="143" t="n">
        <v>4.17188</v>
      </c>
      <c r="F1264" s="146" t="n">
        <f aca="false">IF(C1264="MAT.",VLOOKUP(A1264,INSUMOS_AUX!A:F,6,0),0)</f>
        <v>0</v>
      </c>
      <c r="G1264" s="143" t="n">
        <f aca="false">IF(C1264="M.O.",VLOOKUP(A1264,INSUMOS_AUX!A:F,6,0),0)</f>
        <v>11.37</v>
      </c>
      <c r="H1264" s="0" t="n">
        <f aca="false">$E$1262*$E1264</f>
        <v>4.17188</v>
      </c>
    </row>
    <row r="1265" customFormat="false" ht="21" hidden="false" customHeight="false" outlineLevel="0" collapsed="false">
      <c r="A1265" s="143" t="n">
        <v>37370</v>
      </c>
      <c r="B1265" s="144" t="s">
        <v>483</v>
      </c>
      <c r="C1265" s="145" t="s">
        <v>478</v>
      </c>
      <c r="D1265" s="145" t="s">
        <v>484</v>
      </c>
      <c r="E1265" s="143" t="n">
        <v>8</v>
      </c>
      <c r="F1265" s="146" t="n">
        <f aca="false">IF(C1265="MAT.",VLOOKUP(A1265,INSUMOS_AUX!A:F,6,0),0)</f>
        <v>3.14</v>
      </c>
      <c r="G1265" s="143" t="n">
        <f aca="false">IF(C1265="M.O.",VLOOKUP(A1265,INSUMOS_AUX!A:F,6,0),0)</f>
        <v>0</v>
      </c>
      <c r="H1265" s="0" t="n">
        <f aca="false">$E$1262*$E1265</f>
        <v>8</v>
      </c>
    </row>
    <row r="1266" customFormat="false" ht="21" hidden="false" customHeight="false" outlineLevel="0" collapsed="false">
      <c r="A1266" s="143" t="n">
        <v>37371</v>
      </c>
      <c r="B1266" s="144" t="s">
        <v>485</v>
      </c>
      <c r="C1266" s="145" t="s">
        <v>478</v>
      </c>
      <c r="D1266" s="145" t="s">
        <v>484</v>
      </c>
      <c r="E1266" s="143" t="n">
        <v>8</v>
      </c>
      <c r="F1266" s="146" t="n">
        <f aca="false">IF(C1266="MAT.",VLOOKUP(A1266,INSUMOS_AUX!A:F,6,0),0)</f>
        <v>0.63</v>
      </c>
      <c r="G1266" s="143" t="n">
        <f aca="false">IF(C1266="M.O.",VLOOKUP(A1266,INSUMOS_AUX!A:F,6,0),0)</f>
        <v>0</v>
      </c>
      <c r="H1266" s="0" t="n">
        <f aca="false">$E$1262*$E1266</f>
        <v>8</v>
      </c>
    </row>
    <row r="1267" customFormat="false" ht="21" hidden="false" customHeight="false" outlineLevel="0" collapsed="false">
      <c r="A1267" s="143" t="n">
        <v>37372</v>
      </c>
      <c r="B1267" s="144" t="s">
        <v>486</v>
      </c>
      <c r="C1267" s="145" t="s">
        <v>478</v>
      </c>
      <c r="D1267" s="145" t="s">
        <v>484</v>
      </c>
      <c r="E1267" s="143" t="n">
        <v>8</v>
      </c>
      <c r="F1267" s="146" t="n">
        <f aca="false">IF(C1267="MAT.",VLOOKUP(A1267,INSUMOS_AUX!A:F,6,0),0)</f>
        <v>1.34</v>
      </c>
      <c r="G1267" s="143" t="n">
        <f aca="false">IF(C1267="M.O.",VLOOKUP(A1267,INSUMOS_AUX!A:F,6,0),0)</f>
        <v>0</v>
      </c>
      <c r="H1267" s="0" t="n">
        <f aca="false">$E$1262*$E1267</f>
        <v>8</v>
      </c>
    </row>
    <row r="1268" customFormat="false" ht="21" hidden="false" customHeight="false" outlineLevel="0" collapsed="false">
      <c r="A1268" s="143" t="n">
        <v>37373</v>
      </c>
      <c r="B1268" s="144" t="s">
        <v>487</v>
      </c>
      <c r="C1268" s="145" t="s">
        <v>478</v>
      </c>
      <c r="D1268" s="145" t="s">
        <v>484</v>
      </c>
      <c r="E1268" s="143" t="n">
        <v>8</v>
      </c>
      <c r="F1268" s="146" t="n">
        <f aca="false">IF(C1268="MAT.",VLOOKUP(A1268,INSUMOS_AUX!A:F,6,0),0)</f>
        <v>0.04</v>
      </c>
      <c r="G1268" s="143" t="n">
        <f aca="false">IF(C1268="M.O.",VLOOKUP(A1268,INSUMOS_AUX!A:F,6,0),0)</f>
        <v>0</v>
      </c>
      <c r="H1268" s="0" t="n">
        <f aca="false">$E$1262*$E1268</f>
        <v>8</v>
      </c>
    </row>
    <row r="1269" customFormat="false" ht="21" hidden="false" customHeight="false" outlineLevel="0" collapsed="false">
      <c r="A1269" s="143" t="n">
        <v>39597</v>
      </c>
      <c r="B1269" s="144" t="s">
        <v>694</v>
      </c>
      <c r="C1269" s="145" t="s">
        <v>478</v>
      </c>
      <c r="D1269" s="145" t="s">
        <v>32</v>
      </c>
      <c r="E1269" s="143" t="n">
        <v>1</v>
      </c>
      <c r="F1269" s="146" t="n">
        <f aca="false">IF(C1269="MAT.",VLOOKUP(A1269,INSUMOS_AUX!A:F,6,0),0)</f>
        <v>2878.87</v>
      </c>
      <c r="G1269" s="143" t="n">
        <f aca="false">IF(C1269="M.O.",VLOOKUP(A1269,INSUMOS_AUX!A:F,6,0),0)</f>
        <v>0</v>
      </c>
      <c r="H1269" s="0" t="n">
        <f aca="false">$E$1262*$E1269</f>
        <v>1</v>
      </c>
    </row>
    <row r="1270" customFormat="false" ht="15" hidden="false" customHeight="false" outlineLevel="0" collapsed="false">
      <c r="A1270" s="143" t="n">
        <v>39603</v>
      </c>
      <c r="B1270" s="144" t="s">
        <v>695</v>
      </c>
      <c r="C1270" s="145" t="s">
        <v>478</v>
      </c>
      <c r="D1270" s="145" t="s">
        <v>32</v>
      </c>
      <c r="E1270" s="143" t="n">
        <v>5</v>
      </c>
      <c r="F1270" s="146" t="n">
        <f aca="false">IF(C1270="MAT.",VLOOKUP(A1270,INSUMOS_AUX!A:F,6,0),0)</f>
        <v>3.75</v>
      </c>
      <c r="G1270" s="143" t="n">
        <f aca="false">IF(C1270="M.O.",VLOOKUP(A1270,INSUMOS_AUX!A:F,6,0),0)</f>
        <v>0</v>
      </c>
      <c r="H1270" s="0" t="n">
        <f aca="false">$E$1262*$E1270</f>
        <v>5</v>
      </c>
    </row>
    <row r="1271" customFormat="false" ht="21" hidden="false" customHeight="false" outlineLevel="0" collapsed="false">
      <c r="A1271" s="143" t="n">
        <v>43460</v>
      </c>
      <c r="B1271" s="144" t="s">
        <v>498</v>
      </c>
      <c r="C1271" s="145" t="s">
        <v>478</v>
      </c>
      <c r="D1271" s="145" t="s">
        <v>484</v>
      </c>
      <c r="E1271" s="143" t="n">
        <v>8</v>
      </c>
      <c r="F1271" s="146" t="n">
        <f aca="false">IF(C1271="MAT.",VLOOKUP(A1271,INSUMOS_AUX!A:F,6,0),0)</f>
        <v>0.85</v>
      </c>
      <c r="G1271" s="143" t="n">
        <f aca="false">IF(C1271="M.O.",VLOOKUP(A1271,INSUMOS_AUX!A:F,6,0),0)</f>
        <v>0</v>
      </c>
      <c r="H1271" s="0" t="n">
        <f aca="false">$E$1262*$E1271</f>
        <v>8</v>
      </c>
    </row>
    <row r="1272" customFormat="false" ht="21" hidden="false" customHeight="false" outlineLevel="0" collapsed="false">
      <c r="A1272" s="143" t="n">
        <v>43484</v>
      </c>
      <c r="B1272" s="144" t="s">
        <v>499</v>
      </c>
      <c r="C1272" s="145" t="s">
        <v>478</v>
      </c>
      <c r="D1272" s="145" t="s">
        <v>484</v>
      </c>
      <c r="E1272" s="143" t="n">
        <v>8</v>
      </c>
      <c r="F1272" s="146" t="n">
        <f aca="false">IF(C1272="MAT.",VLOOKUP(A1272,INSUMOS_AUX!A:F,6,0),0)</f>
        <v>1.2</v>
      </c>
      <c r="G1272" s="143" t="n">
        <f aca="false">IF(C1272="M.O.",VLOOKUP(A1272,INSUMOS_AUX!A:F,6,0),0)</f>
        <v>0</v>
      </c>
      <c r="H1272" s="0" t="n">
        <f aca="false">$E$1262*$E1272</f>
        <v>8</v>
      </c>
    </row>
    <row r="1273" customFormat="false" ht="21" hidden="false" customHeight="false" outlineLevel="0" collapsed="false">
      <c r="A1273" s="143" t="n">
        <v>43836</v>
      </c>
      <c r="B1273" s="144" t="s">
        <v>696</v>
      </c>
      <c r="C1273" s="145" t="s">
        <v>478</v>
      </c>
      <c r="D1273" s="145" t="s">
        <v>32</v>
      </c>
      <c r="E1273" s="143" t="n">
        <v>1</v>
      </c>
      <c r="F1273" s="146" t="n">
        <f aca="false">IF(C1273="MAT.",VLOOKUP(A1273,INSUMOS_AUX!A:F,6,0),0)</f>
        <v>2482.03</v>
      </c>
      <c r="G1273" s="143" t="n">
        <f aca="false">IF(C1273="M.O.",VLOOKUP(A1273,INSUMOS_AUX!A:F,6,0),0)</f>
        <v>0</v>
      </c>
      <c r="H1273" s="0" t="n">
        <f aca="false">$E$1262*$E1273</f>
        <v>1</v>
      </c>
    </row>
    <row r="1274" customFormat="false" ht="15" hidden="false" customHeight="false" outlineLevel="0" collapsed="false">
      <c r="A1274" s="137"/>
      <c r="B1274" s="147"/>
      <c r="C1274" s="138"/>
      <c r="D1274" s="138"/>
      <c r="E1274" s="138"/>
      <c r="F1274" s="138"/>
      <c r="G1274" s="138"/>
    </row>
    <row r="1275" customFormat="false" ht="15" hidden="false" customHeight="false" outlineLevel="0" collapsed="false">
      <c r="A1275" s="139" t="s">
        <v>278</v>
      </c>
      <c r="B1275" s="140" t="s">
        <v>279</v>
      </c>
      <c r="C1275" s="141" t="s">
        <v>62</v>
      </c>
      <c r="D1275" s="141" t="s">
        <v>32</v>
      </c>
      <c r="E1275" s="142" t="n">
        <v>32</v>
      </c>
      <c r="F1275" s="142" t="n">
        <f aca="false">SUMPRODUCT($E1276:$E1287,F1276:F1287)</f>
        <v>9.85</v>
      </c>
      <c r="G1275" s="142" t="n">
        <f aca="false">SUMPRODUCT($E1276:$E1287,G1276:G1287)</f>
        <v>1.561847575</v>
      </c>
    </row>
    <row r="1276" customFormat="false" ht="15" hidden="false" customHeight="false" outlineLevel="0" collapsed="false">
      <c r="A1276" s="143" t="n">
        <v>2436</v>
      </c>
      <c r="B1276" s="144" t="s">
        <v>497</v>
      </c>
      <c r="C1276" s="145" t="s">
        <v>476</v>
      </c>
      <c r="D1276" s="145" t="s">
        <v>484</v>
      </c>
      <c r="E1276" s="143" t="n">
        <v>0.0521485</v>
      </c>
      <c r="F1276" s="146" t="n">
        <f aca="false">IF(C1276="MAT.",VLOOKUP(A1276,INSUMOS_AUX!A:F,6,0),0)</f>
        <v>0</v>
      </c>
      <c r="G1276" s="143" t="n">
        <f aca="false">IF(C1276="M.O.",VLOOKUP(A1276,INSUMOS_AUX!A:F,6,0),0)</f>
        <v>18.58</v>
      </c>
      <c r="H1276" s="0" t="n">
        <f aca="false">$E$1275*$E1276</f>
        <v>1.668752</v>
      </c>
    </row>
    <row r="1277" customFormat="false" ht="15" hidden="false" customHeight="false" outlineLevel="0" collapsed="false">
      <c r="A1277" s="143" t="n">
        <v>247</v>
      </c>
      <c r="B1277" s="144" t="s">
        <v>610</v>
      </c>
      <c r="C1277" s="145" t="s">
        <v>476</v>
      </c>
      <c r="D1277" s="145" t="s">
        <v>484</v>
      </c>
      <c r="E1277" s="143" t="n">
        <v>0.0521485</v>
      </c>
      <c r="F1277" s="146" t="n">
        <f aca="false">IF(C1277="MAT.",VLOOKUP(A1277,INSUMOS_AUX!A:F,6,0),0)</f>
        <v>0</v>
      </c>
      <c r="G1277" s="143" t="n">
        <f aca="false">IF(C1277="M.O.",VLOOKUP(A1277,INSUMOS_AUX!A:F,6,0),0)</f>
        <v>11.37</v>
      </c>
      <c r="H1277" s="0" t="n">
        <f aca="false">$E$1275*$E1277</f>
        <v>1.668752</v>
      </c>
    </row>
    <row r="1278" customFormat="false" ht="21" hidden="false" customHeight="false" outlineLevel="0" collapsed="false">
      <c r="A1278" s="143" t="n">
        <v>37370</v>
      </c>
      <c r="B1278" s="144" t="s">
        <v>483</v>
      </c>
      <c r="C1278" s="145" t="s">
        <v>478</v>
      </c>
      <c r="D1278" s="145" t="s">
        <v>484</v>
      </c>
      <c r="E1278" s="143" t="n">
        <v>0.1</v>
      </c>
      <c r="F1278" s="146" t="n">
        <f aca="false">IF(C1278="MAT.",VLOOKUP(A1278,INSUMOS_AUX!A:F,6,0),0)</f>
        <v>3.14</v>
      </c>
      <c r="G1278" s="143" t="n">
        <f aca="false">IF(C1278="M.O.",VLOOKUP(A1278,INSUMOS_AUX!A:F,6,0),0)</f>
        <v>0</v>
      </c>
      <c r="H1278" s="0" t="n">
        <f aca="false">$E$1275*$E1278</f>
        <v>3.2</v>
      </c>
    </row>
    <row r="1279" customFormat="false" ht="21" hidden="false" customHeight="false" outlineLevel="0" collapsed="false">
      <c r="A1279" s="143" t="n">
        <v>37371</v>
      </c>
      <c r="B1279" s="144" t="s">
        <v>485</v>
      </c>
      <c r="C1279" s="145" t="s">
        <v>478</v>
      </c>
      <c r="D1279" s="145" t="s">
        <v>484</v>
      </c>
      <c r="E1279" s="143" t="n">
        <v>0.1</v>
      </c>
      <c r="F1279" s="146" t="n">
        <f aca="false">IF(C1279="MAT.",VLOOKUP(A1279,INSUMOS_AUX!A:F,6,0),0)</f>
        <v>0.63</v>
      </c>
      <c r="G1279" s="143" t="n">
        <f aca="false">IF(C1279="M.O.",VLOOKUP(A1279,INSUMOS_AUX!A:F,6,0),0)</f>
        <v>0</v>
      </c>
      <c r="H1279" s="0" t="n">
        <f aca="false">$E$1275*$E1279</f>
        <v>3.2</v>
      </c>
    </row>
    <row r="1280" customFormat="false" ht="21" hidden="false" customHeight="false" outlineLevel="0" collapsed="false">
      <c r="A1280" s="143" t="n">
        <v>37372</v>
      </c>
      <c r="B1280" s="144" t="s">
        <v>486</v>
      </c>
      <c r="C1280" s="145" t="s">
        <v>478</v>
      </c>
      <c r="D1280" s="145" t="s">
        <v>484</v>
      </c>
      <c r="E1280" s="143" t="n">
        <v>0.1</v>
      </c>
      <c r="F1280" s="146" t="n">
        <f aca="false">IF(C1280="MAT.",VLOOKUP(A1280,INSUMOS_AUX!A:F,6,0),0)</f>
        <v>1.34</v>
      </c>
      <c r="G1280" s="143" t="n">
        <f aca="false">IF(C1280="M.O.",VLOOKUP(A1280,INSUMOS_AUX!A:F,6,0),0)</f>
        <v>0</v>
      </c>
      <c r="H1280" s="0" t="n">
        <f aca="false">$E$1275*$E1280</f>
        <v>3.2</v>
      </c>
    </row>
    <row r="1281" customFormat="false" ht="21" hidden="false" customHeight="false" outlineLevel="0" collapsed="false">
      <c r="A1281" s="143" t="n">
        <v>37373</v>
      </c>
      <c r="B1281" s="144" t="s">
        <v>487</v>
      </c>
      <c r="C1281" s="145" t="s">
        <v>478</v>
      </c>
      <c r="D1281" s="145" t="s">
        <v>484</v>
      </c>
      <c r="E1281" s="143" t="n">
        <v>0.1</v>
      </c>
      <c r="F1281" s="146" t="n">
        <f aca="false">IF(C1281="MAT.",VLOOKUP(A1281,INSUMOS_AUX!A:F,6,0),0)</f>
        <v>0.04</v>
      </c>
      <c r="G1281" s="143" t="n">
        <f aca="false">IF(C1281="M.O.",VLOOKUP(A1281,INSUMOS_AUX!A:F,6,0),0)</f>
        <v>0</v>
      </c>
      <c r="H1281" s="0" t="n">
        <f aca="false">$E$1275*$E1281</f>
        <v>3.2</v>
      </c>
    </row>
    <row r="1282" customFormat="false" ht="15" hidden="false" customHeight="false" outlineLevel="0" collapsed="false">
      <c r="A1282" s="143" t="n">
        <v>39997</v>
      </c>
      <c r="B1282" s="144" t="s">
        <v>643</v>
      </c>
      <c r="C1282" s="145" t="s">
        <v>478</v>
      </c>
      <c r="D1282" s="145" t="s">
        <v>32</v>
      </c>
      <c r="E1282" s="143" t="n">
        <v>8</v>
      </c>
      <c r="F1282" s="146" t="n">
        <f aca="false">IF(C1282="MAT.",VLOOKUP(A1282,INSUMOS_AUX!A:F,6,0),0)</f>
        <v>0.3</v>
      </c>
      <c r="G1282" s="143" t="n">
        <f aca="false">IF(C1282="M.O.",VLOOKUP(A1282,INSUMOS_AUX!A:F,6,0),0)</f>
        <v>0</v>
      </c>
      <c r="H1282" s="0" t="n">
        <f aca="false">$E$1275*$E1282</f>
        <v>256</v>
      </c>
    </row>
    <row r="1283" customFormat="false" ht="21" hidden="false" customHeight="false" outlineLevel="0" collapsed="false">
      <c r="A1283" s="143" t="n">
        <v>43460</v>
      </c>
      <c r="B1283" s="144" t="s">
        <v>498</v>
      </c>
      <c r="C1283" s="145" t="s">
        <v>478</v>
      </c>
      <c r="D1283" s="145" t="s">
        <v>484</v>
      </c>
      <c r="E1283" s="143" t="n">
        <v>0.1</v>
      </c>
      <c r="F1283" s="146" t="n">
        <f aca="false">IF(C1283="MAT.",VLOOKUP(A1283,INSUMOS_AUX!A:F,6,0),0)</f>
        <v>0.85</v>
      </c>
      <c r="G1283" s="143" t="n">
        <f aca="false">IF(C1283="M.O.",VLOOKUP(A1283,INSUMOS_AUX!A:F,6,0),0)</f>
        <v>0</v>
      </c>
      <c r="H1283" s="0" t="n">
        <f aca="false">$E$1275*$E1283</f>
        <v>3.2</v>
      </c>
    </row>
    <row r="1284" customFormat="false" ht="21" hidden="false" customHeight="false" outlineLevel="0" collapsed="false">
      <c r="A1284" s="143" t="n">
        <v>43484</v>
      </c>
      <c r="B1284" s="144" t="s">
        <v>499</v>
      </c>
      <c r="C1284" s="145" t="s">
        <v>478</v>
      </c>
      <c r="D1284" s="145" t="s">
        <v>484</v>
      </c>
      <c r="E1284" s="143" t="n">
        <v>0.1</v>
      </c>
      <c r="F1284" s="146" t="n">
        <f aca="false">IF(C1284="MAT.",VLOOKUP(A1284,INSUMOS_AUX!A:F,6,0),0)</f>
        <v>1.2</v>
      </c>
      <c r="G1284" s="143" t="n">
        <f aca="false">IF(C1284="M.O.",VLOOKUP(A1284,INSUMOS_AUX!A:F,6,0),0)</f>
        <v>0</v>
      </c>
      <c r="H1284" s="0" t="n">
        <f aca="false">$E$1275*$E1284</f>
        <v>3.2</v>
      </c>
    </row>
    <row r="1285" customFormat="false" ht="15" hidden="false" customHeight="false" outlineLevel="0" collapsed="false">
      <c r="A1285" s="143" t="s">
        <v>665</v>
      </c>
      <c r="B1285" s="144" t="s">
        <v>666</v>
      </c>
      <c r="C1285" s="145" t="s">
        <v>478</v>
      </c>
      <c r="D1285" s="145" t="s">
        <v>32</v>
      </c>
      <c r="E1285" s="143" t="n">
        <v>8</v>
      </c>
      <c r="F1285" s="146" t="n">
        <f aca="false">IF(C1285="MAT.",VLOOKUP(A1285,INSUMOS_AUX!A:F,6,0),0)</f>
        <v>0.09</v>
      </c>
      <c r="G1285" s="143" t="n">
        <f aca="false">IF(C1285="M.O.",VLOOKUP(A1285,INSUMOS_AUX!A:F,6,0),0)</f>
        <v>0</v>
      </c>
      <c r="H1285" s="0" t="n">
        <f aca="false">$E$1275*$E1285</f>
        <v>256</v>
      </c>
    </row>
    <row r="1286" customFormat="false" ht="15" hidden="false" customHeight="false" outlineLevel="0" collapsed="false">
      <c r="A1286" s="143" t="s">
        <v>667</v>
      </c>
      <c r="B1286" s="144" t="s">
        <v>668</v>
      </c>
      <c r="C1286" s="145" t="s">
        <v>478</v>
      </c>
      <c r="D1286" s="145" t="s">
        <v>32</v>
      </c>
      <c r="E1286" s="143" t="n">
        <v>8</v>
      </c>
      <c r="F1286" s="146" t="n">
        <f aca="false">IF(C1286="MAT.",VLOOKUP(A1286,INSUMOS_AUX!A:F,6,0),0)</f>
        <v>0.23</v>
      </c>
      <c r="G1286" s="143" t="n">
        <f aca="false">IF(C1286="M.O.",VLOOKUP(A1286,INSUMOS_AUX!A:F,6,0),0)</f>
        <v>0</v>
      </c>
      <c r="H1286" s="0" t="n">
        <f aca="false">$E$1275*$E1286</f>
        <v>256</v>
      </c>
    </row>
    <row r="1287" customFormat="false" ht="15" hidden="false" customHeight="false" outlineLevel="0" collapsed="false">
      <c r="A1287" s="143" t="s">
        <v>669</v>
      </c>
      <c r="B1287" s="144" t="s">
        <v>279</v>
      </c>
      <c r="C1287" s="145" t="s">
        <v>478</v>
      </c>
      <c r="D1287" s="145" t="s">
        <v>32</v>
      </c>
      <c r="E1287" s="143" t="n">
        <v>1</v>
      </c>
      <c r="F1287" s="146" t="n">
        <f aca="false">IF(C1287="MAT.",VLOOKUP(A1287,INSUMOS_AUX!A:F,6,0),0)</f>
        <v>4.17</v>
      </c>
      <c r="G1287" s="143" t="n">
        <f aca="false">IF(C1287="M.O.",VLOOKUP(A1287,INSUMOS_AUX!A:F,6,0),0)</f>
        <v>0</v>
      </c>
      <c r="H1287" s="0" t="n">
        <f aca="false">$E$1275*$E1287</f>
        <v>32</v>
      </c>
    </row>
    <row r="1288" customFormat="false" ht="15" hidden="false" customHeight="false" outlineLevel="0" collapsed="false">
      <c r="A1288" s="137"/>
      <c r="B1288" s="147"/>
      <c r="C1288" s="138"/>
      <c r="D1288" s="138"/>
      <c r="E1288" s="138"/>
      <c r="F1288" s="138"/>
      <c r="G1288" s="138"/>
    </row>
    <row r="1289" customFormat="false" ht="21" hidden="false" customHeight="false" outlineLevel="0" collapsed="false">
      <c r="A1289" s="139" t="s">
        <v>324</v>
      </c>
      <c r="B1289" s="140" t="s">
        <v>325</v>
      </c>
      <c r="C1289" s="141" t="s">
        <v>62</v>
      </c>
      <c r="D1289" s="141" t="s">
        <v>32</v>
      </c>
      <c r="E1289" s="142" t="n">
        <v>750</v>
      </c>
      <c r="F1289" s="142" t="n">
        <f aca="false">SUMPRODUCT($E1290:$E1298,F1290:F1298)</f>
        <v>9.0216</v>
      </c>
      <c r="G1289" s="142" t="n">
        <f aca="false">SUMPRODUCT($E1290:$E1298,G1290:G1298)</f>
        <v>1.2182411085</v>
      </c>
    </row>
    <row r="1290" customFormat="false" ht="15" hidden="false" customHeight="false" outlineLevel="0" collapsed="false">
      <c r="A1290" s="143" t="n">
        <v>2436</v>
      </c>
      <c r="B1290" s="144" t="s">
        <v>497</v>
      </c>
      <c r="C1290" s="145" t="s">
        <v>476</v>
      </c>
      <c r="D1290" s="145" t="s">
        <v>484</v>
      </c>
      <c r="E1290" s="143" t="n">
        <v>0.04067583</v>
      </c>
      <c r="F1290" s="146" t="n">
        <f aca="false">IF(C1290="MAT.",VLOOKUP(A1290,INSUMOS_AUX!A:F,6,0),0)</f>
        <v>0</v>
      </c>
      <c r="G1290" s="143" t="n">
        <f aca="false">IF(C1290="M.O.",VLOOKUP(A1290,INSUMOS_AUX!A:F,6,0),0)</f>
        <v>18.58</v>
      </c>
      <c r="H1290" s="0" t="n">
        <f aca="false">$E$1289*$E1290</f>
        <v>30.5068725</v>
      </c>
    </row>
    <row r="1291" customFormat="false" ht="15" hidden="false" customHeight="false" outlineLevel="0" collapsed="false">
      <c r="A1291" s="143" t="n">
        <v>247</v>
      </c>
      <c r="B1291" s="144" t="s">
        <v>610</v>
      </c>
      <c r="C1291" s="145" t="s">
        <v>476</v>
      </c>
      <c r="D1291" s="145" t="s">
        <v>484</v>
      </c>
      <c r="E1291" s="143" t="n">
        <v>0.04067583</v>
      </c>
      <c r="F1291" s="146" t="n">
        <f aca="false">IF(C1291="MAT.",VLOOKUP(A1291,INSUMOS_AUX!A:F,6,0),0)</f>
        <v>0</v>
      </c>
      <c r="G1291" s="143" t="n">
        <f aca="false">IF(C1291="M.O.",VLOOKUP(A1291,INSUMOS_AUX!A:F,6,0),0)</f>
        <v>11.37</v>
      </c>
      <c r="H1291" s="0" t="n">
        <f aca="false">$E$1289*$E1291</f>
        <v>30.5068725</v>
      </c>
    </row>
    <row r="1292" customFormat="false" ht="21" hidden="false" customHeight="false" outlineLevel="0" collapsed="false">
      <c r="A1292" s="143" t="n">
        <v>37370</v>
      </c>
      <c r="B1292" s="144" t="s">
        <v>483</v>
      </c>
      <c r="C1292" s="145" t="s">
        <v>478</v>
      </c>
      <c r="D1292" s="145" t="s">
        <v>484</v>
      </c>
      <c r="E1292" s="143" t="n">
        <v>0.078</v>
      </c>
      <c r="F1292" s="146" t="n">
        <f aca="false">IF(C1292="MAT.",VLOOKUP(A1292,INSUMOS_AUX!A:F,6,0),0)</f>
        <v>3.14</v>
      </c>
      <c r="G1292" s="143" t="n">
        <f aca="false">IF(C1292="M.O.",VLOOKUP(A1292,INSUMOS_AUX!A:F,6,0),0)</f>
        <v>0</v>
      </c>
      <c r="H1292" s="0" t="n">
        <f aca="false">$E$1289*$E1292</f>
        <v>58.5</v>
      </c>
    </row>
    <row r="1293" customFormat="false" ht="21" hidden="false" customHeight="false" outlineLevel="0" collapsed="false">
      <c r="A1293" s="143" t="n">
        <v>37371</v>
      </c>
      <c r="B1293" s="144" t="s">
        <v>485</v>
      </c>
      <c r="C1293" s="145" t="s">
        <v>478</v>
      </c>
      <c r="D1293" s="145" t="s">
        <v>484</v>
      </c>
      <c r="E1293" s="143" t="n">
        <v>0.078</v>
      </c>
      <c r="F1293" s="146" t="n">
        <f aca="false">IF(C1293="MAT.",VLOOKUP(A1293,INSUMOS_AUX!A:F,6,0),0)</f>
        <v>0.63</v>
      </c>
      <c r="G1293" s="143" t="n">
        <f aca="false">IF(C1293="M.O.",VLOOKUP(A1293,INSUMOS_AUX!A:F,6,0),0)</f>
        <v>0</v>
      </c>
      <c r="H1293" s="0" t="n">
        <f aca="false">$E$1289*$E1293</f>
        <v>58.5</v>
      </c>
    </row>
    <row r="1294" customFormat="false" ht="21" hidden="false" customHeight="false" outlineLevel="0" collapsed="false">
      <c r="A1294" s="143" t="n">
        <v>37372</v>
      </c>
      <c r="B1294" s="144" t="s">
        <v>486</v>
      </c>
      <c r="C1294" s="145" t="s">
        <v>478</v>
      </c>
      <c r="D1294" s="145" t="s">
        <v>484</v>
      </c>
      <c r="E1294" s="143" t="n">
        <v>0.078</v>
      </c>
      <c r="F1294" s="146" t="n">
        <f aca="false">IF(C1294="MAT.",VLOOKUP(A1294,INSUMOS_AUX!A:F,6,0),0)</f>
        <v>1.34</v>
      </c>
      <c r="G1294" s="143" t="n">
        <f aca="false">IF(C1294="M.O.",VLOOKUP(A1294,INSUMOS_AUX!A:F,6,0),0)</f>
        <v>0</v>
      </c>
      <c r="H1294" s="0" t="n">
        <f aca="false">$E$1289*$E1294</f>
        <v>58.5</v>
      </c>
    </row>
    <row r="1295" customFormat="false" ht="21" hidden="false" customHeight="false" outlineLevel="0" collapsed="false">
      <c r="A1295" s="143" t="n">
        <v>37373</v>
      </c>
      <c r="B1295" s="144" t="s">
        <v>487</v>
      </c>
      <c r="C1295" s="145" t="s">
        <v>478</v>
      </c>
      <c r="D1295" s="145" t="s">
        <v>484</v>
      </c>
      <c r="E1295" s="143" t="n">
        <v>0.078</v>
      </c>
      <c r="F1295" s="146" t="n">
        <f aca="false">IF(C1295="MAT.",VLOOKUP(A1295,INSUMOS_AUX!A:F,6,0),0)</f>
        <v>0.04</v>
      </c>
      <c r="G1295" s="143" t="n">
        <f aca="false">IF(C1295="M.O.",VLOOKUP(A1295,INSUMOS_AUX!A:F,6,0),0)</f>
        <v>0</v>
      </c>
      <c r="H1295" s="0" t="n">
        <f aca="false">$E$1289*$E1295</f>
        <v>58.5</v>
      </c>
    </row>
    <row r="1296" customFormat="false" ht="21" hidden="false" customHeight="false" outlineLevel="0" collapsed="false">
      <c r="A1296" s="143" t="n">
        <v>39599</v>
      </c>
      <c r="B1296" s="144" t="s">
        <v>697</v>
      </c>
      <c r="C1296" s="145" t="s">
        <v>478</v>
      </c>
      <c r="D1296" s="145" t="s">
        <v>152</v>
      </c>
      <c r="E1296" s="143" t="n">
        <v>1</v>
      </c>
      <c r="F1296" s="146" t="n">
        <f aca="false">IF(C1296="MAT.",VLOOKUP(A1296,INSUMOS_AUX!A:F,6,0),0)</f>
        <v>8.46</v>
      </c>
      <c r="G1296" s="143" t="n">
        <f aca="false">IF(C1296="M.O.",VLOOKUP(A1296,INSUMOS_AUX!A:F,6,0),0)</f>
        <v>0</v>
      </c>
      <c r="H1296" s="0" t="n">
        <f aca="false">$E$1289*$E1296</f>
        <v>750</v>
      </c>
    </row>
    <row r="1297" customFormat="false" ht="21" hidden="false" customHeight="false" outlineLevel="0" collapsed="false">
      <c r="A1297" s="143" t="n">
        <v>43460</v>
      </c>
      <c r="B1297" s="144" t="s">
        <v>498</v>
      </c>
      <c r="C1297" s="145" t="s">
        <v>478</v>
      </c>
      <c r="D1297" s="145" t="s">
        <v>484</v>
      </c>
      <c r="E1297" s="143" t="n">
        <v>0.078</v>
      </c>
      <c r="F1297" s="146" t="n">
        <f aca="false">IF(C1297="MAT.",VLOOKUP(A1297,INSUMOS_AUX!A:F,6,0),0)</f>
        <v>0.85</v>
      </c>
      <c r="G1297" s="143" t="n">
        <f aca="false">IF(C1297="M.O.",VLOOKUP(A1297,INSUMOS_AUX!A:F,6,0),0)</f>
        <v>0</v>
      </c>
      <c r="H1297" s="0" t="n">
        <f aca="false">$E$1289*$E1297</f>
        <v>58.5</v>
      </c>
    </row>
    <row r="1298" customFormat="false" ht="21" hidden="false" customHeight="false" outlineLevel="0" collapsed="false">
      <c r="A1298" s="143" t="n">
        <v>43484</v>
      </c>
      <c r="B1298" s="144" t="s">
        <v>499</v>
      </c>
      <c r="C1298" s="145" t="s">
        <v>478</v>
      </c>
      <c r="D1298" s="145" t="s">
        <v>484</v>
      </c>
      <c r="E1298" s="143" t="n">
        <v>0.078</v>
      </c>
      <c r="F1298" s="146" t="n">
        <f aca="false">IF(C1298="MAT.",VLOOKUP(A1298,INSUMOS_AUX!A:F,6,0),0)</f>
        <v>1.2</v>
      </c>
      <c r="G1298" s="143" t="n">
        <f aca="false">IF(C1298="M.O.",VLOOKUP(A1298,INSUMOS_AUX!A:F,6,0),0)</f>
        <v>0</v>
      </c>
      <c r="H1298" s="0" t="n">
        <f aca="false">$E$1289*$E1298</f>
        <v>58.5</v>
      </c>
    </row>
    <row r="1299" customFormat="false" ht="15" hidden="false" customHeight="false" outlineLevel="0" collapsed="false">
      <c r="A1299" s="137"/>
      <c r="B1299" s="147"/>
      <c r="C1299" s="138"/>
      <c r="D1299" s="138"/>
      <c r="E1299" s="138"/>
      <c r="F1299" s="138"/>
      <c r="G1299" s="138"/>
    </row>
    <row r="1300" customFormat="false" ht="15" hidden="false" customHeight="false" outlineLevel="0" collapsed="false">
      <c r="A1300" s="139" t="s">
        <v>289</v>
      </c>
      <c r="B1300" s="140" t="s">
        <v>290</v>
      </c>
      <c r="C1300" s="141" t="s">
        <v>62</v>
      </c>
      <c r="D1300" s="141" t="s">
        <v>32</v>
      </c>
      <c r="E1300" s="142" t="n">
        <v>2</v>
      </c>
      <c r="F1300" s="142" t="n">
        <f aca="false">SUMPRODUCT($E1301:$E1313,F1301:F1313)</f>
        <v>88.41</v>
      </c>
      <c r="G1300" s="142" t="n">
        <f aca="false">SUMPRODUCT($E1301:$E1313,G1301:G1313)</f>
        <v>6.2473903</v>
      </c>
    </row>
    <row r="1301" customFormat="false" ht="15" hidden="false" customHeight="false" outlineLevel="0" collapsed="false">
      <c r="A1301" s="143" t="n">
        <v>2436</v>
      </c>
      <c r="B1301" s="144" t="s">
        <v>497</v>
      </c>
      <c r="C1301" s="145" t="s">
        <v>476</v>
      </c>
      <c r="D1301" s="145" t="s">
        <v>484</v>
      </c>
      <c r="E1301" s="143" t="n">
        <v>0.208594</v>
      </c>
      <c r="F1301" s="146" t="n">
        <f aca="false">IF(C1301="MAT.",VLOOKUP(A1301,INSUMOS_AUX!A:F,6,0),0)</f>
        <v>0</v>
      </c>
      <c r="G1301" s="143" t="n">
        <f aca="false">IF(C1301="M.O.",VLOOKUP(A1301,INSUMOS_AUX!A:F,6,0),0)</f>
        <v>18.58</v>
      </c>
      <c r="H1301" s="0" t="n">
        <f aca="false">$E$1300*$E1301</f>
        <v>0.417188</v>
      </c>
    </row>
    <row r="1302" customFormat="false" ht="15" hidden="false" customHeight="false" outlineLevel="0" collapsed="false">
      <c r="A1302" s="143" t="n">
        <v>247</v>
      </c>
      <c r="B1302" s="144" t="s">
        <v>610</v>
      </c>
      <c r="C1302" s="145" t="s">
        <v>476</v>
      </c>
      <c r="D1302" s="145" t="s">
        <v>484</v>
      </c>
      <c r="E1302" s="143" t="n">
        <v>0.208594</v>
      </c>
      <c r="F1302" s="146" t="n">
        <f aca="false">IF(C1302="MAT.",VLOOKUP(A1302,INSUMOS_AUX!A:F,6,0),0)</f>
        <v>0</v>
      </c>
      <c r="G1302" s="143" t="n">
        <f aca="false">IF(C1302="M.O.",VLOOKUP(A1302,INSUMOS_AUX!A:F,6,0),0)</f>
        <v>11.37</v>
      </c>
      <c r="H1302" s="0" t="n">
        <f aca="false">$E$1300*$E1302</f>
        <v>0.417188</v>
      </c>
    </row>
    <row r="1303" customFormat="false" ht="21" hidden="false" customHeight="false" outlineLevel="0" collapsed="false">
      <c r="A1303" s="143" t="n">
        <v>37370</v>
      </c>
      <c r="B1303" s="144" t="s">
        <v>483</v>
      </c>
      <c r="C1303" s="145" t="s">
        <v>478</v>
      </c>
      <c r="D1303" s="145" t="s">
        <v>484</v>
      </c>
      <c r="E1303" s="143" t="n">
        <v>0.4</v>
      </c>
      <c r="F1303" s="146" t="n">
        <f aca="false">IF(C1303="MAT.",VLOOKUP(A1303,INSUMOS_AUX!A:F,6,0),0)</f>
        <v>3.14</v>
      </c>
      <c r="G1303" s="143" t="n">
        <f aca="false">IF(C1303="M.O.",VLOOKUP(A1303,INSUMOS_AUX!A:F,6,0),0)</f>
        <v>0</v>
      </c>
      <c r="H1303" s="0" t="n">
        <f aca="false">$E$1300*$E1303</f>
        <v>0.8</v>
      </c>
    </row>
    <row r="1304" customFormat="false" ht="21" hidden="false" customHeight="false" outlineLevel="0" collapsed="false">
      <c r="A1304" s="143" t="n">
        <v>37371</v>
      </c>
      <c r="B1304" s="144" t="s">
        <v>485</v>
      </c>
      <c r="C1304" s="145" t="s">
        <v>478</v>
      </c>
      <c r="D1304" s="145" t="s">
        <v>484</v>
      </c>
      <c r="E1304" s="143" t="n">
        <v>0.4</v>
      </c>
      <c r="F1304" s="146" t="n">
        <f aca="false">IF(C1304="MAT.",VLOOKUP(A1304,INSUMOS_AUX!A:F,6,0),0)</f>
        <v>0.63</v>
      </c>
      <c r="G1304" s="143" t="n">
        <f aca="false">IF(C1304="M.O.",VLOOKUP(A1304,INSUMOS_AUX!A:F,6,0),0)</f>
        <v>0</v>
      </c>
      <c r="H1304" s="0" t="n">
        <f aca="false">$E$1300*$E1304</f>
        <v>0.8</v>
      </c>
    </row>
    <row r="1305" customFormat="false" ht="21" hidden="false" customHeight="false" outlineLevel="0" collapsed="false">
      <c r="A1305" s="143" t="n">
        <v>37372</v>
      </c>
      <c r="B1305" s="144" t="s">
        <v>486</v>
      </c>
      <c r="C1305" s="145" t="s">
        <v>478</v>
      </c>
      <c r="D1305" s="145" t="s">
        <v>484</v>
      </c>
      <c r="E1305" s="143" t="n">
        <v>0.4</v>
      </c>
      <c r="F1305" s="146" t="n">
        <f aca="false">IF(C1305="MAT.",VLOOKUP(A1305,INSUMOS_AUX!A:F,6,0),0)</f>
        <v>1.34</v>
      </c>
      <c r="G1305" s="143" t="n">
        <f aca="false">IF(C1305="M.O.",VLOOKUP(A1305,INSUMOS_AUX!A:F,6,0),0)</f>
        <v>0</v>
      </c>
      <c r="H1305" s="0" t="n">
        <f aca="false">$E$1300*$E1305</f>
        <v>0.8</v>
      </c>
    </row>
    <row r="1306" customFormat="false" ht="21" hidden="false" customHeight="false" outlineLevel="0" collapsed="false">
      <c r="A1306" s="143" t="n">
        <v>37373</v>
      </c>
      <c r="B1306" s="144" t="s">
        <v>487</v>
      </c>
      <c r="C1306" s="145" t="s">
        <v>478</v>
      </c>
      <c r="D1306" s="145" t="s">
        <v>484</v>
      </c>
      <c r="E1306" s="143" t="n">
        <v>0.4</v>
      </c>
      <c r="F1306" s="146" t="n">
        <f aca="false">IF(C1306="MAT.",VLOOKUP(A1306,INSUMOS_AUX!A:F,6,0),0)</f>
        <v>0.04</v>
      </c>
      <c r="G1306" s="143" t="n">
        <f aca="false">IF(C1306="M.O.",VLOOKUP(A1306,INSUMOS_AUX!A:F,6,0),0)</f>
        <v>0</v>
      </c>
      <c r="H1306" s="0" t="n">
        <f aca="false">$E$1300*$E1306</f>
        <v>0.8</v>
      </c>
    </row>
    <row r="1307" customFormat="false" ht="15" hidden="false" customHeight="false" outlineLevel="0" collapsed="false">
      <c r="A1307" s="143" t="n">
        <v>39997</v>
      </c>
      <c r="B1307" s="144" t="s">
        <v>643</v>
      </c>
      <c r="C1307" s="145" t="s">
        <v>478</v>
      </c>
      <c r="D1307" s="145" t="s">
        <v>32</v>
      </c>
      <c r="E1307" s="143" t="n">
        <v>32</v>
      </c>
      <c r="F1307" s="146" t="n">
        <f aca="false">IF(C1307="MAT.",VLOOKUP(A1307,INSUMOS_AUX!A:F,6,0),0)</f>
        <v>0.3</v>
      </c>
      <c r="G1307" s="143" t="n">
        <f aca="false">IF(C1307="M.O.",VLOOKUP(A1307,INSUMOS_AUX!A:F,6,0),0)</f>
        <v>0</v>
      </c>
      <c r="H1307" s="0" t="n">
        <f aca="false">$E$1300*$E1307</f>
        <v>64</v>
      </c>
    </row>
    <row r="1308" customFormat="false" ht="21" hidden="false" customHeight="false" outlineLevel="0" collapsed="false">
      <c r="A1308" s="143" t="n">
        <v>43460</v>
      </c>
      <c r="B1308" s="144" t="s">
        <v>498</v>
      </c>
      <c r="C1308" s="145" t="s">
        <v>478</v>
      </c>
      <c r="D1308" s="145" t="s">
        <v>484</v>
      </c>
      <c r="E1308" s="143" t="n">
        <v>0.4</v>
      </c>
      <c r="F1308" s="146" t="n">
        <f aca="false">IF(C1308="MAT.",VLOOKUP(A1308,INSUMOS_AUX!A:F,6,0),0)</f>
        <v>0.85</v>
      </c>
      <c r="G1308" s="143" t="n">
        <f aca="false">IF(C1308="M.O.",VLOOKUP(A1308,INSUMOS_AUX!A:F,6,0),0)</f>
        <v>0</v>
      </c>
      <c r="H1308" s="0" t="n">
        <f aca="false">$E$1300*$E1308</f>
        <v>0.8</v>
      </c>
    </row>
    <row r="1309" customFormat="false" ht="21" hidden="false" customHeight="false" outlineLevel="0" collapsed="false">
      <c r="A1309" s="143" t="n">
        <v>43484</v>
      </c>
      <c r="B1309" s="144" t="s">
        <v>499</v>
      </c>
      <c r="C1309" s="145" t="s">
        <v>478</v>
      </c>
      <c r="D1309" s="145" t="s">
        <v>484</v>
      </c>
      <c r="E1309" s="143" t="n">
        <v>0.4</v>
      </c>
      <c r="F1309" s="146" t="n">
        <f aca="false">IF(C1309="MAT.",VLOOKUP(A1309,INSUMOS_AUX!A:F,6,0),0)</f>
        <v>1.2</v>
      </c>
      <c r="G1309" s="143" t="n">
        <f aca="false">IF(C1309="M.O.",VLOOKUP(A1309,INSUMOS_AUX!A:F,6,0),0)</f>
        <v>0</v>
      </c>
      <c r="H1309" s="0" t="n">
        <f aca="false">$E$1300*$E1309</f>
        <v>0.8</v>
      </c>
    </row>
    <row r="1310" customFormat="false" ht="15" hidden="false" customHeight="false" outlineLevel="0" collapsed="false">
      <c r="A1310" s="143" t="s">
        <v>665</v>
      </c>
      <c r="B1310" s="144" t="s">
        <v>666</v>
      </c>
      <c r="C1310" s="145" t="s">
        <v>478</v>
      </c>
      <c r="D1310" s="145" t="s">
        <v>32</v>
      </c>
      <c r="E1310" s="143" t="n">
        <v>32</v>
      </c>
      <c r="F1310" s="146" t="n">
        <f aca="false">IF(C1310="MAT.",VLOOKUP(A1310,INSUMOS_AUX!A:F,6,0),0)</f>
        <v>0.09</v>
      </c>
      <c r="G1310" s="143" t="n">
        <f aca="false">IF(C1310="M.O.",VLOOKUP(A1310,INSUMOS_AUX!A:F,6,0),0)</f>
        <v>0</v>
      </c>
      <c r="H1310" s="0" t="n">
        <f aca="false">$E$1300*$E1310</f>
        <v>64</v>
      </c>
    </row>
    <row r="1311" customFormat="false" ht="15" hidden="false" customHeight="false" outlineLevel="0" collapsed="false">
      <c r="A1311" s="143" t="s">
        <v>672</v>
      </c>
      <c r="B1311" s="144" t="s">
        <v>673</v>
      </c>
      <c r="C1311" s="145" t="s">
        <v>478</v>
      </c>
      <c r="D1311" s="145" t="s">
        <v>32</v>
      </c>
      <c r="E1311" s="143" t="n">
        <v>1</v>
      </c>
      <c r="F1311" s="146" t="n">
        <f aca="false">IF(C1311="MAT.",VLOOKUP(A1311,INSUMOS_AUX!A:F,6,0),0)</f>
        <v>49.01</v>
      </c>
      <c r="G1311" s="143" t="n">
        <f aca="false">IF(C1311="M.O.",VLOOKUP(A1311,INSUMOS_AUX!A:F,6,0),0)</f>
        <v>0</v>
      </c>
      <c r="H1311" s="0" t="n">
        <f aca="false">$E$1300*$E1311</f>
        <v>2</v>
      </c>
    </row>
    <row r="1312" customFormat="false" ht="15" hidden="false" customHeight="false" outlineLevel="0" collapsed="false">
      <c r="A1312" s="143" t="s">
        <v>667</v>
      </c>
      <c r="B1312" s="144" t="s">
        <v>668</v>
      </c>
      <c r="C1312" s="145" t="s">
        <v>478</v>
      </c>
      <c r="D1312" s="145" t="s">
        <v>32</v>
      </c>
      <c r="E1312" s="143" t="n">
        <v>32</v>
      </c>
      <c r="F1312" s="146" t="n">
        <f aca="false">IF(C1312="MAT.",VLOOKUP(A1312,INSUMOS_AUX!A:F,6,0),0)</f>
        <v>0.23</v>
      </c>
      <c r="G1312" s="143" t="n">
        <f aca="false">IF(C1312="M.O.",VLOOKUP(A1312,INSUMOS_AUX!A:F,6,0),0)</f>
        <v>0</v>
      </c>
      <c r="H1312" s="0" t="n">
        <f aca="false">$E$1300*$E1312</f>
        <v>64</v>
      </c>
    </row>
    <row r="1313" customFormat="false" ht="15" hidden="false" customHeight="false" outlineLevel="0" collapsed="false">
      <c r="A1313" s="143" t="s">
        <v>669</v>
      </c>
      <c r="B1313" s="144" t="s">
        <v>279</v>
      </c>
      <c r="C1313" s="145" t="s">
        <v>478</v>
      </c>
      <c r="D1313" s="145" t="s">
        <v>32</v>
      </c>
      <c r="E1313" s="143" t="n">
        <v>4</v>
      </c>
      <c r="F1313" s="146" t="n">
        <f aca="false">IF(C1313="MAT.",VLOOKUP(A1313,INSUMOS_AUX!A:F,6,0),0)</f>
        <v>4.17</v>
      </c>
      <c r="G1313" s="143" t="n">
        <f aca="false">IF(C1313="M.O.",VLOOKUP(A1313,INSUMOS_AUX!A:F,6,0),0)</f>
        <v>0</v>
      </c>
      <c r="H1313" s="0" t="n">
        <f aca="false">$E$1300*$E1313</f>
        <v>8</v>
      </c>
    </row>
    <row r="1314" customFormat="false" ht="15" hidden="false" customHeight="false" outlineLevel="0" collapsed="false">
      <c r="A1314" s="137"/>
      <c r="B1314" s="147"/>
      <c r="C1314" s="138"/>
      <c r="D1314" s="138"/>
      <c r="E1314" s="138"/>
      <c r="F1314" s="138"/>
      <c r="G1314" s="138"/>
    </row>
    <row r="1315" customFormat="false" ht="15" hidden="false" customHeight="false" outlineLevel="0" collapsed="false">
      <c r="A1315" s="139" t="s">
        <v>292</v>
      </c>
      <c r="B1315" s="140" t="s">
        <v>293</v>
      </c>
      <c r="C1315" s="141" t="s">
        <v>62</v>
      </c>
      <c r="D1315" s="141" t="s">
        <v>32</v>
      </c>
      <c r="E1315" s="142" t="n">
        <v>1</v>
      </c>
      <c r="F1315" s="142" t="n">
        <f aca="false">SUMPRODUCT($E1316:$E1328,F1316:F1328)</f>
        <v>83.26</v>
      </c>
      <c r="G1315" s="142" t="n">
        <f aca="false">SUMPRODUCT($E1316:$E1328,G1316:G1328)</f>
        <v>6.2473903</v>
      </c>
    </row>
    <row r="1316" customFormat="false" ht="15" hidden="false" customHeight="false" outlineLevel="0" collapsed="false">
      <c r="A1316" s="143" t="n">
        <v>2436</v>
      </c>
      <c r="B1316" s="144" t="s">
        <v>497</v>
      </c>
      <c r="C1316" s="145" t="s">
        <v>476</v>
      </c>
      <c r="D1316" s="145" t="s">
        <v>484</v>
      </c>
      <c r="E1316" s="143" t="n">
        <v>0.208594</v>
      </c>
      <c r="F1316" s="146" t="n">
        <f aca="false">IF(C1316="MAT.",VLOOKUP(A1316,INSUMOS_AUX!A:F,6,0),0)</f>
        <v>0</v>
      </c>
      <c r="G1316" s="143" t="n">
        <f aca="false">IF(C1316="M.O.",VLOOKUP(A1316,INSUMOS_AUX!A:F,6,0),0)</f>
        <v>18.58</v>
      </c>
      <c r="H1316" s="0" t="n">
        <f aca="false">$E$1315*$E1316</f>
        <v>0.208594</v>
      </c>
    </row>
    <row r="1317" customFormat="false" ht="15" hidden="false" customHeight="false" outlineLevel="0" collapsed="false">
      <c r="A1317" s="143" t="n">
        <v>247</v>
      </c>
      <c r="B1317" s="144" t="s">
        <v>610</v>
      </c>
      <c r="C1317" s="145" t="s">
        <v>476</v>
      </c>
      <c r="D1317" s="145" t="s">
        <v>484</v>
      </c>
      <c r="E1317" s="143" t="n">
        <v>0.208594</v>
      </c>
      <c r="F1317" s="146" t="n">
        <f aca="false">IF(C1317="MAT.",VLOOKUP(A1317,INSUMOS_AUX!A:F,6,0),0)</f>
        <v>0</v>
      </c>
      <c r="G1317" s="143" t="n">
        <f aca="false">IF(C1317="M.O.",VLOOKUP(A1317,INSUMOS_AUX!A:F,6,0),0)</f>
        <v>11.37</v>
      </c>
      <c r="H1317" s="0" t="n">
        <f aca="false">$E$1315*$E1317</f>
        <v>0.208594</v>
      </c>
    </row>
    <row r="1318" customFormat="false" ht="21" hidden="false" customHeight="false" outlineLevel="0" collapsed="false">
      <c r="A1318" s="143" t="n">
        <v>37370</v>
      </c>
      <c r="B1318" s="144" t="s">
        <v>483</v>
      </c>
      <c r="C1318" s="145" t="s">
        <v>478</v>
      </c>
      <c r="D1318" s="145" t="s">
        <v>484</v>
      </c>
      <c r="E1318" s="143" t="n">
        <v>0.4</v>
      </c>
      <c r="F1318" s="146" t="n">
        <f aca="false">IF(C1318="MAT.",VLOOKUP(A1318,INSUMOS_AUX!A:F,6,0),0)</f>
        <v>3.14</v>
      </c>
      <c r="G1318" s="143" t="n">
        <f aca="false">IF(C1318="M.O.",VLOOKUP(A1318,INSUMOS_AUX!A:F,6,0),0)</f>
        <v>0</v>
      </c>
      <c r="H1318" s="0" t="n">
        <f aca="false">$E$1315*$E1318</f>
        <v>0.4</v>
      </c>
    </row>
    <row r="1319" customFormat="false" ht="21" hidden="false" customHeight="false" outlineLevel="0" collapsed="false">
      <c r="A1319" s="143" t="n">
        <v>37371</v>
      </c>
      <c r="B1319" s="144" t="s">
        <v>485</v>
      </c>
      <c r="C1319" s="145" t="s">
        <v>478</v>
      </c>
      <c r="D1319" s="145" t="s">
        <v>484</v>
      </c>
      <c r="E1319" s="143" t="n">
        <v>0.4</v>
      </c>
      <c r="F1319" s="146" t="n">
        <f aca="false">IF(C1319="MAT.",VLOOKUP(A1319,INSUMOS_AUX!A:F,6,0),0)</f>
        <v>0.63</v>
      </c>
      <c r="G1319" s="143" t="n">
        <f aca="false">IF(C1319="M.O.",VLOOKUP(A1319,INSUMOS_AUX!A:F,6,0),0)</f>
        <v>0</v>
      </c>
      <c r="H1319" s="0" t="n">
        <f aca="false">$E$1315*$E1319</f>
        <v>0.4</v>
      </c>
    </row>
    <row r="1320" customFormat="false" ht="21" hidden="false" customHeight="false" outlineLevel="0" collapsed="false">
      <c r="A1320" s="143" t="n">
        <v>37372</v>
      </c>
      <c r="B1320" s="144" t="s">
        <v>486</v>
      </c>
      <c r="C1320" s="145" t="s">
        <v>478</v>
      </c>
      <c r="D1320" s="145" t="s">
        <v>484</v>
      </c>
      <c r="E1320" s="143" t="n">
        <v>0.4</v>
      </c>
      <c r="F1320" s="146" t="n">
        <f aca="false">IF(C1320="MAT.",VLOOKUP(A1320,INSUMOS_AUX!A:F,6,0),0)</f>
        <v>1.34</v>
      </c>
      <c r="G1320" s="143" t="n">
        <f aca="false">IF(C1320="M.O.",VLOOKUP(A1320,INSUMOS_AUX!A:F,6,0),0)</f>
        <v>0</v>
      </c>
      <c r="H1320" s="0" t="n">
        <f aca="false">$E$1315*$E1320</f>
        <v>0.4</v>
      </c>
    </row>
    <row r="1321" customFormat="false" ht="21" hidden="false" customHeight="false" outlineLevel="0" collapsed="false">
      <c r="A1321" s="143" t="n">
        <v>37373</v>
      </c>
      <c r="B1321" s="144" t="s">
        <v>487</v>
      </c>
      <c r="C1321" s="145" t="s">
        <v>478</v>
      </c>
      <c r="D1321" s="145" t="s">
        <v>484</v>
      </c>
      <c r="E1321" s="143" t="n">
        <v>0.4</v>
      </c>
      <c r="F1321" s="146" t="n">
        <f aca="false">IF(C1321="MAT.",VLOOKUP(A1321,INSUMOS_AUX!A:F,6,0),0)</f>
        <v>0.04</v>
      </c>
      <c r="G1321" s="143" t="n">
        <f aca="false">IF(C1321="M.O.",VLOOKUP(A1321,INSUMOS_AUX!A:F,6,0),0)</f>
        <v>0</v>
      </c>
      <c r="H1321" s="0" t="n">
        <f aca="false">$E$1315*$E1321</f>
        <v>0.4</v>
      </c>
    </row>
    <row r="1322" customFormat="false" ht="15" hidden="false" customHeight="false" outlineLevel="0" collapsed="false">
      <c r="A1322" s="143" t="n">
        <v>39997</v>
      </c>
      <c r="B1322" s="144" t="s">
        <v>643</v>
      </c>
      <c r="C1322" s="145" t="s">
        <v>478</v>
      </c>
      <c r="D1322" s="145" t="s">
        <v>32</v>
      </c>
      <c r="E1322" s="143" t="n">
        <v>32</v>
      </c>
      <c r="F1322" s="146" t="n">
        <f aca="false">IF(C1322="MAT.",VLOOKUP(A1322,INSUMOS_AUX!A:F,6,0),0)</f>
        <v>0.3</v>
      </c>
      <c r="G1322" s="143" t="n">
        <f aca="false">IF(C1322="M.O.",VLOOKUP(A1322,INSUMOS_AUX!A:F,6,0),0)</f>
        <v>0</v>
      </c>
      <c r="H1322" s="0" t="n">
        <f aca="false">$E$1315*$E1322</f>
        <v>32</v>
      </c>
    </row>
    <row r="1323" customFormat="false" ht="21" hidden="false" customHeight="false" outlineLevel="0" collapsed="false">
      <c r="A1323" s="143" t="n">
        <v>43460</v>
      </c>
      <c r="B1323" s="144" t="s">
        <v>498</v>
      </c>
      <c r="C1323" s="145" t="s">
        <v>478</v>
      </c>
      <c r="D1323" s="145" t="s">
        <v>484</v>
      </c>
      <c r="E1323" s="143" t="n">
        <v>0.4</v>
      </c>
      <c r="F1323" s="146" t="n">
        <f aca="false">IF(C1323="MAT.",VLOOKUP(A1323,INSUMOS_AUX!A:F,6,0),0)</f>
        <v>0.85</v>
      </c>
      <c r="G1323" s="143" t="n">
        <f aca="false">IF(C1323="M.O.",VLOOKUP(A1323,INSUMOS_AUX!A:F,6,0),0)</f>
        <v>0</v>
      </c>
      <c r="H1323" s="0" t="n">
        <f aca="false">$E$1315*$E1323</f>
        <v>0.4</v>
      </c>
    </row>
    <row r="1324" customFormat="false" ht="21" hidden="false" customHeight="false" outlineLevel="0" collapsed="false">
      <c r="A1324" s="143" t="n">
        <v>43484</v>
      </c>
      <c r="B1324" s="144" t="s">
        <v>499</v>
      </c>
      <c r="C1324" s="145" t="s">
        <v>478</v>
      </c>
      <c r="D1324" s="145" t="s">
        <v>484</v>
      </c>
      <c r="E1324" s="143" t="n">
        <v>0.4</v>
      </c>
      <c r="F1324" s="146" t="n">
        <f aca="false">IF(C1324="MAT.",VLOOKUP(A1324,INSUMOS_AUX!A:F,6,0),0)</f>
        <v>1.2</v>
      </c>
      <c r="G1324" s="143" t="n">
        <f aca="false">IF(C1324="M.O.",VLOOKUP(A1324,INSUMOS_AUX!A:F,6,0),0)</f>
        <v>0</v>
      </c>
      <c r="H1324" s="0" t="n">
        <f aca="false">$E$1315*$E1324</f>
        <v>0.4</v>
      </c>
    </row>
    <row r="1325" customFormat="false" ht="15" hidden="false" customHeight="false" outlineLevel="0" collapsed="false">
      <c r="A1325" s="143" t="s">
        <v>665</v>
      </c>
      <c r="B1325" s="144" t="s">
        <v>666</v>
      </c>
      <c r="C1325" s="145" t="s">
        <v>478</v>
      </c>
      <c r="D1325" s="145" t="s">
        <v>32</v>
      </c>
      <c r="E1325" s="143" t="n">
        <v>32</v>
      </c>
      <c r="F1325" s="146" t="n">
        <f aca="false">IF(C1325="MAT.",VLOOKUP(A1325,INSUMOS_AUX!A:F,6,0),0)</f>
        <v>0.09</v>
      </c>
      <c r="G1325" s="143" t="n">
        <f aca="false">IF(C1325="M.O.",VLOOKUP(A1325,INSUMOS_AUX!A:F,6,0),0)</f>
        <v>0</v>
      </c>
      <c r="H1325" s="0" t="n">
        <f aca="false">$E$1315*$E1325</f>
        <v>32</v>
      </c>
    </row>
    <row r="1326" customFormat="false" ht="15" hidden="false" customHeight="false" outlineLevel="0" collapsed="false">
      <c r="A1326" s="143" t="s">
        <v>674</v>
      </c>
      <c r="B1326" s="144" t="s">
        <v>293</v>
      </c>
      <c r="C1326" s="145" t="s">
        <v>478</v>
      </c>
      <c r="D1326" s="145" t="s">
        <v>32</v>
      </c>
      <c r="E1326" s="143" t="n">
        <v>1</v>
      </c>
      <c r="F1326" s="146" t="n">
        <f aca="false">IF(C1326="MAT.",VLOOKUP(A1326,INSUMOS_AUX!A:F,6,0),0)</f>
        <v>43.86</v>
      </c>
      <c r="G1326" s="143" t="n">
        <f aca="false">IF(C1326="M.O.",VLOOKUP(A1326,INSUMOS_AUX!A:F,6,0),0)</f>
        <v>0</v>
      </c>
      <c r="H1326" s="0" t="n">
        <f aca="false">$E$1315*$E1326</f>
        <v>1</v>
      </c>
    </row>
    <row r="1327" customFormat="false" ht="15" hidden="false" customHeight="false" outlineLevel="0" collapsed="false">
      <c r="A1327" s="143" t="s">
        <v>667</v>
      </c>
      <c r="B1327" s="144" t="s">
        <v>668</v>
      </c>
      <c r="C1327" s="145" t="s">
        <v>478</v>
      </c>
      <c r="D1327" s="145" t="s">
        <v>32</v>
      </c>
      <c r="E1327" s="143" t="n">
        <v>32</v>
      </c>
      <c r="F1327" s="146" t="n">
        <f aca="false">IF(C1327="MAT.",VLOOKUP(A1327,INSUMOS_AUX!A:F,6,0),0)</f>
        <v>0.23</v>
      </c>
      <c r="G1327" s="143" t="n">
        <f aca="false">IF(C1327="M.O.",VLOOKUP(A1327,INSUMOS_AUX!A:F,6,0),0)</f>
        <v>0</v>
      </c>
      <c r="H1327" s="0" t="n">
        <f aca="false">$E$1315*$E1327</f>
        <v>32</v>
      </c>
    </row>
    <row r="1328" customFormat="false" ht="15" hidden="false" customHeight="false" outlineLevel="0" collapsed="false">
      <c r="A1328" s="143" t="s">
        <v>669</v>
      </c>
      <c r="B1328" s="144" t="s">
        <v>279</v>
      </c>
      <c r="C1328" s="145" t="s">
        <v>478</v>
      </c>
      <c r="D1328" s="145" t="s">
        <v>32</v>
      </c>
      <c r="E1328" s="143" t="n">
        <v>4</v>
      </c>
      <c r="F1328" s="146" t="n">
        <f aca="false">IF(C1328="MAT.",VLOOKUP(A1328,INSUMOS_AUX!A:F,6,0),0)</f>
        <v>4.17</v>
      </c>
      <c r="G1328" s="143" t="n">
        <f aca="false">IF(C1328="M.O.",VLOOKUP(A1328,INSUMOS_AUX!A:F,6,0),0)</f>
        <v>0</v>
      </c>
      <c r="H1328" s="0" t="n">
        <f aca="false">$E$1315*$E1328</f>
        <v>4</v>
      </c>
    </row>
    <row r="1329" customFormat="false" ht="15" hidden="false" customHeight="false" outlineLevel="0" collapsed="false">
      <c r="A1329" s="137"/>
      <c r="B1329" s="147"/>
      <c r="C1329" s="138"/>
      <c r="D1329" s="138"/>
      <c r="E1329" s="138"/>
      <c r="F1329" s="138"/>
      <c r="G1329" s="138"/>
    </row>
    <row r="1330" customFormat="false" ht="15" hidden="false" customHeight="false" outlineLevel="0" collapsed="false">
      <c r="A1330" s="139" t="s">
        <v>295</v>
      </c>
      <c r="B1330" s="140" t="s">
        <v>296</v>
      </c>
      <c r="C1330" s="141" t="s">
        <v>62</v>
      </c>
      <c r="D1330" s="141" t="s">
        <v>32</v>
      </c>
      <c r="E1330" s="142" t="n">
        <v>2</v>
      </c>
      <c r="F1330" s="142" t="n">
        <f aca="false">SUMPRODUCT($E1331:$E1339,F1331:F1339)</f>
        <v>21.83</v>
      </c>
      <c r="G1330" s="142" t="n">
        <f aca="false">SUMPRODUCT($E1331:$E1339,G1331:G1339)</f>
        <v>6.2473903</v>
      </c>
    </row>
    <row r="1331" customFormat="false" ht="15" hidden="false" customHeight="false" outlineLevel="0" collapsed="false">
      <c r="A1331" s="143" t="n">
        <v>2436</v>
      </c>
      <c r="B1331" s="144" t="s">
        <v>497</v>
      </c>
      <c r="C1331" s="145" t="s">
        <v>476</v>
      </c>
      <c r="D1331" s="145" t="s">
        <v>484</v>
      </c>
      <c r="E1331" s="143" t="n">
        <v>0.208594</v>
      </c>
      <c r="F1331" s="146" t="n">
        <f aca="false">IF(C1331="MAT.",VLOOKUP(A1331,INSUMOS_AUX!A:F,6,0),0)</f>
        <v>0</v>
      </c>
      <c r="G1331" s="143" t="n">
        <f aca="false">IF(C1331="M.O.",VLOOKUP(A1331,INSUMOS_AUX!A:F,6,0),0)</f>
        <v>18.58</v>
      </c>
      <c r="H1331" s="0" t="n">
        <f aca="false">$E$1330*$E1331</f>
        <v>0.417188</v>
      </c>
    </row>
    <row r="1332" customFormat="false" ht="15" hidden="false" customHeight="false" outlineLevel="0" collapsed="false">
      <c r="A1332" s="143" t="n">
        <v>247</v>
      </c>
      <c r="B1332" s="144" t="s">
        <v>610</v>
      </c>
      <c r="C1332" s="145" t="s">
        <v>476</v>
      </c>
      <c r="D1332" s="145" t="s">
        <v>484</v>
      </c>
      <c r="E1332" s="143" t="n">
        <v>0.208594</v>
      </c>
      <c r="F1332" s="146" t="n">
        <f aca="false">IF(C1332="MAT.",VLOOKUP(A1332,INSUMOS_AUX!A:F,6,0),0)</f>
        <v>0</v>
      </c>
      <c r="G1332" s="143" t="n">
        <f aca="false">IF(C1332="M.O.",VLOOKUP(A1332,INSUMOS_AUX!A:F,6,0),0)</f>
        <v>11.37</v>
      </c>
      <c r="H1332" s="0" t="n">
        <f aca="false">$E$1330*$E1332</f>
        <v>0.417188</v>
      </c>
    </row>
    <row r="1333" customFormat="false" ht="21" hidden="false" customHeight="false" outlineLevel="0" collapsed="false">
      <c r="A1333" s="143" t="n">
        <v>37370</v>
      </c>
      <c r="B1333" s="144" t="s">
        <v>483</v>
      </c>
      <c r="C1333" s="145" t="s">
        <v>478</v>
      </c>
      <c r="D1333" s="145" t="s">
        <v>484</v>
      </c>
      <c r="E1333" s="143" t="n">
        <v>0.4</v>
      </c>
      <c r="F1333" s="146" t="n">
        <f aca="false">IF(C1333="MAT.",VLOOKUP(A1333,INSUMOS_AUX!A:F,6,0),0)</f>
        <v>3.14</v>
      </c>
      <c r="G1333" s="143" t="n">
        <f aca="false">IF(C1333="M.O.",VLOOKUP(A1333,INSUMOS_AUX!A:F,6,0),0)</f>
        <v>0</v>
      </c>
      <c r="H1333" s="0" t="n">
        <f aca="false">$E$1330*$E1333</f>
        <v>0.8</v>
      </c>
    </row>
    <row r="1334" customFormat="false" ht="21" hidden="false" customHeight="false" outlineLevel="0" collapsed="false">
      <c r="A1334" s="143" t="n">
        <v>37371</v>
      </c>
      <c r="B1334" s="144" t="s">
        <v>485</v>
      </c>
      <c r="C1334" s="145" t="s">
        <v>478</v>
      </c>
      <c r="D1334" s="145" t="s">
        <v>484</v>
      </c>
      <c r="E1334" s="143" t="n">
        <v>0.4</v>
      </c>
      <c r="F1334" s="146" t="n">
        <f aca="false">IF(C1334="MAT.",VLOOKUP(A1334,INSUMOS_AUX!A:F,6,0),0)</f>
        <v>0.63</v>
      </c>
      <c r="G1334" s="143" t="n">
        <f aca="false">IF(C1334="M.O.",VLOOKUP(A1334,INSUMOS_AUX!A:F,6,0),0)</f>
        <v>0</v>
      </c>
      <c r="H1334" s="0" t="n">
        <f aca="false">$E$1330*$E1334</f>
        <v>0.8</v>
      </c>
    </row>
    <row r="1335" customFormat="false" ht="21" hidden="false" customHeight="false" outlineLevel="0" collapsed="false">
      <c r="A1335" s="143" t="n">
        <v>37372</v>
      </c>
      <c r="B1335" s="144" t="s">
        <v>486</v>
      </c>
      <c r="C1335" s="145" t="s">
        <v>478</v>
      </c>
      <c r="D1335" s="145" t="s">
        <v>484</v>
      </c>
      <c r="E1335" s="143" t="n">
        <v>0.4</v>
      </c>
      <c r="F1335" s="146" t="n">
        <f aca="false">IF(C1335="MAT.",VLOOKUP(A1335,INSUMOS_AUX!A:F,6,0),0)</f>
        <v>1.34</v>
      </c>
      <c r="G1335" s="143" t="n">
        <f aca="false">IF(C1335="M.O.",VLOOKUP(A1335,INSUMOS_AUX!A:F,6,0),0)</f>
        <v>0</v>
      </c>
      <c r="H1335" s="0" t="n">
        <f aca="false">$E$1330*$E1335</f>
        <v>0.8</v>
      </c>
    </row>
    <row r="1336" customFormat="false" ht="21" hidden="false" customHeight="false" outlineLevel="0" collapsed="false">
      <c r="A1336" s="143" t="n">
        <v>37373</v>
      </c>
      <c r="B1336" s="144" t="s">
        <v>487</v>
      </c>
      <c r="C1336" s="145" t="s">
        <v>478</v>
      </c>
      <c r="D1336" s="145" t="s">
        <v>484</v>
      </c>
      <c r="E1336" s="143" t="n">
        <v>0.4</v>
      </c>
      <c r="F1336" s="146" t="n">
        <f aca="false">IF(C1336="MAT.",VLOOKUP(A1336,INSUMOS_AUX!A:F,6,0),0)</f>
        <v>0.04</v>
      </c>
      <c r="G1336" s="143" t="n">
        <f aca="false">IF(C1336="M.O.",VLOOKUP(A1336,INSUMOS_AUX!A:F,6,0),0)</f>
        <v>0</v>
      </c>
      <c r="H1336" s="0" t="n">
        <f aca="false">$E$1330*$E1336</f>
        <v>0.8</v>
      </c>
    </row>
    <row r="1337" customFormat="false" ht="21" hidden="false" customHeight="false" outlineLevel="0" collapsed="false">
      <c r="A1337" s="143" t="n">
        <v>43460</v>
      </c>
      <c r="B1337" s="144" t="s">
        <v>498</v>
      </c>
      <c r="C1337" s="145" t="s">
        <v>478</v>
      </c>
      <c r="D1337" s="145" t="s">
        <v>484</v>
      </c>
      <c r="E1337" s="143" t="n">
        <v>0.4</v>
      </c>
      <c r="F1337" s="146" t="n">
        <f aca="false">IF(C1337="MAT.",VLOOKUP(A1337,INSUMOS_AUX!A:F,6,0),0)</f>
        <v>0.85</v>
      </c>
      <c r="G1337" s="143" t="n">
        <f aca="false">IF(C1337="M.O.",VLOOKUP(A1337,INSUMOS_AUX!A:F,6,0),0)</f>
        <v>0</v>
      </c>
      <c r="H1337" s="0" t="n">
        <f aca="false">$E$1330*$E1337</f>
        <v>0.8</v>
      </c>
    </row>
    <row r="1338" customFormat="false" ht="21" hidden="false" customHeight="false" outlineLevel="0" collapsed="false">
      <c r="A1338" s="143" t="n">
        <v>43484</v>
      </c>
      <c r="B1338" s="144" t="s">
        <v>499</v>
      </c>
      <c r="C1338" s="145" t="s">
        <v>478</v>
      </c>
      <c r="D1338" s="145" t="s">
        <v>484</v>
      </c>
      <c r="E1338" s="143" t="n">
        <v>0.4</v>
      </c>
      <c r="F1338" s="146" t="n">
        <f aca="false">IF(C1338="MAT.",VLOOKUP(A1338,INSUMOS_AUX!A:F,6,0),0)</f>
        <v>1.2</v>
      </c>
      <c r="G1338" s="143" t="n">
        <f aca="false">IF(C1338="M.O.",VLOOKUP(A1338,INSUMOS_AUX!A:F,6,0),0)</f>
        <v>0</v>
      </c>
      <c r="H1338" s="0" t="n">
        <f aca="false">$E$1330*$E1338</f>
        <v>0.8</v>
      </c>
    </row>
    <row r="1339" customFormat="false" ht="21" hidden="false" customHeight="false" outlineLevel="0" collapsed="false">
      <c r="A1339" s="143" t="s">
        <v>675</v>
      </c>
      <c r="B1339" s="144" t="s">
        <v>676</v>
      </c>
      <c r="C1339" s="145" t="s">
        <v>478</v>
      </c>
      <c r="D1339" s="145" t="s">
        <v>32</v>
      </c>
      <c r="E1339" s="143" t="n">
        <v>1</v>
      </c>
      <c r="F1339" s="146" t="n">
        <f aca="false">IF(C1339="MAT.",VLOOKUP(A1339,INSUMOS_AUX!A:F,6,0),0)</f>
        <v>18.95</v>
      </c>
      <c r="G1339" s="143" t="n">
        <f aca="false">IF(C1339="M.O.",VLOOKUP(A1339,INSUMOS_AUX!A:F,6,0),0)</f>
        <v>0</v>
      </c>
      <c r="H1339" s="0" t="n">
        <f aca="false">$E$1330*$E1339</f>
        <v>2</v>
      </c>
    </row>
    <row r="1340" customFormat="false" ht="15" hidden="false" customHeight="false" outlineLevel="0" collapsed="false">
      <c r="A1340" s="137"/>
      <c r="B1340" s="147"/>
      <c r="C1340" s="138"/>
      <c r="D1340" s="138"/>
      <c r="E1340" s="138"/>
      <c r="F1340" s="138"/>
      <c r="G1340" s="138"/>
    </row>
    <row r="1341" customFormat="false" ht="15" hidden="false" customHeight="false" outlineLevel="0" collapsed="false">
      <c r="A1341" s="139" t="s">
        <v>298</v>
      </c>
      <c r="B1341" s="140" t="s">
        <v>299</v>
      </c>
      <c r="C1341" s="141" t="s">
        <v>62</v>
      </c>
      <c r="D1341" s="141" t="s">
        <v>32</v>
      </c>
      <c r="E1341" s="142" t="n">
        <v>12</v>
      </c>
      <c r="F1341" s="142" t="n">
        <f aca="false">SUMPRODUCT($E1342:$E1355,F1342:F1355)</f>
        <v>266.494</v>
      </c>
      <c r="G1341" s="142" t="n">
        <f aca="false">SUMPRODUCT($E1342:$E1355,G1342:G1355)</f>
        <v>29.98747344</v>
      </c>
    </row>
    <row r="1342" customFormat="false" ht="15" hidden="false" customHeight="false" outlineLevel="0" collapsed="false">
      <c r="A1342" s="143" t="n">
        <v>2436</v>
      </c>
      <c r="B1342" s="144" t="s">
        <v>497</v>
      </c>
      <c r="C1342" s="145" t="s">
        <v>476</v>
      </c>
      <c r="D1342" s="145" t="s">
        <v>484</v>
      </c>
      <c r="E1342" s="143" t="n">
        <v>1.0012512</v>
      </c>
      <c r="F1342" s="146" t="n">
        <f aca="false">IF(C1342="MAT.",VLOOKUP(A1342,INSUMOS_AUX!A:F,6,0),0)</f>
        <v>0</v>
      </c>
      <c r="G1342" s="143" t="n">
        <f aca="false">IF(C1342="M.O.",VLOOKUP(A1342,INSUMOS_AUX!A:F,6,0),0)</f>
        <v>18.58</v>
      </c>
      <c r="H1342" s="0" t="n">
        <f aca="false">$E$1341*$E1342</f>
        <v>12.0150144</v>
      </c>
    </row>
    <row r="1343" customFormat="false" ht="15" hidden="false" customHeight="false" outlineLevel="0" collapsed="false">
      <c r="A1343" s="143" t="n">
        <v>247</v>
      </c>
      <c r="B1343" s="144" t="s">
        <v>610</v>
      </c>
      <c r="C1343" s="145" t="s">
        <v>476</v>
      </c>
      <c r="D1343" s="145" t="s">
        <v>484</v>
      </c>
      <c r="E1343" s="143" t="n">
        <v>1.0012512</v>
      </c>
      <c r="F1343" s="146" t="n">
        <f aca="false">IF(C1343="MAT.",VLOOKUP(A1343,INSUMOS_AUX!A:F,6,0),0)</f>
        <v>0</v>
      </c>
      <c r="G1343" s="143" t="n">
        <f aca="false">IF(C1343="M.O.",VLOOKUP(A1343,INSUMOS_AUX!A:F,6,0),0)</f>
        <v>11.37</v>
      </c>
      <c r="H1343" s="0" t="n">
        <f aca="false">$E$1341*$E1343</f>
        <v>12.0150144</v>
      </c>
    </row>
    <row r="1344" customFormat="false" ht="21" hidden="false" customHeight="false" outlineLevel="0" collapsed="false">
      <c r="A1344" s="143" t="n">
        <v>37370</v>
      </c>
      <c r="B1344" s="144" t="s">
        <v>483</v>
      </c>
      <c r="C1344" s="145" t="s">
        <v>478</v>
      </c>
      <c r="D1344" s="145" t="s">
        <v>484</v>
      </c>
      <c r="E1344" s="143" t="n">
        <v>1.92</v>
      </c>
      <c r="F1344" s="146" t="n">
        <f aca="false">IF(C1344="MAT.",VLOOKUP(A1344,INSUMOS_AUX!A:F,6,0),0)</f>
        <v>3.14</v>
      </c>
      <c r="G1344" s="143" t="n">
        <f aca="false">IF(C1344="M.O.",VLOOKUP(A1344,INSUMOS_AUX!A:F,6,0),0)</f>
        <v>0</v>
      </c>
      <c r="H1344" s="0" t="n">
        <f aca="false">$E$1341*$E1344</f>
        <v>23.04</v>
      </c>
    </row>
    <row r="1345" customFormat="false" ht="21" hidden="false" customHeight="false" outlineLevel="0" collapsed="false">
      <c r="A1345" s="143" t="n">
        <v>37371</v>
      </c>
      <c r="B1345" s="144" t="s">
        <v>485</v>
      </c>
      <c r="C1345" s="145" t="s">
        <v>478</v>
      </c>
      <c r="D1345" s="145" t="s">
        <v>484</v>
      </c>
      <c r="E1345" s="143" t="n">
        <v>1.92</v>
      </c>
      <c r="F1345" s="146" t="n">
        <f aca="false">IF(C1345="MAT.",VLOOKUP(A1345,INSUMOS_AUX!A:F,6,0),0)</f>
        <v>0.63</v>
      </c>
      <c r="G1345" s="143" t="n">
        <f aca="false">IF(C1345="M.O.",VLOOKUP(A1345,INSUMOS_AUX!A:F,6,0),0)</f>
        <v>0</v>
      </c>
      <c r="H1345" s="0" t="n">
        <f aca="false">$E$1341*$E1345</f>
        <v>23.04</v>
      </c>
    </row>
    <row r="1346" customFormat="false" ht="21" hidden="false" customHeight="false" outlineLevel="0" collapsed="false">
      <c r="A1346" s="143" t="n">
        <v>37372</v>
      </c>
      <c r="B1346" s="144" t="s">
        <v>486</v>
      </c>
      <c r="C1346" s="145" t="s">
        <v>478</v>
      </c>
      <c r="D1346" s="145" t="s">
        <v>484</v>
      </c>
      <c r="E1346" s="143" t="n">
        <v>1.92</v>
      </c>
      <c r="F1346" s="146" t="n">
        <f aca="false">IF(C1346="MAT.",VLOOKUP(A1346,INSUMOS_AUX!A:F,6,0),0)</f>
        <v>1.34</v>
      </c>
      <c r="G1346" s="143" t="n">
        <f aca="false">IF(C1346="M.O.",VLOOKUP(A1346,INSUMOS_AUX!A:F,6,0),0)</f>
        <v>0</v>
      </c>
      <c r="H1346" s="0" t="n">
        <f aca="false">$E$1341*$E1346</f>
        <v>23.04</v>
      </c>
    </row>
    <row r="1347" customFormat="false" ht="21" hidden="false" customHeight="false" outlineLevel="0" collapsed="false">
      <c r="A1347" s="143" t="n">
        <v>37373</v>
      </c>
      <c r="B1347" s="144" t="s">
        <v>487</v>
      </c>
      <c r="C1347" s="145" t="s">
        <v>478</v>
      </c>
      <c r="D1347" s="145" t="s">
        <v>484</v>
      </c>
      <c r="E1347" s="143" t="n">
        <v>1.92</v>
      </c>
      <c r="F1347" s="146" t="n">
        <f aca="false">IF(C1347="MAT.",VLOOKUP(A1347,INSUMOS_AUX!A:F,6,0),0)</f>
        <v>0.04</v>
      </c>
      <c r="G1347" s="143" t="n">
        <f aca="false">IF(C1347="M.O.",VLOOKUP(A1347,INSUMOS_AUX!A:F,6,0),0)</f>
        <v>0</v>
      </c>
      <c r="H1347" s="0" t="n">
        <f aca="false">$E$1341*$E1347</f>
        <v>23.04</v>
      </c>
    </row>
    <row r="1348" customFormat="false" ht="15" hidden="false" customHeight="false" outlineLevel="0" collapsed="false">
      <c r="A1348" s="143" t="n">
        <v>39996</v>
      </c>
      <c r="B1348" s="144" t="s">
        <v>677</v>
      </c>
      <c r="C1348" s="145" t="s">
        <v>478</v>
      </c>
      <c r="D1348" s="145" t="s">
        <v>152</v>
      </c>
      <c r="E1348" s="143" t="n">
        <v>3</v>
      </c>
      <c r="F1348" s="146" t="n">
        <f aca="false">IF(C1348="MAT.",VLOOKUP(A1348,INSUMOS_AUX!A:F,6,0),0)</f>
        <v>3.12</v>
      </c>
      <c r="G1348" s="143" t="n">
        <f aca="false">IF(C1348="M.O.",VLOOKUP(A1348,INSUMOS_AUX!A:F,6,0),0)</f>
        <v>0</v>
      </c>
      <c r="H1348" s="0" t="n">
        <f aca="false">$E$1341*$E1348</f>
        <v>36</v>
      </c>
    </row>
    <row r="1349" customFormat="false" ht="15" hidden="false" customHeight="false" outlineLevel="0" collapsed="false">
      <c r="A1349" s="143" t="n">
        <v>39997</v>
      </c>
      <c r="B1349" s="144" t="s">
        <v>643</v>
      </c>
      <c r="C1349" s="145" t="s">
        <v>478</v>
      </c>
      <c r="D1349" s="145" t="s">
        <v>32</v>
      </c>
      <c r="E1349" s="143" t="n">
        <v>4</v>
      </c>
      <c r="F1349" s="146" t="n">
        <f aca="false">IF(C1349="MAT.",VLOOKUP(A1349,INSUMOS_AUX!A:F,6,0),0)</f>
        <v>0.3</v>
      </c>
      <c r="G1349" s="143" t="n">
        <f aca="false">IF(C1349="M.O.",VLOOKUP(A1349,INSUMOS_AUX!A:F,6,0),0)</f>
        <v>0</v>
      </c>
      <c r="H1349" s="0" t="n">
        <f aca="false">$E$1341*$E1349</f>
        <v>48</v>
      </c>
    </row>
    <row r="1350" customFormat="false" ht="21" hidden="false" customHeight="false" outlineLevel="0" collapsed="false">
      <c r="A1350" s="143" t="n">
        <v>43460</v>
      </c>
      <c r="B1350" s="144" t="s">
        <v>498</v>
      </c>
      <c r="C1350" s="145" t="s">
        <v>478</v>
      </c>
      <c r="D1350" s="145" t="s">
        <v>484</v>
      </c>
      <c r="E1350" s="143" t="n">
        <v>1.92</v>
      </c>
      <c r="F1350" s="146" t="n">
        <f aca="false">IF(C1350="MAT.",VLOOKUP(A1350,INSUMOS_AUX!A:F,6,0),0)</f>
        <v>0.85</v>
      </c>
      <c r="G1350" s="143" t="n">
        <f aca="false">IF(C1350="M.O.",VLOOKUP(A1350,INSUMOS_AUX!A:F,6,0),0)</f>
        <v>0</v>
      </c>
      <c r="H1350" s="0" t="n">
        <f aca="false">$E$1341*$E1350</f>
        <v>23.04</v>
      </c>
    </row>
    <row r="1351" customFormat="false" ht="21" hidden="false" customHeight="false" outlineLevel="0" collapsed="false">
      <c r="A1351" s="143" t="n">
        <v>43484</v>
      </c>
      <c r="B1351" s="144" t="s">
        <v>499</v>
      </c>
      <c r="C1351" s="145" t="s">
        <v>478</v>
      </c>
      <c r="D1351" s="145" t="s">
        <v>484</v>
      </c>
      <c r="E1351" s="143" t="n">
        <v>1.92</v>
      </c>
      <c r="F1351" s="146" t="n">
        <f aca="false">IF(C1351="MAT.",VLOOKUP(A1351,INSUMOS_AUX!A:F,6,0),0)</f>
        <v>1.2</v>
      </c>
      <c r="G1351" s="143" t="n">
        <f aca="false">IF(C1351="M.O.",VLOOKUP(A1351,INSUMOS_AUX!A:F,6,0),0)</f>
        <v>0</v>
      </c>
      <c r="H1351" s="0" t="n">
        <f aca="false">$E$1341*$E1351</f>
        <v>23.04</v>
      </c>
    </row>
    <row r="1352" customFormat="false" ht="15" hidden="false" customHeight="false" outlineLevel="0" collapsed="false">
      <c r="A1352" s="143" t="s">
        <v>665</v>
      </c>
      <c r="B1352" s="144" t="s">
        <v>666</v>
      </c>
      <c r="C1352" s="145" t="s">
        <v>478</v>
      </c>
      <c r="D1352" s="145" t="s">
        <v>32</v>
      </c>
      <c r="E1352" s="143" t="n">
        <v>4</v>
      </c>
      <c r="F1352" s="146" t="n">
        <f aca="false">IF(C1352="MAT.",VLOOKUP(A1352,INSUMOS_AUX!A:F,6,0),0)</f>
        <v>0.09</v>
      </c>
      <c r="G1352" s="143" t="n">
        <f aca="false">IF(C1352="M.O.",VLOOKUP(A1352,INSUMOS_AUX!A:F,6,0),0)</f>
        <v>0</v>
      </c>
      <c r="H1352" s="0" t="n">
        <f aca="false">$E$1341*$E1352</f>
        <v>48</v>
      </c>
    </row>
    <row r="1353" customFormat="false" ht="15" hidden="false" customHeight="false" outlineLevel="0" collapsed="false">
      <c r="A1353" s="143" t="s">
        <v>678</v>
      </c>
      <c r="B1353" s="144" t="s">
        <v>299</v>
      </c>
      <c r="C1353" s="145" t="s">
        <v>478</v>
      </c>
      <c r="D1353" s="145" t="s">
        <v>284</v>
      </c>
      <c r="E1353" s="143" t="n">
        <v>1</v>
      </c>
      <c r="F1353" s="146" t="n">
        <f aca="false">IF(C1353="MAT.",VLOOKUP(A1353,INSUMOS_AUX!A:F,6,0),0)</f>
        <v>127.81</v>
      </c>
      <c r="G1353" s="143" t="n">
        <f aca="false">IF(C1353="M.O.",VLOOKUP(A1353,INSUMOS_AUX!A:F,6,0),0)</f>
        <v>0</v>
      </c>
      <c r="H1353" s="0" t="n">
        <f aca="false">$E$1341*$E1353</f>
        <v>12</v>
      </c>
    </row>
    <row r="1354" customFormat="false" ht="15" hidden="false" customHeight="false" outlineLevel="0" collapsed="false">
      <c r="A1354" s="143" t="s">
        <v>679</v>
      </c>
      <c r="B1354" s="144" t="s">
        <v>680</v>
      </c>
      <c r="C1354" s="145" t="s">
        <v>478</v>
      </c>
      <c r="D1354" s="145" t="s">
        <v>32</v>
      </c>
      <c r="E1354" s="143" t="n">
        <v>2</v>
      </c>
      <c r="F1354" s="146" t="n">
        <f aca="false">IF(C1354="MAT.",VLOOKUP(A1354,INSUMOS_AUX!A:F,6,0),0)</f>
        <v>36.14</v>
      </c>
      <c r="G1354" s="143" t="n">
        <f aca="false">IF(C1354="M.O.",VLOOKUP(A1354,INSUMOS_AUX!A:F,6,0),0)</f>
        <v>0</v>
      </c>
      <c r="H1354" s="0" t="n">
        <f aca="false">$E$1341*$E1354</f>
        <v>24</v>
      </c>
    </row>
    <row r="1355" customFormat="false" ht="15" hidden="false" customHeight="false" outlineLevel="0" collapsed="false">
      <c r="A1355" s="143" t="s">
        <v>681</v>
      </c>
      <c r="B1355" s="144" t="s">
        <v>682</v>
      </c>
      <c r="C1355" s="145" t="s">
        <v>478</v>
      </c>
      <c r="D1355" s="145" t="s">
        <v>32</v>
      </c>
      <c r="E1355" s="143" t="n">
        <v>2</v>
      </c>
      <c r="F1355" s="146" t="n">
        <f aca="false">IF(C1355="MAT.",VLOOKUP(A1355,INSUMOS_AUX!A:F,6,0),0)</f>
        <v>20.83</v>
      </c>
      <c r="G1355" s="143" t="n">
        <f aca="false">IF(C1355="M.O.",VLOOKUP(A1355,INSUMOS_AUX!A:F,6,0),0)</f>
        <v>0</v>
      </c>
      <c r="H1355" s="0" t="n">
        <f aca="false">$E$1341*$E1355</f>
        <v>24</v>
      </c>
    </row>
    <row r="1356" customFormat="false" ht="15" hidden="false" customHeight="false" outlineLevel="0" collapsed="false">
      <c r="A1356" s="137"/>
      <c r="B1356" s="147"/>
      <c r="C1356" s="138"/>
      <c r="D1356" s="138"/>
      <c r="E1356" s="138"/>
      <c r="F1356" s="138"/>
      <c r="G1356" s="138"/>
    </row>
    <row r="1357" customFormat="false" ht="15" hidden="false" customHeight="false" outlineLevel="0" collapsed="false">
      <c r="A1357" s="139" t="s">
        <v>301</v>
      </c>
      <c r="B1357" s="140" t="s">
        <v>302</v>
      </c>
      <c r="C1357" s="141" t="s">
        <v>62</v>
      </c>
      <c r="D1357" s="141" t="s">
        <v>32</v>
      </c>
      <c r="E1357" s="142" t="n">
        <v>12</v>
      </c>
      <c r="F1357" s="142" t="n">
        <f aca="false">SUMPRODUCT($E1358:$E1366,F1358:F1366)</f>
        <v>63.82</v>
      </c>
      <c r="G1357" s="142" t="n">
        <f aca="false">SUMPRODUCT($E1358:$E1366,G1358:G1366)</f>
        <v>6.2473903</v>
      </c>
    </row>
    <row r="1358" customFormat="false" ht="15" hidden="false" customHeight="false" outlineLevel="0" collapsed="false">
      <c r="A1358" s="143" t="n">
        <v>2436</v>
      </c>
      <c r="B1358" s="144" t="s">
        <v>497</v>
      </c>
      <c r="C1358" s="145" t="s">
        <v>476</v>
      </c>
      <c r="D1358" s="145" t="s">
        <v>484</v>
      </c>
      <c r="E1358" s="143" t="n">
        <v>0.208594</v>
      </c>
      <c r="F1358" s="146" t="n">
        <f aca="false">IF(C1358="MAT.",VLOOKUP(A1358,INSUMOS_AUX!A:F,6,0),0)</f>
        <v>0</v>
      </c>
      <c r="G1358" s="143" t="n">
        <f aca="false">IF(C1358="M.O.",VLOOKUP(A1358,INSUMOS_AUX!A:F,6,0),0)</f>
        <v>18.58</v>
      </c>
      <c r="H1358" s="0" t="n">
        <f aca="false">$E$1357*$E1358</f>
        <v>2.503128</v>
      </c>
    </row>
    <row r="1359" customFormat="false" ht="15" hidden="false" customHeight="false" outlineLevel="0" collapsed="false">
      <c r="A1359" s="143" t="n">
        <v>247</v>
      </c>
      <c r="B1359" s="144" t="s">
        <v>610</v>
      </c>
      <c r="C1359" s="145" t="s">
        <v>476</v>
      </c>
      <c r="D1359" s="145" t="s">
        <v>484</v>
      </c>
      <c r="E1359" s="143" t="n">
        <v>0.208594</v>
      </c>
      <c r="F1359" s="146" t="n">
        <f aca="false">IF(C1359="MAT.",VLOOKUP(A1359,INSUMOS_AUX!A:F,6,0),0)</f>
        <v>0</v>
      </c>
      <c r="G1359" s="143" t="n">
        <f aca="false">IF(C1359="M.O.",VLOOKUP(A1359,INSUMOS_AUX!A:F,6,0),0)</f>
        <v>11.37</v>
      </c>
      <c r="H1359" s="0" t="n">
        <f aca="false">$E$1357*$E1359</f>
        <v>2.503128</v>
      </c>
    </row>
    <row r="1360" customFormat="false" ht="21" hidden="false" customHeight="false" outlineLevel="0" collapsed="false">
      <c r="A1360" s="143" t="n">
        <v>37370</v>
      </c>
      <c r="B1360" s="144" t="s">
        <v>483</v>
      </c>
      <c r="C1360" s="145" t="s">
        <v>478</v>
      </c>
      <c r="D1360" s="145" t="s">
        <v>484</v>
      </c>
      <c r="E1360" s="143" t="n">
        <v>0.4</v>
      </c>
      <c r="F1360" s="146" t="n">
        <f aca="false">IF(C1360="MAT.",VLOOKUP(A1360,INSUMOS_AUX!A:F,6,0),0)</f>
        <v>3.14</v>
      </c>
      <c r="G1360" s="143" t="n">
        <f aca="false">IF(C1360="M.O.",VLOOKUP(A1360,INSUMOS_AUX!A:F,6,0),0)</f>
        <v>0</v>
      </c>
      <c r="H1360" s="0" t="n">
        <f aca="false">$E$1357*$E1360</f>
        <v>4.8</v>
      </c>
    </row>
    <row r="1361" customFormat="false" ht="21" hidden="false" customHeight="false" outlineLevel="0" collapsed="false">
      <c r="A1361" s="143" t="n">
        <v>37371</v>
      </c>
      <c r="B1361" s="144" t="s">
        <v>485</v>
      </c>
      <c r="C1361" s="145" t="s">
        <v>478</v>
      </c>
      <c r="D1361" s="145" t="s">
        <v>484</v>
      </c>
      <c r="E1361" s="143" t="n">
        <v>0.4</v>
      </c>
      <c r="F1361" s="146" t="n">
        <f aca="false">IF(C1361="MAT.",VLOOKUP(A1361,INSUMOS_AUX!A:F,6,0),0)</f>
        <v>0.63</v>
      </c>
      <c r="G1361" s="143" t="n">
        <f aca="false">IF(C1361="M.O.",VLOOKUP(A1361,INSUMOS_AUX!A:F,6,0),0)</f>
        <v>0</v>
      </c>
      <c r="H1361" s="0" t="n">
        <f aca="false">$E$1357*$E1361</f>
        <v>4.8</v>
      </c>
    </row>
    <row r="1362" customFormat="false" ht="21" hidden="false" customHeight="false" outlineLevel="0" collapsed="false">
      <c r="A1362" s="143" t="n">
        <v>37372</v>
      </c>
      <c r="B1362" s="144" t="s">
        <v>486</v>
      </c>
      <c r="C1362" s="145" t="s">
        <v>478</v>
      </c>
      <c r="D1362" s="145" t="s">
        <v>484</v>
      </c>
      <c r="E1362" s="143" t="n">
        <v>0.4</v>
      </c>
      <c r="F1362" s="146" t="n">
        <f aca="false">IF(C1362="MAT.",VLOOKUP(A1362,INSUMOS_AUX!A:F,6,0),0)</f>
        <v>1.34</v>
      </c>
      <c r="G1362" s="143" t="n">
        <f aca="false">IF(C1362="M.O.",VLOOKUP(A1362,INSUMOS_AUX!A:F,6,0),0)</f>
        <v>0</v>
      </c>
      <c r="H1362" s="0" t="n">
        <f aca="false">$E$1357*$E1362</f>
        <v>4.8</v>
      </c>
    </row>
    <row r="1363" customFormat="false" ht="21" hidden="false" customHeight="false" outlineLevel="0" collapsed="false">
      <c r="A1363" s="143" t="n">
        <v>37373</v>
      </c>
      <c r="B1363" s="144" t="s">
        <v>487</v>
      </c>
      <c r="C1363" s="145" t="s">
        <v>478</v>
      </c>
      <c r="D1363" s="145" t="s">
        <v>484</v>
      </c>
      <c r="E1363" s="143" t="n">
        <v>0.4</v>
      </c>
      <c r="F1363" s="146" t="n">
        <f aca="false">IF(C1363="MAT.",VLOOKUP(A1363,INSUMOS_AUX!A:F,6,0),0)</f>
        <v>0.04</v>
      </c>
      <c r="G1363" s="143" t="n">
        <f aca="false">IF(C1363="M.O.",VLOOKUP(A1363,INSUMOS_AUX!A:F,6,0),0)</f>
        <v>0</v>
      </c>
      <c r="H1363" s="0" t="n">
        <f aca="false">$E$1357*$E1363</f>
        <v>4.8</v>
      </c>
    </row>
    <row r="1364" customFormat="false" ht="21" hidden="false" customHeight="false" outlineLevel="0" collapsed="false">
      <c r="A1364" s="143" t="n">
        <v>43460</v>
      </c>
      <c r="B1364" s="144" t="s">
        <v>498</v>
      </c>
      <c r="C1364" s="145" t="s">
        <v>478</v>
      </c>
      <c r="D1364" s="145" t="s">
        <v>484</v>
      </c>
      <c r="E1364" s="143" t="n">
        <v>0.4</v>
      </c>
      <c r="F1364" s="146" t="n">
        <f aca="false">IF(C1364="MAT.",VLOOKUP(A1364,INSUMOS_AUX!A:F,6,0),0)</f>
        <v>0.85</v>
      </c>
      <c r="G1364" s="143" t="n">
        <f aca="false">IF(C1364="M.O.",VLOOKUP(A1364,INSUMOS_AUX!A:F,6,0),0)</f>
        <v>0</v>
      </c>
      <c r="H1364" s="0" t="n">
        <f aca="false">$E$1357*$E1364</f>
        <v>4.8</v>
      </c>
    </row>
    <row r="1365" customFormat="false" ht="21" hidden="false" customHeight="false" outlineLevel="0" collapsed="false">
      <c r="A1365" s="143" t="n">
        <v>43484</v>
      </c>
      <c r="B1365" s="144" t="s">
        <v>499</v>
      </c>
      <c r="C1365" s="145" t="s">
        <v>478</v>
      </c>
      <c r="D1365" s="145" t="s">
        <v>484</v>
      </c>
      <c r="E1365" s="143" t="n">
        <v>0.4</v>
      </c>
      <c r="F1365" s="146" t="n">
        <f aca="false">IF(C1365="MAT.",VLOOKUP(A1365,INSUMOS_AUX!A:F,6,0),0)</f>
        <v>1.2</v>
      </c>
      <c r="G1365" s="143" t="n">
        <f aca="false">IF(C1365="M.O.",VLOOKUP(A1365,INSUMOS_AUX!A:F,6,0),0)</f>
        <v>0</v>
      </c>
      <c r="H1365" s="0" t="n">
        <f aca="false">$E$1357*$E1365</f>
        <v>4.8</v>
      </c>
    </row>
    <row r="1366" customFormat="false" ht="15" hidden="false" customHeight="false" outlineLevel="0" collapsed="false">
      <c r="A1366" s="143" t="s">
        <v>683</v>
      </c>
      <c r="B1366" s="144" t="s">
        <v>684</v>
      </c>
      <c r="C1366" s="145" t="s">
        <v>478</v>
      </c>
      <c r="D1366" s="145" t="s">
        <v>32</v>
      </c>
      <c r="E1366" s="143" t="n">
        <v>1</v>
      </c>
      <c r="F1366" s="146" t="n">
        <f aca="false">IF(C1366="MAT.",VLOOKUP(A1366,INSUMOS_AUX!A:F,6,0),0)</f>
        <v>60.94</v>
      </c>
      <c r="G1366" s="143" t="n">
        <f aca="false">IF(C1366="M.O.",VLOOKUP(A1366,INSUMOS_AUX!A:F,6,0),0)</f>
        <v>0</v>
      </c>
      <c r="H1366" s="0" t="n">
        <f aca="false">$E$1357*$E1366</f>
        <v>12</v>
      </c>
    </row>
    <row r="1367" customFormat="false" ht="15" hidden="false" customHeight="false" outlineLevel="0" collapsed="false">
      <c r="A1367" s="137"/>
      <c r="B1367" s="147"/>
      <c r="C1367" s="138"/>
      <c r="D1367" s="138"/>
      <c r="E1367" s="138"/>
      <c r="F1367" s="138"/>
      <c r="G1367" s="138"/>
    </row>
    <row r="1368" customFormat="false" ht="15" hidden="false" customHeight="false" outlineLevel="0" collapsed="false">
      <c r="A1368" s="134" t="s">
        <v>698</v>
      </c>
      <c r="B1368" s="148" t="s">
        <v>332</v>
      </c>
      <c r="C1368" s="136"/>
      <c r="D1368" s="136"/>
      <c r="E1368" s="136"/>
      <c r="F1368" s="136"/>
      <c r="G1368" s="136"/>
    </row>
    <row r="1369" customFormat="false" ht="15" hidden="false" customHeight="false" outlineLevel="0" collapsed="false">
      <c r="A1369" s="137"/>
      <c r="B1369" s="147"/>
      <c r="C1369" s="138"/>
      <c r="D1369" s="138"/>
      <c r="E1369" s="138"/>
      <c r="F1369" s="138"/>
      <c r="G1369" s="138"/>
    </row>
    <row r="1370" customFormat="false" ht="31.5" hidden="false" customHeight="false" outlineLevel="0" collapsed="false">
      <c r="A1370" s="139" t="s">
        <v>180</v>
      </c>
      <c r="B1370" s="140" t="s">
        <v>181</v>
      </c>
      <c r="C1370" s="141" t="s">
        <v>62</v>
      </c>
      <c r="D1370" s="141" t="s">
        <v>152</v>
      </c>
      <c r="E1370" s="142" t="n">
        <v>20</v>
      </c>
      <c r="F1370" s="142" t="n">
        <f aca="false">SUMPRODUCT($E1371:$E1384,F1371:F1384)</f>
        <v>7.910668</v>
      </c>
      <c r="G1370" s="142" t="n">
        <f aca="false">SUMPRODUCT($E1371:$E1384,G1371:G1384)</f>
        <v>7.4087375269</v>
      </c>
    </row>
    <row r="1371" customFormat="false" ht="15" hidden="false" customHeight="false" outlineLevel="0" collapsed="false">
      <c r="A1371" s="143" t="n">
        <v>2436</v>
      </c>
      <c r="B1371" s="144" t="s">
        <v>497</v>
      </c>
      <c r="C1371" s="145" t="s">
        <v>476</v>
      </c>
      <c r="D1371" s="145" t="s">
        <v>484</v>
      </c>
      <c r="E1371" s="143" t="n">
        <v>0.09491027</v>
      </c>
      <c r="F1371" s="146" t="n">
        <f aca="false">IF(C1371="MAT.",VLOOKUP(A1371,INSUMOS_AUX!A:F,6,0),0)</f>
        <v>0</v>
      </c>
      <c r="G1371" s="143" t="n">
        <f aca="false">IF(C1371="M.O.",VLOOKUP(A1371,INSUMOS_AUX!A:F,6,0),0)</f>
        <v>18.58</v>
      </c>
      <c r="H1371" s="0" t="n">
        <f aca="false">$E$1370*$E1371</f>
        <v>1.8982054</v>
      </c>
    </row>
    <row r="1372" customFormat="false" ht="15" hidden="false" customHeight="false" outlineLevel="0" collapsed="false">
      <c r="A1372" s="143" t="n">
        <v>246</v>
      </c>
      <c r="B1372" s="144" t="s">
        <v>602</v>
      </c>
      <c r="C1372" s="145" t="s">
        <v>476</v>
      </c>
      <c r="D1372" s="145" t="s">
        <v>484</v>
      </c>
      <c r="E1372" s="143" t="n">
        <v>0.0489936</v>
      </c>
      <c r="F1372" s="146" t="n">
        <f aca="false">IF(C1372="MAT.",VLOOKUP(A1372,INSUMOS_AUX!A:F,6,0),0)</f>
        <v>0</v>
      </c>
      <c r="G1372" s="143" t="n">
        <f aca="false">IF(C1372="M.O.",VLOOKUP(A1372,INSUMOS_AUX!A:F,6,0),0)</f>
        <v>11.37</v>
      </c>
      <c r="H1372" s="0" t="n">
        <f aca="false">$E$1370*$E1372</f>
        <v>0.979872</v>
      </c>
    </row>
    <row r="1373" customFormat="false" ht="15" hidden="false" customHeight="false" outlineLevel="0" collapsed="false">
      <c r="A1373" s="143" t="n">
        <v>247</v>
      </c>
      <c r="B1373" s="144" t="s">
        <v>610</v>
      </c>
      <c r="C1373" s="145" t="s">
        <v>476</v>
      </c>
      <c r="D1373" s="145" t="s">
        <v>484</v>
      </c>
      <c r="E1373" s="143" t="n">
        <v>0.09491027</v>
      </c>
      <c r="F1373" s="146" t="n">
        <f aca="false">IF(C1373="MAT.",VLOOKUP(A1373,INSUMOS_AUX!A:F,6,0),0)</f>
        <v>0</v>
      </c>
      <c r="G1373" s="143" t="n">
        <f aca="false">IF(C1373="M.O.",VLOOKUP(A1373,INSUMOS_AUX!A:F,6,0),0)</f>
        <v>11.37</v>
      </c>
      <c r="H1373" s="0" t="n">
        <f aca="false">$E$1370*$E1373</f>
        <v>1.8982054</v>
      </c>
    </row>
    <row r="1374" customFormat="false" ht="15" hidden="false" customHeight="false" outlineLevel="0" collapsed="false">
      <c r="A1374" s="143" t="n">
        <v>2688</v>
      </c>
      <c r="B1374" s="144" t="s">
        <v>611</v>
      </c>
      <c r="C1374" s="145" t="s">
        <v>478</v>
      </c>
      <c r="D1374" s="145" t="s">
        <v>152</v>
      </c>
      <c r="E1374" s="143" t="n">
        <v>1.1</v>
      </c>
      <c r="F1374" s="146" t="n">
        <f aca="false">IF(C1374="MAT.",VLOOKUP(A1374,INSUMOS_AUX!A:F,6,0),0)</f>
        <v>2.19</v>
      </c>
      <c r="G1374" s="143" t="n">
        <f aca="false">IF(C1374="M.O.",VLOOKUP(A1374,INSUMOS_AUX!A:F,6,0),0)</f>
        <v>0</v>
      </c>
      <c r="H1374" s="0" t="n">
        <f aca="false">$E$1370*$E1374</f>
        <v>22</v>
      </c>
    </row>
    <row r="1375" customFormat="false" ht="15" hidden="false" customHeight="false" outlineLevel="0" collapsed="false">
      <c r="A1375" s="143" t="n">
        <v>2696</v>
      </c>
      <c r="B1375" s="144" t="s">
        <v>500</v>
      </c>
      <c r="C1375" s="145" t="s">
        <v>476</v>
      </c>
      <c r="D1375" s="145" t="s">
        <v>484</v>
      </c>
      <c r="E1375" s="143" t="n">
        <v>0.21577598</v>
      </c>
      <c r="F1375" s="146" t="n">
        <f aca="false">IF(C1375="MAT.",VLOOKUP(A1375,INSUMOS_AUX!A:F,6,0),0)</f>
        <v>0</v>
      </c>
      <c r="G1375" s="143" t="n">
        <f aca="false">IF(C1375="M.O.",VLOOKUP(A1375,INSUMOS_AUX!A:F,6,0),0)</f>
        <v>18.58</v>
      </c>
      <c r="H1375" s="0" t="n">
        <f aca="false">$E$1370*$E1375</f>
        <v>4.3155196</v>
      </c>
    </row>
    <row r="1376" customFormat="false" ht="21" hidden="false" customHeight="false" outlineLevel="0" collapsed="false">
      <c r="A1376" s="143" t="n">
        <v>37370</v>
      </c>
      <c r="B1376" s="144" t="s">
        <v>483</v>
      </c>
      <c r="C1376" s="145" t="s">
        <v>478</v>
      </c>
      <c r="D1376" s="145" t="s">
        <v>484</v>
      </c>
      <c r="E1376" s="143" t="n">
        <v>0.4414</v>
      </c>
      <c r="F1376" s="146" t="n">
        <f aca="false">IF(C1376="MAT.",VLOOKUP(A1376,INSUMOS_AUX!A:F,6,0),0)</f>
        <v>3.14</v>
      </c>
      <c r="G1376" s="143" t="n">
        <f aca="false">IF(C1376="M.O.",VLOOKUP(A1376,INSUMOS_AUX!A:F,6,0),0)</f>
        <v>0</v>
      </c>
      <c r="H1376" s="0" t="n">
        <f aca="false">$E$1370*$E1376</f>
        <v>8.828</v>
      </c>
    </row>
    <row r="1377" customFormat="false" ht="21" hidden="false" customHeight="false" outlineLevel="0" collapsed="false">
      <c r="A1377" s="143" t="n">
        <v>37371</v>
      </c>
      <c r="B1377" s="144" t="s">
        <v>485</v>
      </c>
      <c r="C1377" s="145" t="s">
        <v>478</v>
      </c>
      <c r="D1377" s="145" t="s">
        <v>484</v>
      </c>
      <c r="E1377" s="143" t="n">
        <v>0.4414</v>
      </c>
      <c r="F1377" s="146" t="n">
        <f aca="false">IF(C1377="MAT.",VLOOKUP(A1377,INSUMOS_AUX!A:F,6,0),0)</f>
        <v>0.63</v>
      </c>
      <c r="G1377" s="143" t="n">
        <f aca="false">IF(C1377="M.O.",VLOOKUP(A1377,INSUMOS_AUX!A:F,6,0),0)</f>
        <v>0</v>
      </c>
      <c r="H1377" s="0" t="n">
        <f aca="false">$E$1370*$E1377</f>
        <v>8.828</v>
      </c>
    </row>
    <row r="1378" customFormat="false" ht="21" hidden="false" customHeight="false" outlineLevel="0" collapsed="false">
      <c r="A1378" s="143" t="n">
        <v>37372</v>
      </c>
      <c r="B1378" s="144" t="s">
        <v>486</v>
      </c>
      <c r="C1378" s="145" t="s">
        <v>478</v>
      </c>
      <c r="D1378" s="145" t="s">
        <v>484</v>
      </c>
      <c r="E1378" s="143" t="n">
        <v>0.4414</v>
      </c>
      <c r="F1378" s="146" t="n">
        <f aca="false">IF(C1378="MAT.",VLOOKUP(A1378,INSUMOS_AUX!A:F,6,0),0)</f>
        <v>1.34</v>
      </c>
      <c r="G1378" s="143" t="n">
        <f aca="false">IF(C1378="M.O.",VLOOKUP(A1378,INSUMOS_AUX!A:F,6,0),0)</f>
        <v>0</v>
      </c>
      <c r="H1378" s="0" t="n">
        <f aca="false">$E$1370*$E1378</f>
        <v>8.828</v>
      </c>
    </row>
    <row r="1379" customFormat="false" ht="21" hidden="false" customHeight="false" outlineLevel="0" collapsed="false">
      <c r="A1379" s="143" t="n">
        <v>37373</v>
      </c>
      <c r="B1379" s="144" t="s">
        <v>487</v>
      </c>
      <c r="C1379" s="145" t="s">
        <v>478</v>
      </c>
      <c r="D1379" s="145" t="s">
        <v>484</v>
      </c>
      <c r="E1379" s="143" t="n">
        <v>0.4414</v>
      </c>
      <c r="F1379" s="146" t="n">
        <f aca="false">IF(C1379="MAT.",VLOOKUP(A1379,INSUMOS_AUX!A:F,6,0),0)</f>
        <v>0.04</v>
      </c>
      <c r="G1379" s="143" t="n">
        <f aca="false">IF(C1379="M.O.",VLOOKUP(A1379,INSUMOS_AUX!A:F,6,0),0)</f>
        <v>0</v>
      </c>
      <c r="H1379" s="0" t="n">
        <f aca="false">$E$1370*$E1379</f>
        <v>8.828</v>
      </c>
    </row>
    <row r="1380" customFormat="false" ht="21" hidden="false" customHeight="false" outlineLevel="0" collapsed="false">
      <c r="A1380" s="143" t="n">
        <v>392</v>
      </c>
      <c r="B1380" s="144" t="s">
        <v>612</v>
      </c>
      <c r="C1380" s="145" t="s">
        <v>478</v>
      </c>
      <c r="D1380" s="145" t="s">
        <v>32</v>
      </c>
      <c r="E1380" s="143" t="n">
        <v>1.7857</v>
      </c>
      <c r="F1380" s="146" t="n">
        <f aca="false">IF(C1380="MAT.",VLOOKUP(A1380,INSUMOS_AUX!A:F,6,0),0)</f>
        <v>1.4</v>
      </c>
      <c r="G1380" s="143" t="n">
        <f aca="false">IF(C1380="M.O.",VLOOKUP(A1380,INSUMOS_AUX!A:F,6,0),0)</f>
        <v>0</v>
      </c>
      <c r="H1380" s="0" t="n">
        <f aca="false">$E$1370*$E1380</f>
        <v>35.714</v>
      </c>
    </row>
    <row r="1381" customFormat="false" ht="21" hidden="false" customHeight="false" outlineLevel="0" collapsed="false">
      <c r="A1381" s="143" t="n">
        <v>43460</v>
      </c>
      <c r="B1381" s="144" t="s">
        <v>498</v>
      </c>
      <c r="C1381" s="145" t="s">
        <v>478</v>
      </c>
      <c r="D1381" s="145" t="s">
        <v>484</v>
      </c>
      <c r="E1381" s="143" t="n">
        <v>0.182</v>
      </c>
      <c r="F1381" s="146" t="n">
        <f aca="false">IF(C1381="MAT.",VLOOKUP(A1381,INSUMOS_AUX!A:F,6,0),0)</f>
        <v>0.85</v>
      </c>
      <c r="G1381" s="143" t="n">
        <f aca="false">IF(C1381="M.O.",VLOOKUP(A1381,INSUMOS_AUX!A:F,6,0),0)</f>
        <v>0</v>
      </c>
      <c r="H1381" s="0" t="n">
        <f aca="false">$E$1370*$E1381</f>
        <v>3.64</v>
      </c>
    </row>
    <row r="1382" customFormat="false" ht="21" hidden="false" customHeight="false" outlineLevel="0" collapsed="false">
      <c r="A1382" s="143" t="n">
        <v>43461</v>
      </c>
      <c r="B1382" s="144" t="s">
        <v>501</v>
      </c>
      <c r="C1382" s="145" t="s">
        <v>478</v>
      </c>
      <c r="D1382" s="145" t="s">
        <v>484</v>
      </c>
      <c r="E1382" s="143" t="n">
        <v>0.2594</v>
      </c>
      <c r="F1382" s="146" t="n">
        <f aca="false">IF(C1382="MAT.",VLOOKUP(A1382,INSUMOS_AUX!A:F,6,0),0)</f>
        <v>0.31</v>
      </c>
      <c r="G1382" s="143" t="n">
        <f aca="false">IF(C1382="M.O.",VLOOKUP(A1382,INSUMOS_AUX!A:F,6,0),0)</f>
        <v>0</v>
      </c>
      <c r="H1382" s="0" t="n">
        <f aca="false">$E$1370*$E1382</f>
        <v>5.188</v>
      </c>
    </row>
    <row r="1383" customFormat="false" ht="21" hidden="false" customHeight="false" outlineLevel="0" collapsed="false">
      <c r="A1383" s="143" t="n">
        <v>43484</v>
      </c>
      <c r="B1383" s="144" t="s">
        <v>499</v>
      </c>
      <c r="C1383" s="145" t="s">
        <v>478</v>
      </c>
      <c r="D1383" s="145" t="s">
        <v>484</v>
      </c>
      <c r="E1383" s="143" t="n">
        <v>0.182</v>
      </c>
      <c r="F1383" s="146" t="n">
        <f aca="false">IF(C1383="MAT.",VLOOKUP(A1383,INSUMOS_AUX!A:F,6,0),0)</f>
        <v>1.2</v>
      </c>
      <c r="G1383" s="143" t="n">
        <f aca="false">IF(C1383="M.O.",VLOOKUP(A1383,INSUMOS_AUX!A:F,6,0),0)</f>
        <v>0</v>
      </c>
      <c r="H1383" s="0" t="n">
        <f aca="false">$E$1370*$E1383</f>
        <v>3.64</v>
      </c>
    </row>
    <row r="1384" customFormat="false" ht="21" hidden="false" customHeight="false" outlineLevel="0" collapsed="false">
      <c r="A1384" s="143" t="n">
        <v>43485</v>
      </c>
      <c r="B1384" s="144" t="s">
        <v>502</v>
      </c>
      <c r="C1384" s="145" t="s">
        <v>478</v>
      </c>
      <c r="D1384" s="145" t="s">
        <v>484</v>
      </c>
      <c r="E1384" s="143" t="n">
        <v>0.2594</v>
      </c>
      <c r="F1384" s="146" t="n">
        <f aca="false">IF(C1384="MAT.",VLOOKUP(A1384,INSUMOS_AUX!A:F,6,0),0)</f>
        <v>1.06</v>
      </c>
      <c r="G1384" s="143" t="n">
        <f aca="false">IF(C1384="M.O.",VLOOKUP(A1384,INSUMOS_AUX!A:F,6,0),0)</f>
        <v>0</v>
      </c>
      <c r="H1384" s="0" t="n">
        <f aca="false">$E$1370*$E1384</f>
        <v>5.188</v>
      </c>
    </row>
    <row r="1385" customFormat="false" ht="15" hidden="false" customHeight="false" outlineLevel="0" collapsed="false">
      <c r="A1385" s="137"/>
      <c r="B1385" s="147"/>
      <c r="C1385" s="138"/>
      <c r="D1385" s="138"/>
      <c r="E1385" s="138"/>
      <c r="F1385" s="138"/>
      <c r="G1385" s="138"/>
    </row>
    <row r="1386" customFormat="false" ht="21" hidden="false" customHeight="false" outlineLevel="0" collapsed="false">
      <c r="A1386" s="139" t="s">
        <v>335</v>
      </c>
      <c r="B1386" s="140" t="s">
        <v>336</v>
      </c>
      <c r="C1386" s="141" t="s">
        <v>62</v>
      </c>
      <c r="D1386" s="141" t="s">
        <v>152</v>
      </c>
      <c r="E1386" s="142" t="n">
        <v>40</v>
      </c>
      <c r="F1386" s="142" t="n">
        <f aca="false">SUMPRODUCT($E1387:$E1395,F1387:F1395)</f>
        <v>7.57</v>
      </c>
      <c r="G1386" s="142" t="n">
        <f aca="false">SUMPRODUCT($E1387:$E1395,G1387:G1395)</f>
        <v>4.685542725</v>
      </c>
    </row>
    <row r="1387" customFormat="false" ht="15" hidden="false" customHeight="false" outlineLevel="0" collapsed="false">
      <c r="A1387" s="143" t="n">
        <v>2436</v>
      </c>
      <c r="B1387" s="144" t="s">
        <v>497</v>
      </c>
      <c r="C1387" s="145" t="s">
        <v>476</v>
      </c>
      <c r="D1387" s="145" t="s">
        <v>484</v>
      </c>
      <c r="E1387" s="143" t="n">
        <v>0.1564455</v>
      </c>
      <c r="F1387" s="146" t="n">
        <f aca="false">IF(C1387="MAT.",VLOOKUP(A1387,INSUMOS_AUX!A:F,6,0),0)</f>
        <v>0</v>
      </c>
      <c r="G1387" s="143" t="n">
        <f aca="false">IF(C1387="M.O.",VLOOKUP(A1387,INSUMOS_AUX!A:F,6,0),0)</f>
        <v>18.58</v>
      </c>
      <c r="H1387" s="0" t="n">
        <f aca="false">$E$1386*$E1387</f>
        <v>6.25782</v>
      </c>
    </row>
    <row r="1388" customFormat="false" ht="15" hidden="false" customHeight="false" outlineLevel="0" collapsed="false">
      <c r="A1388" s="143" t="n">
        <v>247</v>
      </c>
      <c r="B1388" s="144" t="s">
        <v>610</v>
      </c>
      <c r="C1388" s="145" t="s">
        <v>476</v>
      </c>
      <c r="D1388" s="145" t="s">
        <v>484</v>
      </c>
      <c r="E1388" s="143" t="n">
        <v>0.1564455</v>
      </c>
      <c r="F1388" s="146" t="n">
        <f aca="false">IF(C1388="MAT.",VLOOKUP(A1388,INSUMOS_AUX!A:F,6,0),0)</f>
        <v>0</v>
      </c>
      <c r="G1388" s="143" t="n">
        <f aca="false">IF(C1388="M.O.",VLOOKUP(A1388,INSUMOS_AUX!A:F,6,0),0)</f>
        <v>11.37</v>
      </c>
      <c r="H1388" s="0" t="n">
        <f aca="false">$E$1386*$E1388</f>
        <v>6.25782</v>
      </c>
    </row>
    <row r="1389" customFormat="false" ht="21" hidden="false" customHeight="false" outlineLevel="0" collapsed="false">
      <c r="A1389" s="143" t="n">
        <v>37370</v>
      </c>
      <c r="B1389" s="144" t="s">
        <v>483</v>
      </c>
      <c r="C1389" s="145" t="s">
        <v>478</v>
      </c>
      <c r="D1389" s="145" t="s">
        <v>484</v>
      </c>
      <c r="E1389" s="143" t="n">
        <v>0.3</v>
      </c>
      <c r="F1389" s="146" t="n">
        <f aca="false">IF(C1389="MAT.",VLOOKUP(A1389,INSUMOS_AUX!A:F,6,0),0)</f>
        <v>3.14</v>
      </c>
      <c r="G1389" s="143" t="n">
        <f aca="false">IF(C1389="M.O.",VLOOKUP(A1389,INSUMOS_AUX!A:F,6,0),0)</f>
        <v>0</v>
      </c>
      <c r="H1389" s="0" t="n">
        <f aca="false">$E$1386*$E1389</f>
        <v>12</v>
      </c>
    </row>
    <row r="1390" customFormat="false" ht="21" hidden="false" customHeight="false" outlineLevel="0" collapsed="false">
      <c r="A1390" s="143" t="n">
        <v>37371</v>
      </c>
      <c r="B1390" s="144" t="s">
        <v>485</v>
      </c>
      <c r="C1390" s="145" t="s">
        <v>478</v>
      </c>
      <c r="D1390" s="145" t="s">
        <v>484</v>
      </c>
      <c r="E1390" s="143" t="n">
        <v>0.3</v>
      </c>
      <c r="F1390" s="146" t="n">
        <f aca="false">IF(C1390="MAT.",VLOOKUP(A1390,INSUMOS_AUX!A:F,6,0),0)</f>
        <v>0.63</v>
      </c>
      <c r="G1390" s="143" t="n">
        <f aca="false">IF(C1390="M.O.",VLOOKUP(A1390,INSUMOS_AUX!A:F,6,0),0)</f>
        <v>0</v>
      </c>
      <c r="H1390" s="0" t="n">
        <f aca="false">$E$1386*$E1390</f>
        <v>12</v>
      </c>
    </row>
    <row r="1391" customFormat="false" ht="21" hidden="false" customHeight="false" outlineLevel="0" collapsed="false">
      <c r="A1391" s="143" t="n">
        <v>37372</v>
      </c>
      <c r="B1391" s="144" t="s">
        <v>486</v>
      </c>
      <c r="C1391" s="145" t="s">
        <v>478</v>
      </c>
      <c r="D1391" s="145" t="s">
        <v>484</v>
      </c>
      <c r="E1391" s="143" t="n">
        <v>0.3</v>
      </c>
      <c r="F1391" s="146" t="n">
        <f aca="false">IF(C1391="MAT.",VLOOKUP(A1391,INSUMOS_AUX!A:F,6,0),0)</f>
        <v>1.34</v>
      </c>
      <c r="G1391" s="143" t="n">
        <f aca="false">IF(C1391="M.O.",VLOOKUP(A1391,INSUMOS_AUX!A:F,6,0),0)</f>
        <v>0</v>
      </c>
      <c r="H1391" s="0" t="n">
        <f aca="false">$E$1386*$E1391</f>
        <v>12</v>
      </c>
    </row>
    <row r="1392" customFormat="false" ht="21" hidden="false" customHeight="false" outlineLevel="0" collapsed="false">
      <c r="A1392" s="143" t="n">
        <v>37373</v>
      </c>
      <c r="B1392" s="144" t="s">
        <v>487</v>
      </c>
      <c r="C1392" s="145" t="s">
        <v>478</v>
      </c>
      <c r="D1392" s="145" t="s">
        <v>484</v>
      </c>
      <c r="E1392" s="143" t="n">
        <v>0.3</v>
      </c>
      <c r="F1392" s="146" t="n">
        <f aca="false">IF(C1392="MAT.",VLOOKUP(A1392,INSUMOS_AUX!A:F,6,0),0)</f>
        <v>0.04</v>
      </c>
      <c r="G1392" s="143" t="n">
        <f aca="false">IF(C1392="M.O.",VLOOKUP(A1392,INSUMOS_AUX!A:F,6,0),0)</f>
        <v>0</v>
      </c>
      <c r="H1392" s="0" t="n">
        <f aca="false">$E$1386*$E1392</f>
        <v>12</v>
      </c>
    </row>
    <row r="1393" customFormat="false" ht="21" hidden="false" customHeight="false" outlineLevel="0" collapsed="false">
      <c r="A1393" s="143" t="n">
        <v>43460</v>
      </c>
      <c r="B1393" s="144" t="s">
        <v>498</v>
      </c>
      <c r="C1393" s="145" t="s">
        <v>478</v>
      </c>
      <c r="D1393" s="145" t="s">
        <v>484</v>
      </c>
      <c r="E1393" s="143" t="n">
        <v>0.3</v>
      </c>
      <c r="F1393" s="146" t="n">
        <f aca="false">IF(C1393="MAT.",VLOOKUP(A1393,INSUMOS_AUX!A:F,6,0),0)</f>
        <v>0.85</v>
      </c>
      <c r="G1393" s="143" t="n">
        <f aca="false">IF(C1393="M.O.",VLOOKUP(A1393,INSUMOS_AUX!A:F,6,0),0)</f>
        <v>0</v>
      </c>
      <c r="H1393" s="0" t="n">
        <f aca="false">$E$1386*$E1393</f>
        <v>12</v>
      </c>
    </row>
    <row r="1394" customFormat="false" ht="21" hidden="false" customHeight="false" outlineLevel="0" collapsed="false">
      <c r="A1394" s="143" t="n">
        <v>43484</v>
      </c>
      <c r="B1394" s="144" t="s">
        <v>499</v>
      </c>
      <c r="C1394" s="145" t="s">
        <v>478</v>
      </c>
      <c r="D1394" s="145" t="s">
        <v>484</v>
      </c>
      <c r="E1394" s="143" t="n">
        <v>0.3</v>
      </c>
      <c r="F1394" s="146" t="n">
        <f aca="false">IF(C1394="MAT.",VLOOKUP(A1394,INSUMOS_AUX!A:F,6,0),0)</f>
        <v>1.2</v>
      </c>
      <c r="G1394" s="143" t="n">
        <f aca="false">IF(C1394="M.O.",VLOOKUP(A1394,INSUMOS_AUX!A:F,6,0),0)</f>
        <v>0</v>
      </c>
      <c r="H1394" s="0" t="n">
        <f aca="false">$E$1386*$E1394</f>
        <v>12</v>
      </c>
    </row>
    <row r="1395" customFormat="false" ht="15" hidden="false" customHeight="false" outlineLevel="0" collapsed="false">
      <c r="A1395" s="143" t="s">
        <v>699</v>
      </c>
      <c r="B1395" s="144" t="s">
        <v>700</v>
      </c>
      <c r="C1395" s="145" t="s">
        <v>478</v>
      </c>
      <c r="D1395" s="145" t="s">
        <v>152</v>
      </c>
      <c r="E1395" s="143" t="n">
        <v>1</v>
      </c>
      <c r="F1395" s="146" t="n">
        <f aca="false">IF(C1395="MAT.",VLOOKUP(A1395,INSUMOS_AUX!A:F,6,0),0)</f>
        <v>5.41</v>
      </c>
      <c r="G1395" s="143" t="n">
        <f aca="false">IF(C1395="M.O.",VLOOKUP(A1395,INSUMOS_AUX!A:F,6,0),0)</f>
        <v>0</v>
      </c>
      <c r="H1395" s="0" t="n">
        <f aca="false">$E$1386*$E1395</f>
        <v>40</v>
      </c>
    </row>
    <row r="1396" customFormat="false" ht="15" hidden="false" customHeight="false" outlineLevel="0" collapsed="false">
      <c r="A1396" s="137"/>
      <c r="B1396" s="147"/>
      <c r="C1396" s="138"/>
      <c r="D1396" s="138"/>
      <c r="E1396" s="138"/>
      <c r="F1396" s="138"/>
      <c r="G1396" s="138"/>
    </row>
    <row r="1397" customFormat="false" ht="15" hidden="false" customHeight="false" outlineLevel="0" collapsed="false">
      <c r="A1397" s="139" t="s">
        <v>338</v>
      </c>
      <c r="B1397" s="140" t="s">
        <v>339</v>
      </c>
      <c r="C1397" s="141" t="s">
        <v>62</v>
      </c>
      <c r="D1397" s="141" t="s">
        <v>152</v>
      </c>
      <c r="E1397" s="142" t="n">
        <v>62</v>
      </c>
      <c r="F1397" s="142" t="n">
        <f aca="false">SUMPRODUCT($E1398:$E1406,F1398:F1406)</f>
        <v>8.7</v>
      </c>
      <c r="G1397" s="142" t="n">
        <f aca="false">SUMPRODUCT($E1398:$E1406,G1398:G1406)</f>
        <v>6.2473903</v>
      </c>
    </row>
    <row r="1398" customFormat="false" ht="15" hidden="false" customHeight="false" outlineLevel="0" collapsed="false">
      <c r="A1398" s="143" t="n">
        <v>2436</v>
      </c>
      <c r="B1398" s="144" t="s">
        <v>497</v>
      </c>
      <c r="C1398" s="145" t="s">
        <v>476</v>
      </c>
      <c r="D1398" s="145" t="s">
        <v>484</v>
      </c>
      <c r="E1398" s="143" t="n">
        <v>0.208594</v>
      </c>
      <c r="F1398" s="146" t="n">
        <f aca="false">IF(C1398="MAT.",VLOOKUP(A1398,INSUMOS_AUX!A:F,6,0),0)</f>
        <v>0</v>
      </c>
      <c r="G1398" s="143" t="n">
        <f aca="false">IF(C1398="M.O.",VLOOKUP(A1398,INSUMOS_AUX!A:F,6,0),0)</f>
        <v>18.58</v>
      </c>
      <c r="H1398" s="0" t="n">
        <f aca="false">$E$1397*$E1398</f>
        <v>12.932828</v>
      </c>
    </row>
    <row r="1399" customFormat="false" ht="15" hidden="false" customHeight="false" outlineLevel="0" collapsed="false">
      <c r="A1399" s="143" t="n">
        <v>247</v>
      </c>
      <c r="B1399" s="144" t="s">
        <v>610</v>
      </c>
      <c r="C1399" s="145" t="s">
        <v>476</v>
      </c>
      <c r="D1399" s="145" t="s">
        <v>484</v>
      </c>
      <c r="E1399" s="143" t="n">
        <v>0.208594</v>
      </c>
      <c r="F1399" s="146" t="n">
        <f aca="false">IF(C1399="MAT.",VLOOKUP(A1399,INSUMOS_AUX!A:F,6,0),0)</f>
        <v>0</v>
      </c>
      <c r="G1399" s="143" t="n">
        <f aca="false">IF(C1399="M.O.",VLOOKUP(A1399,INSUMOS_AUX!A:F,6,0),0)</f>
        <v>11.37</v>
      </c>
      <c r="H1399" s="0" t="n">
        <f aca="false">$E$1397*$E1399</f>
        <v>12.932828</v>
      </c>
    </row>
    <row r="1400" customFormat="false" ht="21" hidden="false" customHeight="false" outlineLevel="0" collapsed="false">
      <c r="A1400" s="143" t="n">
        <v>37370</v>
      </c>
      <c r="B1400" s="144" t="s">
        <v>483</v>
      </c>
      <c r="C1400" s="145" t="s">
        <v>478</v>
      </c>
      <c r="D1400" s="145" t="s">
        <v>484</v>
      </c>
      <c r="E1400" s="143" t="n">
        <v>0.4</v>
      </c>
      <c r="F1400" s="146" t="n">
        <f aca="false">IF(C1400="MAT.",VLOOKUP(A1400,INSUMOS_AUX!A:F,6,0),0)</f>
        <v>3.14</v>
      </c>
      <c r="G1400" s="143" t="n">
        <f aca="false">IF(C1400="M.O.",VLOOKUP(A1400,INSUMOS_AUX!A:F,6,0),0)</f>
        <v>0</v>
      </c>
      <c r="H1400" s="0" t="n">
        <f aca="false">$E$1397*$E1400</f>
        <v>24.8</v>
      </c>
    </row>
    <row r="1401" customFormat="false" ht="21" hidden="false" customHeight="false" outlineLevel="0" collapsed="false">
      <c r="A1401" s="143" t="n">
        <v>37371</v>
      </c>
      <c r="B1401" s="144" t="s">
        <v>485</v>
      </c>
      <c r="C1401" s="145" t="s">
        <v>478</v>
      </c>
      <c r="D1401" s="145" t="s">
        <v>484</v>
      </c>
      <c r="E1401" s="143" t="n">
        <v>0.4</v>
      </c>
      <c r="F1401" s="146" t="n">
        <f aca="false">IF(C1401="MAT.",VLOOKUP(A1401,INSUMOS_AUX!A:F,6,0),0)</f>
        <v>0.63</v>
      </c>
      <c r="G1401" s="143" t="n">
        <f aca="false">IF(C1401="M.O.",VLOOKUP(A1401,INSUMOS_AUX!A:F,6,0),0)</f>
        <v>0</v>
      </c>
      <c r="H1401" s="0" t="n">
        <f aca="false">$E$1397*$E1401</f>
        <v>24.8</v>
      </c>
    </row>
    <row r="1402" customFormat="false" ht="21" hidden="false" customHeight="false" outlineLevel="0" collapsed="false">
      <c r="A1402" s="143" t="n">
        <v>37372</v>
      </c>
      <c r="B1402" s="144" t="s">
        <v>486</v>
      </c>
      <c r="C1402" s="145" t="s">
        <v>478</v>
      </c>
      <c r="D1402" s="145" t="s">
        <v>484</v>
      </c>
      <c r="E1402" s="143" t="n">
        <v>0.4</v>
      </c>
      <c r="F1402" s="146" t="n">
        <f aca="false">IF(C1402="MAT.",VLOOKUP(A1402,INSUMOS_AUX!A:F,6,0),0)</f>
        <v>1.34</v>
      </c>
      <c r="G1402" s="143" t="n">
        <f aca="false">IF(C1402="M.O.",VLOOKUP(A1402,INSUMOS_AUX!A:F,6,0),0)</f>
        <v>0</v>
      </c>
      <c r="H1402" s="0" t="n">
        <f aca="false">$E$1397*$E1402</f>
        <v>24.8</v>
      </c>
    </row>
    <row r="1403" customFormat="false" ht="21" hidden="false" customHeight="false" outlineLevel="0" collapsed="false">
      <c r="A1403" s="143" t="n">
        <v>37373</v>
      </c>
      <c r="B1403" s="144" t="s">
        <v>487</v>
      </c>
      <c r="C1403" s="145" t="s">
        <v>478</v>
      </c>
      <c r="D1403" s="145" t="s">
        <v>484</v>
      </c>
      <c r="E1403" s="143" t="n">
        <v>0.4</v>
      </c>
      <c r="F1403" s="146" t="n">
        <f aca="false">IF(C1403="MAT.",VLOOKUP(A1403,INSUMOS_AUX!A:F,6,0),0)</f>
        <v>0.04</v>
      </c>
      <c r="G1403" s="143" t="n">
        <f aca="false">IF(C1403="M.O.",VLOOKUP(A1403,INSUMOS_AUX!A:F,6,0),0)</f>
        <v>0</v>
      </c>
      <c r="H1403" s="0" t="n">
        <f aca="false">$E$1397*$E1403</f>
        <v>24.8</v>
      </c>
    </row>
    <row r="1404" customFormat="false" ht="21" hidden="false" customHeight="false" outlineLevel="0" collapsed="false">
      <c r="A1404" s="143" t="n">
        <v>43460</v>
      </c>
      <c r="B1404" s="144" t="s">
        <v>498</v>
      </c>
      <c r="C1404" s="145" t="s">
        <v>478</v>
      </c>
      <c r="D1404" s="145" t="s">
        <v>484</v>
      </c>
      <c r="E1404" s="143" t="n">
        <v>0.4</v>
      </c>
      <c r="F1404" s="146" t="n">
        <f aca="false">IF(C1404="MAT.",VLOOKUP(A1404,INSUMOS_AUX!A:F,6,0),0)</f>
        <v>0.85</v>
      </c>
      <c r="G1404" s="143" t="n">
        <f aca="false">IF(C1404="M.O.",VLOOKUP(A1404,INSUMOS_AUX!A:F,6,0),0)</f>
        <v>0</v>
      </c>
      <c r="H1404" s="0" t="n">
        <f aca="false">$E$1397*$E1404</f>
        <v>24.8</v>
      </c>
    </row>
    <row r="1405" customFormat="false" ht="21" hidden="false" customHeight="false" outlineLevel="0" collapsed="false">
      <c r="A1405" s="143" t="n">
        <v>43484</v>
      </c>
      <c r="B1405" s="144" t="s">
        <v>499</v>
      </c>
      <c r="C1405" s="145" t="s">
        <v>478</v>
      </c>
      <c r="D1405" s="145" t="s">
        <v>484</v>
      </c>
      <c r="E1405" s="143" t="n">
        <v>0.4</v>
      </c>
      <c r="F1405" s="146" t="n">
        <f aca="false">IF(C1405="MAT.",VLOOKUP(A1405,INSUMOS_AUX!A:F,6,0),0)</f>
        <v>1.2</v>
      </c>
      <c r="G1405" s="143" t="n">
        <f aca="false">IF(C1405="M.O.",VLOOKUP(A1405,INSUMOS_AUX!A:F,6,0),0)</f>
        <v>0</v>
      </c>
      <c r="H1405" s="0" t="n">
        <f aca="false">$E$1397*$E1405</f>
        <v>24.8</v>
      </c>
    </row>
    <row r="1406" customFormat="false" ht="15" hidden="false" customHeight="false" outlineLevel="0" collapsed="false">
      <c r="A1406" s="143" t="s">
        <v>701</v>
      </c>
      <c r="B1406" s="144" t="s">
        <v>702</v>
      </c>
      <c r="C1406" s="145" t="s">
        <v>478</v>
      </c>
      <c r="D1406" s="145" t="s">
        <v>152</v>
      </c>
      <c r="E1406" s="143" t="n">
        <v>1</v>
      </c>
      <c r="F1406" s="146" t="n">
        <f aca="false">IF(C1406="MAT.",VLOOKUP(A1406,INSUMOS_AUX!A:F,6,0),0)</f>
        <v>5.82</v>
      </c>
      <c r="G1406" s="143" t="n">
        <f aca="false">IF(C1406="M.O.",VLOOKUP(A1406,INSUMOS_AUX!A:F,6,0),0)</f>
        <v>0</v>
      </c>
      <c r="H1406" s="0" t="n">
        <f aca="false">$E$1397*$E1406</f>
        <v>62</v>
      </c>
    </row>
    <row r="1407" customFormat="false" ht="15" hidden="false" customHeight="false" outlineLevel="0" collapsed="false">
      <c r="A1407" s="137"/>
      <c r="B1407" s="147"/>
      <c r="C1407" s="138"/>
      <c r="D1407" s="138"/>
      <c r="E1407" s="138"/>
      <c r="F1407" s="138"/>
      <c r="G1407" s="138"/>
    </row>
    <row r="1408" customFormat="false" ht="21" hidden="false" customHeight="false" outlineLevel="0" collapsed="false">
      <c r="A1408" s="139" t="s">
        <v>341</v>
      </c>
      <c r="B1408" s="140" t="s">
        <v>342</v>
      </c>
      <c r="C1408" s="141" t="s">
        <v>62</v>
      </c>
      <c r="D1408" s="141" t="s">
        <v>32</v>
      </c>
      <c r="E1408" s="142" t="n">
        <v>1</v>
      </c>
      <c r="F1408" s="149" t="n">
        <f aca="false">SUMPRODUCT($E1409:$E1417,F1409:F1417)</f>
        <v>3850.17</v>
      </c>
      <c r="G1408" s="142" t="n">
        <f aca="false">SUMPRODUCT($E1409:$E1417,G1409:G1417)</f>
        <v>62.473903</v>
      </c>
    </row>
    <row r="1409" customFormat="false" ht="15" hidden="false" customHeight="false" outlineLevel="0" collapsed="false">
      <c r="A1409" s="143" t="n">
        <v>2436</v>
      </c>
      <c r="B1409" s="144" t="s">
        <v>497</v>
      </c>
      <c r="C1409" s="145" t="s">
        <v>476</v>
      </c>
      <c r="D1409" s="145" t="s">
        <v>484</v>
      </c>
      <c r="E1409" s="143" t="n">
        <v>2.08594</v>
      </c>
      <c r="F1409" s="146" t="n">
        <f aca="false">IF(C1409="MAT.",VLOOKUP(A1409,INSUMOS_AUX!A:F,6,0),0)</f>
        <v>0</v>
      </c>
      <c r="G1409" s="143" t="n">
        <f aca="false">IF(C1409="M.O.",VLOOKUP(A1409,INSUMOS_AUX!A:F,6,0),0)</f>
        <v>18.58</v>
      </c>
      <c r="H1409" s="0" t="n">
        <f aca="false">$E$1408*$E1409</f>
        <v>2.08594</v>
      </c>
    </row>
    <row r="1410" customFormat="false" ht="15" hidden="false" customHeight="false" outlineLevel="0" collapsed="false">
      <c r="A1410" s="143" t="n">
        <v>247</v>
      </c>
      <c r="B1410" s="144" t="s">
        <v>610</v>
      </c>
      <c r="C1410" s="145" t="s">
        <v>476</v>
      </c>
      <c r="D1410" s="145" t="s">
        <v>484</v>
      </c>
      <c r="E1410" s="143" t="n">
        <v>2.08594</v>
      </c>
      <c r="F1410" s="146" t="n">
        <f aca="false">IF(C1410="MAT.",VLOOKUP(A1410,INSUMOS_AUX!A:F,6,0),0)</f>
        <v>0</v>
      </c>
      <c r="G1410" s="143" t="n">
        <f aca="false">IF(C1410="M.O.",VLOOKUP(A1410,INSUMOS_AUX!A:F,6,0),0)</f>
        <v>11.37</v>
      </c>
      <c r="H1410" s="0" t="n">
        <f aca="false">$E$1408*$E1410</f>
        <v>2.08594</v>
      </c>
    </row>
    <row r="1411" customFormat="false" ht="21" hidden="false" customHeight="false" outlineLevel="0" collapsed="false">
      <c r="A1411" s="143" t="n">
        <v>37370</v>
      </c>
      <c r="B1411" s="144" t="s">
        <v>483</v>
      </c>
      <c r="C1411" s="145" t="s">
        <v>478</v>
      </c>
      <c r="D1411" s="145" t="s">
        <v>484</v>
      </c>
      <c r="E1411" s="143" t="n">
        <v>4</v>
      </c>
      <c r="F1411" s="146" t="n">
        <f aca="false">IF(C1411="MAT.",VLOOKUP(A1411,INSUMOS_AUX!A:F,6,0),0)</f>
        <v>3.14</v>
      </c>
      <c r="G1411" s="143" t="n">
        <f aca="false">IF(C1411="M.O.",VLOOKUP(A1411,INSUMOS_AUX!A:F,6,0),0)</f>
        <v>0</v>
      </c>
      <c r="H1411" s="0" t="n">
        <f aca="false">$E$1408*$E1411</f>
        <v>4</v>
      </c>
    </row>
    <row r="1412" customFormat="false" ht="21" hidden="false" customHeight="false" outlineLevel="0" collapsed="false">
      <c r="A1412" s="143" t="n">
        <v>37371</v>
      </c>
      <c r="B1412" s="144" t="s">
        <v>485</v>
      </c>
      <c r="C1412" s="145" t="s">
        <v>478</v>
      </c>
      <c r="D1412" s="145" t="s">
        <v>484</v>
      </c>
      <c r="E1412" s="143" t="n">
        <v>4</v>
      </c>
      <c r="F1412" s="146" t="n">
        <f aca="false">IF(C1412="MAT.",VLOOKUP(A1412,INSUMOS_AUX!A:F,6,0),0)</f>
        <v>0.63</v>
      </c>
      <c r="G1412" s="143" t="n">
        <f aca="false">IF(C1412="M.O.",VLOOKUP(A1412,INSUMOS_AUX!A:F,6,0),0)</f>
        <v>0</v>
      </c>
      <c r="H1412" s="0" t="n">
        <f aca="false">$E$1408*$E1412</f>
        <v>4</v>
      </c>
    </row>
    <row r="1413" customFormat="false" ht="21" hidden="false" customHeight="false" outlineLevel="0" collapsed="false">
      <c r="A1413" s="143" t="n">
        <v>37372</v>
      </c>
      <c r="B1413" s="144" t="s">
        <v>486</v>
      </c>
      <c r="C1413" s="145" t="s">
        <v>478</v>
      </c>
      <c r="D1413" s="145" t="s">
        <v>484</v>
      </c>
      <c r="E1413" s="143" t="n">
        <v>4</v>
      </c>
      <c r="F1413" s="146" t="n">
        <f aca="false">IF(C1413="MAT.",VLOOKUP(A1413,INSUMOS_AUX!A:F,6,0),0)</f>
        <v>1.34</v>
      </c>
      <c r="G1413" s="143" t="n">
        <f aca="false">IF(C1413="M.O.",VLOOKUP(A1413,INSUMOS_AUX!A:F,6,0),0)</f>
        <v>0</v>
      </c>
      <c r="H1413" s="0" t="n">
        <f aca="false">$E$1408*$E1413</f>
        <v>4</v>
      </c>
    </row>
    <row r="1414" customFormat="false" ht="21" hidden="false" customHeight="false" outlineLevel="0" collapsed="false">
      <c r="A1414" s="143" t="n">
        <v>37373</v>
      </c>
      <c r="B1414" s="144" t="s">
        <v>487</v>
      </c>
      <c r="C1414" s="145" t="s">
        <v>478</v>
      </c>
      <c r="D1414" s="145" t="s">
        <v>484</v>
      </c>
      <c r="E1414" s="143" t="n">
        <v>4</v>
      </c>
      <c r="F1414" s="146" t="n">
        <f aca="false">IF(C1414="MAT.",VLOOKUP(A1414,INSUMOS_AUX!A:F,6,0),0)</f>
        <v>0.04</v>
      </c>
      <c r="G1414" s="143" t="n">
        <f aca="false">IF(C1414="M.O.",VLOOKUP(A1414,INSUMOS_AUX!A:F,6,0),0)</f>
        <v>0</v>
      </c>
      <c r="H1414" s="0" t="n">
        <f aca="false">$E$1408*$E1414</f>
        <v>4</v>
      </c>
    </row>
    <row r="1415" customFormat="false" ht="21" hidden="false" customHeight="false" outlineLevel="0" collapsed="false">
      <c r="A1415" s="143" t="n">
        <v>43460</v>
      </c>
      <c r="B1415" s="144" t="s">
        <v>498</v>
      </c>
      <c r="C1415" s="145" t="s">
        <v>478</v>
      </c>
      <c r="D1415" s="145" t="s">
        <v>484</v>
      </c>
      <c r="E1415" s="143" t="n">
        <v>4</v>
      </c>
      <c r="F1415" s="146" t="n">
        <f aca="false">IF(C1415="MAT.",VLOOKUP(A1415,INSUMOS_AUX!A:F,6,0),0)</f>
        <v>0.85</v>
      </c>
      <c r="G1415" s="143" t="n">
        <f aca="false">IF(C1415="M.O.",VLOOKUP(A1415,INSUMOS_AUX!A:F,6,0),0)</f>
        <v>0</v>
      </c>
      <c r="H1415" s="0" t="n">
        <f aca="false">$E$1408*$E1415</f>
        <v>4</v>
      </c>
    </row>
    <row r="1416" customFormat="false" ht="21" hidden="false" customHeight="false" outlineLevel="0" collapsed="false">
      <c r="A1416" s="143" t="n">
        <v>43484</v>
      </c>
      <c r="B1416" s="144" t="s">
        <v>499</v>
      </c>
      <c r="C1416" s="145" t="s">
        <v>478</v>
      </c>
      <c r="D1416" s="145" t="s">
        <v>484</v>
      </c>
      <c r="E1416" s="143" t="n">
        <v>4</v>
      </c>
      <c r="F1416" s="146" t="n">
        <f aca="false">IF(C1416="MAT.",VLOOKUP(A1416,INSUMOS_AUX!A:F,6,0),0)</f>
        <v>1.2</v>
      </c>
      <c r="G1416" s="143" t="n">
        <f aca="false">IF(C1416="M.O.",VLOOKUP(A1416,INSUMOS_AUX!A:F,6,0),0)</f>
        <v>0</v>
      </c>
      <c r="H1416" s="0" t="n">
        <f aca="false">$E$1408*$E1416</f>
        <v>4</v>
      </c>
    </row>
    <row r="1417" customFormat="false" ht="15" hidden="false" customHeight="false" outlineLevel="0" collapsed="false">
      <c r="A1417" s="143" t="s">
        <v>703</v>
      </c>
      <c r="B1417" s="144" t="s">
        <v>704</v>
      </c>
      <c r="C1417" s="145" t="s">
        <v>478</v>
      </c>
      <c r="D1417" s="145" t="s">
        <v>32</v>
      </c>
      <c r="E1417" s="143" t="n">
        <v>1</v>
      </c>
      <c r="F1417" s="146" t="n">
        <f aca="false">IF(C1417="MAT.",VLOOKUP(A1417,INSUMOS_AUX!A:F,6,0),0)</f>
        <v>3821.37</v>
      </c>
      <c r="G1417" s="143" t="n">
        <f aca="false">IF(C1417="M.O.",VLOOKUP(A1417,INSUMOS_AUX!A:F,6,0),0)</f>
        <v>0</v>
      </c>
      <c r="H1417" s="0" t="n">
        <f aca="false">$E$1408*$E1417</f>
        <v>1</v>
      </c>
    </row>
    <row r="1418" customFormat="false" ht="15" hidden="false" customHeight="false" outlineLevel="0" collapsed="false">
      <c r="A1418" s="137"/>
      <c r="B1418" s="147"/>
      <c r="C1418" s="138"/>
      <c r="D1418" s="138"/>
      <c r="E1418" s="138"/>
      <c r="F1418" s="138"/>
      <c r="G1418" s="138"/>
    </row>
    <row r="1419" customFormat="false" ht="15" hidden="false" customHeight="false" outlineLevel="0" collapsed="false">
      <c r="A1419" s="139" t="s">
        <v>344</v>
      </c>
      <c r="B1419" s="140" t="s">
        <v>345</v>
      </c>
      <c r="C1419" s="141" t="s">
        <v>62</v>
      </c>
      <c r="D1419" s="141" t="s">
        <v>32</v>
      </c>
      <c r="E1419" s="142" t="n">
        <v>1</v>
      </c>
      <c r="F1419" s="142" t="n">
        <f aca="false">SUMPRODUCT($E1420:$E1428,F1420:F1428)</f>
        <v>842.18</v>
      </c>
      <c r="G1419" s="142" t="n">
        <f aca="false">SUMPRODUCT($E1420:$E1428,G1420:G1428)</f>
        <v>18.7421709</v>
      </c>
    </row>
    <row r="1420" customFormat="false" ht="15" hidden="false" customHeight="false" outlineLevel="0" collapsed="false">
      <c r="A1420" s="143" t="n">
        <v>2436</v>
      </c>
      <c r="B1420" s="144" t="s">
        <v>497</v>
      </c>
      <c r="C1420" s="145" t="s">
        <v>476</v>
      </c>
      <c r="D1420" s="145" t="s">
        <v>484</v>
      </c>
      <c r="E1420" s="143" t="n">
        <v>0.625782</v>
      </c>
      <c r="F1420" s="146" t="n">
        <f aca="false">IF(C1420="MAT.",VLOOKUP(A1420,INSUMOS_AUX!A:F,6,0),0)</f>
        <v>0</v>
      </c>
      <c r="G1420" s="143" t="n">
        <f aca="false">IF(C1420="M.O.",VLOOKUP(A1420,INSUMOS_AUX!A:F,6,0),0)</f>
        <v>18.58</v>
      </c>
      <c r="H1420" s="0" t="n">
        <f aca="false">$E$1419*$E1420</f>
        <v>0.625782</v>
      </c>
    </row>
    <row r="1421" customFormat="false" ht="15" hidden="false" customHeight="false" outlineLevel="0" collapsed="false">
      <c r="A1421" s="143" t="n">
        <v>247</v>
      </c>
      <c r="B1421" s="144" t="s">
        <v>610</v>
      </c>
      <c r="C1421" s="145" t="s">
        <v>476</v>
      </c>
      <c r="D1421" s="145" t="s">
        <v>484</v>
      </c>
      <c r="E1421" s="143" t="n">
        <v>0.625782</v>
      </c>
      <c r="F1421" s="146" t="n">
        <f aca="false">IF(C1421="MAT.",VLOOKUP(A1421,INSUMOS_AUX!A:F,6,0),0)</f>
        <v>0</v>
      </c>
      <c r="G1421" s="143" t="n">
        <f aca="false">IF(C1421="M.O.",VLOOKUP(A1421,INSUMOS_AUX!A:F,6,0),0)</f>
        <v>11.37</v>
      </c>
      <c r="H1421" s="0" t="n">
        <f aca="false">$E$1419*$E1421</f>
        <v>0.625782</v>
      </c>
    </row>
    <row r="1422" customFormat="false" ht="21" hidden="false" customHeight="false" outlineLevel="0" collapsed="false">
      <c r="A1422" s="143" t="n">
        <v>37370</v>
      </c>
      <c r="B1422" s="144" t="s">
        <v>483</v>
      </c>
      <c r="C1422" s="145" t="s">
        <v>478</v>
      </c>
      <c r="D1422" s="145" t="s">
        <v>484</v>
      </c>
      <c r="E1422" s="143" t="n">
        <v>1.2</v>
      </c>
      <c r="F1422" s="146" t="n">
        <f aca="false">IF(C1422="MAT.",VLOOKUP(A1422,INSUMOS_AUX!A:F,6,0),0)</f>
        <v>3.14</v>
      </c>
      <c r="G1422" s="143" t="n">
        <f aca="false">IF(C1422="M.O.",VLOOKUP(A1422,INSUMOS_AUX!A:F,6,0),0)</f>
        <v>0</v>
      </c>
      <c r="H1422" s="0" t="n">
        <f aca="false">$E$1419*$E1422</f>
        <v>1.2</v>
      </c>
    </row>
    <row r="1423" customFormat="false" ht="21" hidden="false" customHeight="false" outlineLevel="0" collapsed="false">
      <c r="A1423" s="143" t="n">
        <v>37371</v>
      </c>
      <c r="B1423" s="144" t="s">
        <v>485</v>
      </c>
      <c r="C1423" s="145" t="s">
        <v>478</v>
      </c>
      <c r="D1423" s="145" t="s">
        <v>484</v>
      </c>
      <c r="E1423" s="143" t="n">
        <v>1.2</v>
      </c>
      <c r="F1423" s="146" t="n">
        <f aca="false">IF(C1423="MAT.",VLOOKUP(A1423,INSUMOS_AUX!A:F,6,0),0)</f>
        <v>0.63</v>
      </c>
      <c r="G1423" s="143" t="n">
        <f aca="false">IF(C1423="M.O.",VLOOKUP(A1423,INSUMOS_AUX!A:F,6,0),0)</f>
        <v>0</v>
      </c>
      <c r="H1423" s="0" t="n">
        <f aca="false">$E$1419*$E1423</f>
        <v>1.2</v>
      </c>
    </row>
    <row r="1424" customFormat="false" ht="21" hidden="false" customHeight="false" outlineLevel="0" collapsed="false">
      <c r="A1424" s="143" t="n">
        <v>37372</v>
      </c>
      <c r="B1424" s="144" t="s">
        <v>486</v>
      </c>
      <c r="C1424" s="145" t="s">
        <v>478</v>
      </c>
      <c r="D1424" s="145" t="s">
        <v>484</v>
      </c>
      <c r="E1424" s="143" t="n">
        <v>1.2</v>
      </c>
      <c r="F1424" s="146" t="n">
        <f aca="false">IF(C1424="MAT.",VLOOKUP(A1424,INSUMOS_AUX!A:F,6,0),0)</f>
        <v>1.34</v>
      </c>
      <c r="G1424" s="143" t="n">
        <f aca="false">IF(C1424="M.O.",VLOOKUP(A1424,INSUMOS_AUX!A:F,6,0),0)</f>
        <v>0</v>
      </c>
      <c r="H1424" s="0" t="n">
        <f aca="false">$E$1419*$E1424</f>
        <v>1.2</v>
      </c>
    </row>
    <row r="1425" customFormat="false" ht="21" hidden="false" customHeight="false" outlineLevel="0" collapsed="false">
      <c r="A1425" s="143" t="n">
        <v>37373</v>
      </c>
      <c r="B1425" s="144" t="s">
        <v>487</v>
      </c>
      <c r="C1425" s="145" t="s">
        <v>478</v>
      </c>
      <c r="D1425" s="145" t="s">
        <v>484</v>
      </c>
      <c r="E1425" s="143" t="n">
        <v>1.2</v>
      </c>
      <c r="F1425" s="146" t="n">
        <f aca="false">IF(C1425="MAT.",VLOOKUP(A1425,INSUMOS_AUX!A:F,6,0),0)</f>
        <v>0.04</v>
      </c>
      <c r="G1425" s="143" t="n">
        <f aca="false">IF(C1425="M.O.",VLOOKUP(A1425,INSUMOS_AUX!A:F,6,0),0)</f>
        <v>0</v>
      </c>
      <c r="H1425" s="0" t="n">
        <f aca="false">$E$1419*$E1425</f>
        <v>1.2</v>
      </c>
    </row>
    <row r="1426" customFormat="false" ht="21" hidden="false" customHeight="false" outlineLevel="0" collapsed="false">
      <c r="A1426" s="143" t="n">
        <v>43460</v>
      </c>
      <c r="B1426" s="144" t="s">
        <v>498</v>
      </c>
      <c r="C1426" s="145" t="s">
        <v>478</v>
      </c>
      <c r="D1426" s="145" t="s">
        <v>484</v>
      </c>
      <c r="E1426" s="143" t="n">
        <v>1.2</v>
      </c>
      <c r="F1426" s="146" t="n">
        <f aca="false">IF(C1426="MAT.",VLOOKUP(A1426,INSUMOS_AUX!A:F,6,0),0)</f>
        <v>0.85</v>
      </c>
      <c r="G1426" s="143" t="n">
        <f aca="false">IF(C1426="M.O.",VLOOKUP(A1426,INSUMOS_AUX!A:F,6,0),0)</f>
        <v>0</v>
      </c>
      <c r="H1426" s="0" t="n">
        <f aca="false">$E$1419*$E1426</f>
        <v>1.2</v>
      </c>
    </row>
    <row r="1427" customFormat="false" ht="21" hidden="false" customHeight="false" outlineLevel="0" collapsed="false">
      <c r="A1427" s="143" t="n">
        <v>43484</v>
      </c>
      <c r="B1427" s="144" t="s">
        <v>499</v>
      </c>
      <c r="C1427" s="145" t="s">
        <v>478</v>
      </c>
      <c r="D1427" s="145" t="s">
        <v>484</v>
      </c>
      <c r="E1427" s="143" t="n">
        <v>1.2</v>
      </c>
      <c r="F1427" s="146" t="n">
        <f aca="false">IF(C1427="MAT.",VLOOKUP(A1427,INSUMOS_AUX!A:F,6,0),0)</f>
        <v>1.2</v>
      </c>
      <c r="G1427" s="143" t="n">
        <f aca="false">IF(C1427="M.O.",VLOOKUP(A1427,INSUMOS_AUX!A:F,6,0),0)</f>
        <v>0</v>
      </c>
      <c r="H1427" s="0" t="n">
        <f aca="false">$E$1419*$E1427</f>
        <v>1.2</v>
      </c>
    </row>
    <row r="1428" customFormat="false" ht="15" hidden="false" customHeight="false" outlineLevel="0" collapsed="false">
      <c r="A1428" s="143" t="s">
        <v>705</v>
      </c>
      <c r="B1428" s="144" t="s">
        <v>706</v>
      </c>
      <c r="C1428" s="145" t="s">
        <v>478</v>
      </c>
      <c r="D1428" s="145" t="s">
        <v>32</v>
      </c>
      <c r="E1428" s="143" t="n">
        <v>1</v>
      </c>
      <c r="F1428" s="146" t="n">
        <f aca="false">IF(C1428="MAT.",VLOOKUP(A1428,INSUMOS_AUX!A:F,6,0),0)</f>
        <v>833.54</v>
      </c>
      <c r="G1428" s="143" t="n">
        <f aca="false">IF(C1428="M.O.",VLOOKUP(A1428,INSUMOS_AUX!A:F,6,0),0)</f>
        <v>0</v>
      </c>
      <c r="H1428" s="0" t="n">
        <f aca="false">$E$1419*$E1428</f>
        <v>1</v>
      </c>
    </row>
    <row r="1429" customFormat="false" ht="15" hidden="false" customHeight="false" outlineLevel="0" collapsed="false">
      <c r="A1429" s="137"/>
      <c r="B1429" s="147"/>
      <c r="C1429" s="138"/>
      <c r="D1429" s="138"/>
      <c r="E1429" s="138"/>
      <c r="F1429" s="138"/>
      <c r="G1429" s="138"/>
    </row>
    <row r="1430" customFormat="false" ht="21" hidden="false" customHeight="false" outlineLevel="0" collapsed="false">
      <c r="A1430" s="139" t="s">
        <v>347</v>
      </c>
      <c r="B1430" s="140" t="s">
        <v>348</v>
      </c>
      <c r="C1430" s="141" t="s">
        <v>62</v>
      </c>
      <c r="D1430" s="141" t="s">
        <v>32</v>
      </c>
      <c r="E1430" s="142" t="n">
        <v>2</v>
      </c>
      <c r="F1430" s="142" t="n">
        <f aca="false">SUMPRODUCT($E1431:$E1439,F1431:F1439)</f>
        <v>25.5604</v>
      </c>
      <c r="G1430" s="142" t="n">
        <f aca="false">SUMPRODUCT($E1431:$E1439,G1431:G1439)</f>
        <v>0.499791224</v>
      </c>
    </row>
    <row r="1431" customFormat="false" ht="15" hidden="false" customHeight="false" outlineLevel="0" collapsed="false">
      <c r="A1431" s="143" t="n">
        <v>2436</v>
      </c>
      <c r="B1431" s="144" t="s">
        <v>497</v>
      </c>
      <c r="C1431" s="145" t="s">
        <v>476</v>
      </c>
      <c r="D1431" s="145" t="s">
        <v>484</v>
      </c>
      <c r="E1431" s="143" t="n">
        <v>0.01668752</v>
      </c>
      <c r="F1431" s="146" t="n">
        <f aca="false">IF(C1431="MAT.",VLOOKUP(A1431,INSUMOS_AUX!A:F,6,0),0)</f>
        <v>0</v>
      </c>
      <c r="G1431" s="143" t="n">
        <f aca="false">IF(C1431="M.O.",VLOOKUP(A1431,INSUMOS_AUX!A:F,6,0),0)</f>
        <v>18.58</v>
      </c>
      <c r="H1431" s="0" t="n">
        <f aca="false">$E$1430*$E1431</f>
        <v>0.03337504</v>
      </c>
    </row>
    <row r="1432" customFormat="false" ht="15" hidden="false" customHeight="false" outlineLevel="0" collapsed="false">
      <c r="A1432" s="143" t="n">
        <v>247</v>
      </c>
      <c r="B1432" s="144" t="s">
        <v>610</v>
      </c>
      <c r="C1432" s="145" t="s">
        <v>476</v>
      </c>
      <c r="D1432" s="145" t="s">
        <v>484</v>
      </c>
      <c r="E1432" s="143" t="n">
        <v>0.01668752</v>
      </c>
      <c r="F1432" s="146" t="n">
        <f aca="false">IF(C1432="MAT.",VLOOKUP(A1432,INSUMOS_AUX!A:F,6,0),0)</f>
        <v>0</v>
      </c>
      <c r="G1432" s="143" t="n">
        <f aca="false">IF(C1432="M.O.",VLOOKUP(A1432,INSUMOS_AUX!A:F,6,0),0)</f>
        <v>11.37</v>
      </c>
      <c r="H1432" s="0" t="n">
        <f aca="false">$E$1430*$E1432</f>
        <v>0.03337504</v>
      </c>
    </row>
    <row r="1433" customFormat="false" ht="21" hidden="false" customHeight="false" outlineLevel="0" collapsed="false">
      <c r="A1433" s="143" t="n">
        <v>37370</v>
      </c>
      <c r="B1433" s="144" t="s">
        <v>483</v>
      </c>
      <c r="C1433" s="145" t="s">
        <v>478</v>
      </c>
      <c r="D1433" s="145" t="s">
        <v>484</v>
      </c>
      <c r="E1433" s="143" t="n">
        <v>0.032</v>
      </c>
      <c r="F1433" s="146" t="n">
        <f aca="false">IF(C1433="MAT.",VLOOKUP(A1433,INSUMOS_AUX!A:F,6,0),0)</f>
        <v>3.14</v>
      </c>
      <c r="G1433" s="143" t="n">
        <f aca="false">IF(C1433="M.O.",VLOOKUP(A1433,INSUMOS_AUX!A:F,6,0),0)</f>
        <v>0</v>
      </c>
      <c r="H1433" s="0" t="n">
        <f aca="false">$E$1430*$E1433</f>
        <v>0.064</v>
      </c>
    </row>
    <row r="1434" customFormat="false" ht="21" hidden="false" customHeight="false" outlineLevel="0" collapsed="false">
      <c r="A1434" s="143" t="n">
        <v>37371</v>
      </c>
      <c r="B1434" s="144" t="s">
        <v>485</v>
      </c>
      <c r="C1434" s="145" t="s">
        <v>478</v>
      </c>
      <c r="D1434" s="145" t="s">
        <v>484</v>
      </c>
      <c r="E1434" s="143" t="n">
        <v>0.032</v>
      </c>
      <c r="F1434" s="146" t="n">
        <f aca="false">IF(C1434="MAT.",VLOOKUP(A1434,INSUMOS_AUX!A:F,6,0),0)</f>
        <v>0.63</v>
      </c>
      <c r="G1434" s="143" t="n">
        <f aca="false">IF(C1434="M.O.",VLOOKUP(A1434,INSUMOS_AUX!A:F,6,0),0)</f>
        <v>0</v>
      </c>
      <c r="H1434" s="0" t="n">
        <f aca="false">$E$1430*$E1434</f>
        <v>0.064</v>
      </c>
    </row>
    <row r="1435" customFormat="false" ht="21" hidden="false" customHeight="false" outlineLevel="0" collapsed="false">
      <c r="A1435" s="143" t="n">
        <v>37372</v>
      </c>
      <c r="B1435" s="144" t="s">
        <v>486</v>
      </c>
      <c r="C1435" s="145" t="s">
        <v>478</v>
      </c>
      <c r="D1435" s="145" t="s">
        <v>484</v>
      </c>
      <c r="E1435" s="143" t="n">
        <v>0.032</v>
      </c>
      <c r="F1435" s="146" t="n">
        <f aca="false">IF(C1435="MAT.",VLOOKUP(A1435,INSUMOS_AUX!A:F,6,0),0)</f>
        <v>1.34</v>
      </c>
      <c r="G1435" s="143" t="n">
        <f aca="false">IF(C1435="M.O.",VLOOKUP(A1435,INSUMOS_AUX!A:F,6,0),0)</f>
        <v>0</v>
      </c>
      <c r="H1435" s="0" t="n">
        <f aca="false">$E$1430*$E1435</f>
        <v>0.064</v>
      </c>
    </row>
    <row r="1436" customFormat="false" ht="21" hidden="false" customHeight="false" outlineLevel="0" collapsed="false">
      <c r="A1436" s="143" t="n">
        <v>37373</v>
      </c>
      <c r="B1436" s="144" t="s">
        <v>487</v>
      </c>
      <c r="C1436" s="145" t="s">
        <v>478</v>
      </c>
      <c r="D1436" s="145" t="s">
        <v>484</v>
      </c>
      <c r="E1436" s="143" t="n">
        <v>0.032</v>
      </c>
      <c r="F1436" s="146" t="n">
        <f aca="false">IF(C1436="MAT.",VLOOKUP(A1436,INSUMOS_AUX!A:F,6,0),0)</f>
        <v>0.04</v>
      </c>
      <c r="G1436" s="143" t="n">
        <f aca="false">IF(C1436="M.O.",VLOOKUP(A1436,INSUMOS_AUX!A:F,6,0),0)</f>
        <v>0</v>
      </c>
      <c r="H1436" s="0" t="n">
        <f aca="false">$E$1430*$E1436</f>
        <v>0.064</v>
      </c>
    </row>
    <row r="1437" customFormat="false" ht="21" hidden="false" customHeight="false" outlineLevel="0" collapsed="false">
      <c r="A1437" s="143" t="n">
        <v>43460</v>
      </c>
      <c r="B1437" s="144" t="s">
        <v>498</v>
      </c>
      <c r="C1437" s="145" t="s">
        <v>478</v>
      </c>
      <c r="D1437" s="145" t="s">
        <v>484</v>
      </c>
      <c r="E1437" s="143" t="n">
        <v>0.032</v>
      </c>
      <c r="F1437" s="146" t="n">
        <f aca="false">IF(C1437="MAT.",VLOOKUP(A1437,INSUMOS_AUX!A:F,6,0),0)</f>
        <v>0.85</v>
      </c>
      <c r="G1437" s="143" t="n">
        <f aca="false">IF(C1437="M.O.",VLOOKUP(A1437,INSUMOS_AUX!A:F,6,0),0)</f>
        <v>0</v>
      </c>
      <c r="H1437" s="0" t="n">
        <f aca="false">$E$1430*$E1437</f>
        <v>0.064</v>
      </c>
    </row>
    <row r="1438" customFormat="false" ht="21" hidden="false" customHeight="false" outlineLevel="0" collapsed="false">
      <c r="A1438" s="143" t="n">
        <v>43484</v>
      </c>
      <c r="B1438" s="144" t="s">
        <v>499</v>
      </c>
      <c r="C1438" s="145" t="s">
        <v>478</v>
      </c>
      <c r="D1438" s="145" t="s">
        <v>484</v>
      </c>
      <c r="E1438" s="143" t="n">
        <v>0.032</v>
      </c>
      <c r="F1438" s="146" t="n">
        <f aca="false">IF(C1438="MAT.",VLOOKUP(A1438,INSUMOS_AUX!A:F,6,0),0)</f>
        <v>1.2</v>
      </c>
      <c r="G1438" s="143" t="n">
        <f aca="false">IF(C1438="M.O.",VLOOKUP(A1438,INSUMOS_AUX!A:F,6,0),0)</f>
        <v>0</v>
      </c>
      <c r="H1438" s="0" t="n">
        <f aca="false">$E$1430*$E1438</f>
        <v>0.064</v>
      </c>
    </row>
    <row r="1439" customFormat="false" ht="15" hidden="false" customHeight="false" outlineLevel="0" collapsed="false">
      <c r="A1439" s="143" t="s">
        <v>707</v>
      </c>
      <c r="B1439" s="144" t="s">
        <v>708</v>
      </c>
      <c r="C1439" s="145" t="s">
        <v>478</v>
      </c>
      <c r="D1439" s="145" t="s">
        <v>32</v>
      </c>
      <c r="E1439" s="143" t="n">
        <v>1</v>
      </c>
      <c r="F1439" s="146" t="n">
        <f aca="false">IF(C1439="MAT.",VLOOKUP(A1439,INSUMOS_AUX!A:F,6,0),0)</f>
        <v>25.33</v>
      </c>
      <c r="G1439" s="143" t="n">
        <f aca="false">IF(C1439="M.O.",VLOOKUP(A1439,INSUMOS_AUX!A:F,6,0),0)</f>
        <v>0</v>
      </c>
      <c r="H1439" s="0" t="n">
        <f aca="false">$E$1430*$E1439</f>
        <v>2</v>
      </c>
    </row>
    <row r="1440" customFormat="false" ht="15" hidden="false" customHeight="false" outlineLevel="0" collapsed="false">
      <c r="A1440" s="137"/>
      <c r="B1440" s="147"/>
      <c r="C1440" s="138"/>
      <c r="D1440" s="138"/>
      <c r="E1440" s="138"/>
      <c r="F1440" s="138"/>
      <c r="G1440" s="138"/>
    </row>
    <row r="1441" customFormat="false" ht="15" hidden="false" customHeight="false" outlineLevel="0" collapsed="false">
      <c r="A1441" s="139" t="s">
        <v>350</v>
      </c>
      <c r="B1441" s="140" t="s">
        <v>351</v>
      </c>
      <c r="C1441" s="141" t="s">
        <v>62</v>
      </c>
      <c r="D1441" s="141" t="s">
        <v>32</v>
      </c>
      <c r="E1441" s="142" t="n">
        <v>4</v>
      </c>
      <c r="F1441" s="142" t="n">
        <f aca="false">SUMPRODUCT($E1442:$E1455,F1442:F1455)</f>
        <v>7.25369229</v>
      </c>
      <c r="G1441" s="142" t="n">
        <f aca="false">SUMPRODUCT($E1442:$E1455,G1442:G1455)</f>
        <v>15.71260495646</v>
      </c>
    </row>
    <row r="1442" customFormat="false" ht="15" hidden="false" customHeight="false" outlineLevel="0" collapsed="false">
      <c r="A1442" s="143" t="n">
        <v>2436</v>
      </c>
      <c r="B1442" s="144" t="s">
        <v>497</v>
      </c>
      <c r="C1442" s="145" t="s">
        <v>476</v>
      </c>
      <c r="D1442" s="145" t="s">
        <v>484</v>
      </c>
      <c r="E1442" s="143" t="n">
        <v>0.521485</v>
      </c>
      <c r="F1442" s="146" t="n">
        <f aca="false">IF(C1442="MAT.",VLOOKUP(A1442,INSUMOS_AUX!A:F,6,0),0)</f>
        <v>0</v>
      </c>
      <c r="G1442" s="143" t="n">
        <f aca="false">IF(C1442="M.O.",VLOOKUP(A1442,INSUMOS_AUX!A:F,6,0),0)</f>
        <v>18.58</v>
      </c>
      <c r="H1442" s="0" t="n">
        <f aca="false">$E$1441*$E1442</f>
        <v>2.08594</v>
      </c>
    </row>
    <row r="1443" customFormat="false" ht="15" hidden="false" customHeight="false" outlineLevel="0" collapsed="false">
      <c r="A1443" s="143" t="n">
        <v>247</v>
      </c>
      <c r="B1443" s="144" t="s">
        <v>610</v>
      </c>
      <c r="C1443" s="145" t="s">
        <v>476</v>
      </c>
      <c r="D1443" s="145" t="s">
        <v>484</v>
      </c>
      <c r="E1443" s="143" t="n">
        <v>0.521485</v>
      </c>
      <c r="F1443" s="146" t="n">
        <f aca="false">IF(C1443="MAT.",VLOOKUP(A1443,INSUMOS_AUX!A:F,6,0),0)</f>
        <v>0</v>
      </c>
      <c r="G1443" s="143" t="n">
        <f aca="false">IF(C1443="M.O.",VLOOKUP(A1443,INSUMOS_AUX!A:F,6,0),0)</f>
        <v>11.37</v>
      </c>
      <c r="H1443" s="0" t="n">
        <f aca="false">$E$1441*$E1443</f>
        <v>2.08594</v>
      </c>
    </row>
    <row r="1444" customFormat="false" ht="21" hidden="false" customHeight="false" outlineLevel="0" collapsed="false">
      <c r="A1444" s="143" t="n">
        <v>37370</v>
      </c>
      <c r="B1444" s="144" t="s">
        <v>483</v>
      </c>
      <c r="C1444" s="145" t="s">
        <v>478</v>
      </c>
      <c r="D1444" s="145" t="s">
        <v>484</v>
      </c>
      <c r="E1444" s="143" t="n">
        <v>1.007884</v>
      </c>
      <c r="F1444" s="146" t="n">
        <f aca="false">IF(C1444="MAT.",VLOOKUP(A1444,INSUMOS_AUX!A:F,6,0),0)</f>
        <v>3.14</v>
      </c>
      <c r="G1444" s="143" t="n">
        <f aca="false">IF(C1444="M.O.",VLOOKUP(A1444,INSUMOS_AUX!A:F,6,0),0)</f>
        <v>0</v>
      </c>
      <c r="H1444" s="0" t="n">
        <f aca="false">$E$1441*$E1444</f>
        <v>4.031536</v>
      </c>
    </row>
    <row r="1445" customFormat="false" ht="21" hidden="false" customHeight="false" outlineLevel="0" collapsed="false">
      <c r="A1445" s="143" t="n">
        <v>37371</v>
      </c>
      <c r="B1445" s="144" t="s">
        <v>485</v>
      </c>
      <c r="C1445" s="145" t="s">
        <v>478</v>
      </c>
      <c r="D1445" s="145" t="s">
        <v>484</v>
      </c>
      <c r="E1445" s="143" t="n">
        <v>1.007884</v>
      </c>
      <c r="F1445" s="146" t="n">
        <f aca="false">IF(C1445="MAT.",VLOOKUP(A1445,INSUMOS_AUX!A:F,6,0),0)</f>
        <v>0.63</v>
      </c>
      <c r="G1445" s="143" t="n">
        <f aca="false">IF(C1445="M.O.",VLOOKUP(A1445,INSUMOS_AUX!A:F,6,0),0)</f>
        <v>0</v>
      </c>
      <c r="H1445" s="0" t="n">
        <f aca="false">$E$1441*$E1445</f>
        <v>4.031536</v>
      </c>
    </row>
    <row r="1446" customFormat="false" ht="21" hidden="false" customHeight="false" outlineLevel="0" collapsed="false">
      <c r="A1446" s="143" t="n">
        <v>37372</v>
      </c>
      <c r="B1446" s="144" t="s">
        <v>486</v>
      </c>
      <c r="C1446" s="145" t="s">
        <v>478</v>
      </c>
      <c r="D1446" s="145" t="s">
        <v>484</v>
      </c>
      <c r="E1446" s="143" t="n">
        <v>1.007884</v>
      </c>
      <c r="F1446" s="146" t="n">
        <f aca="false">IF(C1446="MAT.",VLOOKUP(A1446,INSUMOS_AUX!A:F,6,0),0)</f>
        <v>1.34</v>
      </c>
      <c r="G1446" s="143" t="n">
        <f aca="false">IF(C1446="M.O.",VLOOKUP(A1446,INSUMOS_AUX!A:F,6,0),0)</f>
        <v>0</v>
      </c>
      <c r="H1446" s="0" t="n">
        <f aca="false">$E$1441*$E1446</f>
        <v>4.031536</v>
      </c>
    </row>
    <row r="1447" customFormat="false" ht="21" hidden="false" customHeight="false" outlineLevel="0" collapsed="false">
      <c r="A1447" s="143" t="n">
        <v>37373</v>
      </c>
      <c r="B1447" s="144" t="s">
        <v>487</v>
      </c>
      <c r="C1447" s="145" t="s">
        <v>478</v>
      </c>
      <c r="D1447" s="145" t="s">
        <v>484</v>
      </c>
      <c r="E1447" s="143" t="n">
        <v>1.007884</v>
      </c>
      <c r="F1447" s="146" t="n">
        <f aca="false">IF(C1447="MAT.",VLOOKUP(A1447,INSUMOS_AUX!A:F,6,0),0)</f>
        <v>0.04</v>
      </c>
      <c r="G1447" s="143" t="n">
        <f aca="false">IF(C1447="M.O.",VLOOKUP(A1447,INSUMOS_AUX!A:F,6,0),0)</f>
        <v>0</v>
      </c>
      <c r="H1447" s="0" t="n">
        <f aca="false">$E$1441*$E1447</f>
        <v>4.031536</v>
      </c>
    </row>
    <row r="1448" customFormat="false" ht="21" hidden="false" customHeight="false" outlineLevel="0" collapsed="false">
      <c r="A1448" s="143" t="n">
        <v>43460</v>
      </c>
      <c r="B1448" s="144" t="s">
        <v>498</v>
      </c>
      <c r="C1448" s="145" t="s">
        <v>478</v>
      </c>
      <c r="D1448" s="145" t="s">
        <v>484</v>
      </c>
      <c r="E1448" s="143" t="n">
        <v>1</v>
      </c>
      <c r="F1448" s="146" t="n">
        <f aca="false">IF(C1448="MAT.",VLOOKUP(A1448,INSUMOS_AUX!A:F,6,0),0)</f>
        <v>0.85</v>
      </c>
      <c r="G1448" s="143" t="n">
        <f aca="false">IF(C1448="M.O.",VLOOKUP(A1448,INSUMOS_AUX!A:F,6,0),0)</f>
        <v>0</v>
      </c>
      <c r="H1448" s="0" t="n">
        <f aca="false">$E$1441*$E1448</f>
        <v>4</v>
      </c>
    </row>
    <row r="1449" customFormat="false" ht="21" hidden="false" customHeight="false" outlineLevel="0" collapsed="false">
      <c r="A1449" s="143" t="n">
        <v>43464</v>
      </c>
      <c r="B1449" s="144" t="s">
        <v>494</v>
      </c>
      <c r="C1449" s="145" t="s">
        <v>478</v>
      </c>
      <c r="D1449" s="145" t="s">
        <v>484</v>
      </c>
      <c r="E1449" s="143" t="n">
        <v>0.002061</v>
      </c>
      <c r="F1449" s="146" t="n">
        <f aca="false">IF(C1449="MAT.",VLOOKUP(A1449,INSUMOS_AUX!A:F,6,0),0)</f>
        <v>0.01</v>
      </c>
      <c r="G1449" s="143" t="n">
        <f aca="false">IF(C1449="M.O.",VLOOKUP(A1449,INSUMOS_AUX!A:F,6,0),0)</f>
        <v>0</v>
      </c>
      <c r="H1449" s="0" t="n">
        <f aca="false">$E$1441*$E1449</f>
        <v>0.008244</v>
      </c>
    </row>
    <row r="1450" customFormat="false" ht="21" hidden="false" customHeight="false" outlineLevel="0" collapsed="false">
      <c r="A1450" s="143" t="n">
        <v>43467</v>
      </c>
      <c r="B1450" s="144" t="s">
        <v>489</v>
      </c>
      <c r="C1450" s="145" t="s">
        <v>478</v>
      </c>
      <c r="D1450" s="145" t="s">
        <v>484</v>
      </c>
      <c r="E1450" s="143" t="n">
        <v>0.005823</v>
      </c>
      <c r="F1450" s="146" t="n">
        <f aca="false">IF(C1450="MAT.",VLOOKUP(A1450,INSUMOS_AUX!A:F,6,0),0)</f>
        <v>0.61</v>
      </c>
      <c r="G1450" s="143" t="n">
        <f aca="false">IF(C1450="M.O.",VLOOKUP(A1450,INSUMOS_AUX!A:F,6,0),0)</f>
        <v>0</v>
      </c>
      <c r="H1450" s="0" t="n">
        <f aca="false">$E$1441*$E1450</f>
        <v>0.023292</v>
      </c>
    </row>
    <row r="1451" customFormat="false" ht="21" hidden="false" customHeight="false" outlineLevel="0" collapsed="false">
      <c r="A1451" s="143" t="n">
        <v>43484</v>
      </c>
      <c r="B1451" s="144" t="s">
        <v>499</v>
      </c>
      <c r="C1451" s="145" t="s">
        <v>478</v>
      </c>
      <c r="D1451" s="145" t="s">
        <v>484</v>
      </c>
      <c r="E1451" s="143" t="n">
        <v>1</v>
      </c>
      <c r="F1451" s="146" t="n">
        <f aca="false">IF(C1451="MAT.",VLOOKUP(A1451,INSUMOS_AUX!A:F,6,0),0)</f>
        <v>1.2</v>
      </c>
      <c r="G1451" s="143" t="n">
        <f aca="false">IF(C1451="M.O.",VLOOKUP(A1451,INSUMOS_AUX!A:F,6,0),0)</f>
        <v>0</v>
      </c>
      <c r="H1451" s="0" t="n">
        <f aca="false">$E$1441*$E1451</f>
        <v>4</v>
      </c>
    </row>
    <row r="1452" customFormat="false" ht="21" hidden="false" customHeight="false" outlineLevel="0" collapsed="false">
      <c r="A1452" s="143" t="n">
        <v>43488</v>
      </c>
      <c r="B1452" s="144" t="s">
        <v>495</v>
      </c>
      <c r="C1452" s="145" t="s">
        <v>478</v>
      </c>
      <c r="D1452" s="145" t="s">
        <v>484</v>
      </c>
      <c r="E1452" s="143" t="n">
        <v>0.002061</v>
      </c>
      <c r="F1452" s="146" t="n">
        <f aca="false">IF(C1452="MAT.",VLOOKUP(A1452,INSUMOS_AUX!A:F,6,0),0)</f>
        <v>0.86</v>
      </c>
      <c r="G1452" s="143" t="n">
        <f aca="false">IF(C1452="M.O.",VLOOKUP(A1452,INSUMOS_AUX!A:F,6,0),0)</f>
        <v>0</v>
      </c>
      <c r="H1452" s="0" t="n">
        <f aca="false">$E$1441*$E1452</f>
        <v>0.008244</v>
      </c>
    </row>
    <row r="1453" customFormat="false" ht="21" hidden="false" customHeight="false" outlineLevel="0" collapsed="false">
      <c r="A1453" s="143" t="n">
        <v>43491</v>
      </c>
      <c r="B1453" s="144" t="s">
        <v>491</v>
      </c>
      <c r="C1453" s="145" t="s">
        <v>478</v>
      </c>
      <c r="D1453" s="145" t="s">
        <v>484</v>
      </c>
      <c r="E1453" s="143" t="n">
        <v>0.005823</v>
      </c>
      <c r="F1453" s="146" t="n">
        <f aca="false">IF(C1453="MAT.",VLOOKUP(A1453,INSUMOS_AUX!A:F,6,0),0)</f>
        <v>1.33</v>
      </c>
      <c r="G1453" s="143" t="n">
        <f aca="false">IF(C1453="M.O.",VLOOKUP(A1453,INSUMOS_AUX!A:F,6,0),0)</f>
        <v>0</v>
      </c>
      <c r="H1453" s="0" t="n">
        <f aca="false">$E$1441*$E1453</f>
        <v>0.023292</v>
      </c>
    </row>
    <row r="1454" customFormat="false" ht="15" hidden="false" customHeight="false" outlineLevel="0" collapsed="false">
      <c r="A1454" s="143" t="n">
        <v>44497</v>
      </c>
      <c r="B1454" s="144" t="s">
        <v>496</v>
      </c>
      <c r="C1454" s="145" t="s">
        <v>476</v>
      </c>
      <c r="D1454" s="145" t="s">
        <v>484</v>
      </c>
      <c r="E1454" s="143" t="n">
        <v>0.00208837</v>
      </c>
      <c r="F1454" s="146" t="n">
        <f aca="false">IF(C1454="MAT.",VLOOKUP(A1454,INSUMOS_AUX!A:F,6,0),0)</f>
        <v>0</v>
      </c>
      <c r="G1454" s="143" t="n">
        <f aca="false">IF(C1454="M.O.",VLOOKUP(A1454,INSUMOS_AUX!A:F,6,0),0)</f>
        <v>13.31</v>
      </c>
      <c r="H1454" s="0" t="n">
        <f aca="false">$E$1441*$E1454</f>
        <v>0.00835348</v>
      </c>
    </row>
    <row r="1455" customFormat="false" ht="15" hidden="false" customHeight="false" outlineLevel="0" collapsed="false">
      <c r="A1455" s="143" t="n">
        <v>6111</v>
      </c>
      <c r="B1455" s="144" t="s">
        <v>493</v>
      </c>
      <c r="C1455" s="145" t="s">
        <v>476</v>
      </c>
      <c r="D1455" s="145" t="s">
        <v>484</v>
      </c>
      <c r="E1455" s="143" t="n">
        <v>0.005965198</v>
      </c>
      <c r="F1455" s="146" t="n">
        <f aca="false">IF(C1455="MAT.",VLOOKUP(A1455,INSUMOS_AUX!A:F,6,0),0)</f>
        <v>0</v>
      </c>
      <c r="G1455" s="143" t="n">
        <f aca="false">IF(C1455="M.O.",VLOOKUP(A1455,INSUMOS_AUX!A:F,6,0),0)</f>
        <v>11.12</v>
      </c>
      <c r="H1455" s="0" t="n">
        <f aca="false">$E$1441*$E1455</f>
        <v>0.023860792</v>
      </c>
    </row>
    <row r="1456" customFormat="false" ht="15" hidden="false" customHeight="false" outlineLevel="0" collapsed="false">
      <c r="A1456" s="137"/>
      <c r="B1456" s="147"/>
      <c r="C1456" s="138"/>
      <c r="D1456" s="138"/>
      <c r="E1456" s="138"/>
      <c r="F1456" s="138"/>
      <c r="G1456" s="138"/>
    </row>
    <row r="1457" customFormat="false" ht="15" hidden="false" customHeight="false" outlineLevel="0" collapsed="false">
      <c r="A1457" s="134" t="s">
        <v>709</v>
      </c>
      <c r="B1457" s="148" t="s">
        <v>352</v>
      </c>
      <c r="C1457" s="136"/>
      <c r="D1457" s="136"/>
      <c r="E1457" s="136"/>
      <c r="F1457" s="136"/>
      <c r="G1457" s="136"/>
    </row>
    <row r="1458" customFormat="false" ht="15" hidden="false" customHeight="false" outlineLevel="0" collapsed="false">
      <c r="A1458" s="137"/>
      <c r="B1458" s="147"/>
      <c r="C1458" s="138"/>
      <c r="D1458" s="138"/>
      <c r="E1458" s="138"/>
      <c r="F1458" s="138"/>
      <c r="G1458" s="138"/>
    </row>
    <row r="1459" customFormat="false" ht="31.5" hidden="false" customHeight="false" outlineLevel="0" collapsed="false">
      <c r="A1459" s="139" t="s">
        <v>354</v>
      </c>
      <c r="B1459" s="140" t="s">
        <v>355</v>
      </c>
      <c r="C1459" s="141" t="s">
        <v>62</v>
      </c>
      <c r="D1459" s="141" t="s">
        <v>32</v>
      </c>
      <c r="E1459" s="142" t="n">
        <v>3</v>
      </c>
      <c r="F1459" s="149" t="n">
        <f aca="false">SUMPRODUCT($E1460:$E1475,F1460:F1475)</f>
        <v>2468.424286</v>
      </c>
      <c r="G1459" s="142" t="n">
        <f aca="false">SUMPRODUCT($E1460:$E1475,G1460:G1475)</f>
        <v>72.23064340704</v>
      </c>
    </row>
    <row r="1460" customFormat="false" ht="15" hidden="false" customHeight="false" outlineLevel="0" collapsed="false">
      <c r="A1460" s="143" t="n">
        <v>11976</v>
      </c>
      <c r="B1460" s="144" t="s">
        <v>710</v>
      </c>
      <c r="C1460" s="145" t="s">
        <v>478</v>
      </c>
      <c r="D1460" s="145" t="s">
        <v>32</v>
      </c>
      <c r="E1460" s="143" t="n">
        <v>6</v>
      </c>
      <c r="F1460" s="146" t="n">
        <f aca="false">IF(C1460="MAT.",VLOOKUP(A1460,INSUMOS_AUX!A:F,6,0),0)</f>
        <v>1.2</v>
      </c>
      <c r="G1460" s="143" t="n">
        <f aca="false">IF(C1460="M.O.",VLOOKUP(A1460,INSUMOS_AUX!A:F,6,0),0)</f>
        <v>0</v>
      </c>
      <c r="H1460" s="0" t="n">
        <f aca="false">$E$1459*$E1460</f>
        <v>18</v>
      </c>
    </row>
    <row r="1461" customFormat="false" ht="31.5" hidden="false" customHeight="false" outlineLevel="0" collapsed="false">
      <c r="A1461" s="143" t="n">
        <v>13246</v>
      </c>
      <c r="B1461" s="144" t="s">
        <v>711</v>
      </c>
      <c r="C1461" s="145" t="s">
        <v>478</v>
      </c>
      <c r="D1461" s="145" t="s">
        <v>32</v>
      </c>
      <c r="E1461" s="143" t="n">
        <v>4</v>
      </c>
      <c r="F1461" s="146" t="n">
        <f aca="false">IF(C1461="MAT.",VLOOKUP(A1461,INSUMOS_AUX!A:F,6,0),0)</f>
        <v>0.45</v>
      </c>
      <c r="G1461" s="143" t="n">
        <f aca="false">IF(C1461="M.O.",VLOOKUP(A1461,INSUMOS_AUX!A:F,6,0),0)</f>
        <v>0</v>
      </c>
      <c r="H1461" s="0" t="n">
        <f aca="false">$E$1459*$E1461</f>
        <v>12</v>
      </c>
    </row>
    <row r="1462" customFormat="false" ht="21" hidden="false" customHeight="false" outlineLevel="0" collapsed="false">
      <c r="A1462" s="143" t="n">
        <v>1570</v>
      </c>
      <c r="B1462" s="144" t="s">
        <v>712</v>
      </c>
      <c r="C1462" s="145" t="s">
        <v>478</v>
      </c>
      <c r="D1462" s="145" t="s">
        <v>32</v>
      </c>
      <c r="E1462" s="143" t="n">
        <v>10</v>
      </c>
      <c r="F1462" s="146" t="n">
        <f aca="false">IF(C1462="MAT.",VLOOKUP(A1462,INSUMOS_AUX!A:F,6,0),0)</f>
        <v>0.96</v>
      </c>
      <c r="G1462" s="143" t="n">
        <f aca="false">IF(C1462="M.O.",VLOOKUP(A1462,INSUMOS_AUX!A:F,6,0),0)</f>
        <v>0</v>
      </c>
      <c r="H1462" s="0" t="n">
        <f aca="false">$E$1459*$E1462</f>
        <v>30</v>
      </c>
    </row>
    <row r="1463" customFormat="false" ht="15" hidden="false" customHeight="false" outlineLevel="0" collapsed="false">
      <c r="A1463" s="143" t="n">
        <v>242</v>
      </c>
      <c r="B1463" s="144" t="s">
        <v>580</v>
      </c>
      <c r="C1463" s="145" t="s">
        <v>476</v>
      </c>
      <c r="D1463" s="145" t="s">
        <v>484</v>
      </c>
      <c r="E1463" s="143" t="n">
        <v>2.364387552</v>
      </c>
      <c r="F1463" s="146" t="n">
        <f aca="false">IF(C1463="MAT.",VLOOKUP(A1463,INSUMOS_AUX!A:F,6,0),0)</f>
        <v>0</v>
      </c>
      <c r="G1463" s="143" t="n">
        <f aca="false">IF(C1463="M.O.",VLOOKUP(A1463,INSUMOS_AUX!A:F,6,0),0)</f>
        <v>11.68</v>
      </c>
      <c r="H1463" s="0" t="n">
        <f aca="false">$E$1459*$E1463</f>
        <v>7.093162656</v>
      </c>
    </row>
    <row r="1464" customFormat="false" ht="15" hidden="false" customHeight="false" outlineLevel="0" collapsed="false">
      <c r="A1464" s="143" t="n">
        <v>34794</v>
      </c>
      <c r="B1464" s="144" t="s">
        <v>713</v>
      </c>
      <c r="C1464" s="145" t="s">
        <v>476</v>
      </c>
      <c r="D1464" s="145" t="s">
        <v>484</v>
      </c>
      <c r="E1464" s="143" t="n">
        <v>2.407695456</v>
      </c>
      <c r="F1464" s="146" t="n">
        <f aca="false">IF(C1464="MAT.",VLOOKUP(A1464,INSUMOS_AUX!A:F,6,0),0)</f>
        <v>0</v>
      </c>
      <c r="G1464" s="143" t="n">
        <f aca="false">IF(C1464="M.O.",VLOOKUP(A1464,INSUMOS_AUX!A:F,6,0),0)</f>
        <v>18.53</v>
      </c>
      <c r="H1464" s="0" t="n">
        <f aca="false">$E$1459*$E1464</f>
        <v>7.223086368</v>
      </c>
    </row>
    <row r="1465" customFormat="false" ht="21" hidden="false" customHeight="false" outlineLevel="0" collapsed="false">
      <c r="A1465" s="143" t="n">
        <v>37370</v>
      </c>
      <c r="B1465" s="144" t="s">
        <v>483</v>
      </c>
      <c r="C1465" s="145" t="s">
        <v>478</v>
      </c>
      <c r="D1465" s="145" t="s">
        <v>484</v>
      </c>
      <c r="E1465" s="143" t="n">
        <v>4.6668</v>
      </c>
      <c r="F1465" s="146" t="n">
        <f aca="false">IF(C1465="MAT.",VLOOKUP(A1465,INSUMOS_AUX!A:F,6,0),0)</f>
        <v>3.14</v>
      </c>
      <c r="G1465" s="143" t="n">
        <f aca="false">IF(C1465="M.O.",VLOOKUP(A1465,INSUMOS_AUX!A:F,6,0),0)</f>
        <v>0</v>
      </c>
      <c r="H1465" s="0" t="n">
        <f aca="false">$E$1459*$E1465</f>
        <v>14.0004</v>
      </c>
    </row>
    <row r="1466" customFormat="false" ht="21" hidden="false" customHeight="false" outlineLevel="0" collapsed="false">
      <c r="A1466" s="143" t="n">
        <v>37371</v>
      </c>
      <c r="B1466" s="144" t="s">
        <v>485</v>
      </c>
      <c r="C1466" s="145" t="s">
        <v>478</v>
      </c>
      <c r="D1466" s="145" t="s">
        <v>484</v>
      </c>
      <c r="E1466" s="143" t="n">
        <v>4.6668</v>
      </c>
      <c r="F1466" s="146" t="n">
        <f aca="false">IF(C1466="MAT.",VLOOKUP(A1466,INSUMOS_AUX!A:F,6,0),0)</f>
        <v>0.63</v>
      </c>
      <c r="G1466" s="143" t="n">
        <f aca="false">IF(C1466="M.O.",VLOOKUP(A1466,INSUMOS_AUX!A:F,6,0),0)</f>
        <v>0</v>
      </c>
      <c r="H1466" s="0" t="n">
        <f aca="false">$E$1459*$E1466</f>
        <v>14.0004</v>
      </c>
    </row>
    <row r="1467" customFormat="false" ht="21" hidden="false" customHeight="false" outlineLevel="0" collapsed="false">
      <c r="A1467" s="143" t="n">
        <v>37372</v>
      </c>
      <c r="B1467" s="144" t="s">
        <v>486</v>
      </c>
      <c r="C1467" s="145" t="s">
        <v>478</v>
      </c>
      <c r="D1467" s="145" t="s">
        <v>484</v>
      </c>
      <c r="E1467" s="143" t="n">
        <v>4.6668</v>
      </c>
      <c r="F1467" s="146" t="n">
        <f aca="false">IF(C1467="MAT.",VLOOKUP(A1467,INSUMOS_AUX!A:F,6,0),0)</f>
        <v>1.34</v>
      </c>
      <c r="G1467" s="143" t="n">
        <f aca="false">IF(C1467="M.O.",VLOOKUP(A1467,INSUMOS_AUX!A:F,6,0),0)</f>
        <v>0</v>
      </c>
      <c r="H1467" s="0" t="n">
        <f aca="false">$E$1459*$E1467</f>
        <v>14.0004</v>
      </c>
    </row>
    <row r="1468" customFormat="false" ht="21" hidden="false" customHeight="false" outlineLevel="0" collapsed="false">
      <c r="A1468" s="143" t="n">
        <v>37373</v>
      </c>
      <c r="B1468" s="144" t="s">
        <v>487</v>
      </c>
      <c r="C1468" s="145" t="s">
        <v>478</v>
      </c>
      <c r="D1468" s="145" t="s">
        <v>484</v>
      </c>
      <c r="E1468" s="143" t="n">
        <v>4.6668</v>
      </c>
      <c r="F1468" s="146" t="n">
        <f aca="false">IF(C1468="MAT.",VLOOKUP(A1468,INSUMOS_AUX!A:F,6,0),0)</f>
        <v>0.04</v>
      </c>
      <c r="G1468" s="143" t="n">
        <f aca="false">IF(C1468="M.O.",VLOOKUP(A1468,INSUMOS_AUX!A:F,6,0),0)</f>
        <v>0</v>
      </c>
      <c r="H1468" s="0" t="n">
        <f aca="false">$E$1459*$E1468</f>
        <v>14.0004</v>
      </c>
    </row>
    <row r="1469" customFormat="false" ht="21" hidden="false" customHeight="false" outlineLevel="0" collapsed="false">
      <c r="A1469" s="143" t="n">
        <v>37591</v>
      </c>
      <c r="B1469" s="144" t="s">
        <v>540</v>
      </c>
      <c r="C1469" s="145" t="s">
        <v>478</v>
      </c>
      <c r="D1469" s="145" t="s">
        <v>32</v>
      </c>
      <c r="E1469" s="143" t="n">
        <v>2</v>
      </c>
      <c r="F1469" s="146" t="n">
        <f aca="false">IF(C1469="MAT.",VLOOKUP(A1469,INSUMOS_AUX!A:F,6,0),0)</f>
        <v>18.58</v>
      </c>
      <c r="G1469" s="143" t="n">
        <f aca="false">IF(C1469="M.O.",VLOOKUP(A1469,INSUMOS_AUX!A:F,6,0),0)</f>
        <v>0</v>
      </c>
      <c r="H1469" s="0" t="n">
        <f aca="false">$E$1459*$E1469</f>
        <v>6</v>
      </c>
    </row>
    <row r="1470" customFormat="false" ht="31.5" hidden="false" customHeight="false" outlineLevel="0" collapsed="false">
      <c r="A1470" s="143" t="n">
        <v>42424</v>
      </c>
      <c r="B1470" s="144" t="s">
        <v>714</v>
      </c>
      <c r="C1470" s="145" t="s">
        <v>478</v>
      </c>
      <c r="D1470" s="145" t="s">
        <v>32</v>
      </c>
      <c r="E1470" s="143" t="n">
        <v>1</v>
      </c>
      <c r="F1470" s="146" t="n">
        <f aca="false">IF(C1470="MAT.",VLOOKUP(A1470,INSUMOS_AUX!A:F,6,0),0)</f>
        <v>2373.29</v>
      </c>
      <c r="G1470" s="143" t="n">
        <f aca="false">IF(C1470="M.O.",VLOOKUP(A1470,INSUMOS_AUX!A:F,6,0),0)</f>
        <v>0</v>
      </c>
      <c r="H1470" s="0" t="n">
        <f aca="false">$E$1459*$E1470</f>
        <v>3</v>
      </c>
    </row>
    <row r="1471" customFormat="false" ht="21" hidden="false" customHeight="false" outlineLevel="0" collapsed="false">
      <c r="A1471" s="143" t="n">
        <v>43460</v>
      </c>
      <c r="B1471" s="144" t="s">
        <v>498</v>
      </c>
      <c r="C1471" s="145" t="s">
        <v>478</v>
      </c>
      <c r="D1471" s="145" t="s">
        <v>484</v>
      </c>
      <c r="E1471" s="143" t="n">
        <v>2.3334</v>
      </c>
      <c r="F1471" s="146" t="n">
        <f aca="false">IF(C1471="MAT.",VLOOKUP(A1471,INSUMOS_AUX!A:F,6,0),0)</f>
        <v>0.85</v>
      </c>
      <c r="G1471" s="143" t="n">
        <f aca="false">IF(C1471="M.O.",VLOOKUP(A1471,INSUMOS_AUX!A:F,6,0),0)</f>
        <v>0</v>
      </c>
      <c r="H1471" s="0" t="n">
        <f aca="false">$E$1459*$E1471</f>
        <v>7.0002</v>
      </c>
    </row>
    <row r="1472" customFormat="false" ht="21" hidden="false" customHeight="false" outlineLevel="0" collapsed="false">
      <c r="A1472" s="143" t="n">
        <v>43467</v>
      </c>
      <c r="B1472" s="144" t="s">
        <v>489</v>
      </c>
      <c r="C1472" s="145" t="s">
        <v>478</v>
      </c>
      <c r="D1472" s="145" t="s">
        <v>484</v>
      </c>
      <c r="E1472" s="143" t="n">
        <v>2.3334</v>
      </c>
      <c r="F1472" s="146" t="n">
        <f aca="false">IF(C1472="MAT.",VLOOKUP(A1472,INSUMOS_AUX!A:F,6,0),0)</f>
        <v>0.61</v>
      </c>
      <c r="G1472" s="143" t="n">
        <f aca="false">IF(C1472="M.O.",VLOOKUP(A1472,INSUMOS_AUX!A:F,6,0),0)</f>
        <v>0</v>
      </c>
      <c r="H1472" s="0" t="n">
        <f aca="false">$E$1459*$E1472</f>
        <v>7.0002</v>
      </c>
    </row>
    <row r="1473" customFormat="false" ht="21" hidden="false" customHeight="false" outlineLevel="0" collapsed="false">
      <c r="A1473" s="143" t="n">
        <v>43484</v>
      </c>
      <c r="B1473" s="144" t="s">
        <v>499</v>
      </c>
      <c r="C1473" s="145" t="s">
        <v>478</v>
      </c>
      <c r="D1473" s="145" t="s">
        <v>484</v>
      </c>
      <c r="E1473" s="143" t="n">
        <v>2.3334</v>
      </c>
      <c r="F1473" s="146" t="n">
        <f aca="false">IF(C1473="MAT.",VLOOKUP(A1473,INSUMOS_AUX!A:F,6,0),0)</f>
        <v>1.2</v>
      </c>
      <c r="G1473" s="143" t="n">
        <f aca="false">IF(C1473="M.O.",VLOOKUP(A1473,INSUMOS_AUX!A:F,6,0),0)</f>
        <v>0</v>
      </c>
      <c r="H1473" s="0" t="n">
        <f aca="false">$E$1459*$E1473</f>
        <v>7.0002</v>
      </c>
    </row>
    <row r="1474" customFormat="false" ht="21" hidden="false" customHeight="false" outlineLevel="0" collapsed="false">
      <c r="A1474" s="143" t="n">
        <v>43491</v>
      </c>
      <c r="B1474" s="144" t="s">
        <v>491</v>
      </c>
      <c r="C1474" s="145" t="s">
        <v>478</v>
      </c>
      <c r="D1474" s="145" t="s">
        <v>484</v>
      </c>
      <c r="E1474" s="143" t="n">
        <v>2.3334</v>
      </c>
      <c r="F1474" s="146" t="n">
        <f aca="false">IF(C1474="MAT.",VLOOKUP(A1474,INSUMOS_AUX!A:F,6,0),0)</f>
        <v>1.33</v>
      </c>
      <c r="G1474" s="143" t="n">
        <f aca="false">IF(C1474="M.O.",VLOOKUP(A1474,INSUMOS_AUX!A:F,6,0),0)</f>
        <v>0</v>
      </c>
      <c r="H1474" s="0" t="n">
        <f aca="false">$E$1459*$E1474</f>
        <v>7.0002</v>
      </c>
    </row>
    <row r="1475" customFormat="false" ht="31.5" hidden="false" customHeight="false" outlineLevel="0" collapsed="false">
      <c r="A1475" s="143" t="n">
        <v>7568</v>
      </c>
      <c r="B1475" s="144" t="s">
        <v>543</v>
      </c>
      <c r="C1475" s="145" t="s">
        <v>478</v>
      </c>
      <c r="D1475" s="145" t="s">
        <v>32</v>
      </c>
      <c r="E1475" s="143" t="n">
        <v>9</v>
      </c>
      <c r="F1475" s="146" t="n">
        <f aca="false">IF(C1475="MAT.",VLOOKUP(A1475,INSUMOS_AUX!A:F,6,0),0)</f>
        <v>0.67</v>
      </c>
      <c r="G1475" s="143" t="n">
        <f aca="false">IF(C1475="M.O.",VLOOKUP(A1475,INSUMOS_AUX!A:F,6,0),0)</f>
        <v>0</v>
      </c>
      <c r="H1475" s="0" t="n">
        <f aca="false">$E$1459*$E1475</f>
        <v>27</v>
      </c>
    </row>
    <row r="1476" customFormat="false" ht="15" hidden="false" customHeight="false" outlineLevel="0" collapsed="false">
      <c r="A1476" s="137"/>
      <c r="B1476" s="147"/>
      <c r="C1476" s="138"/>
      <c r="D1476" s="138"/>
      <c r="E1476" s="138"/>
      <c r="F1476" s="138"/>
      <c r="G1476" s="138"/>
    </row>
    <row r="1477" customFormat="false" ht="31.5" hidden="false" customHeight="false" outlineLevel="0" collapsed="false">
      <c r="A1477" s="139" t="s">
        <v>357</v>
      </c>
      <c r="B1477" s="140" t="s">
        <v>358</v>
      </c>
      <c r="C1477" s="141" t="s">
        <v>62</v>
      </c>
      <c r="D1477" s="141" t="s">
        <v>32</v>
      </c>
      <c r="E1477" s="142" t="n">
        <v>4</v>
      </c>
      <c r="F1477" s="149" t="n">
        <f aca="false">SUMPRODUCT($E1478:$E1493,F1478:F1493)</f>
        <v>2752.534286</v>
      </c>
      <c r="G1477" s="142" t="n">
        <f aca="false">SUMPRODUCT($E1478:$E1493,G1478:G1493)</f>
        <v>72.23064340704</v>
      </c>
    </row>
    <row r="1478" customFormat="false" ht="15" hidden="false" customHeight="false" outlineLevel="0" collapsed="false">
      <c r="A1478" s="143" t="n">
        <v>11976</v>
      </c>
      <c r="B1478" s="144" t="s">
        <v>710</v>
      </c>
      <c r="C1478" s="145" t="s">
        <v>478</v>
      </c>
      <c r="D1478" s="145" t="s">
        <v>32</v>
      </c>
      <c r="E1478" s="143" t="n">
        <v>6</v>
      </c>
      <c r="F1478" s="146" t="n">
        <f aca="false">IF(C1478="MAT.",VLOOKUP(A1478,INSUMOS_AUX!A:F,6,0),0)</f>
        <v>1.2</v>
      </c>
      <c r="G1478" s="143" t="n">
        <f aca="false">IF(C1478="M.O.",VLOOKUP(A1478,INSUMOS_AUX!A:F,6,0),0)</f>
        <v>0</v>
      </c>
      <c r="H1478" s="0" t="n">
        <f aca="false">$E$1477*$E1478</f>
        <v>24</v>
      </c>
    </row>
    <row r="1479" customFormat="false" ht="31.5" hidden="false" customHeight="false" outlineLevel="0" collapsed="false">
      <c r="A1479" s="143" t="n">
        <v>13246</v>
      </c>
      <c r="B1479" s="144" t="s">
        <v>711</v>
      </c>
      <c r="C1479" s="145" t="s">
        <v>478</v>
      </c>
      <c r="D1479" s="145" t="s">
        <v>32</v>
      </c>
      <c r="E1479" s="143" t="n">
        <v>4</v>
      </c>
      <c r="F1479" s="146" t="n">
        <f aca="false">IF(C1479="MAT.",VLOOKUP(A1479,INSUMOS_AUX!A:F,6,0),0)</f>
        <v>0.45</v>
      </c>
      <c r="G1479" s="143" t="n">
        <f aca="false">IF(C1479="M.O.",VLOOKUP(A1479,INSUMOS_AUX!A:F,6,0),0)</f>
        <v>0</v>
      </c>
      <c r="H1479" s="0" t="n">
        <f aca="false">$E$1477*$E1479</f>
        <v>16</v>
      </c>
    </row>
    <row r="1480" customFormat="false" ht="21" hidden="false" customHeight="false" outlineLevel="0" collapsed="false">
      <c r="A1480" s="143" t="n">
        <v>1570</v>
      </c>
      <c r="B1480" s="144" t="s">
        <v>712</v>
      </c>
      <c r="C1480" s="145" t="s">
        <v>478</v>
      </c>
      <c r="D1480" s="145" t="s">
        <v>32</v>
      </c>
      <c r="E1480" s="143" t="n">
        <v>10</v>
      </c>
      <c r="F1480" s="146" t="n">
        <f aca="false">IF(C1480="MAT.",VLOOKUP(A1480,INSUMOS_AUX!A:F,6,0),0)</f>
        <v>0.96</v>
      </c>
      <c r="G1480" s="143" t="n">
        <f aca="false">IF(C1480="M.O.",VLOOKUP(A1480,INSUMOS_AUX!A:F,6,0),0)</f>
        <v>0</v>
      </c>
      <c r="H1480" s="0" t="n">
        <f aca="false">$E$1477*$E1480</f>
        <v>40</v>
      </c>
    </row>
    <row r="1481" customFormat="false" ht="15" hidden="false" customHeight="false" outlineLevel="0" collapsed="false">
      <c r="A1481" s="143" t="n">
        <v>242</v>
      </c>
      <c r="B1481" s="144" t="s">
        <v>580</v>
      </c>
      <c r="C1481" s="145" t="s">
        <v>476</v>
      </c>
      <c r="D1481" s="145" t="s">
        <v>484</v>
      </c>
      <c r="E1481" s="143" t="n">
        <v>2.364387552</v>
      </c>
      <c r="F1481" s="146" t="n">
        <f aca="false">IF(C1481="MAT.",VLOOKUP(A1481,INSUMOS_AUX!A:F,6,0),0)</f>
        <v>0</v>
      </c>
      <c r="G1481" s="143" t="n">
        <f aca="false">IF(C1481="M.O.",VLOOKUP(A1481,INSUMOS_AUX!A:F,6,0),0)</f>
        <v>11.68</v>
      </c>
      <c r="H1481" s="0" t="n">
        <f aca="false">$E$1477*$E1481</f>
        <v>9.457550208</v>
      </c>
    </row>
    <row r="1482" customFormat="false" ht="15" hidden="false" customHeight="false" outlineLevel="0" collapsed="false">
      <c r="A1482" s="143" t="n">
        <v>34794</v>
      </c>
      <c r="B1482" s="144" t="s">
        <v>713</v>
      </c>
      <c r="C1482" s="145" t="s">
        <v>476</v>
      </c>
      <c r="D1482" s="145" t="s">
        <v>484</v>
      </c>
      <c r="E1482" s="143" t="n">
        <v>2.407695456</v>
      </c>
      <c r="F1482" s="146" t="n">
        <f aca="false">IF(C1482="MAT.",VLOOKUP(A1482,INSUMOS_AUX!A:F,6,0),0)</f>
        <v>0</v>
      </c>
      <c r="G1482" s="143" t="n">
        <f aca="false">IF(C1482="M.O.",VLOOKUP(A1482,INSUMOS_AUX!A:F,6,0),0)</f>
        <v>18.53</v>
      </c>
      <c r="H1482" s="0" t="n">
        <f aca="false">$E$1477*$E1482</f>
        <v>9.630781824</v>
      </c>
    </row>
    <row r="1483" customFormat="false" ht="21" hidden="false" customHeight="false" outlineLevel="0" collapsed="false">
      <c r="A1483" s="143" t="n">
        <v>37370</v>
      </c>
      <c r="B1483" s="144" t="s">
        <v>483</v>
      </c>
      <c r="C1483" s="145" t="s">
        <v>478</v>
      </c>
      <c r="D1483" s="145" t="s">
        <v>484</v>
      </c>
      <c r="E1483" s="143" t="n">
        <v>4.6668</v>
      </c>
      <c r="F1483" s="146" t="n">
        <f aca="false">IF(C1483="MAT.",VLOOKUP(A1483,INSUMOS_AUX!A:F,6,0),0)</f>
        <v>3.14</v>
      </c>
      <c r="G1483" s="143" t="n">
        <f aca="false">IF(C1483="M.O.",VLOOKUP(A1483,INSUMOS_AUX!A:F,6,0),0)</f>
        <v>0</v>
      </c>
      <c r="H1483" s="0" t="n">
        <f aca="false">$E$1477*$E1483</f>
        <v>18.6672</v>
      </c>
    </row>
    <row r="1484" customFormat="false" ht="21" hidden="false" customHeight="false" outlineLevel="0" collapsed="false">
      <c r="A1484" s="143" t="n">
        <v>37371</v>
      </c>
      <c r="B1484" s="144" t="s">
        <v>485</v>
      </c>
      <c r="C1484" s="145" t="s">
        <v>478</v>
      </c>
      <c r="D1484" s="145" t="s">
        <v>484</v>
      </c>
      <c r="E1484" s="143" t="n">
        <v>4.6668</v>
      </c>
      <c r="F1484" s="146" t="n">
        <f aca="false">IF(C1484="MAT.",VLOOKUP(A1484,INSUMOS_AUX!A:F,6,0),0)</f>
        <v>0.63</v>
      </c>
      <c r="G1484" s="143" t="n">
        <f aca="false">IF(C1484="M.O.",VLOOKUP(A1484,INSUMOS_AUX!A:F,6,0),0)</f>
        <v>0</v>
      </c>
      <c r="H1484" s="0" t="n">
        <f aca="false">$E$1477*$E1484</f>
        <v>18.6672</v>
      </c>
    </row>
    <row r="1485" customFormat="false" ht="21" hidden="false" customHeight="false" outlineLevel="0" collapsed="false">
      <c r="A1485" s="143" t="n">
        <v>37372</v>
      </c>
      <c r="B1485" s="144" t="s">
        <v>486</v>
      </c>
      <c r="C1485" s="145" t="s">
        <v>478</v>
      </c>
      <c r="D1485" s="145" t="s">
        <v>484</v>
      </c>
      <c r="E1485" s="143" t="n">
        <v>4.6668</v>
      </c>
      <c r="F1485" s="146" t="n">
        <f aca="false">IF(C1485="MAT.",VLOOKUP(A1485,INSUMOS_AUX!A:F,6,0),0)</f>
        <v>1.34</v>
      </c>
      <c r="G1485" s="143" t="n">
        <f aca="false">IF(C1485="M.O.",VLOOKUP(A1485,INSUMOS_AUX!A:F,6,0),0)</f>
        <v>0</v>
      </c>
      <c r="H1485" s="0" t="n">
        <f aca="false">$E$1477*$E1485</f>
        <v>18.6672</v>
      </c>
    </row>
    <row r="1486" customFormat="false" ht="21" hidden="false" customHeight="false" outlineLevel="0" collapsed="false">
      <c r="A1486" s="143" t="n">
        <v>37373</v>
      </c>
      <c r="B1486" s="144" t="s">
        <v>487</v>
      </c>
      <c r="C1486" s="145" t="s">
        <v>478</v>
      </c>
      <c r="D1486" s="145" t="s">
        <v>484</v>
      </c>
      <c r="E1486" s="143" t="n">
        <v>4.6668</v>
      </c>
      <c r="F1486" s="146" t="n">
        <f aca="false">IF(C1486="MAT.",VLOOKUP(A1486,INSUMOS_AUX!A:F,6,0),0)</f>
        <v>0.04</v>
      </c>
      <c r="G1486" s="143" t="n">
        <f aca="false">IF(C1486="M.O.",VLOOKUP(A1486,INSUMOS_AUX!A:F,6,0),0)</f>
        <v>0</v>
      </c>
      <c r="H1486" s="0" t="n">
        <f aca="false">$E$1477*$E1486</f>
        <v>18.6672</v>
      </c>
    </row>
    <row r="1487" customFormat="false" ht="21" hidden="false" customHeight="false" outlineLevel="0" collapsed="false">
      <c r="A1487" s="143" t="n">
        <v>37591</v>
      </c>
      <c r="B1487" s="144" t="s">
        <v>540</v>
      </c>
      <c r="C1487" s="145" t="s">
        <v>478</v>
      </c>
      <c r="D1487" s="145" t="s">
        <v>32</v>
      </c>
      <c r="E1487" s="143" t="n">
        <v>2</v>
      </c>
      <c r="F1487" s="146" t="n">
        <f aca="false">IF(C1487="MAT.",VLOOKUP(A1487,INSUMOS_AUX!A:F,6,0),0)</f>
        <v>18.58</v>
      </c>
      <c r="G1487" s="143" t="n">
        <f aca="false">IF(C1487="M.O.",VLOOKUP(A1487,INSUMOS_AUX!A:F,6,0),0)</f>
        <v>0</v>
      </c>
      <c r="H1487" s="0" t="n">
        <f aca="false">$E$1477*$E1487</f>
        <v>8</v>
      </c>
    </row>
    <row r="1488" customFormat="false" ht="31.5" hidden="false" customHeight="false" outlineLevel="0" collapsed="false">
      <c r="A1488" s="143" t="n">
        <v>42425</v>
      </c>
      <c r="B1488" s="144" t="s">
        <v>715</v>
      </c>
      <c r="C1488" s="145" t="s">
        <v>478</v>
      </c>
      <c r="D1488" s="145" t="s">
        <v>32</v>
      </c>
      <c r="E1488" s="143" t="n">
        <v>1</v>
      </c>
      <c r="F1488" s="146" t="n">
        <f aca="false">IF(C1488="MAT.",VLOOKUP(A1488,INSUMOS_AUX!A:F,6,0),0)</f>
        <v>2657.4</v>
      </c>
      <c r="G1488" s="143" t="n">
        <f aca="false">IF(C1488="M.O.",VLOOKUP(A1488,INSUMOS_AUX!A:F,6,0),0)</f>
        <v>0</v>
      </c>
      <c r="H1488" s="0" t="n">
        <f aca="false">$E$1477*$E1488</f>
        <v>4</v>
      </c>
    </row>
    <row r="1489" customFormat="false" ht="21" hidden="false" customHeight="false" outlineLevel="0" collapsed="false">
      <c r="A1489" s="143" t="n">
        <v>43460</v>
      </c>
      <c r="B1489" s="144" t="s">
        <v>498</v>
      </c>
      <c r="C1489" s="145" t="s">
        <v>478</v>
      </c>
      <c r="D1489" s="145" t="s">
        <v>484</v>
      </c>
      <c r="E1489" s="143" t="n">
        <v>2.3334</v>
      </c>
      <c r="F1489" s="146" t="n">
        <f aca="false">IF(C1489="MAT.",VLOOKUP(A1489,INSUMOS_AUX!A:F,6,0),0)</f>
        <v>0.85</v>
      </c>
      <c r="G1489" s="143" t="n">
        <f aca="false">IF(C1489="M.O.",VLOOKUP(A1489,INSUMOS_AUX!A:F,6,0),0)</f>
        <v>0</v>
      </c>
      <c r="H1489" s="0" t="n">
        <f aca="false">$E$1477*$E1489</f>
        <v>9.3336</v>
      </c>
    </row>
    <row r="1490" customFormat="false" ht="21" hidden="false" customHeight="false" outlineLevel="0" collapsed="false">
      <c r="A1490" s="143" t="n">
        <v>43467</v>
      </c>
      <c r="B1490" s="144" t="s">
        <v>489</v>
      </c>
      <c r="C1490" s="145" t="s">
        <v>478</v>
      </c>
      <c r="D1490" s="145" t="s">
        <v>484</v>
      </c>
      <c r="E1490" s="143" t="n">
        <v>2.3334</v>
      </c>
      <c r="F1490" s="146" t="n">
        <f aca="false">IF(C1490="MAT.",VLOOKUP(A1490,INSUMOS_AUX!A:F,6,0),0)</f>
        <v>0.61</v>
      </c>
      <c r="G1490" s="143" t="n">
        <f aca="false">IF(C1490="M.O.",VLOOKUP(A1490,INSUMOS_AUX!A:F,6,0),0)</f>
        <v>0</v>
      </c>
      <c r="H1490" s="0" t="n">
        <f aca="false">$E$1477*$E1490</f>
        <v>9.3336</v>
      </c>
    </row>
    <row r="1491" customFormat="false" ht="21" hidden="false" customHeight="false" outlineLevel="0" collapsed="false">
      <c r="A1491" s="143" t="n">
        <v>43484</v>
      </c>
      <c r="B1491" s="144" t="s">
        <v>499</v>
      </c>
      <c r="C1491" s="145" t="s">
        <v>478</v>
      </c>
      <c r="D1491" s="145" t="s">
        <v>484</v>
      </c>
      <c r="E1491" s="143" t="n">
        <v>2.3334</v>
      </c>
      <c r="F1491" s="146" t="n">
        <f aca="false">IF(C1491="MAT.",VLOOKUP(A1491,INSUMOS_AUX!A:F,6,0),0)</f>
        <v>1.2</v>
      </c>
      <c r="G1491" s="143" t="n">
        <f aca="false">IF(C1491="M.O.",VLOOKUP(A1491,INSUMOS_AUX!A:F,6,0),0)</f>
        <v>0</v>
      </c>
      <c r="H1491" s="0" t="n">
        <f aca="false">$E$1477*$E1491</f>
        <v>9.3336</v>
      </c>
    </row>
    <row r="1492" customFormat="false" ht="21" hidden="false" customHeight="false" outlineLevel="0" collapsed="false">
      <c r="A1492" s="143" t="n">
        <v>43491</v>
      </c>
      <c r="B1492" s="144" t="s">
        <v>491</v>
      </c>
      <c r="C1492" s="145" t="s">
        <v>478</v>
      </c>
      <c r="D1492" s="145" t="s">
        <v>484</v>
      </c>
      <c r="E1492" s="143" t="n">
        <v>2.3334</v>
      </c>
      <c r="F1492" s="146" t="n">
        <f aca="false">IF(C1492="MAT.",VLOOKUP(A1492,INSUMOS_AUX!A:F,6,0),0)</f>
        <v>1.33</v>
      </c>
      <c r="G1492" s="143" t="n">
        <f aca="false">IF(C1492="M.O.",VLOOKUP(A1492,INSUMOS_AUX!A:F,6,0),0)</f>
        <v>0</v>
      </c>
      <c r="H1492" s="0" t="n">
        <f aca="false">$E$1477*$E1492</f>
        <v>9.3336</v>
      </c>
    </row>
    <row r="1493" customFormat="false" ht="31.5" hidden="false" customHeight="false" outlineLevel="0" collapsed="false">
      <c r="A1493" s="143" t="n">
        <v>7568</v>
      </c>
      <c r="B1493" s="144" t="s">
        <v>543</v>
      </c>
      <c r="C1493" s="145" t="s">
        <v>478</v>
      </c>
      <c r="D1493" s="145" t="s">
        <v>32</v>
      </c>
      <c r="E1493" s="143" t="n">
        <v>9</v>
      </c>
      <c r="F1493" s="146" t="n">
        <f aca="false">IF(C1493="MAT.",VLOOKUP(A1493,INSUMOS_AUX!A:F,6,0),0)</f>
        <v>0.67</v>
      </c>
      <c r="G1493" s="143" t="n">
        <f aca="false">IF(C1493="M.O.",VLOOKUP(A1493,INSUMOS_AUX!A:F,6,0),0)</f>
        <v>0</v>
      </c>
      <c r="H1493" s="0" t="n">
        <f aca="false">$E$1477*$E1493</f>
        <v>36</v>
      </c>
    </row>
    <row r="1494" customFormat="false" ht="15" hidden="false" customHeight="false" outlineLevel="0" collapsed="false">
      <c r="A1494" s="137"/>
      <c r="B1494" s="147"/>
      <c r="C1494" s="138"/>
      <c r="D1494" s="138"/>
      <c r="E1494" s="138"/>
      <c r="F1494" s="138"/>
      <c r="G1494" s="138"/>
    </row>
    <row r="1495" customFormat="false" ht="31.5" hidden="false" customHeight="false" outlineLevel="0" collapsed="false">
      <c r="A1495" s="139" t="s">
        <v>360</v>
      </c>
      <c r="B1495" s="140" t="s">
        <v>361</v>
      </c>
      <c r="C1495" s="141" t="s">
        <v>62</v>
      </c>
      <c r="D1495" s="141" t="s">
        <v>32</v>
      </c>
      <c r="E1495" s="142" t="n">
        <v>4</v>
      </c>
      <c r="F1495" s="149" t="n">
        <f aca="false">SUMPRODUCT($E1496:$E1511,F1496:F1511)</f>
        <v>4042.84367</v>
      </c>
      <c r="G1495" s="142" t="n">
        <f aca="false">SUMPRODUCT($E1496:$E1511,G1496:G1511)</f>
        <v>78.0997314288</v>
      </c>
    </row>
    <row r="1496" customFormat="false" ht="15" hidden="false" customHeight="false" outlineLevel="0" collapsed="false">
      <c r="A1496" s="143" t="n">
        <v>11976</v>
      </c>
      <c r="B1496" s="144" t="s">
        <v>710</v>
      </c>
      <c r="C1496" s="145" t="s">
        <v>478</v>
      </c>
      <c r="D1496" s="145" t="s">
        <v>32</v>
      </c>
      <c r="E1496" s="143" t="n">
        <v>6</v>
      </c>
      <c r="F1496" s="146" t="n">
        <f aca="false">IF(C1496="MAT.",VLOOKUP(A1496,INSUMOS_AUX!A:F,6,0),0)</f>
        <v>1.2</v>
      </c>
      <c r="G1496" s="143" t="n">
        <f aca="false">IF(C1496="M.O.",VLOOKUP(A1496,INSUMOS_AUX!A:F,6,0),0)</f>
        <v>0</v>
      </c>
      <c r="H1496" s="0" t="n">
        <f aca="false">$E$1495*$E1496</f>
        <v>24</v>
      </c>
    </row>
    <row r="1497" customFormat="false" ht="31.5" hidden="false" customHeight="false" outlineLevel="0" collapsed="false">
      <c r="A1497" s="143" t="n">
        <v>13246</v>
      </c>
      <c r="B1497" s="144" t="s">
        <v>711</v>
      </c>
      <c r="C1497" s="145" t="s">
        <v>478</v>
      </c>
      <c r="D1497" s="145" t="s">
        <v>32</v>
      </c>
      <c r="E1497" s="143" t="n">
        <v>4</v>
      </c>
      <c r="F1497" s="146" t="n">
        <f aca="false">IF(C1497="MAT.",VLOOKUP(A1497,INSUMOS_AUX!A:F,6,0),0)</f>
        <v>0.45</v>
      </c>
      <c r="G1497" s="143" t="n">
        <f aca="false">IF(C1497="M.O.",VLOOKUP(A1497,INSUMOS_AUX!A:F,6,0),0)</f>
        <v>0</v>
      </c>
      <c r="H1497" s="0" t="n">
        <f aca="false">$E$1495*$E1497</f>
        <v>16</v>
      </c>
    </row>
    <row r="1498" customFormat="false" ht="21" hidden="false" customHeight="false" outlineLevel="0" collapsed="false">
      <c r="A1498" s="143" t="n">
        <v>1570</v>
      </c>
      <c r="B1498" s="144" t="s">
        <v>712</v>
      </c>
      <c r="C1498" s="145" t="s">
        <v>478</v>
      </c>
      <c r="D1498" s="145" t="s">
        <v>32</v>
      </c>
      <c r="E1498" s="143" t="n">
        <v>10</v>
      </c>
      <c r="F1498" s="146" t="n">
        <f aca="false">IF(C1498="MAT.",VLOOKUP(A1498,INSUMOS_AUX!A:F,6,0),0)</f>
        <v>0.96</v>
      </c>
      <c r="G1498" s="143" t="n">
        <f aca="false">IF(C1498="M.O.",VLOOKUP(A1498,INSUMOS_AUX!A:F,6,0),0)</f>
        <v>0</v>
      </c>
      <c r="H1498" s="0" t="n">
        <f aca="false">$E$1495*$E1498</f>
        <v>40</v>
      </c>
    </row>
    <row r="1499" customFormat="false" ht="15" hidden="false" customHeight="false" outlineLevel="0" collapsed="false">
      <c r="A1499" s="143" t="n">
        <v>242</v>
      </c>
      <c r="B1499" s="144" t="s">
        <v>580</v>
      </c>
      <c r="C1499" s="145" t="s">
        <v>476</v>
      </c>
      <c r="D1499" s="145" t="s">
        <v>484</v>
      </c>
      <c r="E1499" s="143" t="n">
        <v>2.55650544</v>
      </c>
      <c r="F1499" s="146" t="n">
        <f aca="false">IF(C1499="MAT.",VLOOKUP(A1499,INSUMOS_AUX!A:F,6,0),0)</f>
        <v>0</v>
      </c>
      <c r="G1499" s="143" t="n">
        <f aca="false">IF(C1499="M.O.",VLOOKUP(A1499,INSUMOS_AUX!A:F,6,0),0)</f>
        <v>11.68</v>
      </c>
      <c r="H1499" s="0" t="n">
        <f aca="false">$E$1495*$E1499</f>
        <v>10.22602176</v>
      </c>
    </row>
    <row r="1500" customFormat="false" ht="15" hidden="false" customHeight="false" outlineLevel="0" collapsed="false">
      <c r="A1500" s="143" t="n">
        <v>34794</v>
      </c>
      <c r="B1500" s="144" t="s">
        <v>713</v>
      </c>
      <c r="C1500" s="145" t="s">
        <v>476</v>
      </c>
      <c r="D1500" s="145" t="s">
        <v>484</v>
      </c>
      <c r="E1500" s="143" t="n">
        <v>2.60333232</v>
      </c>
      <c r="F1500" s="146" t="n">
        <f aca="false">IF(C1500="MAT.",VLOOKUP(A1500,INSUMOS_AUX!A:F,6,0),0)</f>
        <v>0</v>
      </c>
      <c r="G1500" s="143" t="n">
        <f aca="false">IF(C1500="M.O.",VLOOKUP(A1500,INSUMOS_AUX!A:F,6,0),0)</f>
        <v>18.53</v>
      </c>
      <c r="H1500" s="0" t="n">
        <f aca="false">$E$1495*$E1500</f>
        <v>10.41332928</v>
      </c>
    </row>
    <row r="1501" customFormat="false" ht="21" hidden="false" customHeight="false" outlineLevel="0" collapsed="false">
      <c r="A1501" s="143" t="n">
        <v>37370</v>
      </c>
      <c r="B1501" s="144" t="s">
        <v>483</v>
      </c>
      <c r="C1501" s="145" t="s">
        <v>478</v>
      </c>
      <c r="D1501" s="145" t="s">
        <v>484</v>
      </c>
      <c r="E1501" s="143" t="n">
        <v>5.046</v>
      </c>
      <c r="F1501" s="146" t="n">
        <f aca="false">IF(C1501="MAT.",VLOOKUP(A1501,INSUMOS_AUX!A:F,6,0),0)</f>
        <v>3.14</v>
      </c>
      <c r="G1501" s="143" t="n">
        <f aca="false">IF(C1501="M.O.",VLOOKUP(A1501,INSUMOS_AUX!A:F,6,0),0)</f>
        <v>0</v>
      </c>
      <c r="H1501" s="0" t="n">
        <f aca="false">$E$1495*$E1501</f>
        <v>20.184</v>
      </c>
    </row>
    <row r="1502" customFormat="false" ht="21" hidden="false" customHeight="false" outlineLevel="0" collapsed="false">
      <c r="A1502" s="143" t="n">
        <v>37371</v>
      </c>
      <c r="B1502" s="144" t="s">
        <v>485</v>
      </c>
      <c r="C1502" s="145" t="s">
        <v>478</v>
      </c>
      <c r="D1502" s="145" t="s">
        <v>484</v>
      </c>
      <c r="E1502" s="143" t="n">
        <v>5.046</v>
      </c>
      <c r="F1502" s="146" t="n">
        <f aca="false">IF(C1502="MAT.",VLOOKUP(A1502,INSUMOS_AUX!A:F,6,0),0)</f>
        <v>0.63</v>
      </c>
      <c r="G1502" s="143" t="n">
        <f aca="false">IF(C1502="M.O.",VLOOKUP(A1502,INSUMOS_AUX!A:F,6,0),0)</f>
        <v>0</v>
      </c>
      <c r="H1502" s="0" t="n">
        <f aca="false">$E$1495*$E1502</f>
        <v>20.184</v>
      </c>
    </row>
    <row r="1503" customFormat="false" ht="21" hidden="false" customHeight="false" outlineLevel="0" collapsed="false">
      <c r="A1503" s="143" t="n">
        <v>37372</v>
      </c>
      <c r="B1503" s="144" t="s">
        <v>486</v>
      </c>
      <c r="C1503" s="145" t="s">
        <v>478</v>
      </c>
      <c r="D1503" s="145" t="s">
        <v>484</v>
      </c>
      <c r="E1503" s="143" t="n">
        <v>5.046</v>
      </c>
      <c r="F1503" s="146" t="n">
        <f aca="false">IF(C1503="MAT.",VLOOKUP(A1503,INSUMOS_AUX!A:F,6,0),0)</f>
        <v>1.34</v>
      </c>
      <c r="G1503" s="143" t="n">
        <f aca="false">IF(C1503="M.O.",VLOOKUP(A1503,INSUMOS_AUX!A:F,6,0),0)</f>
        <v>0</v>
      </c>
      <c r="H1503" s="0" t="n">
        <f aca="false">$E$1495*$E1503</f>
        <v>20.184</v>
      </c>
    </row>
    <row r="1504" customFormat="false" ht="21" hidden="false" customHeight="false" outlineLevel="0" collapsed="false">
      <c r="A1504" s="143" t="n">
        <v>37373</v>
      </c>
      <c r="B1504" s="144" t="s">
        <v>487</v>
      </c>
      <c r="C1504" s="145" t="s">
        <v>478</v>
      </c>
      <c r="D1504" s="145" t="s">
        <v>484</v>
      </c>
      <c r="E1504" s="143" t="n">
        <v>5.046</v>
      </c>
      <c r="F1504" s="146" t="n">
        <f aca="false">IF(C1504="MAT.",VLOOKUP(A1504,INSUMOS_AUX!A:F,6,0),0)</f>
        <v>0.04</v>
      </c>
      <c r="G1504" s="143" t="n">
        <f aca="false">IF(C1504="M.O.",VLOOKUP(A1504,INSUMOS_AUX!A:F,6,0),0)</f>
        <v>0</v>
      </c>
      <c r="H1504" s="0" t="n">
        <f aca="false">$E$1495*$E1504</f>
        <v>20.184</v>
      </c>
    </row>
    <row r="1505" customFormat="false" ht="21" hidden="false" customHeight="false" outlineLevel="0" collapsed="false">
      <c r="A1505" s="143" t="n">
        <v>37591</v>
      </c>
      <c r="B1505" s="144" t="s">
        <v>540</v>
      </c>
      <c r="C1505" s="145" t="s">
        <v>478</v>
      </c>
      <c r="D1505" s="145" t="s">
        <v>32</v>
      </c>
      <c r="E1505" s="143" t="n">
        <v>2</v>
      </c>
      <c r="F1505" s="146" t="n">
        <f aca="false">IF(C1505="MAT.",VLOOKUP(A1505,INSUMOS_AUX!A:F,6,0),0)</f>
        <v>18.58</v>
      </c>
      <c r="G1505" s="143" t="n">
        <f aca="false">IF(C1505="M.O.",VLOOKUP(A1505,INSUMOS_AUX!A:F,6,0),0)</f>
        <v>0</v>
      </c>
      <c r="H1505" s="0" t="n">
        <f aca="false">$E$1495*$E1505</f>
        <v>8</v>
      </c>
    </row>
    <row r="1506" customFormat="false" ht="31.5" hidden="false" customHeight="false" outlineLevel="0" collapsed="false">
      <c r="A1506" s="143" t="n">
        <v>42422</v>
      </c>
      <c r="B1506" s="144" t="s">
        <v>716</v>
      </c>
      <c r="C1506" s="145" t="s">
        <v>478</v>
      </c>
      <c r="D1506" s="145" t="s">
        <v>32</v>
      </c>
      <c r="E1506" s="143" t="n">
        <v>1</v>
      </c>
      <c r="F1506" s="146" t="n">
        <f aca="false">IF(C1506="MAT.",VLOOKUP(A1506,INSUMOS_AUX!A:F,6,0),0)</f>
        <v>3945</v>
      </c>
      <c r="G1506" s="143" t="n">
        <f aca="false">IF(C1506="M.O.",VLOOKUP(A1506,INSUMOS_AUX!A:F,6,0),0)</f>
        <v>0</v>
      </c>
      <c r="H1506" s="0" t="n">
        <f aca="false">$E$1495*$E1506</f>
        <v>4</v>
      </c>
    </row>
    <row r="1507" customFormat="false" ht="21" hidden="false" customHeight="false" outlineLevel="0" collapsed="false">
      <c r="A1507" s="143" t="n">
        <v>43460</v>
      </c>
      <c r="B1507" s="144" t="s">
        <v>498</v>
      </c>
      <c r="C1507" s="145" t="s">
        <v>478</v>
      </c>
      <c r="D1507" s="145" t="s">
        <v>484</v>
      </c>
      <c r="E1507" s="143" t="n">
        <v>2.523</v>
      </c>
      <c r="F1507" s="146" t="n">
        <f aca="false">IF(C1507="MAT.",VLOOKUP(A1507,INSUMOS_AUX!A:F,6,0),0)</f>
        <v>0.85</v>
      </c>
      <c r="G1507" s="143" t="n">
        <f aca="false">IF(C1507="M.O.",VLOOKUP(A1507,INSUMOS_AUX!A:F,6,0),0)</f>
        <v>0</v>
      </c>
      <c r="H1507" s="0" t="n">
        <f aca="false">$E$1495*$E1507</f>
        <v>10.092</v>
      </c>
    </row>
    <row r="1508" customFormat="false" ht="21" hidden="false" customHeight="false" outlineLevel="0" collapsed="false">
      <c r="A1508" s="143" t="n">
        <v>43467</v>
      </c>
      <c r="B1508" s="144" t="s">
        <v>489</v>
      </c>
      <c r="C1508" s="145" t="s">
        <v>478</v>
      </c>
      <c r="D1508" s="145" t="s">
        <v>484</v>
      </c>
      <c r="E1508" s="143" t="n">
        <v>2.523</v>
      </c>
      <c r="F1508" s="146" t="n">
        <f aca="false">IF(C1508="MAT.",VLOOKUP(A1508,INSUMOS_AUX!A:F,6,0),0)</f>
        <v>0.61</v>
      </c>
      <c r="G1508" s="143" t="n">
        <f aca="false">IF(C1508="M.O.",VLOOKUP(A1508,INSUMOS_AUX!A:F,6,0),0)</f>
        <v>0</v>
      </c>
      <c r="H1508" s="0" t="n">
        <f aca="false">$E$1495*$E1508</f>
        <v>10.092</v>
      </c>
    </row>
    <row r="1509" customFormat="false" ht="21" hidden="false" customHeight="false" outlineLevel="0" collapsed="false">
      <c r="A1509" s="143" t="n">
        <v>43484</v>
      </c>
      <c r="B1509" s="144" t="s">
        <v>499</v>
      </c>
      <c r="C1509" s="145" t="s">
        <v>478</v>
      </c>
      <c r="D1509" s="145" t="s">
        <v>484</v>
      </c>
      <c r="E1509" s="143" t="n">
        <v>2.523</v>
      </c>
      <c r="F1509" s="146" t="n">
        <f aca="false">IF(C1509="MAT.",VLOOKUP(A1509,INSUMOS_AUX!A:F,6,0),0)</f>
        <v>1.2</v>
      </c>
      <c r="G1509" s="143" t="n">
        <f aca="false">IF(C1509="M.O.",VLOOKUP(A1509,INSUMOS_AUX!A:F,6,0),0)</f>
        <v>0</v>
      </c>
      <c r="H1509" s="0" t="n">
        <f aca="false">$E$1495*$E1509</f>
        <v>10.092</v>
      </c>
    </row>
    <row r="1510" customFormat="false" ht="21" hidden="false" customHeight="false" outlineLevel="0" collapsed="false">
      <c r="A1510" s="143" t="n">
        <v>43491</v>
      </c>
      <c r="B1510" s="144" t="s">
        <v>491</v>
      </c>
      <c r="C1510" s="145" t="s">
        <v>478</v>
      </c>
      <c r="D1510" s="145" t="s">
        <v>484</v>
      </c>
      <c r="E1510" s="143" t="n">
        <v>2.523</v>
      </c>
      <c r="F1510" s="146" t="n">
        <f aca="false">IF(C1510="MAT.",VLOOKUP(A1510,INSUMOS_AUX!A:F,6,0),0)</f>
        <v>1.33</v>
      </c>
      <c r="G1510" s="143" t="n">
        <f aca="false">IF(C1510="M.O.",VLOOKUP(A1510,INSUMOS_AUX!A:F,6,0),0)</f>
        <v>0</v>
      </c>
      <c r="H1510" s="0" t="n">
        <f aca="false">$E$1495*$E1510</f>
        <v>10.092</v>
      </c>
    </row>
    <row r="1511" customFormat="false" ht="31.5" hidden="false" customHeight="false" outlineLevel="0" collapsed="false">
      <c r="A1511" s="143" t="n">
        <v>7568</v>
      </c>
      <c r="B1511" s="144" t="s">
        <v>543</v>
      </c>
      <c r="C1511" s="145" t="s">
        <v>478</v>
      </c>
      <c r="D1511" s="145" t="s">
        <v>32</v>
      </c>
      <c r="E1511" s="143" t="n">
        <v>9</v>
      </c>
      <c r="F1511" s="146" t="n">
        <f aca="false">IF(C1511="MAT.",VLOOKUP(A1511,INSUMOS_AUX!A:F,6,0),0)</f>
        <v>0.67</v>
      </c>
      <c r="G1511" s="143" t="n">
        <f aca="false">IF(C1511="M.O.",VLOOKUP(A1511,INSUMOS_AUX!A:F,6,0),0)</f>
        <v>0</v>
      </c>
      <c r="H1511" s="0" t="n">
        <f aca="false">$E$1495*$E1511</f>
        <v>36</v>
      </c>
    </row>
    <row r="1512" customFormat="false" ht="15" hidden="false" customHeight="false" outlineLevel="0" collapsed="false">
      <c r="A1512" s="137"/>
      <c r="B1512" s="147"/>
      <c r="C1512" s="138"/>
      <c r="D1512" s="138"/>
      <c r="E1512" s="138"/>
      <c r="F1512" s="138"/>
      <c r="G1512" s="138"/>
    </row>
    <row r="1513" customFormat="false" ht="21" hidden="false" customHeight="false" outlineLevel="0" collapsed="false">
      <c r="A1513" s="139" t="s">
        <v>363</v>
      </c>
      <c r="B1513" s="140" t="s">
        <v>364</v>
      </c>
      <c r="C1513" s="141" t="s">
        <v>62</v>
      </c>
      <c r="D1513" s="141" t="s">
        <v>152</v>
      </c>
      <c r="E1513" s="142" t="n">
        <v>25.5</v>
      </c>
      <c r="F1513" s="142" t="n">
        <f aca="false">SUMPRODUCT($E1514:$E1523,F1514:F1523)</f>
        <v>15.540641</v>
      </c>
      <c r="G1513" s="142" t="n">
        <f aca="false">SUMPRODUCT($E1514:$E1523,G1514:G1523)</f>
        <v>8.339486452</v>
      </c>
    </row>
    <row r="1514" customFormat="false" ht="15" hidden="false" customHeight="false" outlineLevel="0" collapsed="false">
      <c r="A1514" s="143" t="n">
        <v>246</v>
      </c>
      <c r="B1514" s="144" t="s">
        <v>602</v>
      </c>
      <c r="C1514" s="145" t="s">
        <v>476</v>
      </c>
      <c r="D1514" s="145" t="s">
        <v>484</v>
      </c>
      <c r="E1514" s="143" t="n">
        <v>0.27844696</v>
      </c>
      <c r="F1514" s="146" t="n">
        <f aca="false">IF(C1514="MAT.",VLOOKUP(A1514,INSUMOS_AUX!A:F,6,0),0)</f>
        <v>0</v>
      </c>
      <c r="G1514" s="143" t="n">
        <f aca="false">IF(C1514="M.O.",VLOOKUP(A1514,INSUMOS_AUX!A:F,6,0),0)</f>
        <v>11.37</v>
      </c>
      <c r="H1514" s="0" t="n">
        <f aca="false">$E$1513*$E1514</f>
        <v>7.10039748</v>
      </c>
    </row>
    <row r="1515" customFormat="false" ht="15" hidden="false" customHeight="false" outlineLevel="0" collapsed="false">
      <c r="A1515" s="143" t="n">
        <v>2696</v>
      </c>
      <c r="B1515" s="144" t="s">
        <v>500</v>
      </c>
      <c r="C1515" s="145" t="s">
        <v>476</v>
      </c>
      <c r="D1515" s="145" t="s">
        <v>484</v>
      </c>
      <c r="E1515" s="143" t="n">
        <v>0.27844696</v>
      </c>
      <c r="F1515" s="146" t="n">
        <f aca="false">IF(C1515="MAT.",VLOOKUP(A1515,INSUMOS_AUX!A:F,6,0),0)</f>
        <v>0</v>
      </c>
      <c r="G1515" s="143" t="n">
        <f aca="false">IF(C1515="M.O.",VLOOKUP(A1515,INSUMOS_AUX!A:F,6,0),0)</f>
        <v>18.58</v>
      </c>
      <c r="H1515" s="0" t="n">
        <f aca="false">$E$1513*$E1515</f>
        <v>7.10039748</v>
      </c>
    </row>
    <row r="1516" customFormat="false" ht="21" hidden="false" customHeight="false" outlineLevel="0" collapsed="false">
      <c r="A1516" s="143" t="n">
        <v>37370</v>
      </c>
      <c r="B1516" s="144" t="s">
        <v>483</v>
      </c>
      <c r="C1516" s="145" t="s">
        <v>478</v>
      </c>
      <c r="D1516" s="145" t="s">
        <v>484</v>
      </c>
      <c r="E1516" s="143" t="n">
        <v>0.5456</v>
      </c>
      <c r="F1516" s="146" t="n">
        <f aca="false">IF(C1516="MAT.",VLOOKUP(A1516,INSUMOS_AUX!A:F,6,0),0)</f>
        <v>3.14</v>
      </c>
      <c r="G1516" s="143" t="n">
        <f aca="false">IF(C1516="M.O.",VLOOKUP(A1516,INSUMOS_AUX!A:F,6,0),0)</f>
        <v>0</v>
      </c>
      <c r="H1516" s="0" t="n">
        <f aca="false">$E$1513*$E1516</f>
        <v>13.9128</v>
      </c>
    </row>
    <row r="1517" customFormat="false" ht="21" hidden="false" customHeight="false" outlineLevel="0" collapsed="false">
      <c r="A1517" s="143" t="n">
        <v>37371</v>
      </c>
      <c r="B1517" s="144" t="s">
        <v>485</v>
      </c>
      <c r="C1517" s="145" t="s">
        <v>478</v>
      </c>
      <c r="D1517" s="145" t="s">
        <v>484</v>
      </c>
      <c r="E1517" s="143" t="n">
        <v>0.5456</v>
      </c>
      <c r="F1517" s="146" t="n">
        <f aca="false">IF(C1517="MAT.",VLOOKUP(A1517,INSUMOS_AUX!A:F,6,0),0)</f>
        <v>0.63</v>
      </c>
      <c r="G1517" s="143" t="n">
        <f aca="false">IF(C1517="M.O.",VLOOKUP(A1517,INSUMOS_AUX!A:F,6,0),0)</f>
        <v>0</v>
      </c>
      <c r="H1517" s="0" t="n">
        <f aca="false">$E$1513*$E1517</f>
        <v>13.9128</v>
      </c>
    </row>
    <row r="1518" customFormat="false" ht="21" hidden="false" customHeight="false" outlineLevel="0" collapsed="false">
      <c r="A1518" s="143" t="n">
        <v>37372</v>
      </c>
      <c r="B1518" s="144" t="s">
        <v>486</v>
      </c>
      <c r="C1518" s="145" t="s">
        <v>478</v>
      </c>
      <c r="D1518" s="145" t="s">
        <v>484</v>
      </c>
      <c r="E1518" s="143" t="n">
        <v>0.5456</v>
      </c>
      <c r="F1518" s="146" t="n">
        <f aca="false">IF(C1518="MAT.",VLOOKUP(A1518,INSUMOS_AUX!A:F,6,0),0)</f>
        <v>1.34</v>
      </c>
      <c r="G1518" s="143" t="n">
        <f aca="false">IF(C1518="M.O.",VLOOKUP(A1518,INSUMOS_AUX!A:F,6,0),0)</f>
        <v>0</v>
      </c>
      <c r="H1518" s="0" t="n">
        <f aca="false">$E$1513*$E1518</f>
        <v>13.9128</v>
      </c>
    </row>
    <row r="1519" customFormat="false" ht="21" hidden="false" customHeight="false" outlineLevel="0" collapsed="false">
      <c r="A1519" s="143" t="n">
        <v>37373</v>
      </c>
      <c r="B1519" s="144" t="s">
        <v>487</v>
      </c>
      <c r="C1519" s="145" t="s">
        <v>478</v>
      </c>
      <c r="D1519" s="145" t="s">
        <v>484</v>
      </c>
      <c r="E1519" s="143" t="n">
        <v>0.5456</v>
      </c>
      <c r="F1519" s="146" t="n">
        <f aca="false">IF(C1519="MAT.",VLOOKUP(A1519,INSUMOS_AUX!A:F,6,0),0)</f>
        <v>0.04</v>
      </c>
      <c r="G1519" s="143" t="n">
        <f aca="false">IF(C1519="M.O.",VLOOKUP(A1519,INSUMOS_AUX!A:F,6,0),0)</f>
        <v>0</v>
      </c>
      <c r="H1519" s="0" t="n">
        <f aca="false">$E$1513*$E1519</f>
        <v>13.9128</v>
      </c>
    </row>
    <row r="1520" customFormat="false" ht="15" hidden="false" customHeight="false" outlineLevel="0" collapsed="false">
      <c r="A1520" s="143" t="n">
        <v>38383</v>
      </c>
      <c r="B1520" s="144" t="s">
        <v>605</v>
      </c>
      <c r="C1520" s="145" t="s">
        <v>478</v>
      </c>
      <c r="D1520" s="145" t="s">
        <v>32</v>
      </c>
      <c r="E1520" s="143" t="n">
        <v>0.0152</v>
      </c>
      <c r="F1520" s="146" t="n">
        <f aca="false">IF(C1520="MAT.",VLOOKUP(A1520,INSUMOS_AUX!A:F,6,0),0)</f>
        <v>2.06</v>
      </c>
      <c r="G1520" s="143" t="n">
        <f aca="false">IF(C1520="M.O.",VLOOKUP(A1520,INSUMOS_AUX!A:F,6,0),0)</f>
        <v>0</v>
      </c>
      <c r="H1520" s="0" t="n">
        <f aca="false">$E$1513*$E1520</f>
        <v>0.3876</v>
      </c>
    </row>
    <row r="1521" customFormat="false" ht="21" hidden="false" customHeight="false" outlineLevel="0" collapsed="false">
      <c r="A1521" s="143" t="n">
        <v>43461</v>
      </c>
      <c r="B1521" s="144" t="s">
        <v>501</v>
      </c>
      <c r="C1521" s="145" t="s">
        <v>478</v>
      </c>
      <c r="D1521" s="145" t="s">
        <v>484</v>
      </c>
      <c r="E1521" s="143" t="n">
        <v>0.5456</v>
      </c>
      <c r="F1521" s="146" t="n">
        <f aca="false">IF(C1521="MAT.",VLOOKUP(A1521,INSUMOS_AUX!A:F,6,0),0)</f>
        <v>0.31</v>
      </c>
      <c r="G1521" s="143" t="n">
        <f aca="false">IF(C1521="M.O.",VLOOKUP(A1521,INSUMOS_AUX!A:F,6,0),0)</f>
        <v>0</v>
      </c>
      <c r="H1521" s="0" t="n">
        <f aca="false">$E$1513*$E1521</f>
        <v>13.9128</v>
      </c>
    </row>
    <row r="1522" customFormat="false" ht="21" hidden="false" customHeight="false" outlineLevel="0" collapsed="false">
      <c r="A1522" s="143" t="n">
        <v>43485</v>
      </c>
      <c r="B1522" s="144" t="s">
        <v>502</v>
      </c>
      <c r="C1522" s="145" t="s">
        <v>478</v>
      </c>
      <c r="D1522" s="145" t="s">
        <v>484</v>
      </c>
      <c r="E1522" s="143" t="n">
        <v>0.5456</v>
      </c>
      <c r="F1522" s="146" t="n">
        <f aca="false">IF(C1522="MAT.",VLOOKUP(A1522,INSUMOS_AUX!A:F,6,0),0)</f>
        <v>1.06</v>
      </c>
      <c r="G1522" s="143" t="n">
        <f aca="false">IF(C1522="M.O.",VLOOKUP(A1522,INSUMOS_AUX!A:F,6,0),0)</f>
        <v>0</v>
      </c>
      <c r="H1522" s="0" t="n">
        <f aca="false">$E$1513*$E1522</f>
        <v>13.9128</v>
      </c>
    </row>
    <row r="1523" customFormat="false" ht="15" hidden="false" customHeight="false" outlineLevel="0" collapsed="false">
      <c r="A1523" s="143" t="n">
        <v>9869</v>
      </c>
      <c r="B1523" s="144" t="s">
        <v>717</v>
      </c>
      <c r="C1523" s="145" t="s">
        <v>478</v>
      </c>
      <c r="D1523" s="145" t="s">
        <v>152</v>
      </c>
      <c r="E1523" s="143" t="n">
        <v>1.0549</v>
      </c>
      <c r="F1523" s="146" t="n">
        <f aca="false">IF(C1523="MAT.",VLOOKUP(A1523,INSUMOS_AUX!A:F,6,0),0)</f>
        <v>11.33</v>
      </c>
      <c r="G1523" s="143" t="n">
        <f aca="false">IF(C1523="M.O.",VLOOKUP(A1523,INSUMOS_AUX!A:F,6,0),0)</f>
        <v>0</v>
      </c>
      <c r="H1523" s="0" t="n">
        <f aca="false">$E$1513*$E1523</f>
        <v>26.89995</v>
      </c>
    </row>
    <row r="1524" customFormat="false" ht="15" hidden="false" customHeight="false" outlineLevel="0" collapsed="false">
      <c r="A1524" s="137"/>
      <c r="B1524" s="147"/>
      <c r="C1524" s="138"/>
      <c r="D1524" s="138"/>
      <c r="E1524" s="138"/>
      <c r="F1524" s="138"/>
      <c r="G1524" s="138"/>
    </row>
    <row r="1525" customFormat="false" ht="31.5" hidden="false" customHeight="false" outlineLevel="0" collapsed="false">
      <c r="A1525" s="139" t="s">
        <v>366</v>
      </c>
      <c r="B1525" s="140" t="s">
        <v>367</v>
      </c>
      <c r="C1525" s="141" t="s">
        <v>62</v>
      </c>
      <c r="D1525" s="141" t="s">
        <v>32</v>
      </c>
      <c r="E1525" s="142" t="n">
        <v>20</v>
      </c>
      <c r="F1525" s="142" t="n">
        <f aca="false">SUMPRODUCT($E1526:$E1537,F1526:F1537)</f>
        <v>6.011058</v>
      </c>
      <c r="G1525" s="142" t="n">
        <f aca="false">SUMPRODUCT($E1526:$E1537,G1526:G1537)</f>
        <v>3.613369863</v>
      </c>
    </row>
    <row r="1526" customFormat="false" ht="15" hidden="false" customHeight="false" outlineLevel="0" collapsed="false">
      <c r="A1526" s="143" t="n">
        <v>122</v>
      </c>
      <c r="B1526" s="144" t="s">
        <v>600</v>
      </c>
      <c r="C1526" s="145" t="s">
        <v>478</v>
      </c>
      <c r="D1526" s="145" t="s">
        <v>32</v>
      </c>
      <c r="E1526" s="143" t="n">
        <v>0.0094</v>
      </c>
      <c r="F1526" s="146" t="n">
        <f aca="false">IF(C1526="MAT.",VLOOKUP(A1526,INSUMOS_AUX!A:F,6,0),0)</f>
        <v>63.86</v>
      </c>
      <c r="G1526" s="143" t="n">
        <f aca="false">IF(C1526="M.O.",VLOOKUP(A1526,INSUMOS_AUX!A:F,6,0),0)</f>
        <v>0</v>
      </c>
      <c r="H1526" s="0" t="n">
        <f aca="false">$E$1525*$E1526</f>
        <v>0.188</v>
      </c>
    </row>
    <row r="1527" customFormat="false" ht="21" hidden="false" customHeight="false" outlineLevel="0" collapsed="false">
      <c r="A1527" s="143" t="n">
        <v>20083</v>
      </c>
      <c r="B1527" s="144" t="s">
        <v>601</v>
      </c>
      <c r="C1527" s="145" t="s">
        <v>478</v>
      </c>
      <c r="D1527" s="145" t="s">
        <v>32</v>
      </c>
      <c r="E1527" s="143" t="n">
        <v>0.011</v>
      </c>
      <c r="F1527" s="146" t="n">
        <f aca="false">IF(C1527="MAT.",VLOOKUP(A1527,INSUMOS_AUX!A:F,6,0),0)</f>
        <v>72.35</v>
      </c>
      <c r="G1527" s="143" t="n">
        <f aca="false">IF(C1527="M.O.",VLOOKUP(A1527,INSUMOS_AUX!A:F,6,0),0)</f>
        <v>0</v>
      </c>
      <c r="H1527" s="0" t="n">
        <f aca="false">$E$1525*$E1527</f>
        <v>0.22</v>
      </c>
    </row>
    <row r="1528" customFormat="false" ht="15" hidden="false" customHeight="false" outlineLevel="0" collapsed="false">
      <c r="A1528" s="143" t="n">
        <v>246</v>
      </c>
      <c r="B1528" s="144" t="s">
        <v>602</v>
      </c>
      <c r="C1528" s="145" t="s">
        <v>476</v>
      </c>
      <c r="D1528" s="145" t="s">
        <v>484</v>
      </c>
      <c r="E1528" s="143" t="n">
        <v>0.12064674</v>
      </c>
      <c r="F1528" s="146" t="n">
        <f aca="false">IF(C1528="MAT.",VLOOKUP(A1528,INSUMOS_AUX!A:F,6,0),0)</f>
        <v>0</v>
      </c>
      <c r="G1528" s="143" t="n">
        <f aca="false">IF(C1528="M.O.",VLOOKUP(A1528,INSUMOS_AUX!A:F,6,0),0)</f>
        <v>11.37</v>
      </c>
      <c r="H1528" s="0" t="n">
        <f aca="false">$E$1525*$E1528</f>
        <v>2.4129348</v>
      </c>
    </row>
    <row r="1529" customFormat="false" ht="15" hidden="false" customHeight="false" outlineLevel="0" collapsed="false">
      <c r="A1529" s="143" t="n">
        <v>2696</v>
      </c>
      <c r="B1529" s="144" t="s">
        <v>500</v>
      </c>
      <c r="C1529" s="145" t="s">
        <v>476</v>
      </c>
      <c r="D1529" s="145" t="s">
        <v>484</v>
      </c>
      <c r="E1529" s="143" t="n">
        <v>0.12064674</v>
      </c>
      <c r="F1529" s="146" t="n">
        <f aca="false">IF(C1529="MAT.",VLOOKUP(A1529,INSUMOS_AUX!A:F,6,0),0)</f>
        <v>0</v>
      </c>
      <c r="G1529" s="143" t="n">
        <f aca="false">IF(C1529="M.O.",VLOOKUP(A1529,INSUMOS_AUX!A:F,6,0),0)</f>
        <v>18.58</v>
      </c>
      <c r="H1529" s="0" t="n">
        <f aca="false">$E$1525*$E1529</f>
        <v>2.4129348</v>
      </c>
    </row>
    <row r="1530" customFormat="false" ht="21" hidden="false" customHeight="false" outlineLevel="0" collapsed="false">
      <c r="A1530" s="143" t="n">
        <v>3536</v>
      </c>
      <c r="B1530" s="144" t="s">
        <v>718</v>
      </c>
      <c r="C1530" s="145" t="s">
        <v>478</v>
      </c>
      <c r="D1530" s="145" t="s">
        <v>32</v>
      </c>
      <c r="E1530" s="143" t="n">
        <v>1</v>
      </c>
      <c r="F1530" s="146" t="n">
        <f aca="false">IF(C1530="MAT.",VLOOKUP(A1530,INSUMOS_AUX!A:F,6,0),0)</f>
        <v>3.06</v>
      </c>
      <c r="G1530" s="143" t="n">
        <f aca="false">IF(C1530="M.O.",VLOOKUP(A1530,INSUMOS_AUX!A:F,6,0),0)</f>
        <v>0</v>
      </c>
      <c r="H1530" s="0" t="n">
        <f aca="false">$E$1525*$E1530</f>
        <v>20</v>
      </c>
    </row>
    <row r="1531" customFormat="false" ht="21" hidden="false" customHeight="false" outlineLevel="0" collapsed="false">
      <c r="A1531" s="143" t="n">
        <v>37370</v>
      </c>
      <c r="B1531" s="144" t="s">
        <v>483</v>
      </c>
      <c r="C1531" s="145" t="s">
        <v>478</v>
      </c>
      <c r="D1531" s="145" t="s">
        <v>484</v>
      </c>
      <c r="E1531" s="143" t="n">
        <v>0.2364</v>
      </c>
      <c r="F1531" s="146" t="n">
        <f aca="false">IF(C1531="MAT.",VLOOKUP(A1531,INSUMOS_AUX!A:F,6,0),0)</f>
        <v>3.14</v>
      </c>
      <c r="G1531" s="143" t="n">
        <f aca="false">IF(C1531="M.O.",VLOOKUP(A1531,INSUMOS_AUX!A:F,6,0),0)</f>
        <v>0</v>
      </c>
      <c r="H1531" s="0" t="n">
        <f aca="false">$E$1525*$E1531</f>
        <v>4.728</v>
      </c>
    </row>
    <row r="1532" customFormat="false" ht="21" hidden="false" customHeight="false" outlineLevel="0" collapsed="false">
      <c r="A1532" s="143" t="n">
        <v>37371</v>
      </c>
      <c r="B1532" s="144" t="s">
        <v>485</v>
      </c>
      <c r="C1532" s="145" t="s">
        <v>478</v>
      </c>
      <c r="D1532" s="145" t="s">
        <v>484</v>
      </c>
      <c r="E1532" s="143" t="n">
        <v>0.2364</v>
      </c>
      <c r="F1532" s="146" t="n">
        <f aca="false">IF(C1532="MAT.",VLOOKUP(A1532,INSUMOS_AUX!A:F,6,0),0)</f>
        <v>0.63</v>
      </c>
      <c r="G1532" s="143" t="n">
        <f aca="false">IF(C1532="M.O.",VLOOKUP(A1532,INSUMOS_AUX!A:F,6,0),0)</f>
        <v>0</v>
      </c>
      <c r="H1532" s="0" t="n">
        <f aca="false">$E$1525*$E1532</f>
        <v>4.728</v>
      </c>
    </row>
    <row r="1533" customFormat="false" ht="21" hidden="false" customHeight="false" outlineLevel="0" collapsed="false">
      <c r="A1533" s="143" t="n">
        <v>37372</v>
      </c>
      <c r="B1533" s="144" t="s">
        <v>486</v>
      </c>
      <c r="C1533" s="145" t="s">
        <v>478</v>
      </c>
      <c r="D1533" s="145" t="s">
        <v>484</v>
      </c>
      <c r="E1533" s="143" t="n">
        <v>0.2364</v>
      </c>
      <c r="F1533" s="146" t="n">
        <f aca="false">IF(C1533="MAT.",VLOOKUP(A1533,INSUMOS_AUX!A:F,6,0),0)</f>
        <v>1.34</v>
      </c>
      <c r="G1533" s="143" t="n">
        <f aca="false">IF(C1533="M.O.",VLOOKUP(A1533,INSUMOS_AUX!A:F,6,0),0)</f>
        <v>0</v>
      </c>
      <c r="H1533" s="0" t="n">
        <f aca="false">$E$1525*$E1533</f>
        <v>4.728</v>
      </c>
    </row>
    <row r="1534" customFormat="false" ht="21" hidden="false" customHeight="false" outlineLevel="0" collapsed="false">
      <c r="A1534" s="143" t="n">
        <v>37373</v>
      </c>
      <c r="B1534" s="144" t="s">
        <v>487</v>
      </c>
      <c r="C1534" s="145" t="s">
        <v>478</v>
      </c>
      <c r="D1534" s="145" t="s">
        <v>484</v>
      </c>
      <c r="E1534" s="143" t="n">
        <v>0.2364</v>
      </c>
      <c r="F1534" s="146" t="n">
        <f aca="false">IF(C1534="MAT.",VLOOKUP(A1534,INSUMOS_AUX!A:F,6,0),0)</f>
        <v>0.04</v>
      </c>
      <c r="G1534" s="143" t="n">
        <f aca="false">IF(C1534="M.O.",VLOOKUP(A1534,INSUMOS_AUX!A:F,6,0),0)</f>
        <v>0</v>
      </c>
      <c r="H1534" s="0" t="n">
        <f aca="false">$E$1525*$E1534</f>
        <v>4.728</v>
      </c>
    </row>
    <row r="1535" customFormat="false" ht="15" hidden="false" customHeight="false" outlineLevel="0" collapsed="false">
      <c r="A1535" s="143" t="n">
        <v>38383</v>
      </c>
      <c r="B1535" s="144" t="s">
        <v>605</v>
      </c>
      <c r="C1535" s="145" t="s">
        <v>478</v>
      </c>
      <c r="D1535" s="145" t="s">
        <v>32</v>
      </c>
      <c r="E1535" s="143" t="n">
        <v>0.0066</v>
      </c>
      <c r="F1535" s="146" t="n">
        <f aca="false">IF(C1535="MAT.",VLOOKUP(A1535,INSUMOS_AUX!A:F,6,0),0)</f>
        <v>2.06</v>
      </c>
      <c r="G1535" s="143" t="n">
        <f aca="false">IF(C1535="M.O.",VLOOKUP(A1535,INSUMOS_AUX!A:F,6,0),0)</f>
        <v>0</v>
      </c>
      <c r="H1535" s="0" t="n">
        <f aca="false">$E$1525*$E1535</f>
        <v>0.132</v>
      </c>
    </row>
    <row r="1536" customFormat="false" ht="21" hidden="false" customHeight="false" outlineLevel="0" collapsed="false">
      <c r="A1536" s="143" t="n">
        <v>43461</v>
      </c>
      <c r="B1536" s="144" t="s">
        <v>501</v>
      </c>
      <c r="C1536" s="145" t="s">
        <v>478</v>
      </c>
      <c r="D1536" s="145" t="s">
        <v>484</v>
      </c>
      <c r="E1536" s="143" t="n">
        <v>0.2364</v>
      </c>
      <c r="F1536" s="146" t="n">
        <f aca="false">IF(C1536="MAT.",VLOOKUP(A1536,INSUMOS_AUX!A:F,6,0),0)</f>
        <v>0.31</v>
      </c>
      <c r="G1536" s="143" t="n">
        <f aca="false">IF(C1536="M.O.",VLOOKUP(A1536,INSUMOS_AUX!A:F,6,0),0)</f>
        <v>0</v>
      </c>
      <c r="H1536" s="0" t="n">
        <f aca="false">$E$1525*$E1536</f>
        <v>4.728</v>
      </c>
    </row>
    <row r="1537" customFormat="false" ht="21" hidden="false" customHeight="false" outlineLevel="0" collapsed="false">
      <c r="A1537" s="143" t="n">
        <v>43485</v>
      </c>
      <c r="B1537" s="144" t="s">
        <v>502</v>
      </c>
      <c r="C1537" s="145" t="s">
        <v>478</v>
      </c>
      <c r="D1537" s="145" t="s">
        <v>484</v>
      </c>
      <c r="E1537" s="143" t="n">
        <v>0.2364</v>
      </c>
      <c r="F1537" s="146" t="n">
        <f aca="false">IF(C1537="MAT.",VLOOKUP(A1537,INSUMOS_AUX!A:F,6,0),0)</f>
        <v>1.06</v>
      </c>
      <c r="G1537" s="143" t="n">
        <f aca="false">IF(C1537="M.O.",VLOOKUP(A1537,INSUMOS_AUX!A:F,6,0),0)</f>
        <v>0</v>
      </c>
      <c r="H1537" s="0" t="n">
        <f aca="false">$E$1525*$E1537</f>
        <v>4.728</v>
      </c>
    </row>
    <row r="1538" customFormat="false" ht="15" hidden="false" customHeight="false" outlineLevel="0" collapsed="false">
      <c r="A1538" s="137"/>
      <c r="B1538" s="147"/>
      <c r="C1538" s="138"/>
      <c r="D1538" s="138"/>
      <c r="E1538" s="138"/>
      <c r="F1538" s="138"/>
      <c r="G1538" s="138"/>
    </row>
    <row r="1539" customFormat="false" ht="31.5" hidden="false" customHeight="false" outlineLevel="0" collapsed="false">
      <c r="A1539" s="139" t="s">
        <v>369</v>
      </c>
      <c r="B1539" s="140" t="s">
        <v>370</v>
      </c>
      <c r="C1539" s="141" t="s">
        <v>62</v>
      </c>
      <c r="D1539" s="141" t="s">
        <v>152</v>
      </c>
      <c r="E1539" s="142" t="n">
        <v>168</v>
      </c>
      <c r="F1539" s="142" t="n">
        <f aca="false">SUMPRODUCT($E1540:$E1555,F1540:F1555)</f>
        <v>49.906832</v>
      </c>
      <c r="G1539" s="142" t="n">
        <f aca="false">SUMPRODUCT($E1540:$E1555,G1540:G1555)</f>
        <v>8.0604385875</v>
      </c>
    </row>
    <row r="1540" customFormat="false" ht="15" hidden="false" customHeight="false" outlineLevel="0" collapsed="false">
      <c r="A1540" s="143" t="n">
        <v>2436</v>
      </c>
      <c r="B1540" s="144" t="s">
        <v>497</v>
      </c>
      <c r="C1540" s="145" t="s">
        <v>476</v>
      </c>
      <c r="D1540" s="145" t="s">
        <v>484</v>
      </c>
      <c r="E1540" s="143" t="n">
        <v>0.2607425</v>
      </c>
      <c r="F1540" s="146" t="n">
        <f aca="false">IF(C1540="MAT.",VLOOKUP(A1540,INSUMOS_AUX!A:F,6,0),0)</f>
        <v>0</v>
      </c>
      <c r="G1540" s="143" t="n">
        <f aca="false">IF(C1540="M.O.",VLOOKUP(A1540,INSUMOS_AUX!A:F,6,0),0)</f>
        <v>18.58</v>
      </c>
      <c r="H1540" s="0" t="n">
        <f aca="false">$E$1539*$E1540</f>
        <v>43.80474</v>
      </c>
    </row>
    <row r="1541" customFormat="false" ht="15" hidden="false" customHeight="false" outlineLevel="0" collapsed="false">
      <c r="A1541" s="143" t="n">
        <v>246</v>
      </c>
      <c r="B1541" s="144" t="s">
        <v>602</v>
      </c>
      <c r="C1541" s="145" t="s">
        <v>476</v>
      </c>
      <c r="D1541" s="145" t="s">
        <v>484</v>
      </c>
      <c r="E1541" s="143" t="n">
        <v>0.07951253</v>
      </c>
      <c r="F1541" s="146" t="n">
        <f aca="false">IF(C1541="MAT.",VLOOKUP(A1541,INSUMOS_AUX!A:F,6,0),0)</f>
        <v>0</v>
      </c>
      <c r="G1541" s="143" t="n">
        <f aca="false">IF(C1541="M.O.",VLOOKUP(A1541,INSUMOS_AUX!A:F,6,0),0)</f>
        <v>11.37</v>
      </c>
      <c r="H1541" s="0" t="n">
        <f aca="false">$E$1539*$E1541</f>
        <v>13.35810504</v>
      </c>
    </row>
    <row r="1542" customFormat="false" ht="15" hidden="false" customHeight="false" outlineLevel="0" collapsed="false">
      <c r="A1542" s="143" t="n">
        <v>2696</v>
      </c>
      <c r="B1542" s="144" t="s">
        <v>500</v>
      </c>
      <c r="C1542" s="145" t="s">
        <v>476</v>
      </c>
      <c r="D1542" s="145" t="s">
        <v>484</v>
      </c>
      <c r="E1542" s="143" t="n">
        <v>0.12442333</v>
      </c>
      <c r="F1542" s="146" t="n">
        <f aca="false">IF(C1542="MAT.",VLOOKUP(A1542,INSUMOS_AUX!A:F,6,0),0)</f>
        <v>0</v>
      </c>
      <c r="G1542" s="143" t="n">
        <f aca="false">IF(C1542="M.O.",VLOOKUP(A1542,INSUMOS_AUX!A:F,6,0),0)</f>
        <v>18.58</v>
      </c>
      <c r="H1542" s="0" t="n">
        <f aca="false">$E$1539*$E1542</f>
        <v>20.90311944</v>
      </c>
    </row>
    <row r="1543" customFormat="false" ht="21" hidden="false" customHeight="false" outlineLevel="0" collapsed="false">
      <c r="A1543" s="143" t="n">
        <v>37370</v>
      </c>
      <c r="B1543" s="144" t="s">
        <v>483</v>
      </c>
      <c r="C1543" s="145" t="s">
        <v>478</v>
      </c>
      <c r="D1543" s="145" t="s">
        <v>484</v>
      </c>
      <c r="E1543" s="143" t="n">
        <v>0.4498</v>
      </c>
      <c r="F1543" s="146" t="n">
        <f aca="false">IF(C1543="MAT.",VLOOKUP(A1543,INSUMOS_AUX!A:F,6,0),0)</f>
        <v>3.14</v>
      </c>
      <c r="G1543" s="143" t="n">
        <f aca="false">IF(C1543="M.O.",VLOOKUP(A1543,INSUMOS_AUX!A:F,6,0),0)</f>
        <v>0</v>
      </c>
      <c r="H1543" s="0" t="n">
        <f aca="false">$E$1539*$E1543</f>
        <v>75.5664</v>
      </c>
    </row>
    <row r="1544" customFormat="false" ht="21" hidden="false" customHeight="false" outlineLevel="0" collapsed="false">
      <c r="A1544" s="143" t="n">
        <v>37371</v>
      </c>
      <c r="B1544" s="144" t="s">
        <v>485</v>
      </c>
      <c r="C1544" s="145" t="s">
        <v>478</v>
      </c>
      <c r="D1544" s="145" t="s">
        <v>484</v>
      </c>
      <c r="E1544" s="143" t="n">
        <v>0.4498</v>
      </c>
      <c r="F1544" s="146" t="n">
        <f aca="false">IF(C1544="MAT.",VLOOKUP(A1544,INSUMOS_AUX!A:F,6,0),0)</f>
        <v>0.63</v>
      </c>
      <c r="G1544" s="143" t="n">
        <f aca="false">IF(C1544="M.O.",VLOOKUP(A1544,INSUMOS_AUX!A:F,6,0),0)</f>
        <v>0</v>
      </c>
      <c r="H1544" s="0" t="n">
        <f aca="false">$E$1539*$E1544</f>
        <v>75.5664</v>
      </c>
    </row>
    <row r="1545" customFormat="false" ht="21" hidden="false" customHeight="false" outlineLevel="0" collapsed="false">
      <c r="A1545" s="143" t="n">
        <v>37372</v>
      </c>
      <c r="B1545" s="144" t="s">
        <v>486</v>
      </c>
      <c r="C1545" s="145" t="s">
        <v>478</v>
      </c>
      <c r="D1545" s="145" t="s">
        <v>484</v>
      </c>
      <c r="E1545" s="143" t="n">
        <v>0.4498</v>
      </c>
      <c r="F1545" s="146" t="n">
        <f aca="false">IF(C1545="MAT.",VLOOKUP(A1545,INSUMOS_AUX!A:F,6,0),0)</f>
        <v>1.34</v>
      </c>
      <c r="G1545" s="143" t="n">
        <f aca="false">IF(C1545="M.O.",VLOOKUP(A1545,INSUMOS_AUX!A:F,6,0),0)</f>
        <v>0</v>
      </c>
      <c r="H1545" s="0" t="n">
        <f aca="false">$E$1539*$E1545</f>
        <v>75.5664</v>
      </c>
    </row>
    <row r="1546" customFormat="false" ht="21" hidden="false" customHeight="false" outlineLevel="0" collapsed="false">
      <c r="A1546" s="143" t="n">
        <v>37373</v>
      </c>
      <c r="B1546" s="144" t="s">
        <v>487</v>
      </c>
      <c r="C1546" s="145" t="s">
        <v>478</v>
      </c>
      <c r="D1546" s="145" t="s">
        <v>484</v>
      </c>
      <c r="E1546" s="143" t="n">
        <v>0.4498</v>
      </c>
      <c r="F1546" s="146" t="n">
        <f aca="false">IF(C1546="MAT.",VLOOKUP(A1546,INSUMOS_AUX!A:F,6,0),0)</f>
        <v>0.04</v>
      </c>
      <c r="G1546" s="143" t="n">
        <f aca="false">IF(C1546="M.O.",VLOOKUP(A1546,INSUMOS_AUX!A:F,6,0),0)</f>
        <v>0</v>
      </c>
      <c r="H1546" s="0" t="n">
        <f aca="false">$E$1539*$E1546</f>
        <v>75.5664</v>
      </c>
    </row>
    <row r="1547" customFormat="false" ht="31.5" hidden="false" customHeight="false" outlineLevel="0" collapsed="false">
      <c r="A1547" s="143" t="n">
        <v>39257</v>
      </c>
      <c r="B1547" s="144" t="s">
        <v>719</v>
      </c>
      <c r="C1547" s="145" t="s">
        <v>478</v>
      </c>
      <c r="D1547" s="145" t="s">
        <v>152</v>
      </c>
      <c r="E1547" s="143" t="n">
        <v>1.33</v>
      </c>
      <c r="F1547" s="146" t="n">
        <f aca="false">IF(C1547="MAT.",VLOOKUP(A1547,INSUMOS_AUX!A:F,6,0),0)</f>
        <v>5.03</v>
      </c>
      <c r="G1547" s="143" t="n">
        <f aca="false">IF(C1547="M.O.",VLOOKUP(A1547,INSUMOS_AUX!A:F,6,0),0)</f>
        <v>0</v>
      </c>
      <c r="H1547" s="0" t="n">
        <f aca="false">$E$1539*$E1547</f>
        <v>223.44</v>
      </c>
    </row>
    <row r="1548" customFormat="false" ht="21" hidden="false" customHeight="false" outlineLevel="0" collapsed="false">
      <c r="A1548" s="143" t="n">
        <v>39664</v>
      </c>
      <c r="B1548" s="144" t="s">
        <v>720</v>
      </c>
      <c r="C1548" s="145" t="s">
        <v>478</v>
      </c>
      <c r="D1548" s="145" t="s">
        <v>152</v>
      </c>
      <c r="E1548" s="143" t="n">
        <v>1.0211</v>
      </c>
      <c r="F1548" s="146" t="n">
        <f aca="false">IF(C1548="MAT.",VLOOKUP(A1548,INSUMOS_AUX!A:F,6,0),0)</f>
        <v>28.15</v>
      </c>
      <c r="G1548" s="143" t="n">
        <f aca="false">IF(C1548="M.O.",VLOOKUP(A1548,INSUMOS_AUX!A:F,6,0),0)</f>
        <v>0</v>
      </c>
      <c r="H1548" s="0" t="n">
        <f aca="false">$E$1539*$E1548</f>
        <v>171.5448</v>
      </c>
    </row>
    <row r="1549" customFormat="false" ht="42" hidden="false" customHeight="false" outlineLevel="0" collapsed="false">
      <c r="A1549" s="143" t="n">
        <v>39741</v>
      </c>
      <c r="B1549" s="144" t="s">
        <v>721</v>
      </c>
      <c r="C1549" s="145" t="s">
        <v>478</v>
      </c>
      <c r="D1549" s="145" t="s">
        <v>152</v>
      </c>
      <c r="E1549" s="143" t="n">
        <v>1.0211</v>
      </c>
      <c r="F1549" s="146" t="n">
        <f aca="false">IF(C1549="MAT.",VLOOKUP(A1549,INSUMOS_AUX!A:F,6,0),0)</f>
        <v>9.24</v>
      </c>
      <c r="G1549" s="143" t="n">
        <f aca="false">IF(C1549="M.O.",VLOOKUP(A1549,INSUMOS_AUX!A:F,6,0),0)</f>
        <v>0</v>
      </c>
      <c r="H1549" s="0" t="n">
        <f aca="false">$E$1539*$E1549</f>
        <v>171.5448</v>
      </c>
    </row>
    <row r="1550" customFormat="false" ht="21" hidden="false" customHeight="false" outlineLevel="0" collapsed="false">
      <c r="A1550" s="143" t="n">
        <v>408</v>
      </c>
      <c r="B1550" s="144" t="s">
        <v>722</v>
      </c>
      <c r="C1550" s="145" t="s">
        <v>478</v>
      </c>
      <c r="D1550" s="145" t="s">
        <v>32</v>
      </c>
      <c r="E1550" s="143" t="n">
        <v>1.3333</v>
      </c>
      <c r="F1550" s="146" t="n">
        <f aca="false">IF(C1550="MAT.",VLOOKUP(A1550,INSUMOS_AUX!A:F,6,0),0)</f>
        <v>0.79</v>
      </c>
      <c r="G1550" s="143" t="n">
        <f aca="false">IF(C1550="M.O.",VLOOKUP(A1550,INSUMOS_AUX!A:F,6,0),0)</f>
        <v>0</v>
      </c>
      <c r="H1550" s="0" t="n">
        <f aca="false">$E$1539*$E1550</f>
        <v>223.9944</v>
      </c>
    </row>
    <row r="1551" customFormat="false" ht="21" hidden="false" customHeight="false" outlineLevel="0" collapsed="false">
      <c r="A1551" s="143" t="n">
        <v>43460</v>
      </c>
      <c r="B1551" s="144" t="s">
        <v>498</v>
      </c>
      <c r="C1551" s="145" t="s">
        <v>478</v>
      </c>
      <c r="D1551" s="145" t="s">
        <v>484</v>
      </c>
      <c r="E1551" s="143" t="n">
        <v>0.25</v>
      </c>
      <c r="F1551" s="146" t="n">
        <f aca="false">IF(C1551="MAT.",VLOOKUP(A1551,INSUMOS_AUX!A:F,6,0),0)</f>
        <v>0.85</v>
      </c>
      <c r="G1551" s="143" t="n">
        <f aca="false">IF(C1551="M.O.",VLOOKUP(A1551,INSUMOS_AUX!A:F,6,0),0)</f>
        <v>0</v>
      </c>
      <c r="H1551" s="0" t="n">
        <f aca="false">$E$1539*$E1551</f>
        <v>42</v>
      </c>
    </row>
    <row r="1552" customFormat="false" ht="21" hidden="false" customHeight="false" outlineLevel="0" collapsed="false">
      <c r="A1552" s="143" t="n">
        <v>43461</v>
      </c>
      <c r="B1552" s="144" t="s">
        <v>501</v>
      </c>
      <c r="C1552" s="145" t="s">
        <v>478</v>
      </c>
      <c r="D1552" s="145" t="s">
        <v>484</v>
      </c>
      <c r="E1552" s="143" t="n">
        <v>0.1998</v>
      </c>
      <c r="F1552" s="146" t="n">
        <f aca="false">IF(C1552="MAT.",VLOOKUP(A1552,INSUMOS_AUX!A:F,6,0),0)</f>
        <v>0.31</v>
      </c>
      <c r="G1552" s="143" t="n">
        <f aca="false">IF(C1552="M.O.",VLOOKUP(A1552,INSUMOS_AUX!A:F,6,0),0)</f>
        <v>0</v>
      </c>
      <c r="H1552" s="0" t="n">
        <f aca="false">$E$1539*$E1552</f>
        <v>33.5664</v>
      </c>
    </row>
    <row r="1553" customFormat="false" ht="21" hidden="false" customHeight="false" outlineLevel="0" collapsed="false">
      <c r="A1553" s="143" t="n">
        <v>43484</v>
      </c>
      <c r="B1553" s="144" t="s">
        <v>499</v>
      </c>
      <c r="C1553" s="145" t="s">
        <v>478</v>
      </c>
      <c r="D1553" s="145" t="s">
        <v>484</v>
      </c>
      <c r="E1553" s="143" t="n">
        <v>0.25</v>
      </c>
      <c r="F1553" s="146" t="n">
        <f aca="false">IF(C1553="MAT.",VLOOKUP(A1553,INSUMOS_AUX!A:F,6,0),0)</f>
        <v>1.2</v>
      </c>
      <c r="G1553" s="143" t="n">
        <f aca="false">IF(C1553="M.O.",VLOOKUP(A1553,INSUMOS_AUX!A:F,6,0),0)</f>
        <v>0</v>
      </c>
      <c r="H1553" s="0" t="n">
        <f aca="false">$E$1539*$E1553</f>
        <v>42</v>
      </c>
    </row>
    <row r="1554" customFormat="false" ht="21" hidden="false" customHeight="false" outlineLevel="0" collapsed="false">
      <c r="A1554" s="143" t="n">
        <v>43485</v>
      </c>
      <c r="B1554" s="144" t="s">
        <v>502</v>
      </c>
      <c r="C1554" s="145" t="s">
        <v>478</v>
      </c>
      <c r="D1554" s="145" t="s">
        <v>484</v>
      </c>
      <c r="E1554" s="143" t="n">
        <v>0.1998</v>
      </c>
      <c r="F1554" s="146" t="n">
        <f aca="false">IF(C1554="MAT.",VLOOKUP(A1554,INSUMOS_AUX!A:F,6,0),0)</f>
        <v>1.06</v>
      </c>
      <c r="G1554" s="143" t="n">
        <f aca="false">IF(C1554="M.O.",VLOOKUP(A1554,INSUMOS_AUX!A:F,6,0),0)</f>
        <v>0</v>
      </c>
      <c r="H1554" s="0" t="n">
        <f aca="false">$E$1539*$E1554</f>
        <v>33.5664</v>
      </c>
    </row>
    <row r="1555" customFormat="false" ht="31.5" hidden="false" customHeight="false" outlineLevel="0" collapsed="false">
      <c r="A1555" s="143" t="n">
        <v>4350</v>
      </c>
      <c r="B1555" s="144" t="s">
        <v>723</v>
      </c>
      <c r="C1555" s="145" t="s">
        <v>478</v>
      </c>
      <c r="D1555" s="145" t="s">
        <v>32</v>
      </c>
      <c r="E1555" s="143" t="n">
        <v>1.4</v>
      </c>
      <c r="F1555" s="146" t="n">
        <f aca="false">IF(C1555="MAT.",VLOOKUP(A1555,INSUMOS_AUX!A:F,6,0),0)</f>
        <v>0.63</v>
      </c>
      <c r="G1555" s="143" t="n">
        <f aca="false">IF(C1555="M.O.",VLOOKUP(A1555,INSUMOS_AUX!A:F,6,0),0)</f>
        <v>0</v>
      </c>
      <c r="H1555" s="0" t="n">
        <f aca="false">$E$1539*$E1555</f>
        <v>235.2</v>
      </c>
    </row>
    <row r="1556" customFormat="false" ht="15" hidden="false" customHeight="false" outlineLevel="0" collapsed="false">
      <c r="A1556" s="137"/>
      <c r="B1556" s="147"/>
      <c r="C1556" s="138"/>
      <c r="D1556" s="138"/>
      <c r="E1556" s="138"/>
      <c r="F1556" s="138"/>
      <c r="G1556" s="138"/>
    </row>
    <row r="1557" customFormat="false" ht="15" hidden="false" customHeight="false" outlineLevel="0" collapsed="false">
      <c r="A1557" s="134" t="s">
        <v>724</v>
      </c>
      <c r="B1557" s="148" t="s">
        <v>371</v>
      </c>
      <c r="C1557" s="136"/>
      <c r="D1557" s="136"/>
      <c r="E1557" s="136"/>
      <c r="F1557" s="136"/>
      <c r="G1557" s="136"/>
    </row>
    <row r="1558" customFormat="false" ht="15" hidden="false" customHeight="false" outlineLevel="0" collapsed="false">
      <c r="A1558" s="137"/>
      <c r="B1558" s="147"/>
      <c r="C1558" s="138"/>
      <c r="D1558" s="138"/>
      <c r="E1558" s="138"/>
      <c r="F1558" s="138"/>
      <c r="G1558" s="138"/>
    </row>
    <row r="1559" customFormat="false" ht="15" hidden="false" customHeight="false" outlineLevel="0" collapsed="false">
      <c r="A1559" s="139" t="s">
        <v>373</v>
      </c>
      <c r="B1559" s="140" t="s">
        <v>374</v>
      </c>
      <c r="C1559" s="141" t="s">
        <v>62</v>
      </c>
      <c r="D1559" s="141" t="s">
        <v>32</v>
      </c>
      <c r="E1559" s="142" t="n">
        <v>4</v>
      </c>
      <c r="F1559" s="142" t="n">
        <f aca="false">SUMPRODUCT($E1560:$E1571,F1560:F1571)</f>
        <v>50.425</v>
      </c>
      <c r="G1559" s="142" t="n">
        <f aca="false">SUMPRODUCT($E1560:$E1571,G1560:G1571)</f>
        <v>22.8189555</v>
      </c>
    </row>
    <row r="1560" customFormat="false" ht="21" hidden="false" customHeight="false" outlineLevel="0" collapsed="false">
      <c r="A1560" s="143" t="n">
        <v>37370</v>
      </c>
      <c r="B1560" s="144" t="s">
        <v>483</v>
      </c>
      <c r="C1560" s="145" t="s">
        <v>478</v>
      </c>
      <c r="D1560" s="145" t="s">
        <v>484</v>
      </c>
      <c r="E1560" s="143" t="n">
        <v>1.5</v>
      </c>
      <c r="F1560" s="146" t="n">
        <f aca="false">IF(C1560="MAT.",VLOOKUP(A1560,INSUMOS_AUX!A:F,6,0),0)</f>
        <v>3.14</v>
      </c>
      <c r="G1560" s="143" t="n">
        <f aca="false">IF(C1560="M.O.",VLOOKUP(A1560,INSUMOS_AUX!A:F,6,0),0)</f>
        <v>0</v>
      </c>
      <c r="H1560" s="0" t="n">
        <f aca="false">$E$1559*$E1560</f>
        <v>6</v>
      </c>
    </row>
    <row r="1561" customFormat="false" ht="21" hidden="false" customHeight="false" outlineLevel="0" collapsed="false">
      <c r="A1561" s="143" t="n">
        <v>37371</v>
      </c>
      <c r="B1561" s="144" t="s">
        <v>485</v>
      </c>
      <c r="C1561" s="145" t="s">
        <v>478</v>
      </c>
      <c r="D1561" s="145" t="s">
        <v>484</v>
      </c>
      <c r="E1561" s="143" t="n">
        <v>1.5</v>
      </c>
      <c r="F1561" s="146" t="n">
        <f aca="false">IF(C1561="MAT.",VLOOKUP(A1561,INSUMOS_AUX!A:F,6,0),0)</f>
        <v>0.63</v>
      </c>
      <c r="G1561" s="143" t="n">
        <f aca="false">IF(C1561="M.O.",VLOOKUP(A1561,INSUMOS_AUX!A:F,6,0),0)</f>
        <v>0</v>
      </c>
      <c r="H1561" s="0" t="n">
        <f aca="false">$E$1559*$E1561</f>
        <v>6</v>
      </c>
    </row>
    <row r="1562" customFormat="false" ht="21" hidden="false" customHeight="false" outlineLevel="0" collapsed="false">
      <c r="A1562" s="143" t="n">
        <v>37372</v>
      </c>
      <c r="B1562" s="144" t="s">
        <v>486</v>
      </c>
      <c r="C1562" s="145" t="s">
        <v>478</v>
      </c>
      <c r="D1562" s="145" t="s">
        <v>484</v>
      </c>
      <c r="E1562" s="143" t="n">
        <v>1.5</v>
      </c>
      <c r="F1562" s="146" t="n">
        <f aca="false">IF(C1562="MAT.",VLOOKUP(A1562,INSUMOS_AUX!A:F,6,0),0)</f>
        <v>1.34</v>
      </c>
      <c r="G1562" s="143" t="n">
        <f aca="false">IF(C1562="M.O.",VLOOKUP(A1562,INSUMOS_AUX!A:F,6,0),0)</f>
        <v>0</v>
      </c>
      <c r="H1562" s="0" t="n">
        <f aca="false">$E$1559*$E1562</f>
        <v>6</v>
      </c>
    </row>
    <row r="1563" customFormat="false" ht="21" hidden="false" customHeight="false" outlineLevel="0" collapsed="false">
      <c r="A1563" s="143" t="n">
        <v>37373</v>
      </c>
      <c r="B1563" s="144" t="s">
        <v>487</v>
      </c>
      <c r="C1563" s="145" t="s">
        <v>478</v>
      </c>
      <c r="D1563" s="145" t="s">
        <v>484</v>
      </c>
      <c r="E1563" s="143" t="n">
        <v>1.5</v>
      </c>
      <c r="F1563" s="146" t="n">
        <f aca="false">IF(C1563="MAT.",VLOOKUP(A1563,INSUMOS_AUX!A:F,6,0),0)</f>
        <v>0.04</v>
      </c>
      <c r="G1563" s="143" t="n">
        <f aca="false">IF(C1563="M.O.",VLOOKUP(A1563,INSUMOS_AUX!A:F,6,0),0)</f>
        <v>0</v>
      </c>
      <c r="H1563" s="0" t="n">
        <f aca="false">$E$1559*$E1563</f>
        <v>6</v>
      </c>
    </row>
    <row r="1564" customFormat="false" ht="42" hidden="false" customHeight="false" outlineLevel="0" collapsed="false">
      <c r="A1564" s="143" t="n">
        <v>37556</v>
      </c>
      <c r="B1564" s="144" t="s">
        <v>725</v>
      </c>
      <c r="C1564" s="145" t="s">
        <v>478</v>
      </c>
      <c r="D1564" s="145" t="s">
        <v>32</v>
      </c>
      <c r="E1564" s="143" t="n">
        <v>1</v>
      </c>
      <c r="F1564" s="146" t="n">
        <f aca="false">IF(C1564="MAT.",VLOOKUP(A1564,INSUMOS_AUX!A:F,6,0),0)</f>
        <v>22.1</v>
      </c>
      <c r="G1564" s="143" t="n">
        <f aca="false">IF(C1564="M.O.",VLOOKUP(A1564,INSUMOS_AUX!A:F,6,0),0)</f>
        <v>0</v>
      </c>
      <c r="H1564" s="0" t="n">
        <f aca="false">$E$1559*$E1564</f>
        <v>4</v>
      </c>
    </row>
    <row r="1565" customFormat="false" ht="21" hidden="false" customHeight="false" outlineLevel="0" collapsed="false">
      <c r="A1565" s="143" t="n">
        <v>43465</v>
      </c>
      <c r="B1565" s="144" t="s">
        <v>488</v>
      </c>
      <c r="C1565" s="145" t="s">
        <v>478</v>
      </c>
      <c r="D1565" s="145" t="s">
        <v>484</v>
      </c>
      <c r="E1565" s="143" t="n">
        <v>0.75</v>
      </c>
      <c r="F1565" s="146" t="n">
        <f aca="false">IF(C1565="MAT.",VLOOKUP(A1565,INSUMOS_AUX!A:F,6,0),0)</f>
        <v>0.82</v>
      </c>
      <c r="G1565" s="143" t="n">
        <f aca="false">IF(C1565="M.O.",VLOOKUP(A1565,INSUMOS_AUX!A:F,6,0),0)</f>
        <v>0</v>
      </c>
      <c r="H1565" s="0" t="n">
        <f aca="false">$E$1559*$E1565</f>
        <v>3</v>
      </c>
    </row>
    <row r="1566" customFormat="false" ht="21" hidden="false" customHeight="false" outlineLevel="0" collapsed="false">
      <c r="A1566" s="143" t="n">
        <v>43467</v>
      </c>
      <c r="B1566" s="144" t="s">
        <v>489</v>
      </c>
      <c r="C1566" s="145" t="s">
        <v>478</v>
      </c>
      <c r="D1566" s="145" t="s">
        <v>484</v>
      </c>
      <c r="E1566" s="143" t="n">
        <v>0.75</v>
      </c>
      <c r="F1566" s="146" t="n">
        <f aca="false">IF(C1566="MAT.",VLOOKUP(A1566,INSUMOS_AUX!A:F,6,0),0)</f>
        <v>0.61</v>
      </c>
      <c r="G1566" s="143" t="n">
        <f aca="false">IF(C1566="M.O.",VLOOKUP(A1566,INSUMOS_AUX!A:F,6,0),0)</f>
        <v>0</v>
      </c>
      <c r="H1566" s="0" t="n">
        <f aca="false">$E$1559*$E1566</f>
        <v>3</v>
      </c>
    </row>
    <row r="1567" customFormat="false" ht="21" hidden="false" customHeight="false" outlineLevel="0" collapsed="false">
      <c r="A1567" s="143" t="n">
        <v>43489</v>
      </c>
      <c r="B1567" s="144" t="s">
        <v>490</v>
      </c>
      <c r="C1567" s="145" t="s">
        <v>478</v>
      </c>
      <c r="D1567" s="145" t="s">
        <v>484</v>
      </c>
      <c r="E1567" s="143" t="n">
        <v>0.75</v>
      </c>
      <c r="F1567" s="146" t="n">
        <f aca="false">IF(C1567="MAT.",VLOOKUP(A1567,INSUMOS_AUX!A:F,6,0),0)</f>
        <v>1.24</v>
      </c>
      <c r="G1567" s="143" t="n">
        <f aca="false">IF(C1567="M.O.",VLOOKUP(A1567,INSUMOS_AUX!A:F,6,0),0)</f>
        <v>0</v>
      </c>
      <c r="H1567" s="0" t="n">
        <f aca="false">$E$1559*$E1567</f>
        <v>3</v>
      </c>
    </row>
    <row r="1568" customFormat="false" ht="21" hidden="false" customHeight="false" outlineLevel="0" collapsed="false">
      <c r="A1568" s="143" t="n">
        <v>43491</v>
      </c>
      <c r="B1568" s="144" t="s">
        <v>491</v>
      </c>
      <c r="C1568" s="145" t="s">
        <v>478</v>
      </c>
      <c r="D1568" s="145" t="s">
        <v>484</v>
      </c>
      <c r="E1568" s="143" t="n">
        <v>0.75</v>
      </c>
      <c r="F1568" s="146" t="n">
        <f aca="false">IF(C1568="MAT.",VLOOKUP(A1568,INSUMOS_AUX!A:F,6,0),0)</f>
        <v>1.33</v>
      </c>
      <c r="G1568" s="143" t="n">
        <f aca="false">IF(C1568="M.O.",VLOOKUP(A1568,INSUMOS_AUX!A:F,6,0),0)</f>
        <v>0</v>
      </c>
      <c r="H1568" s="0" t="n">
        <f aca="false">$E$1559*$E1568</f>
        <v>3</v>
      </c>
    </row>
    <row r="1569" customFormat="false" ht="15" hidden="false" customHeight="false" outlineLevel="0" collapsed="false">
      <c r="A1569" s="143" t="n">
        <v>4750</v>
      </c>
      <c r="B1569" s="144" t="s">
        <v>492</v>
      </c>
      <c r="C1569" s="145" t="s">
        <v>476</v>
      </c>
      <c r="D1569" s="145" t="s">
        <v>484</v>
      </c>
      <c r="E1569" s="143" t="n">
        <v>0.768315</v>
      </c>
      <c r="F1569" s="146" t="n">
        <f aca="false">IF(C1569="MAT.",VLOOKUP(A1569,INSUMOS_AUX!A:F,6,0),0)</f>
        <v>0</v>
      </c>
      <c r="G1569" s="143" t="n">
        <f aca="false">IF(C1569="M.O.",VLOOKUP(A1569,INSUMOS_AUX!A:F,6,0),0)</f>
        <v>18.58</v>
      </c>
      <c r="H1569" s="0" t="n">
        <f aca="false">$E$1559*$E1569</f>
        <v>3.07326</v>
      </c>
    </row>
    <row r="1570" customFormat="false" ht="15" hidden="false" customHeight="false" outlineLevel="0" collapsed="false">
      <c r="A1570" s="143" t="n">
        <v>6111</v>
      </c>
      <c r="B1570" s="144" t="s">
        <v>493</v>
      </c>
      <c r="C1570" s="145" t="s">
        <v>476</v>
      </c>
      <c r="D1570" s="145" t="s">
        <v>484</v>
      </c>
      <c r="E1570" s="143" t="n">
        <v>0.768315</v>
      </c>
      <c r="F1570" s="146" t="n">
        <f aca="false">IF(C1570="MAT.",VLOOKUP(A1570,INSUMOS_AUX!A:F,6,0),0)</f>
        <v>0</v>
      </c>
      <c r="G1570" s="143" t="n">
        <f aca="false">IF(C1570="M.O.",VLOOKUP(A1570,INSUMOS_AUX!A:F,6,0),0)</f>
        <v>11.12</v>
      </c>
      <c r="H1570" s="0" t="n">
        <f aca="false">$E$1559*$E1570</f>
        <v>3.07326</v>
      </c>
    </row>
    <row r="1571" customFormat="false" ht="15" hidden="false" customHeight="false" outlineLevel="0" collapsed="false">
      <c r="A1571" s="143" t="s">
        <v>726</v>
      </c>
      <c r="B1571" s="144" t="s">
        <v>727</v>
      </c>
      <c r="C1571" s="145" t="s">
        <v>478</v>
      </c>
      <c r="D1571" s="145" t="s">
        <v>152</v>
      </c>
      <c r="E1571" s="143" t="n">
        <v>20</v>
      </c>
      <c r="F1571" s="146" t="n">
        <f aca="false">IF(C1571="MAT.",VLOOKUP(A1571,INSUMOS_AUX!A:F,6,0),0)</f>
        <v>0.88</v>
      </c>
      <c r="G1571" s="143" t="n">
        <f aca="false">IF(C1571="M.O.",VLOOKUP(A1571,INSUMOS_AUX!A:F,6,0),0)</f>
        <v>0</v>
      </c>
      <c r="H1571" s="0" t="n">
        <f aca="false">$E$1559*$E1571</f>
        <v>80</v>
      </c>
    </row>
    <row r="1572" customFormat="false" ht="15" hidden="false" customHeight="false" outlineLevel="0" collapsed="false">
      <c r="A1572" s="137"/>
      <c r="B1572" s="147"/>
      <c r="C1572" s="138"/>
      <c r="D1572" s="138"/>
      <c r="E1572" s="138"/>
      <c r="F1572" s="138"/>
      <c r="G1572" s="138"/>
    </row>
    <row r="1573" customFormat="false" ht="21" hidden="false" customHeight="false" outlineLevel="0" collapsed="false">
      <c r="A1573" s="139" t="s">
        <v>376</v>
      </c>
      <c r="B1573" s="140" t="s">
        <v>377</v>
      </c>
      <c r="C1573" s="141" t="s">
        <v>62</v>
      </c>
      <c r="D1573" s="141" t="s">
        <v>32</v>
      </c>
      <c r="E1573" s="142" t="n">
        <v>3</v>
      </c>
      <c r="F1573" s="142" t="n">
        <f aca="false">SUMPRODUCT($E1574:$E1582,F1574:F1582)</f>
        <v>333.28</v>
      </c>
      <c r="G1573" s="142" t="n">
        <f aca="false">SUMPRODUCT($E1574:$E1582,G1574:G1582)</f>
        <v>76.530531175</v>
      </c>
    </row>
    <row r="1574" customFormat="false" ht="15" hidden="false" customHeight="false" outlineLevel="0" collapsed="false">
      <c r="A1574" s="143" t="n">
        <v>2436</v>
      </c>
      <c r="B1574" s="144" t="s">
        <v>497</v>
      </c>
      <c r="C1574" s="145" t="s">
        <v>476</v>
      </c>
      <c r="D1574" s="145" t="s">
        <v>484</v>
      </c>
      <c r="E1574" s="143" t="n">
        <v>2.5552765</v>
      </c>
      <c r="F1574" s="146" t="n">
        <f aca="false">IF(C1574="MAT.",VLOOKUP(A1574,INSUMOS_AUX!A:F,6,0),0)</f>
        <v>0</v>
      </c>
      <c r="G1574" s="143" t="n">
        <f aca="false">IF(C1574="M.O.",VLOOKUP(A1574,INSUMOS_AUX!A:F,6,0),0)</f>
        <v>18.58</v>
      </c>
      <c r="H1574" s="0" t="n">
        <f aca="false">$E$1573*$E1574</f>
        <v>7.6658295</v>
      </c>
    </row>
    <row r="1575" customFormat="false" ht="15" hidden="false" customHeight="false" outlineLevel="0" collapsed="false">
      <c r="A1575" s="143" t="n">
        <v>247</v>
      </c>
      <c r="B1575" s="144" t="s">
        <v>610</v>
      </c>
      <c r="C1575" s="145" t="s">
        <v>476</v>
      </c>
      <c r="D1575" s="145" t="s">
        <v>484</v>
      </c>
      <c r="E1575" s="143" t="n">
        <v>2.5552765</v>
      </c>
      <c r="F1575" s="146" t="n">
        <f aca="false">IF(C1575="MAT.",VLOOKUP(A1575,INSUMOS_AUX!A:F,6,0),0)</f>
        <v>0</v>
      </c>
      <c r="G1575" s="143" t="n">
        <f aca="false">IF(C1575="M.O.",VLOOKUP(A1575,INSUMOS_AUX!A:F,6,0),0)</f>
        <v>11.37</v>
      </c>
      <c r="H1575" s="0" t="n">
        <f aca="false">$E$1573*$E1575</f>
        <v>7.6658295</v>
      </c>
    </row>
    <row r="1576" customFormat="false" ht="21" hidden="false" customHeight="false" outlineLevel="0" collapsed="false">
      <c r="A1576" s="143" t="n">
        <v>37370</v>
      </c>
      <c r="B1576" s="144" t="s">
        <v>483</v>
      </c>
      <c r="C1576" s="145" t="s">
        <v>478</v>
      </c>
      <c r="D1576" s="145" t="s">
        <v>484</v>
      </c>
      <c r="E1576" s="143" t="n">
        <v>4.9</v>
      </c>
      <c r="F1576" s="146" t="n">
        <f aca="false">IF(C1576="MAT.",VLOOKUP(A1576,INSUMOS_AUX!A:F,6,0),0)</f>
        <v>3.14</v>
      </c>
      <c r="G1576" s="143" t="n">
        <f aca="false">IF(C1576="M.O.",VLOOKUP(A1576,INSUMOS_AUX!A:F,6,0),0)</f>
        <v>0</v>
      </c>
      <c r="H1576" s="0" t="n">
        <f aca="false">$E$1573*$E1576</f>
        <v>14.7</v>
      </c>
    </row>
    <row r="1577" customFormat="false" ht="21" hidden="false" customHeight="false" outlineLevel="0" collapsed="false">
      <c r="A1577" s="143" t="n">
        <v>37371</v>
      </c>
      <c r="B1577" s="144" t="s">
        <v>485</v>
      </c>
      <c r="C1577" s="145" t="s">
        <v>478</v>
      </c>
      <c r="D1577" s="145" t="s">
        <v>484</v>
      </c>
      <c r="E1577" s="143" t="n">
        <v>4.9</v>
      </c>
      <c r="F1577" s="146" t="n">
        <f aca="false">IF(C1577="MAT.",VLOOKUP(A1577,INSUMOS_AUX!A:F,6,0),0)</f>
        <v>0.63</v>
      </c>
      <c r="G1577" s="143" t="n">
        <f aca="false">IF(C1577="M.O.",VLOOKUP(A1577,INSUMOS_AUX!A:F,6,0),0)</f>
        <v>0</v>
      </c>
      <c r="H1577" s="0" t="n">
        <f aca="false">$E$1573*$E1577</f>
        <v>14.7</v>
      </c>
    </row>
    <row r="1578" customFormat="false" ht="21" hidden="false" customHeight="false" outlineLevel="0" collapsed="false">
      <c r="A1578" s="143" t="n">
        <v>37372</v>
      </c>
      <c r="B1578" s="144" t="s">
        <v>486</v>
      </c>
      <c r="C1578" s="145" t="s">
        <v>478</v>
      </c>
      <c r="D1578" s="145" t="s">
        <v>484</v>
      </c>
      <c r="E1578" s="143" t="n">
        <v>4.9</v>
      </c>
      <c r="F1578" s="146" t="n">
        <f aca="false">IF(C1578="MAT.",VLOOKUP(A1578,INSUMOS_AUX!A:F,6,0),0)</f>
        <v>1.34</v>
      </c>
      <c r="G1578" s="143" t="n">
        <f aca="false">IF(C1578="M.O.",VLOOKUP(A1578,INSUMOS_AUX!A:F,6,0),0)</f>
        <v>0</v>
      </c>
      <c r="H1578" s="0" t="n">
        <f aca="false">$E$1573*$E1578</f>
        <v>14.7</v>
      </c>
    </row>
    <row r="1579" customFormat="false" ht="21" hidden="false" customHeight="false" outlineLevel="0" collapsed="false">
      <c r="A1579" s="143" t="n">
        <v>37373</v>
      </c>
      <c r="B1579" s="144" t="s">
        <v>487</v>
      </c>
      <c r="C1579" s="145" t="s">
        <v>478</v>
      </c>
      <c r="D1579" s="145" t="s">
        <v>484</v>
      </c>
      <c r="E1579" s="143" t="n">
        <v>4.9</v>
      </c>
      <c r="F1579" s="146" t="n">
        <f aca="false">IF(C1579="MAT.",VLOOKUP(A1579,INSUMOS_AUX!A:F,6,0),0)</f>
        <v>0.04</v>
      </c>
      <c r="G1579" s="143" t="n">
        <f aca="false">IF(C1579="M.O.",VLOOKUP(A1579,INSUMOS_AUX!A:F,6,0),0)</f>
        <v>0</v>
      </c>
      <c r="H1579" s="0" t="n">
        <f aca="false">$E$1573*$E1579</f>
        <v>14.7</v>
      </c>
    </row>
    <row r="1580" customFormat="false" ht="21" hidden="false" customHeight="false" outlineLevel="0" collapsed="false">
      <c r="A1580" s="143" t="n">
        <v>43460</v>
      </c>
      <c r="B1580" s="144" t="s">
        <v>498</v>
      </c>
      <c r="C1580" s="145" t="s">
        <v>478</v>
      </c>
      <c r="D1580" s="145" t="s">
        <v>484</v>
      </c>
      <c r="E1580" s="143" t="n">
        <v>4.9</v>
      </c>
      <c r="F1580" s="146" t="n">
        <f aca="false">IF(C1580="MAT.",VLOOKUP(A1580,INSUMOS_AUX!A:F,6,0),0)</f>
        <v>0.85</v>
      </c>
      <c r="G1580" s="143" t="n">
        <f aca="false">IF(C1580="M.O.",VLOOKUP(A1580,INSUMOS_AUX!A:F,6,0),0)</f>
        <v>0</v>
      </c>
      <c r="H1580" s="0" t="n">
        <f aca="false">$E$1573*$E1580</f>
        <v>14.7</v>
      </c>
    </row>
    <row r="1581" customFormat="false" ht="21" hidden="false" customHeight="false" outlineLevel="0" collapsed="false">
      <c r="A1581" s="143" t="n">
        <v>43484</v>
      </c>
      <c r="B1581" s="144" t="s">
        <v>499</v>
      </c>
      <c r="C1581" s="145" t="s">
        <v>478</v>
      </c>
      <c r="D1581" s="145" t="s">
        <v>484</v>
      </c>
      <c r="E1581" s="143" t="n">
        <v>4.9</v>
      </c>
      <c r="F1581" s="146" t="n">
        <f aca="false">IF(C1581="MAT.",VLOOKUP(A1581,INSUMOS_AUX!A:F,6,0),0)</f>
        <v>1.2</v>
      </c>
      <c r="G1581" s="143" t="n">
        <f aca="false">IF(C1581="M.O.",VLOOKUP(A1581,INSUMOS_AUX!A:F,6,0),0)</f>
        <v>0</v>
      </c>
      <c r="H1581" s="0" t="n">
        <f aca="false">$E$1573*$E1581</f>
        <v>14.7</v>
      </c>
    </row>
    <row r="1582" customFormat="false" ht="15" hidden="false" customHeight="false" outlineLevel="0" collapsed="false">
      <c r="A1582" s="143" t="s">
        <v>728</v>
      </c>
      <c r="B1582" s="144" t="s">
        <v>729</v>
      </c>
      <c r="C1582" s="145" t="s">
        <v>478</v>
      </c>
      <c r="D1582" s="145" t="s">
        <v>32</v>
      </c>
      <c r="E1582" s="143" t="n">
        <v>1</v>
      </c>
      <c r="F1582" s="146" t="n">
        <f aca="false">IF(C1582="MAT.",VLOOKUP(A1582,INSUMOS_AUX!A:F,6,0),0)</f>
        <v>298</v>
      </c>
      <c r="G1582" s="143" t="n">
        <f aca="false">IF(C1582="M.O.",VLOOKUP(A1582,INSUMOS_AUX!A:F,6,0),0)</f>
        <v>0</v>
      </c>
      <c r="H1582" s="0" t="n">
        <f aca="false">$E$1573*$E1582</f>
        <v>3</v>
      </c>
    </row>
    <row r="1583" customFormat="false" ht="15" hidden="false" customHeight="false" outlineLevel="0" collapsed="false">
      <c r="A1583" s="137"/>
      <c r="B1583" s="147"/>
      <c r="C1583" s="138"/>
      <c r="D1583" s="138"/>
      <c r="E1583" s="138"/>
      <c r="F1583" s="138"/>
      <c r="G1583" s="138"/>
    </row>
    <row r="1584" customFormat="false" ht="21" hidden="false" customHeight="false" outlineLevel="0" collapsed="false">
      <c r="A1584" s="139" t="s">
        <v>379</v>
      </c>
      <c r="B1584" s="140" t="s">
        <v>380</v>
      </c>
      <c r="C1584" s="141" t="s">
        <v>62</v>
      </c>
      <c r="D1584" s="141" t="s">
        <v>32</v>
      </c>
      <c r="E1584" s="142" t="n">
        <v>3</v>
      </c>
      <c r="F1584" s="142" t="n">
        <f aca="false">SUMPRODUCT($E1585:$E1593,F1585:F1593)</f>
        <v>179.704</v>
      </c>
      <c r="G1584" s="142" t="n">
        <f aca="false">SUMPRODUCT($E1585:$E1593,G1585:G1593)</f>
        <v>75.281053115</v>
      </c>
    </row>
    <row r="1585" customFormat="false" ht="15" hidden="false" customHeight="false" outlineLevel="0" collapsed="false">
      <c r="A1585" s="143" t="n">
        <v>2436</v>
      </c>
      <c r="B1585" s="144" t="s">
        <v>497</v>
      </c>
      <c r="C1585" s="145" t="s">
        <v>476</v>
      </c>
      <c r="D1585" s="145" t="s">
        <v>484</v>
      </c>
      <c r="E1585" s="143" t="n">
        <v>2.5135577</v>
      </c>
      <c r="F1585" s="146" t="n">
        <f aca="false">IF(C1585="MAT.",VLOOKUP(A1585,INSUMOS_AUX!A:F,6,0),0)</f>
        <v>0</v>
      </c>
      <c r="G1585" s="143" t="n">
        <f aca="false">IF(C1585="M.O.",VLOOKUP(A1585,INSUMOS_AUX!A:F,6,0),0)</f>
        <v>18.58</v>
      </c>
      <c r="H1585" s="0" t="n">
        <f aca="false">$E$1584*$E1585</f>
        <v>7.5406731</v>
      </c>
    </row>
    <row r="1586" customFormat="false" ht="15" hidden="false" customHeight="false" outlineLevel="0" collapsed="false">
      <c r="A1586" s="143" t="n">
        <v>247</v>
      </c>
      <c r="B1586" s="144" t="s">
        <v>610</v>
      </c>
      <c r="C1586" s="145" t="s">
        <v>476</v>
      </c>
      <c r="D1586" s="145" t="s">
        <v>484</v>
      </c>
      <c r="E1586" s="143" t="n">
        <v>2.5135577</v>
      </c>
      <c r="F1586" s="146" t="n">
        <f aca="false">IF(C1586="MAT.",VLOOKUP(A1586,INSUMOS_AUX!A:F,6,0),0)</f>
        <v>0</v>
      </c>
      <c r="G1586" s="143" t="n">
        <f aca="false">IF(C1586="M.O.",VLOOKUP(A1586,INSUMOS_AUX!A:F,6,0),0)</f>
        <v>11.37</v>
      </c>
      <c r="H1586" s="0" t="n">
        <f aca="false">$E$1584*$E1586</f>
        <v>7.5406731</v>
      </c>
    </row>
    <row r="1587" customFormat="false" ht="21" hidden="false" customHeight="false" outlineLevel="0" collapsed="false">
      <c r="A1587" s="143" t="n">
        <v>37370</v>
      </c>
      <c r="B1587" s="144" t="s">
        <v>483</v>
      </c>
      <c r="C1587" s="145" t="s">
        <v>478</v>
      </c>
      <c r="D1587" s="145" t="s">
        <v>484</v>
      </c>
      <c r="E1587" s="143" t="n">
        <v>4.82</v>
      </c>
      <c r="F1587" s="146" t="n">
        <f aca="false">IF(C1587="MAT.",VLOOKUP(A1587,INSUMOS_AUX!A:F,6,0),0)</f>
        <v>3.14</v>
      </c>
      <c r="G1587" s="143" t="n">
        <f aca="false">IF(C1587="M.O.",VLOOKUP(A1587,INSUMOS_AUX!A:F,6,0),0)</f>
        <v>0</v>
      </c>
      <c r="H1587" s="0" t="n">
        <f aca="false">$E$1584*$E1587</f>
        <v>14.46</v>
      </c>
    </row>
    <row r="1588" customFormat="false" ht="21" hidden="false" customHeight="false" outlineLevel="0" collapsed="false">
      <c r="A1588" s="143" t="n">
        <v>37371</v>
      </c>
      <c r="B1588" s="144" t="s">
        <v>485</v>
      </c>
      <c r="C1588" s="145" t="s">
        <v>478</v>
      </c>
      <c r="D1588" s="145" t="s">
        <v>484</v>
      </c>
      <c r="E1588" s="143" t="n">
        <v>4.82</v>
      </c>
      <c r="F1588" s="146" t="n">
        <f aca="false">IF(C1588="MAT.",VLOOKUP(A1588,INSUMOS_AUX!A:F,6,0),0)</f>
        <v>0.63</v>
      </c>
      <c r="G1588" s="143" t="n">
        <f aca="false">IF(C1588="M.O.",VLOOKUP(A1588,INSUMOS_AUX!A:F,6,0),0)</f>
        <v>0</v>
      </c>
      <c r="H1588" s="0" t="n">
        <f aca="false">$E$1584*$E1588</f>
        <v>14.46</v>
      </c>
    </row>
    <row r="1589" customFormat="false" ht="21" hidden="false" customHeight="false" outlineLevel="0" collapsed="false">
      <c r="A1589" s="143" t="n">
        <v>37372</v>
      </c>
      <c r="B1589" s="144" t="s">
        <v>486</v>
      </c>
      <c r="C1589" s="145" t="s">
        <v>478</v>
      </c>
      <c r="D1589" s="145" t="s">
        <v>484</v>
      </c>
      <c r="E1589" s="143" t="n">
        <v>4.82</v>
      </c>
      <c r="F1589" s="146" t="n">
        <f aca="false">IF(C1589="MAT.",VLOOKUP(A1589,INSUMOS_AUX!A:F,6,0),0)</f>
        <v>1.34</v>
      </c>
      <c r="G1589" s="143" t="n">
        <f aca="false">IF(C1589="M.O.",VLOOKUP(A1589,INSUMOS_AUX!A:F,6,0),0)</f>
        <v>0</v>
      </c>
      <c r="H1589" s="0" t="n">
        <f aca="false">$E$1584*$E1589</f>
        <v>14.46</v>
      </c>
    </row>
    <row r="1590" customFormat="false" ht="21" hidden="false" customHeight="false" outlineLevel="0" collapsed="false">
      <c r="A1590" s="143" t="n">
        <v>37373</v>
      </c>
      <c r="B1590" s="144" t="s">
        <v>487</v>
      </c>
      <c r="C1590" s="145" t="s">
        <v>478</v>
      </c>
      <c r="D1590" s="145" t="s">
        <v>484</v>
      </c>
      <c r="E1590" s="143" t="n">
        <v>4.82</v>
      </c>
      <c r="F1590" s="146" t="n">
        <f aca="false">IF(C1590="MAT.",VLOOKUP(A1590,INSUMOS_AUX!A:F,6,0),0)</f>
        <v>0.04</v>
      </c>
      <c r="G1590" s="143" t="n">
        <f aca="false">IF(C1590="M.O.",VLOOKUP(A1590,INSUMOS_AUX!A:F,6,0),0)</f>
        <v>0</v>
      </c>
      <c r="H1590" s="0" t="n">
        <f aca="false">$E$1584*$E1590</f>
        <v>14.46</v>
      </c>
    </row>
    <row r="1591" customFormat="false" ht="21" hidden="false" customHeight="false" outlineLevel="0" collapsed="false">
      <c r="A1591" s="143" t="n">
        <v>43460</v>
      </c>
      <c r="B1591" s="144" t="s">
        <v>498</v>
      </c>
      <c r="C1591" s="145" t="s">
        <v>478</v>
      </c>
      <c r="D1591" s="145" t="s">
        <v>484</v>
      </c>
      <c r="E1591" s="143" t="n">
        <v>4.82</v>
      </c>
      <c r="F1591" s="146" t="n">
        <f aca="false">IF(C1591="MAT.",VLOOKUP(A1591,INSUMOS_AUX!A:F,6,0),0)</f>
        <v>0.85</v>
      </c>
      <c r="G1591" s="143" t="n">
        <f aca="false">IF(C1591="M.O.",VLOOKUP(A1591,INSUMOS_AUX!A:F,6,0),0)</f>
        <v>0</v>
      </c>
      <c r="H1591" s="0" t="n">
        <f aca="false">$E$1584*$E1591</f>
        <v>14.46</v>
      </c>
    </row>
    <row r="1592" customFormat="false" ht="21" hidden="false" customHeight="false" outlineLevel="0" collapsed="false">
      <c r="A1592" s="143" t="n">
        <v>43484</v>
      </c>
      <c r="B1592" s="144" t="s">
        <v>499</v>
      </c>
      <c r="C1592" s="145" t="s">
        <v>478</v>
      </c>
      <c r="D1592" s="145" t="s">
        <v>484</v>
      </c>
      <c r="E1592" s="143" t="n">
        <v>4.82</v>
      </c>
      <c r="F1592" s="146" t="n">
        <f aca="false">IF(C1592="MAT.",VLOOKUP(A1592,INSUMOS_AUX!A:F,6,0),0)</f>
        <v>1.2</v>
      </c>
      <c r="G1592" s="143" t="n">
        <f aca="false">IF(C1592="M.O.",VLOOKUP(A1592,INSUMOS_AUX!A:F,6,0),0)</f>
        <v>0</v>
      </c>
      <c r="H1592" s="0" t="n">
        <f aca="false">$E$1584*$E1592</f>
        <v>14.46</v>
      </c>
    </row>
    <row r="1593" customFormat="false" ht="15" hidden="false" customHeight="false" outlineLevel="0" collapsed="false">
      <c r="A1593" s="143" t="s">
        <v>730</v>
      </c>
      <c r="B1593" s="144" t="s">
        <v>731</v>
      </c>
      <c r="C1593" s="145" t="s">
        <v>478</v>
      </c>
      <c r="D1593" s="145" t="s">
        <v>732</v>
      </c>
      <c r="E1593" s="143" t="n">
        <v>1</v>
      </c>
      <c r="F1593" s="146" t="n">
        <f aca="false">IF(C1593="MAT.",VLOOKUP(A1593,INSUMOS_AUX!A:F,6,0),0)</f>
        <v>145</v>
      </c>
      <c r="G1593" s="143" t="n">
        <f aca="false">IF(C1593="M.O.",VLOOKUP(A1593,INSUMOS_AUX!A:F,6,0),0)</f>
        <v>0</v>
      </c>
      <c r="H1593" s="0" t="n">
        <f aca="false">$E$1584*$E1593</f>
        <v>3</v>
      </c>
    </row>
    <row r="1594" customFormat="false" ht="15" hidden="false" customHeight="false" outlineLevel="0" collapsed="false">
      <c r="A1594" s="137"/>
      <c r="B1594" s="147"/>
      <c r="C1594" s="138"/>
      <c r="D1594" s="138"/>
      <c r="E1594" s="138"/>
      <c r="F1594" s="138"/>
      <c r="G1594" s="138"/>
    </row>
    <row r="1595" customFormat="false" ht="21" hidden="false" customHeight="false" outlineLevel="0" collapsed="false">
      <c r="A1595" s="139" t="s">
        <v>382</v>
      </c>
      <c r="B1595" s="140" t="s">
        <v>383</v>
      </c>
      <c r="C1595" s="141" t="s">
        <v>62</v>
      </c>
      <c r="D1595" s="141" t="s">
        <v>152</v>
      </c>
      <c r="E1595" s="142" t="n">
        <v>50</v>
      </c>
      <c r="F1595" s="142" t="n">
        <f aca="false">SUMPRODUCT($E1596:$E1604,F1596:F1604)</f>
        <v>7.046</v>
      </c>
      <c r="G1595" s="142" t="n">
        <f aca="false">SUMPRODUCT($E1596:$E1604,G1596:G1604)</f>
        <v>4.37317321</v>
      </c>
    </row>
    <row r="1596" customFormat="false" ht="15" hidden="false" customHeight="false" outlineLevel="0" collapsed="false">
      <c r="A1596" s="143" t="n">
        <v>2436</v>
      </c>
      <c r="B1596" s="144" t="s">
        <v>497</v>
      </c>
      <c r="C1596" s="145" t="s">
        <v>476</v>
      </c>
      <c r="D1596" s="145" t="s">
        <v>484</v>
      </c>
      <c r="E1596" s="143" t="n">
        <v>0.1460158</v>
      </c>
      <c r="F1596" s="146" t="n">
        <f aca="false">IF(C1596="MAT.",VLOOKUP(A1596,INSUMOS_AUX!A:F,6,0),0)</f>
        <v>0</v>
      </c>
      <c r="G1596" s="143" t="n">
        <f aca="false">IF(C1596="M.O.",VLOOKUP(A1596,INSUMOS_AUX!A:F,6,0),0)</f>
        <v>18.58</v>
      </c>
      <c r="H1596" s="0" t="n">
        <f aca="false">$E$1595*$E1596</f>
        <v>7.30079</v>
      </c>
    </row>
    <row r="1597" customFormat="false" ht="15" hidden="false" customHeight="false" outlineLevel="0" collapsed="false">
      <c r="A1597" s="143" t="n">
        <v>247</v>
      </c>
      <c r="B1597" s="144" t="s">
        <v>610</v>
      </c>
      <c r="C1597" s="145" t="s">
        <v>476</v>
      </c>
      <c r="D1597" s="145" t="s">
        <v>484</v>
      </c>
      <c r="E1597" s="143" t="n">
        <v>0.1460158</v>
      </c>
      <c r="F1597" s="146" t="n">
        <f aca="false">IF(C1597="MAT.",VLOOKUP(A1597,INSUMOS_AUX!A:F,6,0),0)</f>
        <v>0</v>
      </c>
      <c r="G1597" s="143" t="n">
        <f aca="false">IF(C1597="M.O.",VLOOKUP(A1597,INSUMOS_AUX!A:F,6,0),0)</f>
        <v>11.37</v>
      </c>
      <c r="H1597" s="0" t="n">
        <f aca="false">$E$1595*$E1597</f>
        <v>7.30079</v>
      </c>
    </row>
    <row r="1598" customFormat="false" ht="21" hidden="false" customHeight="false" outlineLevel="0" collapsed="false">
      <c r="A1598" s="143" t="n">
        <v>37370</v>
      </c>
      <c r="B1598" s="144" t="s">
        <v>483</v>
      </c>
      <c r="C1598" s="145" t="s">
        <v>478</v>
      </c>
      <c r="D1598" s="145" t="s">
        <v>484</v>
      </c>
      <c r="E1598" s="143" t="n">
        <v>0.28</v>
      </c>
      <c r="F1598" s="146" t="n">
        <f aca="false">IF(C1598="MAT.",VLOOKUP(A1598,INSUMOS_AUX!A:F,6,0),0)</f>
        <v>3.14</v>
      </c>
      <c r="G1598" s="143" t="n">
        <f aca="false">IF(C1598="M.O.",VLOOKUP(A1598,INSUMOS_AUX!A:F,6,0),0)</f>
        <v>0</v>
      </c>
      <c r="H1598" s="0" t="n">
        <f aca="false">$E$1595*$E1598</f>
        <v>14</v>
      </c>
    </row>
    <row r="1599" customFormat="false" ht="21" hidden="false" customHeight="false" outlineLevel="0" collapsed="false">
      <c r="A1599" s="143" t="n">
        <v>37371</v>
      </c>
      <c r="B1599" s="144" t="s">
        <v>485</v>
      </c>
      <c r="C1599" s="145" t="s">
        <v>478</v>
      </c>
      <c r="D1599" s="145" t="s">
        <v>484</v>
      </c>
      <c r="E1599" s="143" t="n">
        <v>0.28</v>
      </c>
      <c r="F1599" s="146" t="n">
        <f aca="false">IF(C1599="MAT.",VLOOKUP(A1599,INSUMOS_AUX!A:F,6,0),0)</f>
        <v>0.63</v>
      </c>
      <c r="G1599" s="143" t="n">
        <f aca="false">IF(C1599="M.O.",VLOOKUP(A1599,INSUMOS_AUX!A:F,6,0),0)</f>
        <v>0</v>
      </c>
      <c r="H1599" s="0" t="n">
        <f aca="false">$E$1595*$E1599</f>
        <v>14</v>
      </c>
    </row>
    <row r="1600" customFormat="false" ht="21" hidden="false" customHeight="false" outlineLevel="0" collapsed="false">
      <c r="A1600" s="143" t="n">
        <v>37372</v>
      </c>
      <c r="B1600" s="144" t="s">
        <v>486</v>
      </c>
      <c r="C1600" s="145" t="s">
        <v>478</v>
      </c>
      <c r="D1600" s="145" t="s">
        <v>484</v>
      </c>
      <c r="E1600" s="143" t="n">
        <v>0.28</v>
      </c>
      <c r="F1600" s="146" t="n">
        <f aca="false">IF(C1600="MAT.",VLOOKUP(A1600,INSUMOS_AUX!A:F,6,0),0)</f>
        <v>1.34</v>
      </c>
      <c r="G1600" s="143" t="n">
        <f aca="false">IF(C1600="M.O.",VLOOKUP(A1600,INSUMOS_AUX!A:F,6,0),0)</f>
        <v>0</v>
      </c>
      <c r="H1600" s="0" t="n">
        <f aca="false">$E$1595*$E1600</f>
        <v>14</v>
      </c>
    </row>
    <row r="1601" customFormat="false" ht="21" hidden="false" customHeight="false" outlineLevel="0" collapsed="false">
      <c r="A1601" s="143" t="n">
        <v>37373</v>
      </c>
      <c r="B1601" s="144" t="s">
        <v>487</v>
      </c>
      <c r="C1601" s="145" t="s">
        <v>478</v>
      </c>
      <c r="D1601" s="145" t="s">
        <v>484</v>
      </c>
      <c r="E1601" s="143" t="n">
        <v>0.28</v>
      </c>
      <c r="F1601" s="146" t="n">
        <f aca="false">IF(C1601="MAT.",VLOOKUP(A1601,INSUMOS_AUX!A:F,6,0),0)</f>
        <v>0.04</v>
      </c>
      <c r="G1601" s="143" t="n">
        <f aca="false">IF(C1601="M.O.",VLOOKUP(A1601,INSUMOS_AUX!A:F,6,0),0)</f>
        <v>0</v>
      </c>
      <c r="H1601" s="0" t="n">
        <f aca="false">$E$1595*$E1601</f>
        <v>14</v>
      </c>
    </row>
    <row r="1602" customFormat="false" ht="31.5" hidden="false" customHeight="false" outlineLevel="0" collapsed="false">
      <c r="A1602" s="143" t="n">
        <v>39257</v>
      </c>
      <c r="B1602" s="144" t="s">
        <v>719</v>
      </c>
      <c r="C1602" s="145" t="s">
        <v>478</v>
      </c>
      <c r="D1602" s="145" t="s">
        <v>152</v>
      </c>
      <c r="E1602" s="143" t="n">
        <v>1</v>
      </c>
      <c r="F1602" s="146" t="n">
        <f aca="false">IF(C1602="MAT.",VLOOKUP(A1602,INSUMOS_AUX!A:F,6,0),0)</f>
        <v>5.03</v>
      </c>
      <c r="G1602" s="143" t="n">
        <f aca="false">IF(C1602="M.O.",VLOOKUP(A1602,INSUMOS_AUX!A:F,6,0),0)</f>
        <v>0</v>
      </c>
      <c r="H1602" s="0" t="n">
        <f aca="false">$E$1595*$E1602</f>
        <v>50</v>
      </c>
    </row>
    <row r="1603" customFormat="false" ht="21" hidden="false" customHeight="false" outlineLevel="0" collapsed="false">
      <c r="A1603" s="143" t="n">
        <v>43460</v>
      </c>
      <c r="B1603" s="144" t="s">
        <v>498</v>
      </c>
      <c r="C1603" s="145" t="s">
        <v>478</v>
      </c>
      <c r="D1603" s="145" t="s">
        <v>484</v>
      </c>
      <c r="E1603" s="143" t="n">
        <v>0.28</v>
      </c>
      <c r="F1603" s="146" t="n">
        <f aca="false">IF(C1603="MAT.",VLOOKUP(A1603,INSUMOS_AUX!A:F,6,0),0)</f>
        <v>0.85</v>
      </c>
      <c r="G1603" s="143" t="n">
        <f aca="false">IF(C1603="M.O.",VLOOKUP(A1603,INSUMOS_AUX!A:F,6,0),0)</f>
        <v>0</v>
      </c>
      <c r="H1603" s="0" t="n">
        <f aca="false">$E$1595*$E1603</f>
        <v>14</v>
      </c>
    </row>
    <row r="1604" customFormat="false" ht="21" hidden="false" customHeight="false" outlineLevel="0" collapsed="false">
      <c r="A1604" s="143" t="n">
        <v>43484</v>
      </c>
      <c r="B1604" s="144" t="s">
        <v>499</v>
      </c>
      <c r="C1604" s="145" t="s">
        <v>478</v>
      </c>
      <c r="D1604" s="145" t="s">
        <v>484</v>
      </c>
      <c r="E1604" s="143" t="n">
        <v>0.28</v>
      </c>
      <c r="F1604" s="146" t="n">
        <f aca="false">IF(C1604="MAT.",VLOOKUP(A1604,INSUMOS_AUX!A:F,6,0),0)</f>
        <v>1.2</v>
      </c>
      <c r="G1604" s="143" t="n">
        <f aca="false">IF(C1604="M.O.",VLOOKUP(A1604,INSUMOS_AUX!A:F,6,0),0)</f>
        <v>0</v>
      </c>
      <c r="H1604" s="0" t="n">
        <f aca="false">$E$1595*$E1604</f>
        <v>14</v>
      </c>
    </row>
    <row r="1605" customFormat="false" ht="15" hidden="false" customHeight="false" outlineLevel="0" collapsed="false">
      <c r="A1605" s="137"/>
      <c r="B1605" s="147"/>
      <c r="C1605" s="138"/>
      <c r="D1605" s="138"/>
      <c r="E1605" s="138"/>
      <c r="F1605" s="138"/>
      <c r="G1605" s="138"/>
    </row>
    <row r="1606" customFormat="false" ht="21" hidden="false" customHeight="false" outlineLevel="0" collapsed="false">
      <c r="A1606" s="139" t="s">
        <v>385</v>
      </c>
      <c r="B1606" s="140" t="s">
        <v>386</v>
      </c>
      <c r="C1606" s="141" t="s">
        <v>62</v>
      </c>
      <c r="D1606" s="141" t="s">
        <v>32</v>
      </c>
      <c r="E1606" s="142" t="n">
        <v>12</v>
      </c>
      <c r="F1606" s="142" t="n">
        <f aca="false">SUMPRODUCT($E1607:$E1615,F1607:F1615)</f>
        <v>161.104</v>
      </c>
      <c r="G1606" s="142" t="n">
        <f aca="false">SUMPRODUCT($E1607:$E1615,G1607:G1615)</f>
        <v>67.47181524</v>
      </c>
    </row>
    <row r="1607" customFormat="false" ht="15" hidden="false" customHeight="false" outlineLevel="0" collapsed="false">
      <c r="A1607" s="143" t="n">
        <v>2436</v>
      </c>
      <c r="B1607" s="144" t="s">
        <v>497</v>
      </c>
      <c r="C1607" s="145" t="s">
        <v>476</v>
      </c>
      <c r="D1607" s="145" t="s">
        <v>484</v>
      </c>
      <c r="E1607" s="143" t="n">
        <v>2.2528152</v>
      </c>
      <c r="F1607" s="146" t="n">
        <f aca="false">IF(C1607="MAT.",VLOOKUP(A1607,INSUMOS_AUX!A:F,6,0),0)</f>
        <v>0</v>
      </c>
      <c r="G1607" s="143" t="n">
        <f aca="false">IF(C1607="M.O.",VLOOKUP(A1607,INSUMOS_AUX!A:F,6,0),0)</f>
        <v>18.58</v>
      </c>
      <c r="H1607" s="0" t="n">
        <f aca="false">$E$1606*$E1607</f>
        <v>27.0337824</v>
      </c>
    </row>
    <row r="1608" customFormat="false" ht="15" hidden="false" customHeight="false" outlineLevel="0" collapsed="false">
      <c r="A1608" s="143" t="n">
        <v>247</v>
      </c>
      <c r="B1608" s="144" t="s">
        <v>610</v>
      </c>
      <c r="C1608" s="145" t="s">
        <v>476</v>
      </c>
      <c r="D1608" s="145" t="s">
        <v>484</v>
      </c>
      <c r="E1608" s="143" t="n">
        <v>2.2528152</v>
      </c>
      <c r="F1608" s="146" t="n">
        <f aca="false">IF(C1608="MAT.",VLOOKUP(A1608,INSUMOS_AUX!A:F,6,0),0)</f>
        <v>0</v>
      </c>
      <c r="G1608" s="143" t="n">
        <f aca="false">IF(C1608="M.O.",VLOOKUP(A1608,INSUMOS_AUX!A:F,6,0),0)</f>
        <v>11.37</v>
      </c>
      <c r="H1608" s="0" t="n">
        <f aca="false">$E$1606*$E1608</f>
        <v>27.0337824</v>
      </c>
    </row>
    <row r="1609" customFormat="false" ht="21" hidden="false" customHeight="false" outlineLevel="0" collapsed="false">
      <c r="A1609" s="143" t="n">
        <v>37370</v>
      </c>
      <c r="B1609" s="144" t="s">
        <v>483</v>
      </c>
      <c r="C1609" s="145" t="s">
        <v>478</v>
      </c>
      <c r="D1609" s="145" t="s">
        <v>484</v>
      </c>
      <c r="E1609" s="143" t="n">
        <v>4.32</v>
      </c>
      <c r="F1609" s="146" t="n">
        <f aca="false">IF(C1609="MAT.",VLOOKUP(A1609,INSUMOS_AUX!A:F,6,0),0)</f>
        <v>3.14</v>
      </c>
      <c r="G1609" s="143" t="n">
        <f aca="false">IF(C1609="M.O.",VLOOKUP(A1609,INSUMOS_AUX!A:F,6,0),0)</f>
        <v>0</v>
      </c>
      <c r="H1609" s="0" t="n">
        <f aca="false">$E$1606*$E1609</f>
        <v>51.84</v>
      </c>
    </row>
    <row r="1610" customFormat="false" ht="21" hidden="false" customHeight="false" outlineLevel="0" collapsed="false">
      <c r="A1610" s="143" t="n">
        <v>37371</v>
      </c>
      <c r="B1610" s="144" t="s">
        <v>485</v>
      </c>
      <c r="C1610" s="145" t="s">
        <v>478</v>
      </c>
      <c r="D1610" s="145" t="s">
        <v>484</v>
      </c>
      <c r="E1610" s="143" t="n">
        <v>4.32</v>
      </c>
      <c r="F1610" s="146" t="n">
        <f aca="false">IF(C1610="MAT.",VLOOKUP(A1610,INSUMOS_AUX!A:F,6,0),0)</f>
        <v>0.63</v>
      </c>
      <c r="G1610" s="143" t="n">
        <f aca="false">IF(C1610="M.O.",VLOOKUP(A1610,INSUMOS_AUX!A:F,6,0),0)</f>
        <v>0</v>
      </c>
      <c r="H1610" s="0" t="n">
        <f aca="false">$E$1606*$E1610</f>
        <v>51.84</v>
      </c>
    </row>
    <row r="1611" customFormat="false" ht="21" hidden="false" customHeight="false" outlineLevel="0" collapsed="false">
      <c r="A1611" s="143" t="n">
        <v>37372</v>
      </c>
      <c r="B1611" s="144" t="s">
        <v>486</v>
      </c>
      <c r="C1611" s="145" t="s">
        <v>478</v>
      </c>
      <c r="D1611" s="145" t="s">
        <v>484</v>
      </c>
      <c r="E1611" s="143" t="n">
        <v>4.32</v>
      </c>
      <c r="F1611" s="146" t="n">
        <f aca="false">IF(C1611="MAT.",VLOOKUP(A1611,INSUMOS_AUX!A:F,6,0),0)</f>
        <v>1.34</v>
      </c>
      <c r="G1611" s="143" t="n">
        <f aca="false">IF(C1611="M.O.",VLOOKUP(A1611,INSUMOS_AUX!A:F,6,0),0)</f>
        <v>0</v>
      </c>
      <c r="H1611" s="0" t="n">
        <f aca="false">$E$1606*$E1611</f>
        <v>51.84</v>
      </c>
    </row>
    <row r="1612" customFormat="false" ht="21" hidden="false" customHeight="false" outlineLevel="0" collapsed="false">
      <c r="A1612" s="143" t="n">
        <v>37373</v>
      </c>
      <c r="B1612" s="144" t="s">
        <v>487</v>
      </c>
      <c r="C1612" s="145" t="s">
        <v>478</v>
      </c>
      <c r="D1612" s="145" t="s">
        <v>484</v>
      </c>
      <c r="E1612" s="143" t="n">
        <v>4.32</v>
      </c>
      <c r="F1612" s="146" t="n">
        <f aca="false">IF(C1612="MAT.",VLOOKUP(A1612,INSUMOS_AUX!A:F,6,0),0)</f>
        <v>0.04</v>
      </c>
      <c r="G1612" s="143" t="n">
        <f aca="false">IF(C1612="M.O.",VLOOKUP(A1612,INSUMOS_AUX!A:F,6,0),0)</f>
        <v>0</v>
      </c>
      <c r="H1612" s="0" t="n">
        <f aca="false">$E$1606*$E1612</f>
        <v>51.84</v>
      </c>
    </row>
    <row r="1613" customFormat="false" ht="21" hidden="false" customHeight="false" outlineLevel="0" collapsed="false">
      <c r="A1613" s="143" t="n">
        <v>43460</v>
      </c>
      <c r="B1613" s="144" t="s">
        <v>498</v>
      </c>
      <c r="C1613" s="145" t="s">
        <v>478</v>
      </c>
      <c r="D1613" s="145" t="s">
        <v>484</v>
      </c>
      <c r="E1613" s="143" t="n">
        <v>4.32</v>
      </c>
      <c r="F1613" s="146" t="n">
        <f aca="false">IF(C1613="MAT.",VLOOKUP(A1613,INSUMOS_AUX!A:F,6,0),0)</f>
        <v>0.85</v>
      </c>
      <c r="G1613" s="143" t="n">
        <f aca="false">IF(C1613="M.O.",VLOOKUP(A1613,INSUMOS_AUX!A:F,6,0),0)</f>
        <v>0</v>
      </c>
      <c r="H1613" s="0" t="n">
        <f aca="false">$E$1606*$E1613</f>
        <v>51.84</v>
      </c>
    </row>
    <row r="1614" customFormat="false" ht="21" hidden="false" customHeight="false" outlineLevel="0" collapsed="false">
      <c r="A1614" s="143" t="n">
        <v>43484</v>
      </c>
      <c r="B1614" s="144" t="s">
        <v>499</v>
      </c>
      <c r="C1614" s="145" t="s">
        <v>478</v>
      </c>
      <c r="D1614" s="145" t="s">
        <v>484</v>
      </c>
      <c r="E1614" s="143" t="n">
        <v>4.32</v>
      </c>
      <c r="F1614" s="146" t="n">
        <f aca="false">IF(C1614="MAT.",VLOOKUP(A1614,INSUMOS_AUX!A:F,6,0),0)</f>
        <v>1.2</v>
      </c>
      <c r="G1614" s="143" t="n">
        <f aca="false">IF(C1614="M.O.",VLOOKUP(A1614,INSUMOS_AUX!A:F,6,0),0)</f>
        <v>0</v>
      </c>
      <c r="H1614" s="0" t="n">
        <f aca="false">$E$1606*$E1614</f>
        <v>51.84</v>
      </c>
    </row>
    <row r="1615" customFormat="false" ht="15" hidden="false" customHeight="false" outlineLevel="0" collapsed="false">
      <c r="A1615" s="143" t="s">
        <v>733</v>
      </c>
      <c r="B1615" s="144" t="s">
        <v>734</v>
      </c>
      <c r="C1615" s="145" t="s">
        <v>478</v>
      </c>
      <c r="D1615" s="145" t="s">
        <v>32</v>
      </c>
      <c r="E1615" s="143" t="n">
        <v>1</v>
      </c>
      <c r="F1615" s="146" t="n">
        <f aca="false">IF(C1615="MAT.",VLOOKUP(A1615,INSUMOS_AUX!A:F,6,0),0)</f>
        <v>130</v>
      </c>
      <c r="G1615" s="143" t="n">
        <f aca="false">IF(C1615="M.O.",VLOOKUP(A1615,INSUMOS_AUX!A:F,6,0),0)</f>
        <v>0</v>
      </c>
      <c r="H1615" s="0" t="n">
        <f aca="false">$E$1606*$E1615</f>
        <v>12</v>
      </c>
    </row>
    <row r="1616" customFormat="false" ht="15" hidden="false" customHeight="false" outlineLevel="0" collapsed="false">
      <c r="A1616" s="137"/>
      <c r="B1616" s="147"/>
      <c r="C1616" s="138"/>
      <c r="D1616" s="138"/>
      <c r="E1616" s="138"/>
      <c r="F1616" s="138"/>
      <c r="G1616" s="138"/>
    </row>
    <row r="1617" customFormat="false" ht="21" hidden="false" customHeight="false" outlineLevel="0" collapsed="false">
      <c r="A1617" s="139" t="s">
        <v>388</v>
      </c>
      <c r="B1617" s="140" t="s">
        <v>389</v>
      </c>
      <c r="C1617" s="141" t="s">
        <v>62</v>
      </c>
      <c r="D1617" s="141" t="s">
        <v>32</v>
      </c>
      <c r="E1617" s="142" t="n">
        <v>27</v>
      </c>
      <c r="F1617" s="142" t="n">
        <f aca="false">SUMPRODUCT($E1618:$E1626,F1618:F1626)</f>
        <v>21.7875</v>
      </c>
      <c r="G1617" s="142" t="n">
        <f aca="false">SUMPRODUCT($E1618:$E1626,G1618:G1626)</f>
        <v>1.77526656</v>
      </c>
    </row>
    <row r="1618" customFormat="false" ht="15" hidden="false" customHeight="false" outlineLevel="0" collapsed="false">
      <c r="A1618" s="143" t="n">
        <v>248</v>
      </c>
      <c r="B1618" s="144" t="s">
        <v>735</v>
      </c>
      <c r="C1618" s="145" t="s">
        <v>476</v>
      </c>
      <c r="D1618" s="145" t="s">
        <v>484</v>
      </c>
      <c r="E1618" s="143" t="n">
        <v>0.151992</v>
      </c>
      <c r="F1618" s="146" t="n">
        <f aca="false">IF(C1618="MAT.",VLOOKUP(A1618,INSUMOS_AUX!A:F,6,0),0)</f>
        <v>0</v>
      </c>
      <c r="G1618" s="143" t="n">
        <f aca="false">IF(C1618="M.O.",VLOOKUP(A1618,INSUMOS_AUX!A:F,6,0),0)</f>
        <v>11.68</v>
      </c>
      <c r="H1618" s="0" t="n">
        <f aca="false">$E$1617*$E1618</f>
        <v>4.103784</v>
      </c>
    </row>
    <row r="1619" customFormat="false" ht="21" hidden="false" customHeight="false" outlineLevel="0" collapsed="false">
      <c r="A1619" s="143" t="n">
        <v>37370</v>
      </c>
      <c r="B1619" s="144" t="s">
        <v>483</v>
      </c>
      <c r="C1619" s="145" t="s">
        <v>478</v>
      </c>
      <c r="D1619" s="145" t="s">
        <v>484</v>
      </c>
      <c r="E1619" s="143" t="n">
        <v>0.15</v>
      </c>
      <c r="F1619" s="146" t="n">
        <f aca="false">IF(C1619="MAT.",VLOOKUP(A1619,INSUMOS_AUX!A:F,6,0),0)</f>
        <v>3.14</v>
      </c>
      <c r="G1619" s="143" t="n">
        <f aca="false">IF(C1619="M.O.",VLOOKUP(A1619,INSUMOS_AUX!A:F,6,0),0)</f>
        <v>0</v>
      </c>
      <c r="H1619" s="0" t="n">
        <f aca="false">$E$1617*$E1619</f>
        <v>4.05</v>
      </c>
    </row>
    <row r="1620" customFormat="false" ht="21" hidden="false" customHeight="false" outlineLevel="0" collapsed="false">
      <c r="A1620" s="143" t="n">
        <v>37371</v>
      </c>
      <c r="B1620" s="144" t="s">
        <v>485</v>
      </c>
      <c r="C1620" s="145" t="s">
        <v>478</v>
      </c>
      <c r="D1620" s="145" t="s">
        <v>484</v>
      </c>
      <c r="E1620" s="143" t="n">
        <v>0.15</v>
      </c>
      <c r="F1620" s="146" t="n">
        <f aca="false">IF(C1620="MAT.",VLOOKUP(A1620,INSUMOS_AUX!A:F,6,0),0)</f>
        <v>0.63</v>
      </c>
      <c r="G1620" s="143" t="n">
        <f aca="false">IF(C1620="M.O.",VLOOKUP(A1620,INSUMOS_AUX!A:F,6,0),0)</f>
        <v>0</v>
      </c>
      <c r="H1620" s="0" t="n">
        <f aca="false">$E$1617*$E1620</f>
        <v>4.05</v>
      </c>
    </row>
    <row r="1621" customFormat="false" ht="21" hidden="false" customHeight="false" outlineLevel="0" collapsed="false">
      <c r="A1621" s="143" t="n">
        <v>37372</v>
      </c>
      <c r="B1621" s="144" t="s">
        <v>486</v>
      </c>
      <c r="C1621" s="145" t="s">
        <v>478</v>
      </c>
      <c r="D1621" s="145" t="s">
        <v>484</v>
      </c>
      <c r="E1621" s="143" t="n">
        <v>0.15</v>
      </c>
      <c r="F1621" s="146" t="n">
        <f aca="false">IF(C1621="MAT.",VLOOKUP(A1621,INSUMOS_AUX!A:F,6,0),0)</f>
        <v>1.34</v>
      </c>
      <c r="G1621" s="143" t="n">
        <f aca="false">IF(C1621="M.O.",VLOOKUP(A1621,INSUMOS_AUX!A:F,6,0),0)</f>
        <v>0</v>
      </c>
      <c r="H1621" s="0" t="n">
        <f aca="false">$E$1617*$E1621</f>
        <v>4.05</v>
      </c>
    </row>
    <row r="1622" customFormat="false" ht="21" hidden="false" customHeight="false" outlineLevel="0" collapsed="false">
      <c r="A1622" s="143" t="n">
        <v>37373</v>
      </c>
      <c r="B1622" s="144" t="s">
        <v>487</v>
      </c>
      <c r="C1622" s="145" t="s">
        <v>478</v>
      </c>
      <c r="D1622" s="145" t="s">
        <v>484</v>
      </c>
      <c r="E1622" s="143" t="n">
        <v>0.15</v>
      </c>
      <c r="F1622" s="146" t="n">
        <f aca="false">IF(C1622="MAT.",VLOOKUP(A1622,INSUMOS_AUX!A:F,6,0),0)</f>
        <v>0.04</v>
      </c>
      <c r="G1622" s="143" t="n">
        <f aca="false">IF(C1622="M.O.",VLOOKUP(A1622,INSUMOS_AUX!A:F,6,0),0)</f>
        <v>0</v>
      </c>
      <c r="H1622" s="0" t="n">
        <f aca="false">$E$1617*$E1622</f>
        <v>4.05</v>
      </c>
    </row>
    <row r="1623" customFormat="false" ht="42" hidden="false" customHeight="false" outlineLevel="0" collapsed="false">
      <c r="A1623" s="143" t="n">
        <v>37539</v>
      </c>
      <c r="B1623" s="144" t="s">
        <v>736</v>
      </c>
      <c r="C1623" s="145" t="s">
        <v>478</v>
      </c>
      <c r="D1623" s="145" t="s">
        <v>32</v>
      </c>
      <c r="E1623" s="143" t="n">
        <v>1</v>
      </c>
      <c r="F1623" s="146" t="n">
        <f aca="false">IF(C1623="MAT.",VLOOKUP(A1623,INSUMOS_AUX!A:F,6,0),0)</f>
        <v>19.11</v>
      </c>
      <c r="G1623" s="143" t="n">
        <f aca="false">IF(C1623="M.O.",VLOOKUP(A1623,INSUMOS_AUX!A:F,6,0),0)</f>
        <v>0</v>
      </c>
      <c r="H1623" s="0" t="n">
        <f aca="false">$E$1617*$E1623</f>
        <v>27</v>
      </c>
    </row>
    <row r="1624" customFormat="false" ht="21" hidden="false" customHeight="false" outlineLevel="0" collapsed="false">
      <c r="A1624" s="143" t="n">
        <v>43465</v>
      </c>
      <c r="B1624" s="144" t="s">
        <v>488</v>
      </c>
      <c r="C1624" s="145" t="s">
        <v>478</v>
      </c>
      <c r="D1624" s="145" t="s">
        <v>484</v>
      </c>
      <c r="E1624" s="143" t="n">
        <v>0.15</v>
      </c>
      <c r="F1624" s="146" t="n">
        <f aca="false">IF(C1624="MAT.",VLOOKUP(A1624,INSUMOS_AUX!A:F,6,0),0)</f>
        <v>0.82</v>
      </c>
      <c r="G1624" s="143" t="n">
        <f aca="false">IF(C1624="M.O.",VLOOKUP(A1624,INSUMOS_AUX!A:F,6,0),0)</f>
        <v>0</v>
      </c>
      <c r="H1624" s="0" t="n">
        <f aca="false">$E$1617*$E1624</f>
        <v>4.05</v>
      </c>
    </row>
    <row r="1625" customFormat="false" ht="21" hidden="false" customHeight="false" outlineLevel="0" collapsed="false">
      <c r="A1625" s="143" t="n">
        <v>43489</v>
      </c>
      <c r="B1625" s="144" t="s">
        <v>490</v>
      </c>
      <c r="C1625" s="145" t="s">
        <v>478</v>
      </c>
      <c r="D1625" s="145" t="s">
        <v>484</v>
      </c>
      <c r="E1625" s="143" t="n">
        <v>0.15</v>
      </c>
      <c r="F1625" s="146" t="n">
        <f aca="false">IF(C1625="MAT.",VLOOKUP(A1625,INSUMOS_AUX!A:F,6,0),0)</f>
        <v>1.24</v>
      </c>
      <c r="G1625" s="143" t="n">
        <f aca="false">IF(C1625="M.O.",VLOOKUP(A1625,INSUMOS_AUX!A:F,6,0),0)</f>
        <v>0</v>
      </c>
      <c r="H1625" s="0" t="n">
        <f aca="false">$E$1617*$E1625</f>
        <v>4.05</v>
      </c>
    </row>
    <row r="1626" customFormat="false" ht="21" hidden="false" customHeight="false" outlineLevel="0" collapsed="false">
      <c r="A1626" s="143" t="n">
        <v>44397</v>
      </c>
      <c r="B1626" s="144" t="s">
        <v>737</v>
      </c>
      <c r="C1626" s="145" t="s">
        <v>478</v>
      </c>
      <c r="D1626" s="145" t="s">
        <v>152</v>
      </c>
      <c r="E1626" s="143" t="n">
        <v>0.4</v>
      </c>
      <c r="F1626" s="146" t="n">
        <f aca="false">IF(C1626="MAT.",VLOOKUP(A1626,INSUMOS_AUX!A:F,6,0),0)</f>
        <v>3.99</v>
      </c>
      <c r="G1626" s="143" t="n">
        <f aca="false">IF(C1626="M.O.",VLOOKUP(A1626,INSUMOS_AUX!A:F,6,0),0)</f>
        <v>0</v>
      </c>
      <c r="H1626" s="0" t="n">
        <f aca="false">$E$1617*$E1626</f>
        <v>10.8</v>
      </c>
    </row>
    <row r="1627" customFormat="false" ht="15" hidden="false" customHeight="false" outlineLevel="0" collapsed="false">
      <c r="A1627" s="137"/>
      <c r="B1627" s="147"/>
      <c r="C1627" s="138"/>
      <c r="D1627" s="138"/>
      <c r="E1627" s="138"/>
      <c r="F1627" s="138"/>
      <c r="G1627" s="138"/>
    </row>
    <row r="1628" customFormat="false" ht="21" hidden="false" customHeight="false" outlineLevel="0" collapsed="false">
      <c r="A1628" s="139" t="s">
        <v>391</v>
      </c>
      <c r="B1628" s="140" t="s">
        <v>392</v>
      </c>
      <c r="C1628" s="141" t="s">
        <v>62</v>
      </c>
      <c r="D1628" s="141" t="s">
        <v>32</v>
      </c>
      <c r="E1628" s="142" t="n">
        <v>4</v>
      </c>
      <c r="F1628" s="142" t="n">
        <f aca="false">SUMPRODUCT($E1629:$E1637,F1629:F1637)</f>
        <v>24.7775</v>
      </c>
      <c r="G1628" s="142" t="n">
        <f aca="false">SUMPRODUCT($E1629:$E1637,G1629:G1637)</f>
        <v>1.77526656</v>
      </c>
    </row>
    <row r="1629" customFormat="false" ht="15" hidden="false" customHeight="false" outlineLevel="0" collapsed="false">
      <c r="A1629" s="143" t="n">
        <v>248</v>
      </c>
      <c r="B1629" s="144" t="s">
        <v>735</v>
      </c>
      <c r="C1629" s="145" t="s">
        <v>476</v>
      </c>
      <c r="D1629" s="145" t="s">
        <v>484</v>
      </c>
      <c r="E1629" s="143" t="n">
        <v>0.151992</v>
      </c>
      <c r="F1629" s="146" t="n">
        <f aca="false">IF(C1629="MAT.",VLOOKUP(A1629,INSUMOS_AUX!A:F,6,0),0)</f>
        <v>0</v>
      </c>
      <c r="G1629" s="143" t="n">
        <f aca="false">IF(C1629="M.O.",VLOOKUP(A1629,INSUMOS_AUX!A:F,6,0),0)</f>
        <v>11.68</v>
      </c>
      <c r="H1629" s="0" t="n">
        <f aca="false">$E$1628*$E1629</f>
        <v>0.607968</v>
      </c>
    </row>
    <row r="1630" customFormat="false" ht="21" hidden="false" customHeight="false" outlineLevel="0" collapsed="false">
      <c r="A1630" s="143" t="n">
        <v>37370</v>
      </c>
      <c r="B1630" s="144" t="s">
        <v>483</v>
      </c>
      <c r="C1630" s="145" t="s">
        <v>478</v>
      </c>
      <c r="D1630" s="145" t="s">
        <v>484</v>
      </c>
      <c r="E1630" s="143" t="n">
        <v>0.15</v>
      </c>
      <c r="F1630" s="146" t="n">
        <f aca="false">IF(C1630="MAT.",VLOOKUP(A1630,INSUMOS_AUX!A:F,6,0),0)</f>
        <v>3.14</v>
      </c>
      <c r="G1630" s="143" t="n">
        <f aca="false">IF(C1630="M.O.",VLOOKUP(A1630,INSUMOS_AUX!A:F,6,0),0)</f>
        <v>0</v>
      </c>
      <c r="H1630" s="0" t="n">
        <f aca="false">$E$1628*$E1630</f>
        <v>0.6</v>
      </c>
    </row>
    <row r="1631" customFormat="false" ht="21" hidden="false" customHeight="false" outlineLevel="0" collapsed="false">
      <c r="A1631" s="143" t="n">
        <v>37371</v>
      </c>
      <c r="B1631" s="144" t="s">
        <v>485</v>
      </c>
      <c r="C1631" s="145" t="s">
        <v>478</v>
      </c>
      <c r="D1631" s="145" t="s">
        <v>484</v>
      </c>
      <c r="E1631" s="143" t="n">
        <v>0.15</v>
      </c>
      <c r="F1631" s="146" t="n">
        <f aca="false">IF(C1631="MAT.",VLOOKUP(A1631,INSUMOS_AUX!A:F,6,0),0)</f>
        <v>0.63</v>
      </c>
      <c r="G1631" s="143" t="n">
        <f aca="false">IF(C1631="M.O.",VLOOKUP(A1631,INSUMOS_AUX!A:F,6,0),0)</f>
        <v>0</v>
      </c>
      <c r="H1631" s="0" t="n">
        <f aca="false">$E$1628*$E1631</f>
        <v>0.6</v>
      </c>
    </row>
    <row r="1632" customFormat="false" ht="21" hidden="false" customHeight="false" outlineLevel="0" collapsed="false">
      <c r="A1632" s="143" t="n">
        <v>37372</v>
      </c>
      <c r="B1632" s="144" t="s">
        <v>486</v>
      </c>
      <c r="C1632" s="145" t="s">
        <v>478</v>
      </c>
      <c r="D1632" s="145" t="s">
        <v>484</v>
      </c>
      <c r="E1632" s="143" t="n">
        <v>0.15</v>
      </c>
      <c r="F1632" s="146" t="n">
        <f aca="false">IF(C1632="MAT.",VLOOKUP(A1632,INSUMOS_AUX!A:F,6,0),0)</f>
        <v>1.34</v>
      </c>
      <c r="G1632" s="143" t="n">
        <f aca="false">IF(C1632="M.O.",VLOOKUP(A1632,INSUMOS_AUX!A:F,6,0),0)</f>
        <v>0</v>
      </c>
      <c r="H1632" s="0" t="n">
        <f aca="false">$E$1628*$E1632</f>
        <v>0.6</v>
      </c>
    </row>
    <row r="1633" customFormat="false" ht="21" hidden="false" customHeight="false" outlineLevel="0" collapsed="false">
      <c r="A1633" s="143" t="n">
        <v>37373</v>
      </c>
      <c r="B1633" s="144" t="s">
        <v>487</v>
      </c>
      <c r="C1633" s="145" t="s">
        <v>478</v>
      </c>
      <c r="D1633" s="145" t="s">
        <v>484</v>
      </c>
      <c r="E1633" s="143" t="n">
        <v>0.15</v>
      </c>
      <c r="F1633" s="146" t="n">
        <f aca="false">IF(C1633="MAT.",VLOOKUP(A1633,INSUMOS_AUX!A:F,6,0),0)</f>
        <v>0.04</v>
      </c>
      <c r="G1633" s="143" t="n">
        <f aca="false">IF(C1633="M.O.",VLOOKUP(A1633,INSUMOS_AUX!A:F,6,0),0)</f>
        <v>0</v>
      </c>
      <c r="H1633" s="0" t="n">
        <f aca="false">$E$1628*$E1633</f>
        <v>0.6</v>
      </c>
    </row>
    <row r="1634" customFormat="false" ht="42" hidden="false" customHeight="false" outlineLevel="0" collapsed="false">
      <c r="A1634" s="143" t="n">
        <v>37556</v>
      </c>
      <c r="B1634" s="144" t="s">
        <v>725</v>
      </c>
      <c r="C1634" s="145" t="s">
        <v>478</v>
      </c>
      <c r="D1634" s="145" t="s">
        <v>32</v>
      </c>
      <c r="E1634" s="143" t="n">
        <v>1</v>
      </c>
      <c r="F1634" s="146" t="n">
        <f aca="false">IF(C1634="MAT.",VLOOKUP(A1634,INSUMOS_AUX!A:F,6,0),0)</f>
        <v>22.1</v>
      </c>
      <c r="G1634" s="143" t="n">
        <f aca="false">IF(C1634="M.O.",VLOOKUP(A1634,INSUMOS_AUX!A:F,6,0),0)</f>
        <v>0</v>
      </c>
      <c r="H1634" s="0" t="n">
        <f aca="false">$E$1628*$E1634</f>
        <v>4</v>
      </c>
    </row>
    <row r="1635" customFormat="false" ht="21" hidden="false" customHeight="false" outlineLevel="0" collapsed="false">
      <c r="A1635" s="143" t="n">
        <v>43465</v>
      </c>
      <c r="B1635" s="144" t="s">
        <v>488</v>
      </c>
      <c r="C1635" s="145" t="s">
        <v>478</v>
      </c>
      <c r="D1635" s="145" t="s">
        <v>484</v>
      </c>
      <c r="E1635" s="143" t="n">
        <v>0.15</v>
      </c>
      <c r="F1635" s="146" t="n">
        <f aca="false">IF(C1635="MAT.",VLOOKUP(A1635,INSUMOS_AUX!A:F,6,0),0)</f>
        <v>0.82</v>
      </c>
      <c r="G1635" s="143" t="n">
        <f aca="false">IF(C1635="M.O.",VLOOKUP(A1635,INSUMOS_AUX!A:F,6,0),0)</f>
        <v>0</v>
      </c>
      <c r="H1635" s="0" t="n">
        <f aca="false">$E$1628*$E1635</f>
        <v>0.6</v>
      </c>
    </row>
    <row r="1636" customFormat="false" ht="21" hidden="false" customHeight="false" outlineLevel="0" collapsed="false">
      <c r="A1636" s="143" t="n">
        <v>43489</v>
      </c>
      <c r="B1636" s="144" t="s">
        <v>490</v>
      </c>
      <c r="C1636" s="145" t="s">
        <v>478</v>
      </c>
      <c r="D1636" s="145" t="s">
        <v>484</v>
      </c>
      <c r="E1636" s="143" t="n">
        <v>0.15</v>
      </c>
      <c r="F1636" s="146" t="n">
        <f aca="false">IF(C1636="MAT.",VLOOKUP(A1636,INSUMOS_AUX!A:F,6,0),0)</f>
        <v>1.24</v>
      </c>
      <c r="G1636" s="143" t="n">
        <f aca="false">IF(C1636="M.O.",VLOOKUP(A1636,INSUMOS_AUX!A:F,6,0),0)</f>
        <v>0</v>
      </c>
      <c r="H1636" s="0" t="n">
        <f aca="false">$E$1628*$E1636</f>
        <v>0.6</v>
      </c>
    </row>
    <row r="1637" customFormat="false" ht="21" hidden="false" customHeight="false" outlineLevel="0" collapsed="false">
      <c r="A1637" s="143" t="n">
        <v>44397</v>
      </c>
      <c r="B1637" s="144" t="s">
        <v>737</v>
      </c>
      <c r="C1637" s="145" t="s">
        <v>478</v>
      </c>
      <c r="D1637" s="145" t="s">
        <v>152</v>
      </c>
      <c r="E1637" s="143" t="n">
        <v>0.4</v>
      </c>
      <c r="F1637" s="146" t="n">
        <f aca="false">IF(C1637="MAT.",VLOOKUP(A1637,INSUMOS_AUX!A:F,6,0),0)</f>
        <v>3.99</v>
      </c>
      <c r="G1637" s="143" t="n">
        <f aca="false">IF(C1637="M.O.",VLOOKUP(A1637,INSUMOS_AUX!A:F,6,0),0)</f>
        <v>0</v>
      </c>
      <c r="H1637" s="0" t="n">
        <f aca="false">$E$1628*$E1637</f>
        <v>1.6</v>
      </c>
    </row>
    <row r="1638" customFormat="false" ht="15" hidden="false" customHeight="false" outlineLevel="0" collapsed="false">
      <c r="A1638" s="137"/>
      <c r="B1638" s="147"/>
      <c r="C1638" s="138"/>
      <c r="D1638" s="138"/>
      <c r="E1638" s="138"/>
      <c r="F1638" s="138"/>
      <c r="G1638" s="138"/>
    </row>
    <row r="1639" customFormat="false" ht="21" hidden="false" customHeight="false" outlineLevel="0" collapsed="false">
      <c r="A1639" s="139" t="s">
        <v>394</v>
      </c>
      <c r="B1639" s="140" t="s">
        <v>395</v>
      </c>
      <c r="C1639" s="141" t="s">
        <v>62</v>
      </c>
      <c r="D1639" s="141" t="s">
        <v>32</v>
      </c>
      <c r="E1639" s="142" t="n">
        <v>1</v>
      </c>
      <c r="F1639" s="142" t="n">
        <f aca="false">SUMPRODUCT($E1640:$E1648,F1640:F1648)</f>
        <v>435.002</v>
      </c>
      <c r="G1639" s="142" t="n">
        <f aca="false">SUMPRODUCT($E1640:$E1648,G1640:G1648)</f>
        <v>86.714298849</v>
      </c>
    </row>
    <row r="1640" customFormat="false" ht="15" hidden="false" customHeight="false" outlineLevel="0" collapsed="false">
      <c r="A1640" s="143" t="n">
        <v>2436</v>
      </c>
      <c r="B1640" s="144" t="s">
        <v>497</v>
      </c>
      <c r="C1640" s="145" t="s">
        <v>476</v>
      </c>
      <c r="D1640" s="145" t="s">
        <v>484</v>
      </c>
      <c r="E1640" s="143" t="n">
        <v>3.12891</v>
      </c>
      <c r="F1640" s="146" t="n">
        <f aca="false">IF(C1640="MAT.",VLOOKUP(A1640,INSUMOS_AUX!A:F,6,0),0)</f>
        <v>0</v>
      </c>
      <c r="G1640" s="143" t="n">
        <f aca="false">IF(C1640="M.O.",VLOOKUP(A1640,INSUMOS_AUX!A:F,6,0),0)</f>
        <v>18.58</v>
      </c>
      <c r="H1640" s="0" t="n">
        <f aca="false">$E$1639*$E1640</f>
        <v>3.12891</v>
      </c>
    </row>
    <row r="1641" customFormat="false" ht="15" hidden="false" customHeight="false" outlineLevel="0" collapsed="false">
      <c r="A1641" s="143" t="n">
        <v>247</v>
      </c>
      <c r="B1641" s="144" t="s">
        <v>610</v>
      </c>
      <c r="C1641" s="145" t="s">
        <v>476</v>
      </c>
      <c r="D1641" s="145" t="s">
        <v>484</v>
      </c>
      <c r="E1641" s="143" t="n">
        <v>2.5135577</v>
      </c>
      <c r="F1641" s="146" t="n">
        <f aca="false">IF(C1641="MAT.",VLOOKUP(A1641,INSUMOS_AUX!A:F,6,0),0)</f>
        <v>0</v>
      </c>
      <c r="G1641" s="143" t="n">
        <f aca="false">IF(C1641="M.O.",VLOOKUP(A1641,INSUMOS_AUX!A:F,6,0),0)</f>
        <v>11.37</v>
      </c>
      <c r="H1641" s="0" t="n">
        <f aca="false">$E$1639*$E1641</f>
        <v>2.5135577</v>
      </c>
    </row>
    <row r="1642" customFormat="false" ht="21" hidden="false" customHeight="false" outlineLevel="0" collapsed="false">
      <c r="A1642" s="143" t="n">
        <v>37370</v>
      </c>
      <c r="B1642" s="144" t="s">
        <v>483</v>
      </c>
      <c r="C1642" s="145" t="s">
        <v>478</v>
      </c>
      <c r="D1642" s="145" t="s">
        <v>484</v>
      </c>
      <c r="E1642" s="143" t="n">
        <v>5.41</v>
      </c>
      <c r="F1642" s="146" t="n">
        <f aca="false">IF(C1642="MAT.",VLOOKUP(A1642,INSUMOS_AUX!A:F,6,0),0)</f>
        <v>3.14</v>
      </c>
      <c r="G1642" s="143" t="n">
        <f aca="false">IF(C1642="M.O.",VLOOKUP(A1642,INSUMOS_AUX!A:F,6,0),0)</f>
        <v>0</v>
      </c>
      <c r="H1642" s="0" t="n">
        <f aca="false">$E$1639*$E1642</f>
        <v>5.41</v>
      </c>
    </row>
    <row r="1643" customFormat="false" ht="21" hidden="false" customHeight="false" outlineLevel="0" collapsed="false">
      <c r="A1643" s="143" t="n">
        <v>37371</v>
      </c>
      <c r="B1643" s="144" t="s">
        <v>485</v>
      </c>
      <c r="C1643" s="145" t="s">
        <v>478</v>
      </c>
      <c r="D1643" s="145" t="s">
        <v>484</v>
      </c>
      <c r="E1643" s="143" t="n">
        <v>5.41</v>
      </c>
      <c r="F1643" s="146" t="n">
        <f aca="false">IF(C1643="MAT.",VLOOKUP(A1643,INSUMOS_AUX!A:F,6,0),0)</f>
        <v>0.63</v>
      </c>
      <c r="G1643" s="143" t="n">
        <f aca="false">IF(C1643="M.O.",VLOOKUP(A1643,INSUMOS_AUX!A:F,6,0),0)</f>
        <v>0</v>
      </c>
      <c r="H1643" s="0" t="n">
        <f aca="false">$E$1639*$E1643</f>
        <v>5.41</v>
      </c>
    </row>
    <row r="1644" customFormat="false" ht="21" hidden="false" customHeight="false" outlineLevel="0" collapsed="false">
      <c r="A1644" s="143" t="n">
        <v>37372</v>
      </c>
      <c r="B1644" s="144" t="s">
        <v>486</v>
      </c>
      <c r="C1644" s="145" t="s">
        <v>478</v>
      </c>
      <c r="D1644" s="145" t="s">
        <v>484</v>
      </c>
      <c r="E1644" s="143" t="n">
        <v>5.41</v>
      </c>
      <c r="F1644" s="146" t="n">
        <f aca="false">IF(C1644="MAT.",VLOOKUP(A1644,INSUMOS_AUX!A:F,6,0),0)</f>
        <v>1.34</v>
      </c>
      <c r="G1644" s="143" t="n">
        <f aca="false">IF(C1644="M.O.",VLOOKUP(A1644,INSUMOS_AUX!A:F,6,0),0)</f>
        <v>0</v>
      </c>
      <c r="H1644" s="0" t="n">
        <f aca="false">$E$1639*$E1644</f>
        <v>5.41</v>
      </c>
    </row>
    <row r="1645" customFormat="false" ht="21" hidden="false" customHeight="false" outlineLevel="0" collapsed="false">
      <c r="A1645" s="143" t="n">
        <v>37373</v>
      </c>
      <c r="B1645" s="144" t="s">
        <v>487</v>
      </c>
      <c r="C1645" s="145" t="s">
        <v>478</v>
      </c>
      <c r="D1645" s="145" t="s">
        <v>484</v>
      </c>
      <c r="E1645" s="143" t="n">
        <v>5.41</v>
      </c>
      <c r="F1645" s="146" t="n">
        <f aca="false">IF(C1645="MAT.",VLOOKUP(A1645,INSUMOS_AUX!A:F,6,0),0)</f>
        <v>0.04</v>
      </c>
      <c r="G1645" s="143" t="n">
        <f aca="false">IF(C1645="M.O.",VLOOKUP(A1645,INSUMOS_AUX!A:F,6,0),0)</f>
        <v>0</v>
      </c>
      <c r="H1645" s="0" t="n">
        <f aca="false">$E$1639*$E1645</f>
        <v>5.41</v>
      </c>
    </row>
    <row r="1646" customFormat="false" ht="21" hidden="false" customHeight="false" outlineLevel="0" collapsed="false">
      <c r="A1646" s="143" t="n">
        <v>43460</v>
      </c>
      <c r="B1646" s="144" t="s">
        <v>498</v>
      </c>
      <c r="C1646" s="145" t="s">
        <v>478</v>
      </c>
      <c r="D1646" s="145" t="s">
        <v>484</v>
      </c>
      <c r="E1646" s="143" t="n">
        <v>5.41</v>
      </c>
      <c r="F1646" s="146" t="n">
        <f aca="false">IF(C1646="MAT.",VLOOKUP(A1646,INSUMOS_AUX!A:F,6,0),0)</f>
        <v>0.85</v>
      </c>
      <c r="G1646" s="143" t="n">
        <f aca="false">IF(C1646="M.O.",VLOOKUP(A1646,INSUMOS_AUX!A:F,6,0),0)</f>
        <v>0</v>
      </c>
      <c r="H1646" s="0" t="n">
        <f aca="false">$E$1639*$E1646</f>
        <v>5.41</v>
      </c>
    </row>
    <row r="1647" customFormat="false" ht="21" hidden="false" customHeight="false" outlineLevel="0" collapsed="false">
      <c r="A1647" s="143" t="n">
        <v>43484</v>
      </c>
      <c r="B1647" s="144" t="s">
        <v>499</v>
      </c>
      <c r="C1647" s="145" t="s">
        <v>478</v>
      </c>
      <c r="D1647" s="145" t="s">
        <v>484</v>
      </c>
      <c r="E1647" s="143" t="n">
        <v>5.41</v>
      </c>
      <c r="F1647" s="146" t="n">
        <f aca="false">IF(C1647="MAT.",VLOOKUP(A1647,INSUMOS_AUX!A:F,6,0),0)</f>
        <v>1.2</v>
      </c>
      <c r="G1647" s="143" t="n">
        <f aca="false">IF(C1647="M.O.",VLOOKUP(A1647,INSUMOS_AUX!A:F,6,0),0)</f>
        <v>0</v>
      </c>
      <c r="H1647" s="0" t="n">
        <f aca="false">$E$1639*$E1647</f>
        <v>5.41</v>
      </c>
    </row>
    <row r="1648" customFormat="false" ht="21" hidden="false" customHeight="false" outlineLevel="0" collapsed="false">
      <c r="A1648" s="143" t="s">
        <v>738</v>
      </c>
      <c r="B1648" s="144" t="s">
        <v>739</v>
      </c>
      <c r="C1648" s="145" t="s">
        <v>478</v>
      </c>
      <c r="D1648" s="145" t="s">
        <v>32</v>
      </c>
      <c r="E1648" s="143" t="n">
        <v>1</v>
      </c>
      <c r="F1648" s="146" t="n">
        <f aca="false">IF(C1648="MAT.",VLOOKUP(A1648,INSUMOS_AUX!A:F,6,0),0)</f>
        <v>396.05</v>
      </c>
      <c r="G1648" s="143" t="n">
        <f aca="false">IF(C1648="M.O.",VLOOKUP(A1648,INSUMOS_AUX!A:F,6,0),0)</f>
        <v>0</v>
      </c>
      <c r="H1648" s="0" t="n">
        <f aca="false">$E$1639*$E1648</f>
        <v>1</v>
      </c>
    </row>
    <row r="1649" customFormat="false" ht="15" hidden="false" customHeight="false" outlineLevel="0" collapsed="false">
      <c r="A1649" s="137"/>
      <c r="B1649" s="147"/>
      <c r="C1649" s="138"/>
      <c r="D1649" s="138"/>
      <c r="E1649" s="138"/>
      <c r="F1649" s="138"/>
      <c r="G1649" s="138"/>
    </row>
    <row r="1650" customFormat="false" ht="15" hidden="false" customHeight="false" outlineLevel="0" collapsed="false">
      <c r="A1650" s="134" t="s">
        <v>740</v>
      </c>
      <c r="B1650" s="148" t="s">
        <v>396</v>
      </c>
      <c r="C1650" s="136"/>
      <c r="D1650" s="136"/>
      <c r="E1650" s="136"/>
      <c r="F1650" s="136"/>
      <c r="G1650" s="136"/>
    </row>
    <row r="1651" customFormat="false" ht="15" hidden="false" customHeight="false" outlineLevel="0" collapsed="false">
      <c r="A1651" s="137"/>
      <c r="B1651" s="147"/>
      <c r="C1651" s="138"/>
      <c r="D1651" s="138"/>
      <c r="E1651" s="138"/>
      <c r="F1651" s="138"/>
      <c r="G1651" s="138"/>
    </row>
    <row r="1652" customFormat="false" ht="31.5" hidden="false" customHeight="false" outlineLevel="0" collapsed="false">
      <c r="A1652" s="139" t="s">
        <v>398</v>
      </c>
      <c r="B1652" s="140" t="s">
        <v>399</v>
      </c>
      <c r="C1652" s="141" t="s">
        <v>62</v>
      </c>
      <c r="D1652" s="141" t="s">
        <v>68</v>
      </c>
      <c r="E1652" s="142" t="n">
        <v>2.85</v>
      </c>
      <c r="F1652" s="142" t="n">
        <f aca="false">SUMPRODUCT($E1653:$E1670,F1653:F1670)</f>
        <v>25.128655278</v>
      </c>
      <c r="G1652" s="142" t="n">
        <f aca="false">SUMPRODUCT($E1653:$E1670,G1653:G1670)</f>
        <v>23.7917367692</v>
      </c>
    </row>
    <row r="1653" customFormat="false" ht="31.5" hidden="false" customHeight="false" outlineLevel="0" collapsed="false">
      <c r="A1653" s="143" t="n">
        <v>10535</v>
      </c>
      <c r="B1653" s="144" t="s">
        <v>509</v>
      </c>
      <c r="C1653" s="145" t="s">
        <v>478</v>
      </c>
      <c r="D1653" s="145" t="s">
        <v>32</v>
      </c>
      <c r="E1653" s="143" t="n">
        <v>8.054E-006</v>
      </c>
      <c r="F1653" s="146" t="n">
        <f aca="false">IF(C1653="MAT.",VLOOKUP(A1653,INSUMOS_AUX!A:F,6,0),0)</f>
        <v>5445</v>
      </c>
      <c r="G1653" s="143" t="n">
        <f aca="false">IF(C1653="M.O.",VLOOKUP(A1653,INSUMOS_AUX!A:F,6,0),0)</f>
        <v>0</v>
      </c>
      <c r="H1653" s="0" t="n">
        <f aca="false">$E$1652*$E1653</f>
        <v>2.29539E-005</v>
      </c>
    </row>
    <row r="1654" customFormat="false" ht="15" hidden="false" customHeight="false" outlineLevel="0" collapsed="false">
      <c r="A1654" s="143" t="n">
        <v>1379</v>
      </c>
      <c r="B1654" s="144" t="s">
        <v>507</v>
      </c>
      <c r="C1654" s="145" t="s">
        <v>478</v>
      </c>
      <c r="D1654" s="145" t="s">
        <v>506</v>
      </c>
      <c r="E1654" s="143" t="n">
        <v>11.4722</v>
      </c>
      <c r="F1654" s="146" t="n">
        <f aca="false">IF(C1654="MAT.",VLOOKUP(A1654,INSUMOS_AUX!A:F,6,0),0)</f>
        <v>0.7</v>
      </c>
      <c r="G1654" s="143" t="n">
        <f aca="false">IF(C1654="M.O.",VLOOKUP(A1654,INSUMOS_AUX!A:F,6,0),0)</f>
        <v>0</v>
      </c>
      <c r="H1654" s="0" t="n">
        <f aca="false">$E$1652*$E1654</f>
        <v>32.69577</v>
      </c>
    </row>
    <row r="1655" customFormat="false" ht="15" hidden="false" customHeight="false" outlineLevel="0" collapsed="false">
      <c r="A1655" s="143" t="n">
        <v>2705</v>
      </c>
      <c r="B1655" s="144" t="s">
        <v>512</v>
      </c>
      <c r="C1655" s="145" t="s">
        <v>478</v>
      </c>
      <c r="D1655" s="145" t="s">
        <v>513</v>
      </c>
      <c r="E1655" s="143" t="n">
        <v>0.02577472</v>
      </c>
      <c r="F1655" s="146" t="n">
        <f aca="false">IF(C1655="MAT.",VLOOKUP(A1655,INSUMOS_AUX!A:F,6,0),0)</f>
        <v>0.9</v>
      </c>
      <c r="G1655" s="143" t="n">
        <f aca="false">IF(C1655="M.O.",VLOOKUP(A1655,INSUMOS_AUX!A:F,6,0),0)</f>
        <v>0</v>
      </c>
      <c r="H1655" s="0" t="n">
        <f aca="false">$E$1652*$E1655</f>
        <v>0.073457952</v>
      </c>
    </row>
    <row r="1656" customFormat="false" ht="21" hidden="false" customHeight="false" outlineLevel="0" collapsed="false">
      <c r="A1656" s="143" t="n">
        <v>370</v>
      </c>
      <c r="B1656" s="144" t="s">
        <v>508</v>
      </c>
      <c r="C1656" s="145" t="s">
        <v>478</v>
      </c>
      <c r="D1656" s="145" t="s">
        <v>102</v>
      </c>
      <c r="E1656" s="143" t="n">
        <v>0.0254</v>
      </c>
      <c r="F1656" s="146" t="n">
        <f aca="false">IF(C1656="MAT.",VLOOKUP(A1656,INSUMOS_AUX!A:F,6,0),0)</f>
        <v>150</v>
      </c>
      <c r="G1656" s="143" t="n">
        <f aca="false">IF(C1656="M.O.",VLOOKUP(A1656,INSUMOS_AUX!A:F,6,0),0)</f>
        <v>0</v>
      </c>
      <c r="H1656" s="0" t="n">
        <f aca="false">$E$1652*$E1656</f>
        <v>0.07239</v>
      </c>
    </row>
    <row r="1657" customFormat="false" ht="21" hidden="false" customHeight="false" outlineLevel="0" collapsed="false">
      <c r="A1657" s="143" t="n">
        <v>37370</v>
      </c>
      <c r="B1657" s="144" t="s">
        <v>483</v>
      </c>
      <c r="C1657" s="145" t="s">
        <v>478</v>
      </c>
      <c r="D1657" s="145" t="s">
        <v>484</v>
      </c>
      <c r="E1657" s="143" t="n">
        <v>1.5884</v>
      </c>
      <c r="F1657" s="146" t="n">
        <f aca="false">IF(C1657="MAT.",VLOOKUP(A1657,INSUMOS_AUX!A:F,6,0),0)</f>
        <v>3.14</v>
      </c>
      <c r="G1657" s="143" t="n">
        <f aca="false">IF(C1657="M.O.",VLOOKUP(A1657,INSUMOS_AUX!A:F,6,0),0)</f>
        <v>0</v>
      </c>
      <c r="H1657" s="0" t="n">
        <f aca="false">$E$1652*$E1657</f>
        <v>4.52694</v>
      </c>
    </row>
    <row r="1658" customFormat="false" ht="21" hidden="false" customHeight="false" outlineLevel="0" collapsed="false">
      <c r="A1658" s="143" t="n">
        <v>37371</v>
      </c>
      <c r="B1658" s="144" t="s">
        <v>485</v>
      </c>
      <c r="C1658" s="145" t="s">
        <v>478</v>
      </c>
      <c r="D1658" s="145" t="s">
        <v>484</v>
      </c>
      <c r="E1658" s="143" t="n">
        <v>1.5884</v>
      </c>
      <c r="F1658" s="146" t="n">
        <f aca="false">IF(C1658="MAT.",VLOOKUP(A1658,INSUMOS_AUX!A:F,6,0),0)</f>
        <v>0.63</v>
      </c>
      <c r="G1658" s="143" t="n">
        <f aca="false">IF(C1658="M.O.",VLOOKUP(A1658,INSUMOS_AUX!A:F,6,0),0)</f>
        <v>0</v>
      </c>
      <c r="H1658" s="0" t="n">
        <f aca="false">$E$1652*$E1658</f>
        <v>4.52694</v>
      </c>
    </row>
    <row r="1659" customFormat="false" ht="21" hidden="false" customHeight="false" outlineLevel="0" collapsed="false">
      <c r="A1659" s="143" t="n">
        <v>37372</v>
      </c>
      <c r="B1659" s="144" t="s">
        <v>486</v>
      </c>
      <c r="C1659" s="145" t="s">
        <v>478</v>
      </c>
      <c r="D1659" s="145" t="s">
        <v>484</v>
      </c>
      <c r="E1659" s="143" t="n">
        <v>1.5884</v>
      </c>
      <c r="F1659" s="146" t="n">
        <f aca="false">IF(C1659="MAT.",VLOOKUP(A1659,INSUMOS_AUX!A:F,6,0),0)</f>
        <v>1.34</v>
      </c>
      <c r="G1659" s="143" t="n">
        <f aca="false">IF(C1659="M.O.",VLOOKUP(A1659,INSUMOS_AUX!A:F,6,0),0)</f>
        <v>0</v>
      </c>
      <c r="H1659" s="0" t="n">
        <f aca="false">$E$1652*$E1659</f>
        <v>4.52694</v>
      </c>
    </row>
    <row r="1660" customFormat="false" ht="21" hidden="false" customHeight="false" outlineLevel="0" collapsed="false">
      <c r="A1660" s="143" t="n">
        <v>37373</v>
      </c>
      <c r="B1660" s="144" t="s">
        <v>487</v>
      </c>
      <c r="C1660" s="145" t="s">
        <v>478</v>
      </c>
      <c r="D1660" s="145" t="s">
        <v>484</v>
      </c>
      <c r="E1660" s="143" t="n">
        <v>1.5884</v>
      </c>
      <c r="F1660" s="146" t="n">
        <f aca="false">IF(C1660="MAT.",VLOOKUP(A1660,INSUMOS_AUX!A:F,6,0),0)</f>
        <v>0.04</v>
      </c>
      <c r="G1660" s="143" t="n">
        <f aca="false">IF(C1660="M.O.",VLOOKUP(A1660,INSUMOS_AUX!A:F,6,0),0)</f>
        <v>0</v>
      </c>
      <c r="H1660" s="0" t="n">
        <f aca="false">$E$1652*$E1660</f>
        <v>4.52694</v>
      </c>
    </row>
    <row r="1661" customFormat="false" ht="15" hidden="false" customHeight="false" outlineLevel="0" collapsed="false">
      <c r="A1661" s="143" t="n">
        <v>37666</v>
      </c>
      <c r="B1661" s="144" t="s">
        <v>514</v>
      </c>
      <c r="C1661" s="145" t="s">
        <v>476</v>
      </c>
      <c r="D1661" s="145" t="s">
        <v>484</v>
      </c>
      <c r="E1661" s="143" t="n">
        <v>0.089245988</v>
      </c>
      <c r="F1661" s="146" t="n">
        <f aca="false">IF(C1661="MAT.",VLOOKUP(A1661,INSUMOS_AUX!A:F,6,0),0)</f>
        <v>0</v>
      </c>
      <c r="G1661" s="143" t="n">
        <f aca="false">IF(C1661="M.O.",VLOOKUP(A1661,INSUMOS_AUX!A:F,6,0),0)</f>
        <v>10.9</v>
      </c>
      <c r="H1661" s="0" t="n">
        <f aca="false">$E$1652*$E1661</f>
        <v>0.2543510658</v>
      </c>
    </row>
    <row r="1662" customFormat="false" ht="21" hidden="false" customHeight="false" outlineLevel="0" collapsed="false">
      <c r="A1662" s="143" t="n">
        <v>43464</v>
      </c>
      <c r="B1662" s="144" t="s">
        <v>494</v>
      </c>
      <c r="C1662" s="145" t="s">
        <v>478</v>
      </c>
      <c r="D1662" s="145" t="s">
        <v>484</v>
      </c>
      <c r="E1662" s="143" t="n">
        <v>0.0884</v>
      </c>
      <c r="F1662" s="146" t="n">
        <f aca="false">IF(C1662="MAT.",VLOOKUP(A1662,INSUMOS_AUX!A:F,6,0),0)</f>
        <v>0.01</v>
      </c>
      <c r="G1662" s="143" t="n">
        <f aca="false">IF(C1662="M.O.",VLOOKUP(A1662,INSUMOS_AUX!A:F,6,0),0)</f>
        <v>0</v>
      </c>
      <c r="H1662" s="0" t="n">
        <f aca="false">$E$1652*$E1662</f>
        <v>0.25194</v>
      </c>
    </row>
    <row r="1663" customFormat="false" ht="21" hidden="false" customHeight="false" outlineLevel="0" collapsed="false">
      <c r="A1663" s="143" t="n">
        <v>43465</v>
      </c>
      <c r="B1663" s="144" t="s">
        <v>488</v>
      </c>
      <c r="C1663" s="145" t="s">
        <v>478</v>
      </c>
      <c r="D1663" s="145" t="s">
        <v>484</v>
      </c>
      <c r="E1663" s="143" t="n">
        <v>0.75</v>
      </c>
      <c r="F1663" s="146" t="n">
        <f aca="false">IF(C1663="MAT.",VLOOKUP(A1663,INSUMOS_AUX!A:F,6,0),0)</f>
        <v>0.82</v>
      </c>
      <c r="G1663" s="143" t="n">
        <f aca="false">IF(C1663="M.O.",VLOOKUP(A1663,INSUMOS_AUX!A:F,6,0),0)</f>
        <v>0</v>
      </c>
      <c r="H1663" s="0" t="n">
        <f aca="false">$E$1652*$E1663</f>
        <v>2.1375</v>
      </c>
    </row>
    <row r="1664" customFormat="false" ht="21" hidden="false" customHeight="false" outlineLevel="0" collapsed="false">
      <c r="A1664" s="143" t="n">
        <v>43467</v>
      </c>
      <c r="B1664" s="144" t="s">
        <v>489</v>
      </c>
      <c r="C1664" s="145" t="s">
        <v>478</v>
      </c>
      <c r="D1664" s="145" t="s">
        <v>484</v>
      </c>
      <c r="E1664" s="143" t="n">
        <v>0.75</v>
      </c>
      <c r="F1664" s="146" t="n">
        <f aca="false">IF(C1664="MAT.",VLOOKUP(A1664,INSUMOS_AUX!A:F,6,0),0)</f>
        <v>0.61</v>
      </c>
      <c r="G1664" s="143" t="n">
        <f aca="false">IF(C1664="M.O.",VLOOKUP(A1664,INSUMOS_AUX!A:F,6,0),0)</f>
        <v>0</v>
      </c>
      <c r="H1664" s="0" t="n">
        <f aca="false">$E$1652*$E1664</f>
        <v>2.1375</v>
      </c>
    </row>
    <row r="1665" customFormat="false" ht="21" hidden="false" customHeight="false" outlineLevel="0" collapsed="false">
      <c r="A1665" s="143" t="n">
        <v>43488</v>
      </c>
      <c r="B1665" s="144" t="s">
        <v>495</v>
      </c>
      <c r="C1665" s="145" t="s">
        <v>478</v>
      </c>
      <c r="D1665" s="145" t="s">
        <v>484</v>
      </c>
      <c r="E1665" s="143" t="n">
        <v>0.0884</v>
      </c>
      <c r="F1665" s="146" t="n">
        <f aca="false">IF(C1665="MAT.",VLOOKUP(A1665,INSUMOS_AUX!A:F,6,0),0)</f>
        <v>0.86</v>
      </c>
      <c r="G1665" s="143" t="n">
        <f aca="false">IF(C1665="M.O.",VLOOKUP(A1665,INSUMOS_AUX!A:F,6,0),0)</f>
        <v>0</v>
      </c>
      <c r="H1665" s="0" t="n">
        <f aca="false">$E$1652*$E1665</f>
        <v>0.25194</v>
      </c>
    </row>
    <row r="1666" customFormat="false" ht="21" hidden="false" customHeight="false" outlineLevel="0" collapsed="false">
      <c r="A1666" s="143" t="n">
        <v>43489</v>
      </c>
      <c r="B1666" s="144" t="s">
        <v>490</v>
      </c>
      <c r="C1666" s="145" t="s">
        <v>478</v>
      </c>
      <c r="D1666" s="145" t="s">
        <v>484</v>
      </c>
      <c r="E1666" s="143" t="n">
        <v>0.75</v>
      </c>
      <c r="F1666" s="146" t="n">
        <f aca="false">IF(C1666="MAT.",VLOOKUP(A1666,INSUMOS_AUX!A:F,6,0),0)</f>
        <v>1.24</v>
      </c>
      <c r="G1666" s="143" t="n">
        <f aca="false">IF(C1666="M.O.",VLOOKUP(A1666,INSUMOS_AUX!A:F,6,0),0)</f>
        <v>0</v>
      </c>
      <c r="H1666" s="0" t="n">
        <f aca="false">$E$1652*$E1666</f>
        <v>2.1375</v>
      </c>
    </row>
    <row r="1667" customFormat="false" ht="21" hidden="false" customHeight="false" outlineLevel="0" collapsed="false">
      <c r="A1667" s="143" t="n">
        <v>43491</v>
      </c>
      <c r="B1667" s="144" t="s">
        <v>491</v>
      </c>
      <c r="C1667" s="145" t="s">
        <v>478</v>
      </c>
      <c r="D1667" s="145" t="s">
        <v>484</v>
      </c>
      <c r="E1667" s="143" t="n">
        <v>0.75</v>
      </c>
      <c r="F1667" s="146" t="n">
        <f aca="false">IF(C1667="MAT.",VLOOKUP(A1667,INSUMOS_AUX!A:F,6,0),0)</f>
        <v>1.33</v>
      </c>
      <c r="G1667" s="143" t="n">
        <f aca="false">IF(C1667="M.O.",VLOOKUP(A1667,INSUMOS_AUX!A:F,6,0),0)</f>
        <v>0</v>
      </c>
      <c r="H1667" s="0" t="n">
        <f aca="false">$E$1652*$E1667</f>
        <v>2.1375</v>
      </c>
    </row>
    <row r="1668" customFormat="false" ht="15" hidden="false" customHeight="false" outlineLevel="0" collapsed="false">
      <c r="A1668" s="143" t="n">
        <v>4750</v>
      </c>
      <c r="B1668" s="144" t="s">
        <v>492</v>
      </c>
      <c r="C1668" s="145" t="s">
        <v>476</v>
      </c>
      <c r="D1668" s="145" t="s">
        <v>484</v>
      </c>
      <c r="E1668" s="143" t="n">
        <v>0.768315</v>
      </c>
      <c r="F1668" s="146" t="n">
        <f aca="false">IF(C1668="MAT.",VLOOKUP(A1668,INSUMOS_AUX!A:F,6,0),0)</f>
        <v>0</v>
      </c>
      <c r="G1668" s="143" t="n">
        <f aca="false">IF(C1668="M.O.",VLOOKUP(A1668,INSUMOS_AUX!A:F,6,0),0)</f>
        <v>18.58</v>
      </c>
      <c r="H1668" s="0" t="n">
        <f aca="false">$E$1652*$E1668</f>
        <v>2.18969775</v>
      </c>
    </row>
    <row r="1669" customFormat="false" ht="15" hidden="false" customHeight="false" outlineLevel="0" collapsed="false">
      <c r="A1669" s="143" t="n">
        <v>6111</v>
      </c>
      <c r="B1669" s="144" t="s">
        <v>493</v>
      </c>
      <c r="C1669" s="145" t="s">
        <v>476</v>
      </c>
      <c r="D1669" s="145" t="s">
        <v>484</v>
      </c>
      <c r="E1669" s="143" t="n">
        <v>0.768315</v>
      </c>
      <c r="F1669" s="146" t="n">
        <f aca="false">IF(C1669="MAT.",VLOOKUP(A1669,INSUMOS_AUX!A:F,6,0),0)</f>
        <v>0</v>
      </c>
      <c r="G1669" s="143" t="n">
        <f aca="false">IF(C1669="M.O.",VLOOKUP(A1669,INSUMOS_AUX!A:F,6,0),0)</f>
        <v>11.12</v>
      </c>
      <c r="H1669" s="0" t="n">
        <f aca="false">$E$1652*$E1669</f>
        <v>2.18969775</v>
      </c>
    </row>
    <row r="1670" customFormat="false" ht="21" hidden="false" customHeight="false" outlineLevel="0" collapsed="false">
      <c r="A1670" s="143" t="n">
        <v>7325</v>
      </c>
      <c r="B1670" s="144" t="s">
        <v>510</v>
      </c>
      <c r="C1670" s="145" t="s">
        <v>478</v>
      </c>
      <c r="D1670" s="145" t="s">
        <v>506</v>
      </c>
      <c r="E1670" s="143" t="n">
        <v>0.3784</v>
      </c>
      <c r="F1670" s="146" t="n">
        <f aca="false">IF(C1670="MAT.",VLOOKUP(A1670,INSUMOS_AUX!A:F,6,0),0)</f>
        <v>5.19</v>
      </c>
      <c r="G1670" s="143" t="n">
        <f aca="false">IF(C1670="M.O.",VLOOKUP(A1670,INSUMOS_AUX!A:F,6,0),0)</f>
        <v>0</v>
      </c>
      <c r="H1670" s="0" t="n">
        <f aca="false">$E$1652*$E1670</f>
        <v>1.07844</v>
      </c>
    </row>
    <row r="1671" customFormat="false" ht="15" hidden="false" customHeight="false" outlineLevel="0" collapsed="false">
      <c r="A1671" s="137"/>
      <c r="B1671" s="147"/>
      <c r="C1671" s="138"/>
      <c r="D1671" s="138"/>
      <c r="E1671" s="138"/>
      <c r="F1671" s="138"/>
      <c r="G1671" s="138"/>
    </row>
    <row r="1672" customFormat="false" ht="21" hidden="false" customHeight="false" outlineLevel="0" collapsed="false">
      <c r="A1672" s="139" t="s">
        <v>401</v>
      </c>
      <c r="B1672" s="140" t="s">
        <v>402</v>
      </c>
      <c r="C1672" s="141" t="s">
        <v>62</v>
      </c>
      <c r="D1672" s="141" t="s">
        <v>152</v>
      </c>
      <c r="E1672" s="142" t="n">
        <v>2</v>
      </c>
      <c r="F1672" s="142" t="n">
        <f aca="false">SUMPRODUCT($E1673:$E1685,F1673:F1685)</f>
        <v>81.6285134</v>
      </c>
      <c r="G1672" s="142" t="n">
        <f aca="false">SUMPRODUCT($E1673:$E1685,G1673:G1685)</f>
        <v>10.213184414</v>
      </c>
    </row>
    <row r="1673" customFormat="false" ht="15" hidden="false" customHeight="false" outlineLevel="0" collapsed="false">
      <c r="A1673" s="143" t="n">
        <v>1379</v>
      </c>
      <c r="B1673" s="144" t="s">
        <v>507</v>
      </c>
      <c r="C1673" s="145" t="s">
        <v>478</v>
      </c>
      <c r="D1673" s="145" t="s">
        <v>506</v>
      </c>
      <c r="E1673" s="143" t="n">
        <v>1.36374</v>
      </c>
      <c r="F1673" s="146" t="n">
        <f aca="false">IF(C1673="MAT.",VLOOKUP(A1673,INSUMOS_AUX!A:F,6,0),0)</f>
        <v>0.7</v>
      </c>
      <c r="G1673" s="143" t="n">
        <f aca="false">IF(C1673="M.O.",VLOOKUP(A1673,INSUMOS_AUX!A:F,6,0),0)</f>
        <v>0</v>
      </c>
      <c r="H1673" s="0" t="n">
        <f aca="false">$E$1672*$E1673</f>
        <v>2.72748</v>
      </c>
    </row>
    <row r="1674" customFormat="false" ht="21" hidden="false" customHeight="false" outlineLevel="0" collapsed="false">
      <c r="A1674" s="143" t="n">
        <v>370</v>
      </c>
      <c r="B1674" s="144" t="s">
        <v>508</v>
      </c>
      <c r="C1674" s="145" t="s">
        <v>478</v>
      </c>
      <c r="D1674" s="145" t="s">
        <v>102</v>
      </c>
      <c r="E1674" s="143" t="n">
        <v>0.00405</v>
      </c>
      <c r="F1674" s="146" t="n">
        <f aca="false">IF(C1674="MAT.",VLOOKUP(A1674,INSUMOS_AUX!A:F,6,0),0)</f>
        <v>150</v>
      </c>
      <c r="G1674" s="143" t="n">
        <f aca="false">IF(C1674="M.O.",VLOOKUP(A1674,INSUMOS_AUX!A:F,6,0),0)</f>
        <v>0</v>
      </c>
      <c r="H1674" s="0" t="n">
        <f aca="false">$E$1672*$E1674</f>
        <v>0.0081</v>
      </c>
    </row>
    <row r="1675" customFormat="false" ht="21" hidden="false" customHeight="false" outlineLevel="0" collapsed="false">
      <c r="A1675" s="143" t="n">
        <v>37370</v>
      </c>
      <c r="B1675" s="144" t="s">
        <v>483</v>
      </c>
      <c r="C1675" s="145" t="s">
        <v>478</v>
      </c>
      <c r="D1675" s="145" t="s">
        <v>484</v>
      </c>
      <c r="E1675" s="143" t="n">
        <v>0.63306</v>
      </c>
      <c r="F1675" s="146" t="n">
        <f aca="false">IF(C1675="MAT.",VLOOKUP(A1675,INSUMOS_AUX!A:F,6,0),0)</f>
        <v>3.14</v>
      </c>
      <c r="G1675" s="143" t="n">
        <f aca="false">IF(C1675="M.O.",VLOOKUP(A1675,INSUMOS_AUX!A:F,6,0),0)</f>
        <v>0</v>
      </c>
      <c r="H1675" s="0" t="n">
        <f aca="false">$E$1672*$E1675</f>
        <v>1.26612</v>
      </c>
    </row>
    <row r="1676" customFormat="false" ht="21" hidden="false" customHeight="false" outlineLevel="0" collapsed="false">
      <c r="A1676" s="143" t="n">
        <v>37371</v>
      </c>
      <c r="B1676" s="144" t="s">
        <v>485</v>
      </c>
      <c r="C1676" s="145" t="s">
        <v>478</v>
      </c>
      <c r="D1676" s="145" t="s">
        <v>484</v>
      </c>
      <c r="E1676" s="143" t="n">
        <v>0.63306</v>
      </c>
      <c r="F1676" s="146" t="n">
        <f aca="false">IF(C1676="MAT.",VLOOKUP(A1676,INSUMOS_AUX!A:F,6,0),0)</f>
        <v>0.63</v>
      </c>
      <c r="G1676" s="143" t="n">
        <f aca="false">IF(C1676="M.O.",VLOOKUP(A1676,INSUMOS_AUX!A:F,6,0),0)</f>
        <v>0</v>
      </c>
      <c r="H1676" s="0" t="n">
        <f aca="false">$E$1672*$E1676</f>
        <v>1.26612</v>
      </c>
    </row>
    <row r="1677" customFormat="false" ht="21" hidden="false" customHeight="false" outlineLevel="0" collapsed="false">
      <c r="A1677" s="143" t="n">
        <v>37372</v>
      </c>
      <c r="B1677" s="144" t="s">
        <v>486</v>
      </c>
      <c r="C1677" s="145" t="s">
        <v>478</v>
      </c>
      <c r="D1677" s="145" t="s">
        <v>484</v>
      </c>
      <c r="E1677" s="143" t="n">
        <v>0.63306</v>
      </c>
      <c r="F1677" s="146" t="n">
        <f aca="false">IF(C1677="MAT.",VLOOKUP(A1677,INSUMOS_AUX!A:F,6,0),0)</f>
        <v>1.34</v>
      </c>
      <c r="G1677" s="143" t="n">
        <f aca="false">IF(C1677="M.O.",VLOOKUP(A1677,INSUMOS_AUX!A:F,6,0),0)</f>
        <v>0</v>
      </c>
      <c r="H1677" s="0" t="n">
        <f aca="false">$E$1672*$E1677</f>
        <v>1.26612</v>
      </c>
    </row>
    <row r="1678" customFormat="false" ht="21" hidden="false" customHeight="false" outlineLevel="0" collapsed="false">
      <c r="A1678" s="143" t="n">
        <v>37373</v>
      </c>
      <c r="B1678" s="144" t="s">
        <v>487</v>
      </c>
      <c r="C1678" s="145" t="s">
        <v>478</v>
      </c>
      <c r="D1678" s="145" t="s">
        <v>484</v>
      </c>
      <c r="E1678" s="143" t="n">
        <v>0.63306</v>
      </c>
      <c r="F1678" s="146" t="n">
        <f aca="false">IF(C1678="MAT.",VLOOKUP(A1678,INSUMOS_AUX!A:F,6,0),0)</f>
        <v>0.04</v>
      </c>
      <c r="G1678" s="143" t="n">
        <f aca="false">IF(C1678="M.O.",VLOOKUP(A1678,INSUMOS_AUX!A:F,6,0),0)</f>
        <v>0</v>
      </c>
      <c r="H1678" s="0" t="n">
        <f aca="false">$E$1672*$E1678</f>
        <v>1.26612</v>
      </c>
    </row>
    <row r="1679" customFormat="false" ht="21" hidden="false" customHeight="false" outlineLevel="0" collapsed="false">
      <c r="A1679" s="143" t="n">
        <v>43465</v>
      </c>
      <c r="B1679" s="144" t="s">
        <v>488</v>
      </c>
      <c r="C1679" s="145" t="s">
        <v>478</v>
      </c>
      <c r="D1679" s="145" t="s">
        <v>484</v>
      </c>
      <c r="E1679" s="143" t="n">
        <v>0.4</v>
      </c>
      <c r="F1679" s="146" t="n">
        <f aca="false">IF(C1679="MAT.",VLOOKUP(A1679,INSUMOS_AUX!A:F,6,0),0)</f>
        <v>0.82</v>
      </c>
      <c r="G1679" s="143" t="n">
        <f aca="false">IF(C1679="M.O.",VLOOKUP(A1679,INSUMOS_AUX!A:F,6,0),0)</f>
        <v>0</v>
      </c>
      <c r="H1679" s="0" t="n">
        <f aca="false">$E$1672*$E1679</f>
        <v>0.8</v>
      </c>
    </row>
    <row r="1680" customFormat="false" ht="21" hidden="false" customHeight="false" outlineLevel="0" collapsed="false">
      <c r="A1680" s="143" t="n">
        <v>43467</v>
      </c>
      <c r="B1680" s="144" t="s">
        <v>489</v>
      </c>
      <c r="C1680" s="145" t="s">
        <v>478</v>
      </c>
      <c r="D1680" s="145" t="s">
        <v>484</v>
      </c>
      <c r="E1680" s="143" t="n">
        <v>0.23306</v>
      </c>
      <c r="F1680" s="146" t="n">
        <f aca="false">IF(C1680="MAT.",VLOOKUP(A1680,INSUMOS_AUX!A:F,6,0),0)</f>
        <v>0.61</v>
      </c>
      <c r="G1680" s="143" t="n">
        <f aca="false">IF(C1680="M.O.",VLOOKUP(A1680,INSUMOS_AUX!A:F,6,0),0)</f>
        <v>0</v>
      </c>
      <c r="H1680" s="0" t="n">
        <f aca="false">$E$1672*$E1680</f>
        <v>0.46612</v>
      </c>
    </row>
    <row r="1681" customFormat="false" ht="21" hidden="false" customHeight="false" outlineLevel="0" collapsed="false">
      <c r="A1681" s="143" t="n">
        <v>43489</v>
      </c>
      <c r="B1681" s="144" t="s">
        <v>490</v>
      </c>
      <c r="C1681" s="145" t="s">
        <v>478</v>
      </c>
      <c r="D1681" s="145" t="s">
        <v>484</v>
      </c>
      <c r="E1681" s="143" t="n">
        <v>0.4</v>
      </c>
      <c r="F1681" s="146" t="n">
        <f aca="false">IF(C1681="MAT.",VLOOKUP(A1681,INSUMOS_AUX!A:F,6,0),0)</f>
        <v>1.24</v>
      </c>
      <c r="G1681" s="143" t="n">
        <f aca="false">IF(C1681="M.O.",VLOOKUP(A1681,INSUMOS_AUX!A:F,6,0),0)</f>
        <v>0</v>
      </c>
      <c r="H1681" s="0" t="n">
        <f aca="false">$E$1672*$E1681</f>
        <v>0.8</v>
      </c>
    </row>
    <row r="1682" customFormat="false" ht="21" hidden="false" customHeight="false" outlineLevel="0" collapsed="false">
      <c r="A1682" s="143" t="n">
        <v>43491</v>
      </c>
      <c r="B1682" s="144" t="s">
        <v>491</v>
      </c>
      <c r="C1682" s="145" t="s">
        <v>478</v>
      </c>
      <c r="D1682" s="145" t="s">
        <v>484</v>
      </c>
      <c r="E1682" s="143" t="n">
        <v>0.23306</v>
      </c>
      <c r="F1682" s="146" t="n">
        <f aca="false">IF(C1682="MAT.",VLOOKUP(A1682,INSUMOS_AUX!A:F,6,0),0)</f>
        <v>1.33</v>
      </c>
      <c r="G1682" s="143" t="n">
        <f aca="false">IF(C1682="M.O.",VLOOKUP(A1682,INSUMOS_AUX!A:F,6,0),0)</f>
        <v>0</v>
      </c>
      <c r="H1682" s="0" t="n">
        <f aca="false">$E$1672*$E1682</f>
        <v>0.46612</v>
      </c>
    </row>
    <row r="1683" customFormat="false" ht="15" hidden="false" customHeight="false" outlineLevel="0" collapsed="false">
      <c r="A1683" s="143" t="n">
        <v>4755</v>
      </c>
      <c r="B1683" s="144" t="s">
        <v>549</v>
      </c>
      <c r="C1683" s="145" t="s">
        <v>476</v>
      </c>
      <c r="D1683" s="145" t="s">
        <v>484</v>
      </c>
      <c r="E1683" s="143" t="n">
        <v>0.406796</v>
      </c>
      <c r="F1683" s="146" t="n">
        <f aca="false">IF(C1683="MAT.",VLOOKUP(A1683,INSUMOS_AUX!A:F,6,0),0)</f>
        <v>0</v>
      </c>
      <c r="G1683" s="143" t="n">
        <f aca="false">IF(C1683="M.O.",VLOOKUP(A1683,INSUMOS_AUX!A:F,6,0),0)</f>
        <v>18.58</v>
      </c>
      <c r="H1683" s="0" t="n">
        <f aca="false">$E$1672*$E1683</f>
        <v>0.813592</v>
      </c>
    </row>
    <row r="1684" customFormat="false" ht="21" hidden="false" customHeight="false" outlineLevel="0" collapsed="false">
      <c r="A1684" s="143" t="n">
        <v>4828</v>
      </c>
      <c r="B1684" s="144" t="s">
        <v>741</v>
      </c>
      <c r="C1684" s="145" t="s">
        <v>478</v>
      </c>
      <c r="D1684" s="145" t="s">
        <v>152</v>
      </c>
      <c r="E1684" s="143" t="n">
        <v>1</v>
      </c>
      <c r="F1684" s="146" t="n">
        <f aca="false">IF(C1684="MAT.",VLOOKUP(A1684,INSUMOS_AUX!A:F,6,0),0)</f>
        <v>75.53</v>
      </c>
      <c r="G1684" s="143" t="n">
        <f aca="false">IF(C1684="M.O.",VLOOKUP(A1684,INSUMOS_AUX!A:F,6,0),0)</f>
        <v>0</v>
      </c>
      <c r="H1684" s="0" t="n">
        <f aca="false">$E$1672*$E1684</f>
        <v>2</v>
      </c>
    </row>
    <row r="1685" customFormat="false" ht="15" hidden="false" customHeight="false" outlineLevel="0" collapsed="false">
      <c r="A1685" s="143" t="n">
        <v>6111</v>
      </c>
      <c r="B1685" s="144" t="s">
        <v>493</v>
      </c>
      <c r="C1685" s="145" t="s">
        <v>476</v>
      </c>
      <c r="D1685" s="145" t="s">
        <v>484</v>
      </c>
      <c r="E1685" s="143" t="n">
        <v>0.238751325</v>
      </c>
      <c r="F1685" s="146" t="n">
        <f aca="false">IF(C1685="MAT.",VLOOKUP(A1685,INSUMOS_AUX!A:F,6,0),0)</f>
        <v>0</v>
      </c>
      <c r="G1685" s="143" t="n">
        <f aca="false">IF(C1685="M.O.",VLOOKUP(A1685,INSUMOS_AUX!A:F,6,0),0)</f>
        <v>11.12</v>
      </c>
      <c r="H1685" s="0" t="n">
        <f aca="false">$E$1672*$E1685</f>
        <v>0.47750265</v>
      </c>
    </row>
    <row r="1686" customFormat="false" ht="15" hidden="false" customHeight="false" outlineLevel="0" collapsed="false">
      <c r="A1686" s="137"/>
      <c r="B1686" s="147"/>
      <c r="C1686" s="138"/>
      <c r="D1686" s="138"/>
      <c r="E1686" s="138"/>
      <c r="F1686" s="138"/>
      <c r="G1686" s="138"/>
    </row>
    <row r="1687" customFormat="false" ht="42" hidden="false" customHeight="false" outlineLevel="0" collapsed="false">
      <c r="A1687" s="139" t="s">
        <v>404</v>
      </c>
      <c r="B1687" s="140" t="s">
        <v>405</v>
      </c>
      <c r="C1687" s="141" t="s">
        <v>62</v>
      </c>
      <c r="D1687" s="141" t="s">
        <v>68</v>
      </c>
      <c r="E1687" s="142" t="n">
        <v>41.22</v>
      </c>
      <c r="F1687" s="142" t="n">
        <f aca="false">SUMPRODUCT($E1688:$E1708,F1688:F1708)</f>
        <v>46.8317741732</v>
      </c>
      <c r="G1687" s="142" t="n">
        <f aca="false">SUMPRODUCT($E1688:$E1708,G1688:G1708)</f>
        <v>34.3647035593</v>
      </c>
    </row>
    <row r="1688" customFormat="false" ht="31.5" hidden="false" customHeight="false" outlineLevel="0" collapsed="false">
      <c r="A1688" s="143" t="n">
        <v>10535</v>
      </c>
      <c r="B1688" s="144" t="s">
        <v>509</v>
      </c>
      <c r="C1688" s="145" t="s">
        <v>478</v>
      </c>
      <c r="D1688" s="145" t="s">
        <v>32</v>
      </c>
      <c r="E1688" s="143" t="n">
        <v>4.018E-006</v>
      </c>
      <c r="F1688" s="146" t="n">
        <f aca="false">IF(C1688="MAT.",VLOOKUP(A1688,INSUMOS_AUX!A:F,6,0),0)</f>
        <v>5445</v>
      </c>
      <c r="G1688" s="143" t="n">
        <f aca="false">IF(C1688="M.O.",VLOOKUP(A1688,INSUMOS_AUX!A:F,6,0),0)</f>
        <v>0</v>
      </c>
      <c r="H1688" s="0" t="n">
        <f aca="false">$E$1687*$E1688</f>
        <v>0.00016562196</v>
      </c>
    </row>
    <row r="1689" customFormat="false" ht="15" hidden="false" customHeight="false" outlineLevel="0" collapsed="false">
      <c r="A1689" s="143" t="n">
        <v>1106</v>
      </c>
      <c r="B1689" s="144" t="s">
        <v>505</v>
      </c>
      <c r="C1689" s="145" t="s">
        <v>478</v>
      </c>
      <c r="D1689" s="145" t="s">
        <v>506</v>
      </c>
      <c r="E1689" s="143" t="n">
        <v>1.70618</v>
      </c>
      <c r="F1689" s="146" t="n">
        <f aca="false">IF(C1689="MAT.",VLOOKUP(A1689,INSUMOS_AUX!A:F,6,0),0)</f>
        <v>1.3</v>
      </c>
      <c r="G1689" s="143" t="n">
        <f aca="false">IF(C1689="M.O.",VLOOKUP(A1689,INSUMOS_AUX!A:F,6,0),0)</f>
        <v>0</v>
      </c>
      <c r="H1689" s="0" t="n">
        <f aca="false">$E$1687*$E1689</f>
        <v>70.3287396</v>
      </c>
    </row>
    <row r="1690" customFormat="false" ht="15" hidden="false" customHeight="false" outlineLevel="0" collapsed="false">
      <c r="A1690" s="143" t="n">
        <v>1379</v>
      </c>
      <c r="B1690" s="144" t="s">
        <v>507</v>
      </c>
      <c r="C1690" s="145" t="s">
        <v>478</v>
      </c>
      <c r="D1690" s="145" t="s">
        <v>506</v>
      </c>
      <c r="E1690" s="143" t="n">
        <v>1.919428</v>
      </c>
      <c r="F1690" s="146" t="n">
        <f aca="false">IF(C1690="MAT.",VLOOKUP(A1690,INSUMOS_AUX!A:F,6,0),0)</f>
        <v>0.7</v>
      </c>
      <c r="G1690" s="143" t="n">
        <f aca="false">IF(C1690="M.O.",VLOOKUP(A1690,INSUMOS_AUX!A:F,6,0),0)</f>
        <v>0</v>
      </c>
      <c r="H1690" s="0" t="n">
        <f aca="false">$E$1687*$E1690</f>
        <v>79.11882216</v>
      </c>
    </row>
    <row r="1691" customFormat="false" ht="15" hidden="false" customHeight="false" outlineLevel="0" collapsed="false">
      <c r="A1691" s="143" t="n">
        <v>2705</v>
      </c>
      <c r="B1691" s="144" t="s">
        <v>512</v>
      </c>
      <c r="C1691" s="145" t="s">
        <v>478</v>
      </c>
      <c r="D1691" s="145" t="s">
        <v>513</v>
      </c>
      <c r="E1691" s="143" t="n">
        <v>0.012874848</v>
      </c>
      <c r="F1691" s="146" t="n">
        <f aca="false">IF(C1691="MAT.",VLOOKUP(A1691,INSUMOS_AUX!A:F,6,0),0)</f>
        <v>0.9</v>
      </c>
      <c r="G1691" s="143" t="n">
        <f aca="false">IF(C1691="M.O.",VLOOKUP(A1691,INSUMOS_AUX!A:F,6,0),0)</f>
        <v>0</v>
      </c>
      <c r="H1691" s="0" t="n">
        <f aca="false">$E$1687*$E1691</f>
        <v>0.53070123456</v>
      </c>
    </row>
    <row r="1692" customFormat="false" ht="31.5" hidden="false" customHeight="false" outlineLevel="0" collapsed="false">
      <c r="A1692" s="143" t="n">
        <v>34557</v>
      </c>
      <c r="B1692" s="144" t="s">
        <v>742</v>
      </c>
      <c r="C1692" s="145" t="s">
        <v>478</v>
      </c>
      <c r="D1692" s="145" t="s">
        <v>152</v>
      </c>
      <c r="E1692" s="143" t="n">
        <v>0.42</v>
      </c>
      <c r="F1692" s="146" t="n">
        <f aca="false">IF(C1692="MAT.",VLOOKUP(A1692,INSUMOS_AUX!A:F,6,0),0)</f>
        <v>1.96</v>
      </c>
      <c r="G1692" s="143" t="n">
        <f aca="false">IF(C1692="M.O.",VLOOKUP(A1692,INSUMOS_AUX!A:F,6,0),0)</f>
        <v>0</v>
      </c>
      <c r="H1692" s="0" t="n">
        <f aca="false">$E$1687*$E1692</f>
        <v>17.3124</v>
      </c>
    </row>
    <row r="1693" customFormat="false" ht="21" hidden="false" customHeight="false" outlineLevel="0" collapsed="false">
      <c r="A1693" s="143" t="n">
        <v>370</v>
      </c>
      <c r="B1693" s="144" t="s">
        <v>508</v>
      </c>
      <c r="C1693" s="145" t="s">
        <v>478</v>
      </c>
      <c r="D1693" s="145" t="s">
        <v>102</v>
      </c>
      <c r="E1693" s="143" t="n">
        <v>0.011368</v>
      </c>
      <c r="F1693" s="146" t="n">
        <f aca="false">IF(C1693="MAT.",VLOOKUP(A1693,INSUMOS_AUX!A:F,6,0),0)</f>
        <v>150</v>
      </c>
      <c r="G1693" s="143" t="n">
        <f aca="false">IF(C1693="M.O.",VLOOKUP(A1693,INSUMOS_AUX!A:F,6,0),0)</f>
        <v>0</v>
      </c>
      <c r="H1693" s="0" t="n">
        <f aca="false">$E$1687*$E1693</f>
        <v>0.46858896</v>
      </c>
    </row>
    <row r="1694" customFormat="false" ht="21" hidden="false" customHeight="false" outlineLevel="0" collapsed="false">
      <c r="A1694" s="143" t="n">
        <v>37370</v>
      </c>
      <c r="B1694" s="144" t="s">
        <v>483</v>
      </c>
      <c r="C1694" s="145" t="s">
        <v>478</v>
      </c>
      <c r="D1694" s="145" t="s">
        <v>484</v>
      </c>
      <c r="E1694" s="143" t="n">
        <v>2.0991</v>
      </c>
      <c r="F1694" s="146" t="n">
        <f aca="false">IF(C1694="MAT.",VLOOKUP(A1694,INSUMOS_AUX!A:F,6,0),0)</f>
        <v>3.14</v>
      </c>
      <c r="G1694" s="143" t="n">
        <f aca="false">IF(C1694="M.O.",VLOOKUP(A1694,INSUMOS_AUX!A:F,6,0),0)</f>
        <v>0</v>
      </c>
      <c r="H1694" s="0" t="n">
        <f aca="false">$E$1687*$E1694</f>
        <v>86.524902</v>
      </c>
    </row>
    <row r="1695" customFormat="false" ht="21" hidden="false" customHeight="false" outlineLevel="0" collapsed="false">
      <c r="A1695" s="143" t="n">
        <v>37371</v>
      </c>
      <c r="B1695" s="144" t="s">
        <v>485</v>
      </c>
      <c r="C1695" s="145" t="s">
        <v>478</v>
      </c>
      <c r="D1695" s="145" t="s">
        <v>484</v>
      </c>
      <c r="E1695" s="143" t="n">
        <v>2.0991</v>
      </c>
      <c r="F1695" s="146" t="n">
        <f aca="false">IF(C1695="MAT.",VLOOKUP(A1695,INSUMOS_AUX!A:F,6,0),0)</f>
        <v>0.63</v>
      </c>
      <c r="G1695" s="143" t="n">
        <f aca="false">IF(C1695="M.O.",VLOOKUP(A1695,INSUMOS_AUX!A:F,6,0),0)</f>
        <v>0</v>
      </c>
      <c r="H1695" s="0" t="n">
        <f aca="false">$E$1687*$E1695</f>
        <v>86.524902</v>
      </c>
    </row>
    <row r="1696" customFormat="false" ht="21" hidden="false" customHeight="false" outlineLevel="0" collapsed="false">
      <c r="A1696" s="143" t="n">
        <v>37372</v>
      </c>
      <c r="B1696" s="144" t="s">
        <v>486</v>
      </c>
      <c r="C1696" s="145" t="s">
        <v>478</v>
      </c>
      <c r="D1696" s="145" t="s">
        <v>484</v>
      </c>
      <c r="E1696" s="143" t="n">
        <v>2.0991</v>
      </c>
      <c r="F1696" s="146" t="n">
        <f aca="false">IF(C1696="MAT.",VLOOKUP(A1696,INSUMOS_AUX!A:F,6,0),0)</f>
        <v>1.34</v>
      </c>
      <c r="G1696" s="143" t="n">
        <f aca="false">IF(C1696="M.O.",VLOOKUP(A1696,INSUMOS_AUX!A:F,6,0),0)</f>
        <v>0</v>
      </c>
      <c r="H1696" s="0" t="n">
        <f aca="false">$E$1687*$E1696</f>
        <v>86.524902</v>
      </c>
    </row>
    <row r="1697" customFormat="false" ht="21" hidden="false" customHeight="false" outlineLevel="0" collapsed="false">
      <c r="A1697" s="143" t="n">
        <v>37373</v>
      </c>
      <c r="B1697" s="144" t="s">
        <v>487</v>
      </c>
      <c r="C1697" s="145" t="s">
        <v>478</v>
      </c>
      <c r="D1697" s="145" t="s">
        <v>484</v>
      </c>
      <c r="E1697" s="143" t="n">
        <v>2.0991</v>
      </c>
      <c r="F1697" s="146" t="n">
        <f aca="false">IF(C1697="MAT.",VLOOKUP(A1697,INSUMOS_AUX!A:F,6,0),0)</f>
        <v>0.04</v>
      </c>
      <c r="G1697" s="143" t="n">
        <f aca="false">IF(C1697="M.O.",VLOOKUP(A1697,INSUMOS_AUX!A:F,6,0),0)</f>
        <v>0</v>
      </c>
      <c r="H1697" s="0" t="n">
        <f aca="false">$E$1687*$E1697</f>
        <v>86.524902</v>
      </c>
    </row>
    <row r="1698" customFormat="false" ht="15" hidden="false" customHeight="false" outlineLevel="0" collapsed="false">
      <c r="A1698" s="143" t="n">
        <v>37395</v>
      </c>
      <c r="B1698" s="144" t="s">
        <v>743</v>
      </c>
      <c r="C1698" s="145" t="s">
        <v>478</v>
      </c>
      <c r="D1698" s="145" t="s">
        <v>520</v>
      </c>
      <c r="E1698" s="143" t="n">
        <v>0.005</v>
      </c>
      <c r="F1698" s="146" t="n">
        <f aca="false">IF(C1698="MAT.",VLOOKUP(A1698,INSUMOS_AUX!A:F,6,0),0)</f>
        <v>40.33</v>
      </c>
      <c r="G1698" s="143" t="n">
        <f aca="false">IF(C1698="M.O.",VLOOKUP(A1698,INSUMOS_AUX!A:F,6,0),0)</f>
        <v>0</v>
      </c>
      <c r="H1698" s="0" t="n">
        <f aca="false">$E$1687*$E1698</f>
        <v>0.2061</v>
      </c>
    </row>
    <row r="1699" customFormat="false" ht="15" hidden="false" customHeight="false" outlineLevel="0" collapsed="false">
      <c r="A1699" s="143" t="n">
        <v>37666</v>
      </c>
      <c r="B1699" s="144" t="s">
        <v>514</v>
      </c>
      <c r="C1699" s="145" t="s">
        <v>476</v>
      </c>
      <c r="D1699" s="145" t="s">
        <v>484</v>
      </c>
      <c r="E1699" s="143" t="n">
        <v>0.044522037</v>
      </c>
      <c r="F1699" s="146" t="n">
        <f aca="false">IF(C1699="MAT.",VLOOKUP(A1699,INSUMOS_AUX!A:F,6,0),0)</f>
        <v>0</v>
      </c>
      <c r="G1699" s="143" t="n">
        <f aca="false">IF(C1699="M.O.",VLOOKUP(A1699,INSUMOS_AUX!A:F,6,0),0)</f>
        <v>10.9</v>
      </c>
      <c r="H1699" s="0" t="n">
        <f aca="false">$E$1687*$E1699</f>
        <v>1.83519836514</v>
      </c>
    </row>
    <row r="1700" customFormat="false" ht="21" hidden="false" customHeight="false" outlineLevel="0" collapsed="false">
      <c r="A1700" s="143" t="n">
        <v>43464</v>
      </c>
      <c r="B1700" s="144" t="s">
        <v>494</v>
      </c>
      <c r="C1700" s="145" t="s">
        <v>478</v>
      </c>
      <c r="D1700" s="145" t="s">
        <v>484</v>
      </c>
      <c r="E1700" s="143" t="n">
        <v>0.0441</v>
      </c>
      <c r="F1700" s="146" t="n">
        <f aca="false">IF(C1700="MAT.",VLOOKUP(A1700,INSUMOS_AUX!A:F,6,0),0)</f>
        <v>0.01</v>
      </c>
      <c r="G1700" s="143" t="n">
        <f aca="false">IF(C1700="M.O.",VLOOKUP(A1700,INSUMOS_AUX!A:F,6,0),0)</f>
        <v>0</v>
      </c>
      <c r="H1700" s="0" t="n">
        <f aca="false">$E$1687*$E1700</f>
        <v>1.817802</v>
      </c>
    </row>
    <row r="1701" customFormat="false" ht="21" hidden="false" customHeight="false" outlineLevel="0" collapsed="false">
      <c r="A1701" s="143" t="n">
        <v>43465</v>
      </c>
      <c r="B1701" s="144" t="s">
        <v>488</v>
      </c>
      <c r="C1701" s="145" t="s">
        <v>478</v>
      </c>
      <c r="D1701" s="145" t="s">
        <v>484</v>
      </c>
      <c r="E1701" s="143" t="n">
        <v>1.37</v>
      </c>
      <c r="F1701" s="146" t="n">
        <f aca="false">IF(C1701="MAT.",VLOOKUP(A1701,INSUMOS_AUX!A:F,6,0),0)</f>
        <v>0.82</v>
      </c>
      <c r="G1701" s="143" t="n">
        <f aca="false">IF(C1701="M.O.",VLOOKUP(A1701,INSUMOS_AUX!A:F,6,0),0)</f>
        <v>0</v>
      </c>
      <c r="H1701" s="0" t="n">
        <f aca="false">$E$1687*$E1701</f>
        <v>56.4714</v>
      </c>
    </row>
    <row r="1702" customFormat="false" ht="21" hidden="false" customHeight="false" outlineLevel="0" collapsed="false">
      <c r="A1702" s="143" t="n">
        <v>43467</v>
      </c>
      <c r="B1702" s="144" t="s">
        <v>489</v>
      </c>
      <c r="C1702" s="145" t="s">
        <v>478</v>
      </c>
      <c r="D1702" s="145" t="s">
        <v>484</v>
      </c>
      <c r="E1702" s="143" t="n">
        <v>0.685</v>
      </c>
      <c r="F1702" s="146" t="n">
        <f aca="false">IF(C1702="MAT.",VLOOKUP(A1702,INSUMOS_AUX!A:F,6,0),0)</f>
        <v>0.61</v>
      </c>
      <c r="G1702" s="143" t="n">
        <f aca="false">IF(C1702="M.O.",VLOOKUP(A1702,INSUMOS_AUX!A:F,6,0),0)</f>
        <v>0</v>
      </c>
      <c r="H1702" s="0" t="n">
        <f aca="false">$E$1687*$E1702</f>
        <v>28.2357</v>
      </c>
    </row>
    <row r="1703" customFormat="false" ht="21" hidden="false" customHeight="false" outlineLevel="0" collapsed="false">
      <c r="A1703" s="143" t="n">
        <v>43488</v>
      </c>
      <c r="B1703" s="144" t="s">
        <v>495</v>
      </c>
      <c r="C1703" s="145" t="s">
        <v>478</v>
      </c>
      <c r="D1703" s="145" t="s">
        <v>484</v>
      </c>
      <c r="E1703" s="143" t="n">
        <v>0.0441</v>
      </c>
      <c r="F1703" s="146" t="n">
        <f aca="false">IF(C1703="MAT.",VLOOKUP(A1703,INSUMOS_AUX!A:F,6,0),0)</f>
        <v>0.86</v>
      </c>
      <c r="G1703" s="143" t="n">
        <f aca="false">IF(C1703="M.O.",VLOOKUP(A1703,INSUMOS_AUX!A:F,6,0),0)</f>
        <v>0</v>
      </c>
      <c r="H1703" s="0" t="n">
        <f aca="false">$E$1687*$E1703</f>
        <v>1.817802</v>
      </c>
    </row>
    <row r="1704" customFormat="false" ht="21" hidden="false" customHeight="false" outlineLevel="0" collapsed="false">
      <c r="A1704" s="143" t="n">
        <v>43489</v>
      </c>
      <c r="B1704" s="144" t="s">
        <v>490</v>
      </c>
      <c r="C1704" s="145" t="s">
        <v>478</v>
      </c>
      <c r="D1704" s="145" t="s">
        <v>484</v>
      </c>
      <c r="E1704" s="143" t="n">
        <v>1.37</v>
      </c>
      <c r="F1704" s="146" t="n">
        <f aca="false">IF(C1704="MAT.",VLOOKUP(A1704,INSUMOS_AUX!A:F,6,0),0)</f>
        <v>1.24</v>
      </c>
      <c r="G1704" s="143" t="n">
        <f aca="false">IF(C1704="M.O.",VLOOKUP(A1704,INSUMOS_AUX!A:F,6,0),0)</f>
        <v>0</v>
      </c>
      <c r="H1704" s="0" t="n">
        <f aca="false">$E$1687*$E1704</f>
        <v>56.4714</v>
      </c>
    </row>
    <row r="1705" customFormat="false" ht="21" hidden="false" customHeight="false" outlineLevel="0" collapsed="false">
      <c r="A1705" s="143" t="n">
        <v>43491</v>
      </c>
      <c r="B1705" s="144" t="s">
        <v>491</v>
      </c>
      <c r="C1705" s="145" t="s">
        <v>478</v>
      </c>
      <c r="D1705" s="145" t="s">
        <v>484</v>
      </c>
      <c r="E1705" s="143" t="n">
        <v>0.685</v>
      </c>
      <c r="F1705" s="146" t="n">
        <f aca="false">IF(C1705="MAT.",VLOOKUP(A1705,INSUMOS_AUX!A:F,6,0),0)</f>
        <v>1.33</v>
      </c>
      <c r="G1705" s="143" t="n">
        <f aca="false">IF(C1705="M.O.",VLOOKUP(A1705,INSUMOS_AUX!A:F,6,0),0)</f>
        <v>0</v>
      </c>
      <c r="H1705" s="0" t="n">
        <f aca="false">$E$1687*$E1705</f>
        <v>28.2357</v>
      </c>
    </row>
    <row r="1706" customFormat="false" ht="15" hidden="false" customHeight="false" outlineLevel="0" collapsed="false">
      <c r="A1706" s="143" t="n">
        <v>4750</v>
      </c>
      <c r="B1706" s="144" t="s">
        <v>492</v>
      </c>
      <c r="C1706" s="145" t="s">
        <v>476</v>
      </c>
      <c r="D1706" s="145" t="s">
        <v>484</v>
      </c>
      <c r="E1706" s="143" t="n">
        <v>1.4034554</v>
      </c>
      <c r="F1706" s="146" t="n">
        <f aca="false">IF(C1706="MAT.",VLOOKUP(A1706,INSUMOS_AUX!A:F,6,0),0)</f>
        <v>0</v>
      </c>
      <c r="G1706" s="143" t="n">
        <f aca="false">IF(C1706="M.O.",VLOOKUP(A1706,INSUMOS_AUX!A:F,6,0),0)</f>
        <v>18.58</v>
      </c>
      <c r="H1706" s="0" t="n">
        <f aca="false">$E$1687*$E1706</f>
        <v>57.850431588</v>
      </c>
    </row>
    <row r="1707" customFormat="false" ht="15" hidden="false" customHeight="false" outlineLevel="0" collapsed="false">
      <c r="A1707" s="143" t="n">
        <v>6111</v>
      </c>
      <c r="B1707" s="144" t="s">
        <v>493</v>
      </c>
      <c r="C1707" s="145" t="s">
        <v>476</v>
      </c>
      <c r="D1707" s="145" t="s">
        <v>484</v>
      </c>
      <c r="E1707" s="143" t="n">
        <v>0.7017277</v>
      </c>
      <c r="F1707" s="146" t="n">
        <f aca="false">IF(C1707="MAT.",VLOOKUP(A1707,INSUMOS_AUX!A:F,6,0),0)</f>
        <v>0</v>
      </c>
      <c r="G1707" s="143" t="n">
        <f aca="false">IF(C1707="M.O.",VLOOKUP(A1707,INSUMOS_AUX!A:F,6,0),0)</f>
        <v>11.12</v>
      </c>
      <c r="H1707" s="0" t="n">
        <f aca="false">$E$1687*$E1707</f>
        <v>28.925215794</v>
      </c>
    </row>
    <row r="1708" customFormat="false" ht="15" hidden="false" customHeight="false" outlineLevel="0" collapsed="false">
      <c r="A1708" s="143" t="n">
        <v>7266</v>
      </c>
      <c r="B1708" s="144" t="s">
        <v>744</v>
      </c>
      <c r="C1708" s="145" t="s">
        <v>478</v>
      </c>
      <c r="D1708" s="145" t="s">
        <v>745</v>
      </c>
      <c r="E1708" s="143" t="n">
        <v>0.02793</v>
      </c>
      <c r="F1708" s="146" t="n">
        <f aca="false">IF(C1708="MAT.",VLOOKUP(A1708,INSUMOS_AUX!A:F,6,0),0)</f>
        <v>913.24</v>
      </c>
      <c r="G1708" s="143" t="n">
        <f aca="false">IF(C1708="M.O.",VLOOKUP(A1708,INSUMOS_AUX!A:F,6,0),0)</f>
        <v>0</v>
      </c>
      <c r="H1708" s="0" t="n">
        <f aca="false">$E$1687*$E1708</f>
        <v>1.1512746</v>
      </c>
    </row>
    <row r="1709" customFormat="false" ht="15" hidden="false" customHeight="false" outlineLevel="0" collapsed="false">
      <c r="A1709" s="137"/>
      <c r="B1709" s="147"/>
      <c r="C1709" s="138"/>
      <c r="D1709" s="138"/>
      <c r="E1709" s="138"/>
      <c r="F1709" s="138"/>
      <c r="G1709" s="138"/>
    </row>
    <row r="1710" customFormat="false" ht="42" hidden="false" customHeight="false" outlineLevel="0" collapsed="false">
      <c r="A1710" s="139" t="s">
        <v>407</v>
      </c>
      <c r="B1710" s="140" t="s">
        <v>408</v>
      </c>
      <c r="C1710" s="141" t="s">
        <v>62</v>
      </c>
      <c r="D1710" s="141" t="s">
        <v>68</v>
      </c>
      <c r="E1710" s="142" t="n">
        <v>41.22</v>
      </c>
      <c r="F1710" s="142" t="n">
        <f aca="false">SUMPRODUCT($E1711:$E1728,F1711:F1728)</f>
        <v>25.9555367384</v>
      </c>
      <c r="G1710" s="142" t="n">
        <f aca="false">SUMPRODUCT($E1711:$E1728,G1711:G1728)</f>
        <v>12.75573497</v>
      </c>
    </row>
    <row r="1711" customFormat="false" ht="31.5" hidden="false" customHeight="false" outlineLevel="0" collapsed="false">
      <c r="A1711" s="143" t="n">
        <v>10535</v>
      </c>
      <c r="B1711" s="144" t="s">
        <v>509</v>
      </c>
      <c r="C1711" s="145" t="s">
        <v>478</v>
      </c>
      <c r="D1711" s="145" t="s">
        <v>32</v>
      </c>
      <c r="E1711" s="143" t="n">
        <v>1.542E-005</v>
      </c>
      <c r="F1711" s="146" t="n">
        <f aca="false">IF(C1711="MAT.",VLOOKUP(A1711,INSUMOS_AUX!A:F,6,0),0)</f>
        <v>5445</v>
      </c>
      <c r="G1711" s="143" t="n">
        <f aca="false">IF(C1711="M.O.",VLOOKUP(A1711,INSUMOS_AUX!A:F,6,0),0)</f>
        <v>0</v>
      </c>
      <c r="H1711" s="0" t="n">
        <f aca="false">$E$1710*$E1711</f>
        <v>0.0006356124</v>
      </c>
    </row>
    <row r="1712" customFormat="false" ht="15" hidden="false" customHeight="false" outlineLevel="0" collapsed="false">
      <c r="A1712" s="143" t="n">
        <v>1106</v>
      </c>
      <c r="B1712" s="144" t="s">
        <v>505</v>
      </c>
      <c r="C1712" s="145" t="s">
        <v>478</v>
      </c>
      <c r="D1712" s="145" t="s">
        <v>506</v>
      </c>
      <c r="E1712" s="143" t="n">
        <v>6.54616</v>
      </c>
      <c r="F1712" s="146" t="n">
        <f aca="false">IF(C1712="MAT.",VLOOKUP(A1712,INSUMOS_AUX!A:F,6,0),0)</f>
        <v>1.3</v>
      </c>
      <c r="G1712" s="143" t="n">
        <f aca="false">IF(C1712="M.O.",VLOOKUP(A1712,INSUMOS_AUX!A:F,6,0),0)</f>
        <v>0</v>
      </c>
      <c r="H1712" s="0" t="n">
        <f aca="false">$E$1710*$E1712</f>
        <v>269.8327152</v>
      </c>
    </row>
    <row r="1713" customFormat="false" ht="15" hidden="false" customHeight="false" outlineLevel="0" collapsed="false">
      <c r="A1713" s="143" t="n">
        <v>1379</v>
      </c>
      <c r="B1713" s="144" t="s">
        <v>507</v>
      </c>
      <c r="C1713" s="145" t="s">
        <v>478</v>
      </c>
      <c r="D1713" s="145" t="s">
        <v>506</v>
      </c>
      <c r="E1713" s="143" t="n">
        <v>7.364336</v>
      </c>
      <c r="F1713" s="146" t="n">
        <f aca="false">IF(C1713="MAT.",VLOOKUP(A1713,INSUMOS_AUX!A:F,6,0),0)</f>
        <v>0.7</v>
      </c>
      <c r="G1713" s="143" t="n">
        <f aca="false">IF(C1713="M.O.",VLOOKUP(A1713,INSUMOS_AUX!A:F,6,0),0)</f>
        <v>0</v>
      </c>
      <c r="H1713" s="0" t="n">
        <f aca="false">$E$1710*$E1713</f>
        <v>303.55792992</v>
      </c>
    </row>
    <row r="1714" customFormat="false" ht="15" hidden="false" customHeight="false" outlineLevel="0" collapsed="false">
      <c r="A1714" s="143" t="n">
        <v>2705</v>
      </c>
      <c r="B1714" s="144" t="s">
        <v>512</v>
      </c>
      <c r="C1714" s="145" t="s">
        <v>478</v>
      </c>
      <c r="D1714" s="145" t="s">
        <v>513</v>
      </c>
      <c r="E1714" s="143" t="n">
        <v>0.049397376</v>
      </c>
      <c r="F1714" s="146" t="n">
        <f aca="false">IF(C1714="MAT.",VLOOKUP(A1714,INSUMOS_AUX!A:F,6,0),0)</f>
        <v>0.9</v>
      </c>
      <c r="G1714" s="143" t="n">
        <f aca="false">IF(C1714="M.O.",VLOOKUP(A1714,INSUMOS_AUX!A:F,6,0),0)</f>
        <v>0</v>
      </c>
      <c r="H1714" s="0" t="n">
        <f aca="false">$E$1710*$E1714</f>
        <v>2.03615983872</v>
      </c>
    </row>
    <row r="1715" customFormat="false" ht="21" hidden="false" customHeight="false" outlineLevel="0" collapsed="false">
      <c r="A1715" s="143" t="n">
        <v>370</v>
      </c>
      <c r="B1715" s="144" t="s">
        <v>508</v>
      </c>
      <c r="C1715" s="145" t="s">
        <v>478</v>
      </c>
      <c r="D1715" s="145" t="s">
        <v>102</v>
      </c>
      <c r="E1715" s="143" t="n">
        <v>0.043616</v>
      </c>
      <c r="F1715" s="146" t="n">
        <f aca="false">IF(C1715="MAT.",VLOOKUP(A1715,INSUMOS_AUX!A:F,6,0),0)</f>
        <v>150</v>
      </c>
      <c r="G1715" s="143" t="n">
        <f aca="false">IF(C1715="M.O.",VLOOKUP(A1715,INSUMOS_AUX!A:F,6,0),0)</f>
        <v>0</v>
      </c>
      <c r="H1715" s="0" t="n">
        <f aca="false">$E$1710*$E1715</f>
        <v>1.79785152</v>
      </c>
    </row>
    <row r="1716" customFormat="false" ht="21" hidden="false" customHeight="false" outlineLevel="0" collapsed="false">
      <c r="A1716" s="143" t="n">
        <v>37370</v>
      </c>
      <c r="B1716" s="144" t="s">
        <v>483</v>
      </c>
      <c r="C1716" s="145" t="s">
        <v>478</v>
      </c>
      <c r="D1716" s="145" t="s">
        <v>484</v>
      </c>
      <c r="E1716" s="143" t="n">
        <v>0.8102</v>
      </c>
      <c r="F1716" s="146" t="n">
        <f aca="false">IF(C1716="MAT.",VLOOKUP(A1716,INSUMOS_AUX!A:F,6,0),0)</f>
        <v>3.14</v>
      </c>
      <c r="G1716" s="143" t="n">
        <f aca="false">IF(C1716="M.O.",VLOOKUP(A1716,INSUMOS_AUX!A:F,6,0),0)</f>
        <v>0</v>
      </c>
      <c r="H1716" s="0" t="n">
        <f aca="false">$E$1710*$E1716</f>
        <v>33.396444</v>
      </c>
    </row>
    <row r="1717" customFormat="false" ht="21" hidden="false" customHeight="false" outlineLevel="0" collapsed="false">
      <c r="A1717" s="143" t="n">
        <v>37371</v>
      </c>
      <c r="B1717" s="144" t="s">
        <v>485</v>
      </c>
      <c r="C1717" s="145" t="s">
        <v>478</v>
      </c>
      <c r="D1717" s="145" t="s">
        <v>484</v>
      </c>
      <c r="E1717" s="143" t="n">
        <v>0.8102</v>
      </c>
      <c r="F1717" s="146" t="n">
        <f aca="false">IF(C1717="MAT.",VLOOKUP(A1717,INSUMOS_AUX!A:F,6,0),0)</f>
        <v>0.63</v>
      </c>
      <c r="G1717" s="143" t="n">
        <f aca="false">IF(C1717="M.O.",VLOOKUP(A1717,INSUMOS_AUX!A:F,6,0),0)</f>
        <v>0</v>
      </c>
      <c r="H1717" s="0" t="n">
        <f aca="false">$E$1710*$E1717</f>
        <v>33.396444</v>
      </c>
    </row>
    <row r="1718" customFormat="false" ht="21" hidden="false" customHeight="false" outlineLevel="0" collapsed="false">
      <c r="A1718" s="143" t="n">
        <v>37372</v>
      </c>
      <c r="B1718" s="144" t="s">
        <v>486</v>
      </c>
      <c r="C1718" s="145" t="s">
        <v>478</v>
      </c>
      <c r="D1718" s="145" t="s">
        <v>484</v>
      </c>
      <c r="E1718" s="143" t="n">
        <v>0.8102</v>
      </c>
      <c r="F1718" s="146" t="n">
        <f aca="false">IF(C1718="MAT.",VLOOKUP(A1718,INSUMOS_AUX!A:F,6,0),0)</f>
        <v>1.34</v>
      </c>
      <c r="G1718" s="143" t="n">
        <f aca="false">IF(C1718="M.O.",VLOOKUP(A1718,INSUMOS_AUX!A:F,6,0),0)</f>
        <v>0</v>
      </c>
      <c r="H1718" s="0" t="n">
        <f aca="false">$E$1710*$E1718</f>
        <v>33.396444</v>
      </c>
    </row>
    <row r="1719" customFormat="false" ht="21" hidden="false" customHeight="false" outlineLevel="0" collapsed="false">
      <c r="A1719" s="143" t="n">
        <v>37373</v>
      </c>
      <c r="B1719" s="144" t="s">
        <v>487</v>
      </c>
      <c r="C1719" s="145" t="s">
        <v>478</v>
      </c>
      <c r="D1719" s="145" t="s">
        <v>484</v>
      </c>
      <c r="E1719" s="143" t="n">
        <v>0.8102</v>
      </c>
      <c r="F1719" s="146" t="n">
        <f aca="false">IF(C1719="MAT.",VLOOKUP(A1719,INSUMOS_AUX!A:F,6,0),0)</f>
        <v>0.04</v>
      </c>
      <c r="G1719" s="143" t="n">
        <f aca="false">IF(C1719="M.O.",VLOOKUP(A1719,INSUMOS_AUX!A:F,6,0),0)</f>
        <v>0</v>
      </c>
      <c r="H1719" s="0" t="n">
        <f aca="false">$E$1710*$E1719</f>
        <v>33.396444</v>
      </c>
    </row>
    <row r="1720" customFormat="false" ht="15" hidden="false" customHeight="false" outlineLevel="0" collapsed="false">
      <c r="A1720" s="143" t="n">
        <v>37666</v>
      </c>
      <c r="B1720" s="144" t="s">
        <v>514</v>
      </c>
      <c r="C1720" s="145" t="s">
        <v>476</v>
      </c>
      <c r="D1720" s="145" t="s">
        <v>484</v>
      </c>
      <c r="E1720" s="143" t="n">
        <v>0.170819244</v>
      </c>
      <c r="F1720" s="146" t="n">
        <f aca="false">IF(C1720="MAT.",VLOOKUP(A1720,INSUMOS_AUX!A:F,6,0),0)</f>
        <v>0</v>
      </c>
      <c r="G1720" s="143" t="n">
        <f aca="false">IF(C1720="M.O.",VLOOKUP(A1720,INSUMOS_AUX!A:F,6,0),0)</f>
        <v>10.9</v>
      </c>
      <c r="H1720" s="0" t="n">
        <f aca="false">$E$1710*$E1720</f>
        <v>7.04116923768</v>
      </c>
    </row>
    <row r="1721" customFormat="false" ht="21" hidden="false" customHeight="false" outlineLevel="0" collapsed="false">
      <c r="A1721" s="143" t="n">
        <v>43464</v>
      </c>
      <c r="B1721" s="144" t="s">
        <v>494</v>
      </c>
      <c r="C1721" s="145" t="s">
        <v>478</v>
      </c>
      <c r="D1721" s="145" t="s">
        <v>484</v>
      </c>
      <c r="E1721" s="143" t="n">
        <v>0.1692</v>
      </c>
      <c r="F1721" s="146" t="n">
        <f aca="false">IF(C1721="MAT.",VLOOKUP(A1721,INSUMOS_AUX!A:F,6,0),0)</f>
        <v>0.01</v>
      </c>
      <c r="G1721" s="143" t="n">
        <f aca="false">IF(C1721="M.O.",VLOOKUP(A1721,INSUMOS_AUX!A:F,6,0),0)</f>
        <v>0</v>
      </c>
      <c r="H1721" s="0" t="n">
        <f aca="false">$E$1710*$E1721</f>
        <v>6.974424</v>
      </c>
    </row>
    <row r="1722" customFormat="false" ht="21" hidden="false" customHeight="false" outlineLevel="0" collapsed="false">
      <c r="A1722" s="143" t="n">
        <v>43465</v>
      </c>
      <c r="B1722" s="144" t="s">
        <v>488</v>
      </c>
      <c r="C1722" s="145" t="s">
        <v>478</v>
      </c>
      <c r="D1722" s="145" t="s">
        <v>484</v>
      </c>
      <c r="E1722" s="143" t="n">
        <v>0.47</v>
      </c>
      <c r="F1722" s="146" t="n">
        <f aca="false">IF(C1722="MAT.",VLOOKUP(A1722,INSUMOS_AUX!A:F,6,0),0)</f>
        <v>0.82</v>
      </c>
      <c r="G1722" s="143" t="n">
        <f aca="false">IF(C1722="M.O.",VLOOKUP(A1722,INSUMOS_AUX!A:F,6,0),0)</f>
        <v>0</v>
      </c>
      <c r="H1722" s="0" t="n">
        <f aca="false">$E$1710*$E1722</f>
        <v>19.3734</v>
      </c>
    </row>
    <row r="1723" customFormat="false" ht="21" hidden="false" customHeight="false" outlineLevel="0" collapsed="false">
      <c r="A1723" s="143" t="n">
        <v>43467</v>
      </c>
      <c r="B1723" s="144" t="s">
        <v>489</v>
      </c>
      <c r="C1723" s="145" t="s">
        <v>478</v>
      </c>
      <c r="D1723" s="145" t="s">
        <v>484</v>
      </c>
      <c r="E1723" s="143" t="n">
        <v>0.171</v>
      </c>
      <c r="F1723" s="146" t="n">
        <f aca="false">IF(C1723="MAT.",VLOOKUP(A1723,INSUMOS_AUX!A:F,6,0),0)</f>
        <v>0.61</v>
      </c>
      <c r="G1723" s="143" t="n">
        <f aca="false">IF(C1723="M.O.",VLOOKUP(A1723,INSUMOS_AUX!A:F,6,0),0)</f>
        <v>0</v>
      </c>
      <c r="H1723" s="0" t="n">
        <f aca="false">$E$1710*$E1723</f>
        <v>7.04862</v>
      </c>
    </row>
    <row r="1724" customFormat="false" ht="21" hidden="false" customHeight="false" outlineLevel="0" collapsed="false">
      <c r="A1724" s="143" t="n">
        <v>43488</v>
      </c>
      <c r="B1724" s="144" t="s">
        <v>495</v>
      </c>
      <c r="C1724" s="145" t="s">
        <v>478</v>
      </c>
      <c r="D1724" s="145" t="s">
        <v>484</v>
      </c>
      <c r="E1724" s="143" t="n">
        <v>0.1692</v>
      </c>
      <c r="F1724" s="146" t="n">
        <f aca="false">IF(C1724="MAT.",VLOOKUP(A1724,INSUMOS_AUX!A:F,6,0),0)</f>
        <v>0.86</v>
      </c>
      <c r="G1724" s="143" t="n">
        <f aca="false">IF(C1724="M.O.",VLOOKUP(A1724,INSUMOS_AUX!A:F,6,0),0)</f>
        <v>0</v>
      </c>
      <c r="H1724" s="0" t="n">
        <f aca="false">$E$1710*$E1724</f>
        <v>6.974424</v>
      </c>
    </row>
    <row r="1725" customFormat="false" ht="21" hidden="false" customHeight="false" outlineLevel="0" collapsed="false">
      <c r="A1725" s="143" t="n">
        <v>43489</v>
      </c>
      <c r="B1725" s="144" t="s">
        <v>490</v>
      </c>
      <c r="C1725" s="145" t="s">
        <v>478</v>
      </c>
      <c r="D1725" s="145" t="s">
        <v>484</v>
      </c>
      <c r="E1725" s="143" t="n">
        <v>0.47</v>
      </c>
      <c r="F1725" s="146" t="n">
        <f aca="false">IF(C1725="MAT.",VLOOKUP(A1725,INSUMOS_AUX!A:F,6,0),0)</f>
        <v>1.24</v>
      </c>
      <c r="G1725" s="143" t="n">
        <f aca="false">IF(C1725="M.O.",VLOOKUP(A1725,INSUMOS_AUX!A:F,6,0),0)</f>
        <v>0</v>
      </c>
      <c r="H1725" s="0" t="n">
        <f aca="false">$E$1710*$E1725</f>
        <v>19.3734</v>
      </c>
    </row>
    <row r="1726" customFormat="false" ht="21" hidden="false" customHeight="false" outlineLevel="0" collapsed="false">
      <c r="A1726" s="143" t="n">
        <v>43491</v>
      </c>
      <c r="B1726" s="144" t="s">
        <v>491</v>
      </c>
      <c r="C1726" s="145" t="s">
        <v>478</v>
      </c>
      <c r="D1726" s="145" t="s">
        <v>484</v>
      </c>
      <c r="E1726" s="143" t="n">
        <v>0.171</v>
      </c>
      <c r="F1726" s="146" t="n">
        <f aca="false">IF(C1726="MAT.",VLOOKUP(A1726,INSUMOS_AUX!A:F,6,0),0)</f>
        <v>1.33</v>
      </c>
      <c r="G1726" s="143" t="n">
        <f aca="false">IF(C1726="M.O.",VLOOKUP(A1726,INSUMOS_AUX!A:F,6,0),0)</f>
        <v>0</v>
      </c>
      <c r="H1726" s="0" t="n">
        <f aca="false">$E$1710*$E1726</f>
        <v>7.04862</v>
      </c>
    </row>
    <row r="1727" customFormat="false" ht="15" hidden="false" customHeight="false" outlineLevel="0" collapsed="false">
      <c r="A1727" s="143" t="n">
        <v>4750</v>
      </c>
      <c r="B1727" s="144" t="s">
        <v>492</v>
      </c>
      <c r="C1727" s="145" t="s">
        <v>476</v>
      </c>
      <c r="D1727" s="145" t="s">
        <v>484</v>
      </c>
      <c r="E1727" s="143" t="n">
        <v>0.4814774</v>
      </c>
      <c r="F1727" s="146" t="n">
        <f aca="false">IF(C1727="MAT.",VLOOKUP(A1727,INSUMOS_AUX!A:F,6,0),0)</f>
        <v>0</v>
      </c>
      <c r="G1727" s="143" t="n">
        <f aca="false">IF(C1727="M.O.",VLOOKUP(A1727,INSUMOS_AUX!A:F,6,0),0)</f>
        <v>18.58</v>
      </c>
      <c r="H1727" s="0" t="n">
        <f aca="false">$E$1710*$E1727</f>
        <v>19.846498428</v>
      </c>
    </row>
    <row r="1728" customFormat="false" ht="15" hidden="false" customHeight="false" outlineLevel="0" collapsed="false">
      <c r="A1728" s="143" t="n">
        <v>6111</v>
      </c>
      <c r="B1728" s="144" t="s">
        <v>493</v>
      </c>
      <c r="C1728" s="145" t="s">
        <v>476</v>
      </c>
      <c r="D1728" s="145" t="s">
        <v>484</v>
      </c>
      <c r="E1728" s="143" t="n">
        <v>0.17517582</v>
      </c>
      <c r="F1728" s="146" t="n">
        <f aca="false">IF(C1728="MAT.",VLOOKUP(A1728,INSUMOS_AUX!A:F,6,0),0)</f>
        <v>0</v>
      </c>
      <c r="G1728" s="143" t="n">
        <f aca="false">IF(C1728="M.O.",VLOOKUP(A1728,INSUMOS_AUX!A:F,6,0),0)</f>
        <v>11.12</v>
      </c>
      <c r="H1728" s="0" t="n">
        <f aca="false">$E$1710*$E1728</f>
        <v>7.2207473004</v>
      </c>
    </row>
    <row r="1729" customFormat="false" ht="15" hidden="false" customHeight="false" outlineLevel="0" collapsed="false">
      <c r="A1729" s="137"/>
      <c r="B1729" s="147"/>
      <c r="C1729" s="138"/>
      <c r="D1729" s="138"/>
      <c r="E1729" s="138"/>
      <c r="F1729" s="138"/>
      <c r="G1729" s="138"/>
    </row>
    <row r="1730" customFormat="false" ht="42" hidden="false" customHeight="false" outlineLevel="0" collapsed="false">
      <c r="A1730" s="139" t="s">
        <v>410</v>
      </c>
      <c r="B1730" s="140" t="s">
        <v>411</v>
      </c>
      <c r="C1730" s="141" t="s">
        <v>62</v>
      </c>
      <c r="D1730" s="141" t="s">
        <v>68</v>
      </c>
      <c r="E1730" s="142" t="n">
        <v>41.22</v>
      </c>
      <c r="F1730" s="142" t="n">
        <f aca="false">SUMPRODUCT($E1731:$E1747,F1731:F1747)</f>
        <v>3.0818727056</v>
      </c>
      <c r="G1730" s="142" t="n">
        <f aca="false">SUMPRODUCT($E1731:$E1747,G1731:G1747)</f>
        <v>3.35890110374</v>
      </c>
    </row>
    <row r="1731" customFormat="false" ht="31.5" hidden="false" customHeight="false" outlineLevel="0" collapsed="false">
      <c r="A1731" s="143" t="n">
        <v>10535</v>
      </c>
      <c r="B1731" s="144" t="s">
        <v>509</v>
      </c>
      <c r="C1731" s="145" t="s">
        <v>478</v>
      </c>
      <c r="D1731" s="145" t="s">
        <v>32</v>
      </c>
      <c r="E1731" s="143" t="n">
        <v>1.457E-006</v>
      </c>
      <c r="F1731" s="146" t="n">
        <f aca="false">IF(C1731="MAT.",VLOOKUP(A1731,INSUMOS_AUX!A:F,6,0),0)</f>
        <v>5445</v>
      </c>
      <c r="G1731" s="143" t="n">
        <f aca="false">IF(C1731="M.O.",VLOOKUP(A1731,INSUMOS_AUX!A:F,6,0),0)</f>
        <v>0</v>
      </c>
      <c r="H1731" s="0" t="n">
        <f aca="false">$E$1730*$E1731</f>
        <v>6.005754E-005</v>
      </c>
    </row>
    <row r="1732" customFormat="false" ht="15" hidden="false" customHeight="false" outlineLevel="0" collapsed="false">
      <c r="A1732" s="143" t="n">
        <v>1379</v>
      </c>
      <c r="B1732" s="144" t="s">
        <v>507</v>
      </c>
      <c r="C1732" s="145" t="s">
        <v>478</v>
      </c>
      <c r="D1732" s="145" t="s">
        <v>506</v>
      </c>
      <c r="E1732" s="143" t="n">
        <v>1.578013</v>
      </c>
      <c r="F1732" s="146" t="n">
        <f aca="false">IF(C1732="MAT.",VLOOKUP(A1732,INSUMOS_AUX!A:F,6,0),0)</f>
        <v>0.7</v>
      </c>
      <c r="G1732" s="143" t="n">
        <f aca="false">IF(C1732="M.O.",VLOOKUP(A1732,INSUMOS_AUX!A:F,6,0),0)</f>
        <v>0</v>
      </c>
      <c r="H1732" s="0" t="n">
        <f aca="false">$E$1730*$E1732</f>
        <v>65.04569586</v>
      </c>
    </row>
    <row r="1733" customFormat="false" ht="15" hidden="false" customHeight="false" outlineLevel="0" collapsed="false">
      <c r="A1733" s="143" t="n">
        <v>2705</v>
      </c>
      <c r="B1733" s="144" t="s">
        <v>512</v>
      </c>
      <c r="C1733" s="145" t="s">
        <v>478</v>
      </c>
      <c r="D1733" s="145" t="s">
        <v>513</v>
      </c>
      <c r="E1733" s="143" t="n">
        <v>0.004675734</v>
      </c>
      <c r="F1733" s="146" t="n">
        <f aca="false">IF(C1733="MAT.",VLOOKUP(A1733,INSUMOS_AUX!A:F,6,0),0)</f>
        <v>0.9</v>
      </c>
      <c r="G1733" s="143" t="n">
        <f aca="false">IF(C1733="M.O.",VLOOKUP(A1733,INSUMOS_AUX!A:F,6,0),0)</f>
        <v>0</v>
      </c>
      <c r="H1733" s="0" t="n">
        <f aca="false">$E$1730*$E1733</f>
        <v>0.19273375548</v>
      </c>
    </row>
    <row r="1734" customFormat="false" ht="21" hidden="false" customHeight="false" outlineLevel="0" collapsed="false">
      <c r="A1734" s="143" t="n">
        <v>367</v>
      </c>
      <c r="B1734" s="144" t="s">
        <v>746</v>
      </c>
      <c r="C1734" s="145" t="s">
        <v>478</v>
      </c>
      <c r="D1734" s="145" t="s">
        <v>102</v>
      </c>
      <c r="E1734" s="143" t="n">
        <v>0.003515</v>
      </c>
      <c r="F1734" s="146" t="n">
        <f aca="false">IF(C1734="MAT.",VLOOKUP(A1734,INSUMOS_AUX!A:F,6,0),0)</f>
        <v>151.96</v>
      </c>
      <c r="G1734" s="143" t="n">
        <f aca="false">IF(C1734="M.O.",VLOOKUP(A1734,INSUMOS_AUX!A:F,6,0),0)</f>
        <v>0</v>
      </c>
      <c r="H1734" s="0" t="n">
        <f aca="false">$E$1730*$E1734</f>
        <v>0.1448883</v>
      </c>
    </row>
    <row r="1735" customFormat="false" ht="21" hidden="false" customHeight="false" outlineLevel="0" collapsed="false">
      <c r="A1735" s="143" t="n">
        <v>37370</v>
      </c>
      <c r="B1735" s="144" t="s">
        <v>483</v>
      </c>
      <c r="C1735" s="145" t="s">
        <v>478</v>
      </c>
      <c r="D1735" s="145" t="s">
        <v>484</v>
      </c>
      <c r="E1735" s="143" t="n">
        <v>0.201884</v>
      </c>
      <c r="F1735" s="146" t="n">
        <f aca="false">IF(C1735="MAT.",VLOOKUP(A1735,INSUMOS_AUX!A:F,6,0),0)</f>
        <v>3.14</v>
      </c>
      <c r="G1735" s="143" t="n">
        <f aca="false">IF(C1735="M.O.",VLOOKUP(A1735,INSUMOS_AUX!A:F,6,0),0)</f>
        <v>0</v>
      </c>
      <c r="H1735" s="0" t="n">
        <f aca="false">$E$1730*$E1735</f>
        <v>8.32165848</v>
      </c>
    </row>
    <row r="1736" customFormat="false" ht="21" hidden="false" customHeight="false" outlineLevel="0" collapsed="false">
      <c r="A1736" s="143" t="n">
        <v>37371</v>
      </c>
      <c r="B1736" s="144" t="s">
        <v>485</v>
      </c>
      <c r="C1736" s="145" t="s">
        <v>478</v>
      </c>
      <c r="D1736" s="145" t="s">
        <v>484</v>
      </c>
      <c r="E1736" s="143" t="n">
        <v>0.201884</v>
      </c>
      <c r="F1736" s="146" t="n">
        <f aca="false">IF(C1736="MAT.",VLOOKUP(A1736,INSUMOS_AUX!A:F,6,0),0)</f>
        <v>0.63</v>
      </c>
      <c r="G1736" s="143" t="n">
        <f aca="false">IF(C1736="M.O.",VLOOKUP(A1736,INSUMOS_AUX!A:F,6,0),0)</f>
        <v>0</v>
      </c>
      <c r="H1736" s="0" t="n">
        <f aca="false">$E$1730*$E1736</f>
        <v>8.32165848</v>
      </c>
    </row>
    <row r="1737" customFormat="false" ht="21" hidden="false" customHeight="false" outlineLevel="0" collapsed="false">
      <c r="A1737" s="143" t="n">
        <v>37372</v>
      </c>
      <c r="B1737" s="144" t="s">
        <v>486</v>
      </c>
      <c r="C1737" s="145" t="s">
        <v>478</v>
      </c>
      <c r="D1737" s="145" t="s">
        <v>484</v>
      </c>
      <c r="E1737" s="143" t="n">
        <v>0.201884</v>
      </c>
      <c r="F1737" s="146" t="n">
        <f aca="false">IF(C1737="MAT.",VLOOKUP(A1737,INSUMOS_AUX!A:F,6,0),0)</f>
        <v>1.34</v>
      </c>
      <c r="G1737" s="143" t="n">
        <f aca="false">IF(C1737="M.O.",VLOOKUP(A1737,INSUMOS_AUX!A:F,6,0),0)</f>
        <v>0</v>
      </c>
      <c r="H1737" s="0" t="n">
        <f aca="false">$E$1730*$E1737</f>
        <v>8.32165848</v>
      </c>
    </row>
    <row r="1738" customFormat="false" ht="21" hidden="false" customHeight="false" outlineLevel="0" collapsed="false">
      <c r="A1738" s="143" t="n">
        <v>37373</v>
      </c>
      <c r="B1738" s="144" t="s">
        <v>487</v>
      </c>
      <c r="C1738" s="145" t="s">
        <v>478</v>
      </c>
      <c r="D1738" s="145" t="s">
        <v>484</v>
      </c>
      <c r="E1738" s="143" t="n">
        <v>0.201884</v>
      </c>
      <c r="F1738" s="146" t="n">
        <f aca="false">IF(C1738="MAT.",VLOOKUP(A1738,INSUMOS_AUX!A:F,6,0),0)</f>
        <v>0.04</v>
      </c>
      <c r="G1738" s="143" t="n">
        <f aca="false">IF(C1738="M.O.",VLOOKUP(A1738,INSUMOS_AUX!A:F,6,0),0)</f>
        <v>0</v>
      </c>
      <c r="H1738" s="0" t="n">
        <f aca="false">$E$1730*$E1738</f>
        <v>8.32165848</v>
      </c>
    </row>
    <row r="1739" customFormat="false" ht="15" hidden="false" customHeight="false" outlineLevel="0" collapsed="false">
      <c r="A1739" s="143" t="n">
        <v>37666</v>
      </c>
      <c r="B1739" s="144" t="s">
        <v>514</v>
      </c>
      <c r="C1739" s="145" t="s">
        <v>476</v>
      </c>
      <c r="D1739" s="145" t="s">
        <v>484</v>
      </c>
      <c r="E1739" s="143" t="n">
        <v>0.016136967</v>
      </c>
      <c r="F1739" s="146" t="n">
        <f aca="false">IF(C1739="MAT.",VLOOKUP(A1739,INSUMOS_AUX!A:F,6,0),0)</f>
        <v>0</v>
      </c>
      <c r="G1739" s="143" t="n">
        <f aca="false">IF(C1739="M.O.",VLOOKUP(A1739,INSUMOS_AUX!A:F,6,0),0)</f>
        <v>10.9</v>
      </c>
      <c r="H1739" s="0" t="n">
        <f aca="false">$E$1730*$E1739</f>
        <v>0.66516577974</v>
      </c>
    </row>
    <row r="1740" customFormat="false" ht="21" hidden="false" customHeight="false" outlineLevel="0" collapsed="false">
      <c r="A1740" s="143" t="n">
        <v>43464</v>
      </c>
      <c r="B1740" s="144" t="s">
        <v>494</v>
      </c>
      <c r="C1740" s="145" t="s">
        <v>478</v>
      </c>
      <c r="D1740" s="145" t="s">
        <v>484</v>
      </c>
      <c r="E1740" s="143" t="n">
        <v>0.015984</v>
      </c>
      <c r="F1740" s="146" t="n">
        <f aca="false">IF(C1740="MAT.",VLOOKUP(A1740,INSUMOS_AUX!A:F,6,0),0)</f>
        <v>0.01</v>
      </c>
      <c r="G1740" s="143" t="n">
        <f aca="false">IF(C1740="M.O.",VLOOKUP(A1740,INSUMOS_AUX!A:F,6,0),0)</f>
        <v>0</v>
      </c>
      <c r="H1740" s="0" t="n">
        <f aca="false">$E$1730*$E1740</f>
        <v>0.65886048</v>
      </c>
    </row>
    <row r="1741" customFormat="false" ht="21" hidden="false" customHeight="false" outlineLevel="0" collapsed="false">
      <c r="A1741" s="143" t="n">
        <v>43465</v>
      </c>
      <c r="B1741" s="144" t="s">
        <v>488</v>
      </c>
      <c r="C1741" s="145" t="s">
        <v>478</v>
      </c>
      <c r="D1741" s="145" t="s">
        <v>484</v>
      </c>
      <c r="E1741" s="143" t="n">
        <v>0.1394</v>
      </c>
      <c r="F1741" s="146" t="n">
        <f aca="false">IF(C1741="MAT.",VLOOKUP(A1741,INSUMOS_AUX!A:F,6,0),0)</f>
        <v>0.82</v>
      </c>
      <c r="G1741" s="143" t="n">
        <f aca="false">IF(C1741="M.O.",VLOOKUP(A1741,INSUMOS_AUX!A:F,6,0),0)</f>
        <v>0</v>
      </c>
      <c r="H1741" s="0" t="n">
        <f aca="false">$E$1730*$E1741</f>
        <v>5.746068</v>
      </c>
    </row>
    <row r="1742" customFormat="false" ht="21" hidden="false" customHeight="false" outlineLevel="0" collapsed="false">
      <c r="A1742" s="143" t="n">
        <v>43467</v>
      </c>
      <c r="B1742" s="144" t="s">
        <v>489</v>
      </c>
      <c r="C1742" s="145" t="s">
        <v>478</v>
      </c>
      <c r="D1742" s="145" t="s">
        <v>484</v>
      </c>
      <c r="E1742" s="143" t="n">
        <v>0.0465</v>
      </c>
      <c r="F1742" s="146" t="n">
        <f aca="false">IF(C1742="MAT.",VLOOKUP(A1742,INSUMOS_AUX!A:F,6,0),0)</f>
        <v>0.61</v>
      </c>
      <c r="G1742" s="143" t="n">
        <f aca="false">IF(C1742="M.O.",VLOOKUP(A1742,INSUMOS_AUX!A:F,6,0),0)</f>
        <v>0</v>
      </c>
      <c r="H1742" s="0" t="n">
        <f aca="false">$E$1730*$E1742</f>
        <v>1.91673</v>
      </c>
    </row>
    <row r="1743" customFormat="false" ht="21" hidden="false" customHeight="false" outlineLevel="0" collapsed="false">
      <c r="A1743" s="143" t="n">
        <v>43488</v>
      </c>
      <c r="B1743" s="144" t="s">
        <v>495</v>
      </c>
      <c r="C1743" s="145" t="s">
        <v>478</v>
      </c>
      <c r="D1743" s="145" t="s">
        <v>484</v>
      </c>
      <c r="E1743" s="143" t="n">
        <v>0.015984</v>
      </c>
      <c r="F1743" s="146" t="n">
        <f aca="false">IF(C1743="MAT.",VLOOKUP(A1743,INSUMOS_AUX!A:F,6,0),0)</f>
        <v>0.86</v>
      </c>
      <c r="G1743" s="143" t="n">
        <f aca="false">IF(C1743="M.O.",VLOOKUP(A1743,INSUMOS_AUX!A:F,6,0),0)</f>
        <v>0</v>
      </c>
      <c r="H1743" s="0" t="n">
        <f aca="false">$E$1730*$E1743</f>
        <v>0.65886048</v>
      </c>
    </row>
    <row r="1744" customFormat="false" ht="21" hidden="false" customHeight="false" outlineLevel="0" collapsed="false">
      <c r="A1744" s="143" t="n">
        <v>43489</v>
      </c>
      <c r="B1744" s="144" t="s">
        <v>490</v>
      </c>
      <c r="C1744" s="145" t="s">
        <v>478</v>
      </c>
      <c r="D1744" s="145" t="s">
        <v>484</v>
      </c>
      <c r="E1744" s="143" t="n">
        <v>0.1394</v>
      </c>
      <c r="F1744" s="146" t="n">
        <f aca="false">IF(C1744="MAT.",VLOOKUP(A1744,INSUMOS_AUX!A:F,6,0),0)</f>
        <v>1.24</v>
      </c>
      <c r="G1744" s="143" t="n">
        <f aca="false">IF(C1744="M.O.",VLOOKUP(A1744,INSUMOS_AUX!A:F,6,0),0)</f>
        <v>0</v>
      </c>
      <c r="H1744" s="0" t="n">
        <f aca="false">$E$1730*$E1744</f>
        <v>5.746068</v>
      </c>
    </row>
    <row r="1745" customFormat="false" ht="21" hidden="false" customHeight="false" outlineLevel="0" collapsed="false">
      <c r="A1745" s="143" t="n">
        <v>43491</v>
      </c>
      <c r="B1745" s="144" t="s">
        <v>491</v>
      </c>
      <c r="C1745" s="145" t="s">
        <v>478</v>
      </c>
      <c r="D1745" s="145" t="s">
        <v>484</v>
      </c>
      <c r="E1745" s="143" t="n">
        <v>0.0465</v>
      </c>
      <c r="F1745" s="146" t="n">
        <f aca="false">IF(C1745="MAT.",VLOOKUP(A1745,INSUMOS_AUX!A:F,6,0),0)</f>
        <v>1.33</v>
      </c>
      <c r="G1745" s="143" t="n">
        <f aca="false">IF(C1745="M.O.",VLOOKUP(A1745,INSUMOS_AUX!A:F,6,0),0)</f>
        <v>0</v>
      </c>
      <c r="H1745" s="0" t="n">
        <f aca="false">$E$1730*$E1745</f>
        <v>1.91673</v>
      </c>
    </row>
    <row r="1746" customFormat="false" ht="15" hidden="false" customHeight="false" outlineLevel="0" collapsed="false">
      <c r="A1746" s="143" t="n">
        <v>4750</v>
      </c>
      <c r="B1746" s="144" t="s">
        <v>492</v>
      </c>
      <c r="C1746" s="145" t="s">
        <v>476</v>
      </c>
      <c r="D1746" s="145" t="s">
        <v>484</v>
      </c>
      <c r="E1746" s="143" t="n">
        <v>0.142804148</v>
      </c>
      <c r="F1746" s="146" t="n">
        <f aca="false">IF(C1746="MAT.",VLOOKUP(A1746,INSUMOS_AUX!A:F,6,0),0)</f>
        <v>0</v>
      </c>
      <c r="G1746" s="143" t="n">
        <f aca="false">IF(C1746="M.O.",VLOOKUP(A1746,INSUMOS_AUX!A:F,6,0),0)</f>
        <v>18.58</v>
      </c>
      <c r="H1746" s="0" t="n">
        <f aca="false">$E$1730*$E1746</f>
        <v>5.88638698056</v>
      </c>
    </row>
    <row r="1747" customFormat="false" ht="15" hidden="false" customHeight="false" outlineLevel="0" collapsed="false">
      <c r="A1747" s="143" t="n">
        <v>6111</v>
      </c>
      <c r="B1747" s="144" t="s">
        <v>493</v>
      </c>
      <c r="C1747" s="145" t="s">
        <v>476</v>
      </c>
      <c r="D1747" s="145" t="s">
        <v>484</v>
      </c>
      <c r="E1747" s="143" t="n">
        <v>0.04763553</v>
      </c>
      <c r="F1747" s="146" t="n">
        <f aca="false">IF(C1747="MAT.",VLOOKUP(A1747,INSUMOS_AUX!A:F,6,0),0)</f>
        <v>0</v>
      </c>
      <c r="G1747" s="143" t="n">
        <f aca="false">IF(C1747="M.O.",VLOOKUP(A1747,INSUMOS_AUX!A:F,6,0),0)</f>
        <v>11.12</v>
      </c>
      <c r="H1747" s="0" t="n">
        <f aca="false">$E$1730*$E1747</f>
        <v>1.9635365466</v>
      </c>
    </row>
    <row r="1748" customFormat="false" ht="15" hidden="false" customHeight="false" outlineLevel="0" collapsed="false">
      <c r="A1748" s="137"/>
      <c r="B1748" s="147"/>
      <c r="C1748" s="138"/>
      <c r="D1748" s="138"/>
      <c r="E1748" s="138"/>
      <c r="F1748" s="138"/>
      <c r="G1748" s="138"/>
    </row>
    <row r="1749" customFormat="false" ht="31.5" hidden="false" customHeight="false" outlineLevel="0" collapsed="false">
      <c r="A1749" s="139" t="s">
        <v>413</v>
      </c>
      <c r="B1749" s="140" t="s">
        <v>414</v>
      </c>
      <c r="C1749" s="141" t="s">
        <v>62</v>
      </c>
      <c r="D1749" s="141" t="s">
        <v>68</v>
      </c>
      <c r="E1749" s="142" t="n">
        <v>41.22</v>
      </c>
      <c r="F1749" s="142" t="n">
        <f aca="false">SUMPRODUCT($E1750:$E1760,F1750:F1760)</f>
        <v>2.12619</v>
      </c>
      <c r="G1749" s="142" t="n">
        <f aca="false">SUMPRODUCT($E1750:$E1760,G1750:G1760)</f>
        <v>0.5407411574</v>
      </c>
    </row>
    <row r="1750" customFormat="false" ht="21" hidden="false" customHeight="false" outlineLevel="0" collapsed="false">
      <c r="A1750" s="143" t="n">
        <v>37370</v>
      </c>
      <c r="B1750" s="144" t="s">
        <v>483</v>
      </c>
      <c r="C1750" s="145" t="s">
        <v>478</v>
      </c>
      <c r="D1750" s="145" t="s">
        <v>484</v>
      </c>
      <c r="E1750" s="143" t="n">
        <v>0.031</v>
      </c>
      <c r="F1750" s="146" t="n">
        <f aca="false">IF(C1750="MAT.",VLOOKUP(A1750,INSUMOS_AUX!A:F,6,0),0)</f>
        <v>3.14</v>
      </c>
      <c r="G1750" s="143" t="n">
        <f aca="false">IF(C1750="M.O.",VLOOKUP(A1750,INSUMOS_AUX!A:F,6,0),0)</f>
        <v>0</v>
      </c>
      <c r="H1750" s="0" t="n">
        <f aca="false">$E$1749*$E1750</f>
        <v>1.27782</v>
      </c>
    </row>
    <row r="1751" customFormat="false" ht="21" hidden="false" customHeight="false" outlineLevel="0" collapsed="false">
      <c r="A1751" s="143" t="n">
        <v>37371</v>
      </c>
      <c r="B1751" s="144" t="s">
        <v>485</v>
      </c>
      <c r="C1751" s="145" t="s">
        <v>478</v>
      </c>
      <c r="D1751" s="145" t="s">
        <v>484</v>
      </c>
      <c r="E1751" s="143" t="n">
        <v>0.031</v>
      </c>
      <c r="F1751" s="146" t="n">
        <f aca="false">IF(C1751="MAT.",VLOOKUP(A1751,INSUMOS_AUX!A:F,6,0),0)</f>
        <v>0.63</v>
      </c>
      <c r="G1751" s="143" t="n">
        <f aca="false">IF(C1751="M.O.",VLOOKUP(A1751,INSUMOS_AUX!A:F,6,0),0)</f>
        <v>0</v>
      </c>
      <c r="H1751" s="0" t="n">
        <f aca="false">$E$1749*$E1751</f>
        <v>1.27782</v>
      </c>
    </row>
    <row r="1752" customFormat="false" ht="21" hidden="false" customHeight="false" outlineLevel="0" collapsed="false">
      <c r="A1752" s="143" t="n">
        <v>37372</v>
      </c>
      <c r="B1752" s="144" t="s">
        <v>486</v>
      </c>
      <c r="C1752" s="145" t="s">
        <v>478</v>
      </c>
      <c r="D1752" s="145" t="s">
        <v>484</v>
      </c>
      <c r="E1752" s="143" t="n">
        <v>0.031</v>
      </c>
      <c r="F1752" s="146" t="n">
        <f aca="false">IF(C1752="MAT.",VLOOKUP(A1752,INSUMOS_AUX!A:F,6,0),0)</f>
        <v>1.34</v>
      </c>
      <c r="G1752" s="143" t="n">
        <f aca="false">IF(C1752="M.O.",VLOOKUP(A1752,INSUMOS_AUX!A:F,6,0),0)</f>
        <v>0</v>
      </c>
      <c r="H1752" s="0" t="n">
        <f aca="false">$E$1749*$E1752</f>
        <v>1.27782</v>
      </c>
    </row>
    <row r="1753" customFormat="false" ht="21" hidden="false" customHeight="false" outlineLevel="0" collapsed="false">
      <c r="A1753" s="143" t="n">
        <v>37373</v>
      </c>
      <c r="B1753" s="144" t="s">
        <v>487</v>
      </c>
      <c r="C1753" s="145" t="s">
        <v>478</v>
      </c>
      <c r="D1753" s="145" t="s">
        <v>484</v>
      </c>
      <c r="E1753" s="143" t="n">
        <v>0.031</v>
      </c>
      <c r="F1753" s="146" t="n">
        <f aca="false">IF(C1753="MAT.",VLOOKUP(A1753,INSUMOS_AUX!A:F,6,0),0)</f>
        <v>0.04</v>
      </c>
      <c r="G1753" s="143" t="n">
        <f aca="false">IF(C1753="M.O.",VLOOKUP(A1753,INSUMOS_AUX!A:F,6,0),0)</f>
        <v>0</v>
      </c>
      <c r="H1753" s="0" t="n">
        <f aca="false">$E$1749*$E1753</f>
        <v>1.27782</v>
      </c>
    </row>
    <row r="1754" customFormat="false" ht="21" hidden="false" customHeight="false" outlineLevel="0" collapsed="false">
      <c r="A1754" s="143" t="n">
        <v>43466</v>
      </c>
      <c r="B1754" s="144" t="s">
        <v>584</v>
      </c>
      <c r="C1754" s="145" t="s">
        <v>478</v>
      </c>
      <c r="D1754" s="145" t="s">
        <v>484</v>
      </c>
      <c r="E1754" s="143" t="n">
        <v>0.025</v>
      </c>
      <c r="F1754" s="146" t="n">
        <f aca="false">IF(C1754="MAT.",VLOOKUP(A1754,INSUMOS_AUX!A:F,6,0),0)</f>
        <v>1.97</v>
      </c>
      <c r="G1754" s="143" t="n">
        <f aca="false">IF(C1754="M.O.",VLOOKUP(A1754,INSUMOS_AUX!A:F,6,0),0)</f>
        <v>0</v>
      </c>
      <c r="H1754" s="0" t="n">
        <f aca="false">$E$1749*$E1754</f>
        <v>1.0305</v>
      </c>
    </row>
    <row r="1755" customFormat="false" ht="21" hidden="false" customHeight="false" outlineLevel="0" collapsed="false">
      <c r="A1755" s="143" t="n">
        <v>43467</v>
      </c>
      <c r="B1755" s="144" t="s">
        <v>489</v>
      </c>
      <c r="C1755" s="145" t="s">
        <v>478</v>
      </c>
      <c r="D1755" s="145" t="s">
        <v>484</v>
      </c>
      <c r="E1755" s="143" t="n">
        <v>0.006</v>
      </c>
      <c r="F1755" s="146" t="n">
        <f aca="false">IF(C1755="MAT.",VLOOKUP(A1755,INSUMOS_AUX!A:F,6,0),0)</f>
        <v>0.61</v>
      </c>
      <c r="G1755" s="143" t="n">
        <f aca="false">IF(C1755="M.O.",VLOOKUP(A1755,INSUMOS_AUX!A:F,6,0),0)</f>
        <v>0</v>
      </c>
      <c r="H1755" s="0" t="n">
        <f aca="false">$E$1749*$E1755</f>
        <v>0.24732</v>
      </c>
    </row>
    <row r="1756" customFormat="false" ht="21" hidden="false" customHeight="false" outlineLevel="0" collapsed="false">
      <c r="A1756" s="143" t="n">
        <v>43490</v>
      </c>
      <c r="B1756" s="144" t="s">
        <v>585</v>
      </c>
      <c r="C1756" s="145" t="s">
        <v>478</v>
      </c>
      <c r="D1756" s="145" t="s">
        <v>484</v>
      </c>
      <c r="E1756" s="143" t="n">
        <v>0.025</v>
      </c>
      <c r="F1756" s="146" t="n">
        <f aca="false">IF(C1756="MAT.",VLOOKUP(A1756,INSUMOS_AUX!A:F,6,0),0)</f>
        <v>1.73</v>
      </c>
      <c r="G1756" s="143" t="n">
        <f aca="false">IF(C1756="M.O.",VLOOKUP(A1756,INSUMOS_AUX!A:F,6,0),0)</f>
        <v>0</v>
      </c>
      <c r="H1756" s="0" t="n">
        <f aca="false">$E$1749*$E1756</f>
        <v>1.0305</v>
      </c>
    </row>
    <row r="1757" customFormat="false" ht="21" hidden="false" customHeight="false" outlineLevel="0" collapsed="false">
      <c r="A1757" s="143" t="n">
        <v>43491</v>
      </c>
      <c r="B1757" s="144" t="s">
        <v>491</v>
      </c>
      <c r="C1757" s="145" t="s">
        <v>478</v>
      </c>
      <c r="D1757" s="145" t="s">
        <v>484</v>
      </c>
      <c r="E1757" s="143" t="n">
        <v>0.006</v>
      </c>
      <c r="F1757" s="146" t="n">
        <f aca="false">IF(C1757="MAT.",VLOOKUP(A1757,INSUMOS_AUX!A:F,6,0),0)</f>
        <v>1.33</v>
      </c>
      <c r="G1757" s="143" t="n">
        <f aca="false">IF(C1757="M.O.",VLOOKUP(A1757,INSUMOS_AUX!A:F,6,0),0)</f>
        <v>0</v>
      </c>
      <c r="H1757" s="0" t="n">
        <f aca="false">$E$1749*$E1757</f>
        <v>0.24732</v>
      </c>
    </row>
    <row r="1758" customFormat="false" ht="15" hidden="false" customHeight="false" outlineLevel="0" collapsed="false">
      <c r="A1758" s="143" t="n">
        <v>4783</v>
      </c>
      <c r="B1758" s="144" t="s">
        <v>586</v>
      </c>
      <c r="C1758" s="145" t="s">
        <v>476</v>
      </c>
      <c r="D1758" s="145" t="s">
        <v>484</v>
      </c>
      <c r="E1758" s="143" t="n">
        <v>0.02542475</v>
      </c>
      <c r="F1758" s="146" t="n">
        <f aca="false">IF(C1758="MAT.",VLOOKUP(A1758,INSUMOS_AUX!A:F,6,0),0)</f>
        <v>0</v>
      </c>
      <c r="G1758" s="143" t="n">
        <f aca="false">IF(C1758="M.O.",VLOOKUP(A1758,INSUMOS_AUX!A:F,6,0),0)</f>
        <v>18.58</v>
      </c>
      <c r="H1758" s="0" t="n">
        <f aca="false">$E$1749*$E1758</f>
        <v>1.048008195</v>
      </c>
    </row>
    <row r="1759" customFormat="false" ht="15" hidden="false" customHeight="false" outlineLevel="0" collapsed="false">
      <c r="A1759" s="143" t="n">
        <v>6085</v>
      </c>
      <c r="B1759" s="144" t="s">
        <v>747</v>
      </c>
      <c r="C1759" s="145" t="s">
        <v>478</v>
      </c>
      <c r="D1759" s="145" t="s">
        <v>511</v>
      </c>
      <c r="E1759" s="143" t="n">
        <v>0.16</v>
      </c>
      <c r="F1759" s="146" t="n">
        <f aca="false">IF(C1759="MAT.",VLOOKUP(A1759,INSUMOS_AUX!A:F,6,0),0)</f>
        <v>11.64</v>
      </c>
      <c r="G1759" s="143" t="n">
        <f aca="false">IF(C1759="M.O.",VLOOKUP(A1759,INSUMOS_AUX!A:F,6,0),0)</f>
        <v>0</v>
      </c>
      <c r="H1759" s="0" t="n">
        <f aca="false">$E$1749*$E1759</f>
        <v>6.5952</v>
      </c>
    </row>
    <row r="1760" customFormat="false" ht="15" hidden="false" customHeight="false" outlineLevel="0" collapsed="false">
      <c r="A1760" s="143" t="n">
        <v>6111</v>
      </c>
      <c r="B1760" s="144" t="s">
        <v>493</v>
      </c>
      <c r="C1760" s="145" t="s">
        <v>476</v>
      </c>
      <c r="D1760" s="145" t="s">
        <v>484</v>
      </c>
      <c r="E1760" s="143" t="n">
        <v>0.00614652</v>
      </c>
      <c r="F1760" s="146" t="n">
        <f aca="false">IF(C1760="MAT.",VLOOKUP(A1760,INSUMOS_AUX!A:F,6,0),0)</f>
        <v>0</v>
      </c>
      <c r="G1760" s="143" t="n">
        <f aca="false">IF(C1760="M.O.",VLOOKUP(A1760,INSUMOS_AUX!A:F,6,0),0)</f>
        <v>11.12</v>
      </c>
      <c r="H1760" s="0" t="n">
        <f aca="false">$E$1749*$E1760</f>
        <v>0.2533595544</v>
      </c>
    </row>
    <row r="1761" customFormat="false" ht="15" hidden="false" customHeight="false" outlineLevel="0" collapsed="false">
      <c r="A1761" s="137"/>
      <c r="B1761" s="147"/>
      <c r="C1761" s="138"/>
      <c r="D1761" s="138"/>
      <c r="E1761" s="138"/>
      <c r="F1761" s="138"/>
      <c r="G1761" s="138"/>
    </row>
    <row r="1762" customFormat="false" ht="42" hidden="false" customHeight="false" outlineLevel="0" collapsed="false">
      <c r="A1762" s="139" t="s">
        <v>416</v>
      </c>
      <c r="B1762" s="140" t="s">
        <v>417</v>
      </c>
      <c r="C1762" s="141" t="s">
        <v>62</v>
      </c>
      <c r="D1762" s="141" t="s">
        <v>68</v>
      </c>
      <c r="E1762" s="142" t="n">
        <v>41.22</v>
      </c>
      <c r="F1762" s="142" t="n">
        <f aca="false">SUMPRODUCT($E1763:$E1773,F1763:F1773)</f>
        <v>14.02074</v>
      </c>
      <c r="G1762" s="142" t="n">
        <f aca="false">SUMPRODUCT($E1763:$E1773,G1763:G1773)</f>
        <v>1.5655364496</v>
      </c>
    </row>
    <row r="1763" customFormat="false" ht="21" hidden="false" customHeight="false" outlineLevel="0" collapsed="false">
      <c r="A1763" s="143" t="n">
        <v>37370</v>
      </c>
      <c r="B1763" s="144" t="s">
        <v>483</v>
      </c>
      <c r="C1763" s="145" t="s">
        <v>478</v>
      </c>
      <c r="D1763" s="145" t="s">
        <v>484</v>
      </c>
      <c r="E1763" s="143" t="n">
        <v>0.09</v>
      </c>
      <c r="F1763" s="146" t="n">
        <f aca="false">IF(C1763="MAT.",VLOOKUP(A1763,INSUMOS_AUX!A:F,6,0),0)</f>
        <v>3.14</v>
      </c>
      <c r="G1763" s="143" t="n">
        <f aca="false">IF(C1763="M.O.",VLOOKUP(A1763,INSUMOS_AUX!A:F,6,0),0)</f>
        <v>0</v>
      </c>
      <c r="H1763" s="0" t="n">
        <f aca="false">$E$1762*$E1763</f>
        <v>3.7098</v>
      </c>
    </row>
    <row r="1764" customFormat="false" ht="21" hidden="false" customHeight="false" outlineLevel="0" collapsed="false">
      <c r="A1764" s="143" t="n">
        <v>37371</v>
      </c>
      <c r="B1764" s="144" t="s">
        <v>485</v>
      </c>
      <c r="C1764" s="145" t="s">
        <v>478</v>
      </c>
      <c r="D1764" s="145" t="s">
        <v>484</v>
      </c>
      <c r="E1764" s="143" t="n">
        <v>0.09</v>
      </c>
      <c r="F1764" s="146" t="n">
        <f aca="false">IF(C1764="MAT.",VLOOKUP(A1764,INSUMOS_AUX!A:F,6,0),0)</f>
        <v>0.63</v>
      </c>
      <c r="G1764" s="143" t="n">
        <f aca="false">IF(C1764="M.O.",VLOOKUP(A1764,INSUMOS_AUX!A:F,6,0),0)</f>
        <v>0</v>
      </c>
      <c r="H1764" s="0" t="n">
        <f aca="false">$E$1762*$E1764</f>
        <v>3.7098</v>
      </c>
    </row>
    <row r="1765" customFormat="false" ht="21" hidden="false" customHeight="false" outlineLevel="0" collapsed="false">
      <c r="A1765" s="143" t="n">
        <v>37372</v>
      </c>
      <c r="B1765" s="144" t="s">
        <v>486</v>
      </c>
      <c r="C1765" s="145" t="s">
        <v>478</v>
      </c>
      <c r="D1765" s="145" t="s">
        <v>484</v>
      </c>
      <c r="E1765" s="143" t="n">
        <v>0.09</v>
      </c>
      <c r="F1765" s="146" t="n">
        <f aca="false">IF(C1765="MAT.",VLOOKUP(A1765,INSUMOS_AUX!A:F,6,0),0)</f>
        <v>1.34</v>
      </c>
      <c r="G1765" s="143" t="n">
        <f aca="false">IF(C1765="M.O.",VLOOKUP(A1765,INSUMOS_AUX!A:F,6,0),0)</f>
        <v>0</v>
      </c>
      <c r="H1765" s="0" t="n">
        <f aca="false">$E$1762*$E1765</f>
        <v>3.7098</v>
      </c>
    </row>
    <row r="1766" customFormat="false" ht="21" hidden="false" customHeight="false" outlineLevel="0" collapsed="false">
      <c r="A1766" s="143" t="n">
        <v>37373</v>
      </c>
      <c r="B1766" s="144" t="s">
        <v>487</v>
      </c>
      <c r="C1766" s="145" t="s">
        <v>478</v>
      </c>
      <c r="D1766" s="145" t="s">
        <v>484</v>
      </c>
      <c r="E1766" s="143" t="n">
        <v>0.09</v>
      </c>
      <c r="F1766" s="146" t="n">
        <f aca="false">IF(C1766="MAT.",VLOOKUP(A1766,INSUMOS_AUX!A:F,6,0),0)</f>
        <v>0.04</v>
      </c>
      <c r="G1766" s="143" t="n">
        <f aca="false">IF(C1766="M.O.",VLOOKUP(A1766,INSUMOS_AUX!A:F,6,0),0)</f>
        <v>0</v>
      </c>
      <c r="H1766" s="0" t="n">
        <f aca="false">$E$1762*$E1766</f>
        <v>3.7098</v>
      </c>
    </row>
    <row r="1767" customFormat="false" ht="21" hidden="false" customHeight="false" outlineLevel="0" collapsed="false">
      <c r="A1767" s="143" t="n">
        <v>38877</v>
      </c>
      <c r="B1767" s="144" t="s">
        <v>748</v>
      </c>
      <c r="C1767" s="145" t="s">
        <v>478</v>
      </c>
      <c r="D1767" s="145" t="s">
        <v>506</v>
      </c>
      <c r="E1767" s="143" t="n">
        <v>1.938</v>
      </c>
      <c r="F1767" s="146" t="n">
        <f aca="false">IF(C1767="MAT.",VLOOKUP(A1767,INSUMOS_AUX!A:F,6,0),0)</f>
        <v>6.84</v>
      </c>
      <c r="G1767" s="143" t="n">
        <f aca="false">IF(C1767="M.O.",VLOOKUP(A1767,INSUMOS_AUX!A:F,6,0),0)</f>
        <v>0</v>
      </c>
      <c r="H1767" s="0" t="n">
        <f aca="false">$E$1762*$E1767</f>
        <v>79.88436</v>
      </c>
    </row>
    <row r="1768" customFormat="false" ht="21" hidden="false" customHeight="false" outlineLevel="0" collapsed="false">
      <c r="A1768" s="143" t="n">
        <v>43466</v>
      </c>
      <c r="B1768" s="144" t="s">
        <v>584</v>
      </c>
      <c r="C1768" s="145" t="s">
        <v>478</v>
      </c>
      <c r="D1768" s="145" t="s">
        <v>484</v>
      </c>
      <c r="E1768" s="143" t="n">
        <v>0.072</v>
      </c>
      <c r="F1768" s="146" t="n">
        <f aca="false">IF(C1768="MAT.",VLOOKUP(A1768,INSUMOS_AUX!A:F,6,0),0)</f>
        <v>1.97</v>
      </c>
      <c r="G1768" s="143" t="n">
        <f aca="false">IF(C1768="M.O.",VLOOKUP(A1768,INSUMOS_AUX!A:F,6,0),0)</f>
        <v>0</v>
      </c>
      <c r="H1768" s="0" t="n">
        <f aca="false">$E$1762*$E1768</f>
        <v>2.96784</v>
      </c>
    </row>
    <row r="1769" customFormat="false" ht="21" hidden="false" customHeight="false" outlineLevel="0" collapsed="false">
      <c r="A1769" s="143" t="n">
        <v>43467</v>
      </c>
      <c r="B1769" s="144" t="s">
        <v>489</v>
      </c>
      <c r="C1769" s="145" t="s">
        <v>478</v>
      </c>
      <c r="D1769" s="145" t="s">
        <v>484</v>
      </c>
      <c r="E1769" s="143" t="n">
        <v>0.018</v>
      </c>
      <c r="F1769" s="146" t="n">
        <f aca="false">IF(C1769="MAT.",VLOOKUP(A1769,INSUMOS_AUX!A:F,6,0),0)</f>
        <v>0.61</v>
      </c>
      <c r="G1769" s="143" t="n">
        <f aca="false">IF(C1769="M.O.",VLOOKUP(A1769,INSUMOS_AUX!A:F,6,0),0)</f>
        <v>0</v>
      </c>
      <c r="H1769" s="0" t="n">
        <f aca="false">$E$1762*$E1769</f>
        <v>0.74196</v>
      </c>
    </row>
    <row r="1770" customFormat="false" ht="21" hidden="false" customHeight="false" outlineLevel="0" collapsed="false">
      <c r="A1770" s="143" t="n">
        <v>43490</v>
      </c>
      <c r="B1770" s="144" t="s">
        <v>585</v>
      </c>
      <c r="C1770" s="145" t="s">
        <v>478</v>
      </c>
      <c r="D1770" s="145" t="s">
        <v>484</v>
      </c>
      <c r="E1770" s="143" t="n">
        <v>0.072</v>
      </c>
      <c r="F1770" s="146" t="n">
        <f aca="false">IF(C1770="MAT.",VLOOKUP(A1770,INSUMOS_AUX!A:F,6,0),0)</f>
        <v>1.73</v>
      </c>
      <c r="G1770" s="143" t="n">
        <f aca="false">IF(C1770="M.O.",VLOOKUP(A1770,INSUMOS_AUX!A:F,6,0),0)</f>
        <v>0</v>
      </c>
      <c r="H1770" s="0" t="n">
        <f aca="false">$E$1762*$E1770</f>
        <v>2.96784</v>
      </c>
    </row>
    <row r="1771" customFormat="false" ht="21" hidden="false" customHeight="false" outlineLevel="0" collapsed="false">
      <c r="A1771" s="143" t="n">
        <v>43491</v>
      </c>
      <c r="B1771" s="144" t="s">
        <v>491</v>
      </c>
      <c r="C1771" s="145" t="s">
        <v>478</v>
      </c>
      <c r="D1771" s="145" t="s">
        <v>484</v>
      </c>
      <c r="E1771" s="143" t="n">
        <v>0.018</v>
      </c>
      <c r="F1771" s="146" t="n">
        <f aca="false">IF(C1771="MAT.",VLOOKUP(A1771,INSUMOS_AUX!A:F,6,0),0)</f>
        <v>1.33</v>
      </c>
      <c r="G1771" s="143" t="n">
        <f aca="false">IF(C1771="M.O.",VLOOKUP(A1771,INSUMOS_AUX!A:F,6,0),0)</f>
        <v>0</v>
      </c>
      <c r="H1771" s="0" t="n">
        <f aca="false">$E$1762*$E1771</f>
        <v>0.74196</v>
      </c>
    </row>
    <row r="1772" customFormat="false" ht="15" hidden="false" customHeight="false" outlineLevel="0" collapsed="false">
      <c r="A1772" s="143" t="n">
        <v>4783</v>
      </c>
      <c r="B1772" s="144" t="s">
        <v>586</v>
      </c>
      <c r="C1772" s="145" t="s">
        <v>476</v>
      </c>
      <c r="D1772" s="145" t="s">
        <v>484</v>
      </c>
      <c r="E1772" s="143" t="n">
        <v>0.07322328</v>
      </c>
      <c r="F1772" s="146" t="n">
        <f aca="false">IF(C1772="MAT.",VLOOKUP(A1772,INSUMOS_AUX!A:F,6,0),0)</f>
        <v>0</v>
      </c>
      <c r="G1772" s="143" t="n">
        <f aca="false">IF(C1772="M.O.",VLOOKUP(A1772,INSUMOS_AUX!A:F,6,0),0)</f>
        <v>18.58</v>
      </c>
      <c r="H1772" s="0" t="n">
        <f aca="false">$E$1762*$E1772</f>
        <v>3.0182636016</v>
      </c>
    </row>
    <row r="1773" customFormat="false" ht="15" hidden="false" customHeight="false" outlineLevel="0" collapsed="false">
      <c r="A1773" s="143" t="n">
        <v>6111</v>
      </c>
      <c r="B1773" s="144" t="s">
        <v>493</v>
      </c>
      <c r="C1773" s="145" t="s">
        <v>476</v>
      </c>
      <c r="D1773" s="145" t="s">
        <v>484</v>
      </c>
      <c r="E1773" s="143" t="n">
        <v>0.01843956</v>
      </c>
      <c r="F1773" s="146" t="n">
        <f aca="false">IF(C1773="MAT.",VLOOKUP(A1773,INSUMOS_AUX!A:F,6,0),0)</f>
        <v>0</v>
      </c>
      <c r="G1773" s="143" t="n">
        <f aca="false">IF(C1773="M.O.",VLOOKUP(A1773,INSUMOS_AUX!A:F,6,0),0)</f>
        <v>11.12</v>
      </c>
      <c r="H1773" s="0" t="n">
        <f aca="false">$E$1762*$E1773</f>
        <v>0.7600786632</v>
      </c>
    </row>
    <row r="1774" customFormat="false" ht="15" hidden="false" customHeight="false" outlineLevel="0" collapsed="false">
      <c r="A1774" s="137"/>
      <c r="B1774" s="147"/>
      <c r="C1774" s="138"/>
      <c r="D1774" s="138"/>
      <c r="E1774" s="138"/>
      <c r="F1774" s="138"/>
      <c r="G1774" s="138"/>
    </row>
    <row r="1775" customFormat="false" ht="21" hidden="false" customHeight="false" outlineLevel="0" collapsed="false">
      <c r="A1775" s="139" t="s">
        <v>419</v>
      </c>
      <c r="B1775" s="140" t="s">
        <v>420</v>
      </c>
      <c r="C1775" s="141" t="s">
        <v>62</v>
      </c>
      <c r="D1775" s="141" t="s">
        <v>32</v>
      </c>
      <c r="E1775" s="142" t="n">
        <v>2</v>
      </c>
      <c r="F1775" s="149" t="n">
        <f aca="false">SUMPRODUCT($E1776:$E1788,F1776:F1788)</f>
        <v>1171.42918526</v>
      </c>
      <c r="G1775" s="142" t="n">
        <f aca="false">SUMPRODUCT($E1776:$E1788,G1776:G1788)</f>
        <v>89.78278361512</v>
      </c>
    </row>
    <row r="1776" customFormat="false" ht="42" hidden="false" customHeight="false" outlineLevel="0" collapsed="false">
      <c r="A1776" s="143" t="n">
        <v>11154</v>
      </c>
      <c r="B1776" s="144" t="s">
        <v>749</v>
      </c>
      <c r="C1776" s="145" t="s">
        <v>478</v>
      </c>
      <c r="D1776" s="145" t="s">
        <v>32</v>
      </c>
      <c r="E1776" s="143" t="n">
        <v>1</v>
      </c>
      <c r="F1776" s="146" t="n">
        <f aca="false">IF(C1776="MAT.",VLOOKUP(A1776,INSUMOS_AUX!A:F,6,0),0)</f>
        <v>1110.57</v>
      </c>
      <c r="G1776" s="143" t="n">
        <f aca="false">IF(C1776="M.O.",VLOOKUP(A1776,INSUMOS_AUX!A:F,6,0),0)</f>
        <v>0</v>
      </c>
      <c r="H1776" s="0" t="n">
        <f aca="false">$E$1775*$E1776</f>
        <v>2</v>
      </c>
    </row>
    <row r="1777" customFormat="false" ht="15" hidden="false" customHeight="false" outlineLevel="0" collapsed="false">
      <c r="A1777" s="143" t="n">
        <v>1379</v>
      </c>
      <c r="B1777" s="144" t="s">
        <v>507</v>
      </c>
      <c r="C1777" s="145" t="s">
        <v>478</v>
      </c>
      <c r="D1777" s="145" t="s">
        <v>506</v>
      </c>
      <c r="E1777" s="143" t="n">
        <v>20.380912</v>
      </c>
      <c r="F1777" s="146" t="n">
        <f aca="false">IF(C1777="MAT.",VLOOKUP(A1777,INSUMOS_AUX!A:F,6,0),0)</f>
        <v>0.7</v>
      </c>
      <c r="G1777" s="143" t="n">
        <f aca="false">IF(C1777="M.O.",VLOOKUP(A1777,INSUMOS_AUX!A:F,6,0),0)</f>
        <v>0</v>
      </c>
      <c r="H1777" s="0" t="n">
        <f aca="false">$E$1775*$E1777</f>
        <v>40.761824</v>
      </c>
    </row>
    <row r="1778" customFormat="false" ht="21" hidden="false" customHeight="false" outlineLevel="0" collapsed="false">
      <c r="A1778" s="143" t="n">
        <v>370</v>
      </c>
      <c r="B1778" s="144" t="s">
        <v>508</v>
      </c>
      <c r="C1778" s="145" t="s">
        <v>478</v>
      </c>
      <c r="D1778" s="145" t="s">
        <v>102</v>
      </c>
      <c r="E1778" s="143" t="n">
        <v>0.045154</v>
      </c>
      <c r="F1778" s="146" t="n">
        <f aca="false">IF(C1778="MAT.",VLOOKUP(A1778,INSUMOS_AUX!A:F,6,0),0)</f>
        <v>150</v>
      </c>
      <c r="G1778" s="143" t="n">
        <f aca="false">IF(C1778="M.O.",VLOOKUP(A1778,INSUMOS_AUX!A:F,6,0),0)</f>
        <v>0</v>
      </c>
      <c r="H1778" s="0" t="n">
        <f aca="false">$E$1775*$E1778</f>
        <v>0.090308</v>
      </c>
    </row>
    <row r="1779" customFormat="false" ht="21" hidden="false" customHeight="false" outlineLevel="0" collapsed="false">
      <c r="A1779" s="143" t="n">
        <v>37370</v>
      </c>
      <c r="B1779" s="144" t="s">
        <v>483</v>
      </c>
      <c r="C1779" s="145" t="s">
        <v>478</v>
      </c>
      <c r="D1779" s="145" t="s">
        <v>484</v>
      </c>
      <c r="E1779" s="143" t="n">
        <v>5.557654</v>
      </c>
      <c r="F1779" s="146" t="n">
        <f aca="false">IF(C1779="MAT.",VLOOKUP(A1779,INSUMOS_AUX!A:F,6,0),0)</f>
        <v>3.14</v>
      </c>
      <c r="G1779" s="143" t="n">
        <f aca="false">IF(C1779="M.O.",VLOOKUP(A1779,INSUMOS_AUX!A:F,6,0),0)</f>
        <v>0</v>
      </c>
      <c r="H1779" s="0" t="n">
        <f aca="false">$E$1775*$E1779</f>
        <v>11.115308</v>
      </c>
    </row>
    <row r="1780" customFormat="false" ht="21" hidden="false" customHeight="false" outlineLevel="0" collapsed="false">
      <c r="A1780" s="143" t="n">
        <v>37371</v>
      </c>
      <c r="B1780" s="144" t="s">
        <v>485</v>
      </c>
      <c r="C1780" s="145" t="s">
        <v>478</v>
      </c>
      <c r="D1780" s="145" t="s">
        <v>484</v>
      </c>
      <c r="E1780" s="143" t="n">
        <v>5.557654</v>
      </c>
      <c r="F1780" s="146" t="n">
        <f aca="false">IF(C1780="MAT.",VLOOKUP(A1780,INSUMOS_AUX!A:F,6,0),0)</f>
        <v>0.63</v>
      </c>
      <c r="G1780" s="143" t="n">
        <f aca="false">IF(C1780="M.O.",VLOOKUP(A1780,INSUMOS_AUX!A:F,6,0),0)</f>
        <v>0</v>
      </c>
      <c r="H1780" s="0" t="n">
        <f aca="false">$E$1775*$E1780</f>
        <v>11.115308</v>
      </c>
    </row>
    <row r="1781" customFormat="false" ht="21" hidden="false" customHeight="false" outlineLevel="0" collapsed="false">
      <c r="A1781" s="143" t="n">
        <v>37372</v>
      </c>
      <c r="B1781" s="144" t="s">
        <v>486</v>
      </c>
      <c r="C1781" s="145" t="s">
        <v>478</v>
      </c>
      <c r="D1781" s="145" t="s">
        <v>484</v>
      </c>
      <c r="E1781" s="143" t="n">
        <v>5.557654</v>
      </c>
      <c r="F1781" s="146" t="n">
        <f aca="false">IF(C1781="MAT.",VLOOKUP(A1781,INSUMOS_AUX!A:F,6,0),0)</f>
        <v>1.34</v>
      </c>
      <c r="G1781" s="143" t="n">
        <f aca="false">IF(C1781="M.O.",VLOOKUP(A1781,INSUMOS_AUX!A:F,6,0),0)</f>
        <v>0</v>
      </c>
      <c r="H1781" s="0" t="n">
        <f aca="false">$E$1775*$E1781</f>
        <v>11.115308</v>
      </c>
    </row>
    <row r="1782" customFormat="false" ht="21" hidden="false" customHeight="false" outlineLevel="0" collapsed="false">
      <c r="A1782" s="143" t="n">
        <v>37373</v>
      </c>
      <c r="B1782" s="144" t="s">
        <v>487</v>
      </c>
      <c r="C1782" s="145" t="s">
        <v>478</v>
      </c>
      <c r="D1782" s="145" t="s">
        <v>484</v>
      </c>
      <c r="E1782" s="143" t="n">
        <v>5.557654</v>
      </c>
      <c r="F1782" s="146" t="n">
        <f aca="false">IF(C1782="MAT.",VLOOKUP(A1782,INSUMOS_AUX!A:F,6,0),0)</f>
        <v>0.04</v>
      </c>
      <c r="G1782" s="143" t="n">
        <f aca="false">IF(C1782="M.O.",VLOOKUP(A1782,INSUMOS_AUX!A:F,6,0),0)</f>
        <v>0</v>
      </c>
      <c r="H1782" s="0" t="n">
        <f aca="false">$E$1775*$E1782</f>
        <v>11.115308</v>
      </c>
    </row>
    <row r="1783" customFormat="false" ht="21" hidden="false" customHeight="false" outlineLevel="0" collapsed="false">
      <c r="A1783" s="143" t="n">
        <v>43465</v>
      </c>
      <c r="B1783" s="144" t="s">
        <v>488</v>
      </c>
      <c r="C1783" s="145" t="s">
        <v>478</v>
      </c>
      <c r="D1783" s="145" t="s">
        <v>484</v>
      </c>
      <c r="E1783" s="143" t="n">
        <v>3.464</v>
      </c>
      <c r="F1783" s="146" t="n">
        <f aca="false">IF(C1783="MAT.",VLOOKUP(A1783,INSUMOS_AUX!A:F,6,0),0)</f>
        <v>0.82</v>
      </c>
      <c r="G1783" s="143" t="n">
        <f aca="false">IF(C1783="M.O.",VLOOKUP(A1783,INSUMOS_AUX!A:F,6,0),0)</f>
        <v>0</v>
      </c>
      <c r="H1783" s="0" t="n">
        <f aca="false">$E$1775*$E1783</f>
        <v>6.928</v>
      </c>
    </row>
    <row r="1784" customFormat="false" ht="21" hidden="false" customHeight="false" outlineLevel="0" collapsed="false">
      <c r="A1784" s="143" t="n">
        <v>43467</v>
      </c>
      <c r="B1784" s="144" t="s">
        <v>489</v>
      </c>
      <c r="C1784" s="145" t="s">
        <v>478</v>
      </c>
      <c r="D1784" s="145" t="s">
        <v>484</v>
      </c>
      <c r="E1784" s="143" t="n">
        <v>2.093654</v>
      </c>
      <c r="F1784" s="146" t="n">
        <f aca="false">IF(C1784="MAT.",VLOOKUP(A1784,INSUMOS_AUX!A:F,6,0),0)</f>
        <v>0.61</v>
      </c>
      <c r="G1784" s="143" t="n">
        <f aca="false">IF(C1784="M.O.",VLOOKUP(A1784,INSUMOS_AUX!A:F,6,0),0)</f>
        <v>0</v>
      </c>
      <c r="H1784" s="0" t="n">
        <f aca="false">$E$1775*$E1784</f>
        <v>4.187308</v>
      </c>
    </row>
    <row r="1785" customFormat="false" ht="21" hidden="false" customHeight="false" outlineLevel="0" collapsed="false">
      <c r="A1785" s="143" t="n">
        <v>43489</v>
      </c>
      <c r="B1785" s="144" t="s">
        <v>490</v>
      </c>
      <c r="C1785" s="145" t="s">
        <v>478</v>
      </c>
      <c r="D1785" s="145" t="s">
        <v>484</v>
      </c>
      <c r="E1785" s="143" t="n">
        <v>3.464</v>
      </c>
      <c r="F1785" s="146" t="n">
        <f aca="false">IF(C1785="MAT.",VLOOKUP(A1785,INSUMOS_AUX!A:F,6,0),0)</f>
        <v>1.24</v>
      </c>
      <c r="G1785" s="143" t="n">
        <f aca="false">IF(C1785="M.O.",VLOOKUP(A1785,INSUMOS_AUX!A:F,6,0),0)</f>
        <v>0</v>
      </c>
      <c r="H1785" s="0" t="n">
        <f aca="false">$E$1775*$E1785</f>
        <v>6.928</v>
      </c>
    </row>
    <row r="1786" customFormat="false" ht="21" hidden="false" customHeight="false" outlineLevel="0" collapsed="false">
      <c r="A1786" s="143" t="n">
        <v>43491</v>
      </c>
      <c r="B1786" s="144" t="s">
        <v>491</v>
      </c>
      <c r="C1786" s="145" t="s">
        <v>478</v>
      </c>
      <c r="D1786" s="145" t="s">
        <v>484</v>
      </c>
      <c r="E1786" s="143" t="n">
        <v>2.093654</v>
      </c>
      <c r="F1786" s="146" t="n">
        <f aca="false">IF(C1786="MAT.",VLOOKUP(A1786,INSUMOS_AUX!A:F,6,0),0)</f>
        <v>1.33</v>
      </c>
      <c r="G1786" s="143" t="n">
        <f aca="false">IF(C1786="M.O.",VLOOKUP(A1786,INSUMOS_AUX!A:F,6,0),0)</f>
        <v>0</v>
      </c>
      <c r="H1786" s="0" t="n">
        <f aca="false">$E$1775*$E1786</f>
        <v>4.187308</v>
      </c>
    </row>
    <row r="1787" customFormat="false" ht="15" hidden="false" customHeight="false" outlineLevel="0" collapsed="false">
      <c r="A1787" s="143" t="n">
        <v>4750</v>
      </c>
      <c r="B1787" s="144" t="s">
        <v>492</v>
      </c>
      <c r="C1787" s="145" t="s">
        <v>476</v>
      </c>
      <c r="D1787" s="145" t="s">
        <v>484</v>
      </c>
      <c r="E1787" s="143" t="n">
        <v>3.54859088</v>
      </c>
      <c r="F1787" s="146" t="n">
        <f aca="false">IF(C1787="MAT.",VLOOKUP(A1787,INSUMOS_AUX!A:F,6,0),0)</f>
        <v>0</v>
      </c>
      <c r="G1787" s="143" t="n">
        <f aca="false">IF(C1787="M.O.",VLOOKUP(A1787,INSUMOS_AUX!A:F,6,0),0)</f>
        <v>18.58</v>
      </c>
      <c r="H1787" s="0" t="n">
        <f aca="false">$E$1775*$E1787</f>
        <v>7.09718176</v>
      </c>
    </row>
    <row r="1788" customFormat="false" ht="15" hidden="false" customHeight="false" outlineLevel="0" collapsed="false">
      <c r="A1788" s="143" t="n">
        <v>6111</v>
      </c>
      <c r="B1788" s="144" t="s">
        <v>493</v>
      </c>
      <c r="C1788" s="145" t="s">
        <v>476</v>
      </c>
      <c r="D1788" s="145" t="s">
        <v>484</v>
      </c>
      <c r="E1788" s="143" t="n">
        <v>2.144781031</v>
      </c>
      <c r="F1788" s="146" t="n">
        <f aca="false">IF(C1788="MAT.",VLOOKUP(A1788,INSUMOS_AUX!A:F,6,0),0)</f>
        <v>0</v>
      </c>
      <c r="G1788" s="143" t="n">
        <f aca="false">IF(C1788="M.O.",VLOOKUP(A1788,INSUMOS_AUX!A:F,6,0),0)</f>
        <v>11.12</v>
      </c>
      <c r="H1788" s="0" t="n">
        <f aca="false">$E$1775*$E1788</f>
        <v>4.289562062</v>
      </c>
    </row>
    <row r="1789" customFormat="false" ht="15" hidden="false" customHeight="false" outlineLevel="0" collapsed="false">
      <c r="A1789" s="137"/>
      <c r="B1789" s="147"/>
      <c r="C1789" s="138"/>
      <c r="D1789" s="138"/>
      <c r="E1789" s="138"/>
      <c r="F1789" s="138"/>
      <c r="G1789" s="138"/>
    </row>
    <row r="1790" customFormat="false" ht="31.5" hidden="false" customHeight="false" outlineLevel="0" collapsed="false">
      <c r="A1790" s="139" t="s">
        <v>422</v>
      </c>
      <c r="B1790" s="140" t="s">
        <v>423</v>
      </c>
      <c r="C1790" s="141" t="s">
        <v>62</v>
      </c>
      <c r="D1790" s="141" t="s">
        <v>102</v>
      </c>
      <c r="E1790" s="142" t="n">
        <v>1</v>
      </c>
      <c r="F1790" s="142" t="n">
        <f aca="false">SUMPRODUCT($E1791:$E1800,F1791:F1800)</f>
        <v>388.087229</v>
      </c>
      <c r="G1790" s="142" t="n">
        <f aca="false">SUMPRODUCT($E1791:$E1800,G1791:G1800)</f>
        <v>71.60500750432</v>
      </c>
    </row>
    <row r="1791" customFormat="false" ht="15" hidden="false" customHeight="false" outlineLevel="0" collapsed="false">
      <c r="A1791" s="143" t="n">
        <v>1379</v>
      </c>
      <c r="B1791" s="144" t="s">
        <v>507</v>
      </c>
      <c r="C1791" s="145" t="s">
        <v>478</v>
      </c>
      <c r="D1791" s="145" t="s">
        <v>506</v>
      </c>
      <c r="E1791" s="143" t="n">
        <v>218.93</v>
      </c>
      <c r="F1791" s="146" t="n">
        <f aca="false">IF(C1791="MAT.",VLOOKUP(A1791,INSUMOS_AUX!A:F,6,0),0)</f>
        <v>0.7</v>
      </c>
      <c r="G1791" s="143" t="n">
        <f aca="false">IF(C1791="M.O.",VLOOKUP(A1791,INSUMOS_AUX!A:F,6,0),0)</f>
        <v>0</v>
      </c>
      <c r="H1791" s="0" t="n">
        <f aca="false">$E$1790*$E1791</f>
        <v>218.93</v>
      </c>
    </row>
    <row r="1792" customFormat="false" ht="21" hidden="false" customHeight="false" outlineLevel="0" collapsed="false">
      <c r="A1792" s="143" t="n">
        <v>370</v>
      </c>
      <c r="B1792" s="144" t="s">
        <v>508</v>
      </c>
      <c r="C1792" s="145" t="s">
        <v>478</v>
      </c>
      <c r="D1792" s="145" t="s">
        <v>102</v>
      </c>
      <c r="E1792" s="143" t="n">
        <v>0.8538</v>
      </c>
      <c r="F1792" s="146" t="n">
        <f aca="false">IF(C1792="MAT.",VLOOKUP(A1792,INSUMOS_AUX!A:F,6,0),0)</f>
        <v>150</v>
      </c>
      <c r="G1792" s="143" t="n">
        <f aca="false">IF(C1792="M.O.",VLOOKUP(A1792,INSUMOS_AUX!A:F,6,0),0)</f>
        <v>0</v>
      </c>
      <c r="H1792" s="0" t="n">
        <f aca="false">$E$1790*$E1792</f>
        <v>0.8538</v>
      </c>
    </row>
    <row r="1793" customFormat="false" ht="21" hidden="false" customHeight="false" outlineLevel="0" collapsed="false">
      <c r="A1793" s="143" t="n">
        <v>37370</v>
      </c>
      <c r="B1793" s="144" t="s">
        <v>483</v>
      </c>
      <c r="C1793" s="145" t="s">
        <v>478</v>
      </c>
      <c r="D1793" s="145" t="s">
        <v>484</v>
      </c>
      <c r="E1793" s="143" t="n">
        <v>6.2858</v>
      </c>
      <c r="F1793" s="146" t="n">
        <f aca="false">IF(C1793="MAT.",VLOOKUP(A1793,INSUMOS_AUX!A:F,6,0),0)</f>
        <v>3.14</v>
      </c>
      <c r="G1793" s="143" t="n">
        <f aca="false">IF(C1793="M.O.",VLOOKUP(A1793,INSUMOS_AUX!A:F,6,0),0)</f>
        <v>0</v>
      </c>
      <c r="H1793" s="0" t="n">
        <f aca="false">$E$1790*$E1793</f>
        <v>6.2858</v>
      </c>
    </row>
    <row r="1794" customFormat="false" ht="21" hidden="false" customHeight="false" outlineLevel="0" collapsed="false">
      <c r="A1794" s="143" t="n">
        <v>37371</v>
      </c>
      <c r="B1794" s="144" t="s">
        <v>485</v>
      </c>
      <c r="C1794" s="145" t="s">
        <v>478</v>
      </c>
      <c r="D1794" s="145" t="s">
        <v>484</v>
      </c>
      <c r="E1794" s="143" t="n">
        <v>6.2858</v>
      </c>
      <c r="F1794" s="146" t="n">
        <f aca="false">IF(C1794="MAT.",VLOOKUP(A1794,INSUMOS_AUX!A:F,6,0),0)</f>
        <v>0.63</v>
      </c>
      <c r="G1794" s="143" t="n">
        <f aca="false">IF(C1794="M.O.",VLOOKUP(A1794,INSUMOS_AUX!A:F,6,0),0)</f>
        <v>0</v>
      </c>
      <c r="H1794" s="0" t="n">
        <f aca="false">$E$1790*$E1794</f>
        <v>6.2858</v>
      </c>
    </row>
    <row r="1795" customFormat="false" ht="21" hidden="false" customHeight="false" outlineLevel="0" collapsed="false">
      <c r="A1795" s="143" t="n">
        <v>37372</v>
      </c>
      <c r="B1795" s="144" t="s">
        <v>486</v>
      </c>
      <c r="C1795" s="145" t="s">
        <v>478</v>
      </c>
      <c r="D1795" s="145" t="s">
        <v>484</v>
      </c>
      <c r="E1795" s="143" t="n">
        <v>6.2858</v>
      </c>
      <c r="F1795" s="146" t="n">
        <f aca="false">IF(C1795="MAT.",VLOOKUP(A1795,INSUMOS_AUX!A:F,6,0),0)</f>
        <v>1.34</v>
      </c>
      <c r="G1795" s="143" t="n">
        <f aca="false">IF(C1795="M.O.",VLOOKUP(A1795,INSUMOS_AUX!A:F,6,0),0)</f>
        <v>0</v>
      </c>
      <c r="H1795" s="0" t="n">
        <f aca="false">$E$1790*$E1795</f>
        <v>6.2858</v>
      </c>
    </row>
    <row r="1796" customFormat="false" ht="21" hidden="false" customHeight="false" outlineLevel="0" collapsed="false">
      <c r="A1796" s="143" t="n">
        <v>37373</v>
      </c>
      <c r="B1796" s="144" t="s">
        <v>487</v>
      </c>
      <c r="C1796" s="145" t="s">
        <v>478</v>
      </c>
      <c r="D1796" s="145" t="s">
        <v>484</v>
      </c>
      <c r="E1796" s="143" t="n">
        <v>6.2858</v>
      </c>
      <c r="F1796" s="146" t="n">
        <f aca="false">IF(C1796="MAT.",VLOOKUP(A1796,INSUMOS_AUX!A:F,6,0),0)</f>
        <v>0.04</v>
      </c>
      <c r="G1796" s="143" t="n">
        <f aca="false">IF(C1796="M.O.",VLOOKUP(A1796,INSUMOS_AUX!A:F,6,0),0)</f>
        <v>0</v>
      </c>
      <c r="H1796" s="0" t="n">
        <f aca="false">$E$1790*$E1796</f>
        <v>6.2858</v>
      </c>
    </row>
    <row r="1797" customFormat="false" ht="21" hidden="false" customHeight="false" outlineLevel="0" collapsed="false">
      <c r="A1797" s="143" t="n">
        <v>43467</v>
      </c>
      <c r="B1797" s="144" t="s">
        <v>489</v>
      </c>
      <c r="C1797" s="145" t="s">
        <v>478</v>
      </c>
      <c r="D1797" s="145" t="s">
        <v>484</v>
      </c>
      <c r="E1797" s="143" t="n">
        <v>6.2858</v>
      </c>
      <c r="F1797" s="146" t="n">
        <f aca="false">IF(C1797="MAT.",VLOOKUP(A1797,INSUMOS_AUX!A:F,6,0),0)</f>
        <v>0.61</v>
      </c>
      <c r="G1797" s="143" t="n">
        <f aca="false">IF(C1797="M.O.",VLOOKUP(A1797,INSUMOS_AUX!A:F,6,0),0)</f>
        <v>0</v>
      </c>
      <c r="H1797" s="0" t="n">
        <f aca="false">$E$1790*$E1797</f>
        <v>6.2858</v>
      </c>
    </row>
    <row r="1798" customFormat="false" ht="21" hidden="false" customHeight="false" outlineLevel="0" collapsed="false">
      <c r="A1798" s="143" t="n">
        <v>43491</v>
      </c>
      <c r="B1798" s="144" t="s">
        <v>491</v>
      </c>
      <c r="C1798" s="145" t="s">
        <v>478</v>
      </c>
      <c r="D1798" s="145" t="s">
        <v>484</v>
      </c>
      <c r="E1798" s="143" t="n">
        <v>6.2858</v>
      </c>
      <c r="F1798" s="146" t="n">
        <f aca="false">IF(C1798="MAT.",VLOOKUP(A1798,INSUMOS_AUX!A:F,6,0),0)</f>
        <v>1.33</v>
      </c>
      <c r="G1798" s="143" t="n">
        <f aca="false">IF(C1798="M.O.",VLOOKUP(A1798,INSUMOS_AUX!A:F,6,0),0)</f>
        <v>0</v>
      </c>
      <c r="H1798" s="0" t="n">
        <f aca="false">$E$1790*$E1798</f>
        <v>6.2858</v>
      </c>
    </row>
    <row r="1799" customFormat="false" ht="21" hidden="false" customHeight="false" outlineLevel="0" collapsed="false">
      <c r="A1799" s="143" t="n">
        <v>4721</v>
      </c>
      <c r="B1799" s="144" t="s">
        <v>533</v>
      </c>
      <c r="C1799" s="145" t="s">
        <v>478</v>
      </c>
      <c r="D1799" s="145" t="s">
        <v>102</v>
      </c>
      <c r="E1799" s="143" t="n">
        <v>0.5971</v>
      </c>
      <c r="F1799" s="146" t="n">
        <f aca="false">IF(C1799="MAT.",VLOOKUP(A1799,INSUMOS_AUX!A:F,6,0),0)</f>
        <v>104.17</v>
      </c>
      <c r="G1799" s="143" t="n">
        <f aca="false">IF(C1799="M.O.",VLOOKUP(A1799,INSUMOS_AUX!A:F,6,0),0)</f>
        <v>0</v>
      </c>
      <c r="H1799" s="0" t="n">
        <f aca="false">$E$1790*$E1799</f>
        <v>0.5971</v>
      </c>
    </row>
    <row r="1800" customFormat="false" ht="15" hidden="false" customHeight="false" outlineLevel="0" collapsed="false">
      <c r="A1800" s="143" t="n">
        <v>6111</v>
      </c>
      <c r="B1800" s="144" t="s">
        <v>493</v>
      </c>
      <c r="C1800" s="145" t="s">
        <v>476</v>
      </c>
      <c r="D1800" s="145" t="s">
        <v>484</v>
      </c>
      <c r="E1800" s="143" t="n">
        <v>6.439299236</v>
      </c>
      <c r="F1800" s="146" t="n">
        <f aca="false">IF(C1800="MAT.",VLOOKUP(A1800,INSUMOS_AUX!A:F,6,0),0)</f>
        <v>0</v>
      </c>
      <c r="G1800" s="143" t="n">
        <f aca="false">IF(C1800="M.O.",VLOOKUP(A1800,INSUMOS_AUX!A:F,6,0),0)</f>
        <v>11.12</v>
      </c>
      <c r="H1800" s="0" t="n">
        <f aca="false">$E$1790*$E1800</f>
        <v>6.439299236</v>
      </c>
    </row>
    <row r="1801" customFormat="false" ht="15" hidden="false" customHeight="false" outlineLevel="0" collapsed="false">
      <c r="A1801" s="137"/>
      <c r="B1801" s="147"/>
      <c r="C1801" s="138"/>
      <c r="D1801" s="138"/>
      <c r="E1801" s="138"/>
      <c r="F1801" s="138"/>
      <c r="G1801" s="138"/>
    </row>
    <row r="1802" customFormat="false" ht="21" hidden="false" customHeight="false" outlineLevel="0" collapsed="false">
      <c r="A1802" s="139" t="s">
        <v>425</v>
      </c>
      <c r="B1802" s="140" t="s">
        <v>426</v>
      </c>
      <c r="C1802" s="141" t="s">
        <v>62</v>
      </c>
      <c r="D1802" s="141" t="s">
        <v>68</v>
      </c>
      <c r="E1802" s="142" t="n">
        <v>0.45</v>
      </c>
      <c r="F1802" s="142" t="n">
        <f aca="false">SUMPRODUCT($E1803:$E1814,F1803:F1814)</f>
        <v>242.0165</v>
      </c>
      <c r="G1802" s="142" t="n">
        <f aca="false">SUMPRODUCT($E1803:$E1814,G1803:G1814)</f>
        <v>5.17229658</v>
      </c>
    </row>
    <row r="1803" customFormat="false" ht="21" hidden="false" customHeight="false" outlineLevel="0" collapsed="false">
      <c r="A1803" s="143" t="n">
        <v>37370</v>
      </c>
      <c r="B1803" s="144" t="s">
        <v>483</v>
      </c>
      <c r="C1803" s="145" t="s">
        <v>478</v>
      </c>
      <c r="D1803" s="145" t="s">
        <v>484</v>
      </c>
      <c r="E1803" s="143" t="n">
        <v>0.34</v>
      </c>
      <c r="F1803" s="146" t="n">
        <f aca="false">IF(C1803="MAT.",VLOOKUP(A1803,INSUMOS_AUX!A:F,6,0),0)</f>
        <v>3.14</v>
      </c>
      <c r="G1803" s="143" t="n">
        <f aca="false">IF(C1803="M.O.",VLOOKUP(A1803,INSUMOS_AUX!A:F,6,0),0)</f>
        <v>0</v>
      </c>
      <c r="H1803" s="0" t="n">
        <f aca="false">$E$1802*$E1803</f>
        <v>0.153</v>
      </c>
    </row>
    <row r="1804" customFormat="false" ht="21" hidden="false" customHeight="false" outlineLevel="0" collapsed="false">
      <c r="A1804" s="143" t="n">
        <v>37371</v>
      </c>
      <c r="B1804" s="144" t="s">
        <v>485</v>
      </c>
      <c r="C1804" s="145" t="s">
        <v>478</v>
      </c>
      <c r="D1804" s="145" t="s">
        <v>484</v>
      </c>
      <c r="E1804" s="143" t="n">
        <v>0.34</v>
      </c>
      <c r="F1804" s="146" t="n">
        <f aca="false">IF(C1804="MAT.",VLOOKUP(A1804,INSUMOS_AUX!A:F,6,0),0)</f>
        <v>0.63</v>
      </c>
      <c r="G1804" s="143" t="n">
        <f aca="false">IF(C1804="M.O.",VLOOKUP(A1804,INSUMOS_AUX!A:F,6,0),0)</f>
        <v>0</v>
      </c>
      <c r="H1804" s="0" t="n">
        <f aca="false">$E$1802*$E1804</f>
        <v>0.153</v>
      </c>
    </row>
    <row r="1805" customFormat="false" ht="21" hidden="false" customHeight="false" outlineLevel="0" collapsed="false">
      <c r="A1805" s="143" t="n">
        <v>37372</v>
      </c>
      <c r="B1805" s="144" t="s">
        <v>486</v>
      </c>
      <c r="C1805" s="145" t="s">
        <v>478</v>
      </c>
      <c r="D1805" s="145" t="s">
        <v>484</v>
      </c>
      <c r="E1805" s="143" t="n">
        <v>0.34</v>
      </c>
      <c r="F1805" s="146" t="n">
        <f aca="false">IF(C1805="MAT.",VLOOKUP(A1805,INSUMOS_AUX!A:F,6,0),0)</f>
        <v>1.34</v>
      </c>
      <c r="G1805" s="143" t="n">
        <f aca="false">IF(C1805="M.O.",VLOOKUP(A1805,INSUMOS_AUX!A:F,6,0),0)</f>
        <v>0</v>
      </c>
      <c r="H1805" s="0" t="n">
        <f aca="false">$E$1802*$E1805</f>
        <v>0.153</v>
      </c>
    </row>
    <row r="1806" customFormat="false" ht="21" hidden="false" customHeight="false" outlineLevel="0" collapsed="false">
      <c r="A1806" s="143" t="n">
        <v>37373</v>
      </c>
      <c r="B1806" s="144" t="s">
        <v>487</v>
      </c>
      <c r="C1806" s="145" t="s">
        <v>478</v>
      </c>
      <c r="D1806" s="145" t="s">
        <v>484</v>
      </c>
      <c r="E1806" s="143" t="n">
        <v>0.34</v>
      </c>
      <c r="F1806" s="146" t="n">
        <f aca="false">IF(C1806="MAT.",VLOOKUP(A1806,INSUMOS_AUX!A:F,6,0),0)</f>
        <v>0.04</v>
      </c>
      <c r="G1806" s="143" t="n">
        <f aca="false">IF(C1806="M.O.",VLOOKUP(A1806,INSUMOS_AUX!A:F,6,0),0)</f>
        <v>0</v>
      </c>
      <c r="H1806" s="0" t="n">
        <f aca="false">$E$1802*$E1806</f>
        <v>0.153</v>
      </c>
    </row>
    <row r="1807" customFormat="false" ht="21" hidden="false" customHeight="false" outlineLevel="0" collapsed="false">
      <c r="A1807" s="143" t="n">
        <v>38181</v>
      </c>
      <c r="B1807" s="144" t="s">
        <v>750</v>
      </c>
      <c r="C1807" s="145" t="s">
        <v>478</v>
      </c>
      <c r="D1807" s="145" t="s">
        <v>68</v>
      </c>
      <c r="E1807" s="143" t="n">
        <v>1</v>
      </c>
      <c r="F1807" s="146" t="n">
        <f aca="false">IF(C1807="MAT.",VLOOKUP(A1807,INSUMOS_AUX!A:F,6,0),0)</f>
        <v>221.03</v>
      </c>
      <c r="G1807" s="143" t="n">
        <f aca="false">IF(C1807="M.O.",VLOOKUP(A1807,INSUMOS_AUX!A:F,6,0),0)</f>
        <v>0</v>
      </c>
      <c r="H1807" s="0" t="n">
        <f aca="false">$E$1802*$E1807</f>
        <v>0.45</v>
      </c>
    </row>
    <row r="1808" customFormat="false" ht="21" hidden="false" customHeight="false" outlineLevel="0" collapsed="false">
      <c r="A1808" s="143" t="n">
        <v>43465</v>
      </c>
      <c r="B1808" s="144" t="s">
        <v>488</v>
      </c>
      <c r="C1808" s="145" t="s">
        <v>478</v>
      </c>
      <c r="D1808" s="145" t="s">
        <v>484</v>
      </c>
      <c r="E1808" s="143" t="n">
        <v>0.17</v>
      </c>
      <c r="F1808" s="146" t="n">
        <f aca="false">IF(C1808="MAT.",VLOOKUP(A1808,INSUMOS_AUX!A:F,6,0),0)</f>
        <v>0.82</v>
      </c>
      <c r="G1808" s="143" t="n">
        <f aca="false">IF(C1808="M.O.",VLOOKUP(A1808,INSUMOS_AUX!A:F,6,0),0)</f>
        <v>0</v>
      </c>
      <c r="H1808" s="0" t="n">
        <f aca="false">$E$1802*$E1808</f>
        <v>0.0765</v>
      </c>
    </row>
    <row r="1809" customFormat="false" ht="21" hidden="false" customHeight="false" outlineLevel="0" collapsed="false">
      <c r="A1809" s="143" t="n">
        <v>43467</v>
      </c>
      <c r="B1809" s="144" t="s">
        <v>489</v>
      </c>
      <c r="C1809" s="145" t="s">
        <v>478</v>
      </c>
      <c r="D1809" s="145" t="s">
        <v>484</v>
      </c>
      <c r="E1809" s="143" t="n">
        <v>0.17</v>
      </c>
      <c r="F1809" s="146" t="n">
        <f aca="false">IF(C1809="MAT.",VLOOKUP(A1809,INSUMOS_AUX!A:F,6,0),0)</f>
        <v>0.61</v>
      </c>
      <c r="G1809" s="143" t="n">
        <f aca="false">IF(C1809="M.O.",VLOOKUP(A1809,INSUMOS_AUX!A:F,6,0),0)</f>
        <v>0</v>
      </c>
      <c r="H1809" s="0" t="n">
        <f aca="false">$E$1802*$E1809</f>
        <v>0.0765</v>
      </c>
    </row>
    <row r="1810" customFormat="false" ht="21" hidden="false" customHeight="false" outlineLevel="0" collapsed="false">
      <c r="A1810" s="143" t="n">
        <v>43489</v>
      </c>
      <c r="B1810" s="144" t="s">
        <v>490</v>
      </c>
      <c r="C1810" s="145" t="s">
        <v>478</v>
      </c>
      <c r="D1810" s="145" t="s">
        <v>484</v>
      </c>
      <c r="E1810" s="143" t="n">
        <v>0.17</v>
      </c>
      <c r="F1810" s="146" t="n">
        <f aca="false">IF(C1810="MAT.",VLOOKUP(A1810,INSUMOS_AUX!A:F,6,0),0)</f>
        <v>1.24</v>
      </c>
      <c r="G1810" s="143" t="n">
        <f aca="false">IF(C1810="M.O.",VLOOKUP(A1810,INSUMOS_AUX!A:F,6,0),0)</f>
        <v>0</v>
      </c>
      <c r="H1810" s="0" t="n">
        <f aca="false">$E$1802*$E1810</f>
        <v>0.0765</v>
      </c>
    </row>
    <row r="1811" customFormat="false" ht="21" hidden="false" customHeight="false" outlineLevel="0" collapsed="false">
      <c r="A1811" s="143" t="n">
        <v>43491</v>
      </c>
      <c r="B1811" s="144" t="s">
        <v>491</v>
      </c>
      <c r="C1811" s="145" t="s">
        <v>478</v>
      </c>
      <c r="D1811" s="145" t="s">
        <v>484</v>
      </c>
      <c r="E1811" s="143" t="n">
        <v>0.17</v>
      </c>
      <c r="F1811" s="146" t="n">
        <f aca="false">IF(C1811="MAT.",VLOOKUP(A1811,INSUMOS_AUX!A:F,6,0),0)</f>
        <v>1.33</v>
      </c>
      <c r="G1811" s="143" t="n">
        <f aca="false">IF(C1811="M.O.",VLOOKUP(A1811,INSUMOS_AUX!A:F,6,0),0)</f>
        <v>0</v>
      </c>
      <c r="H1811" s="0" t="n">
        <f aca="false">$E$1802*$E1811</f>
        <v>0.0765</v>
      </c>
    </row>
    <row r="1812" customFormat="false" ht="15" hidden="false" customHeight="false" outlineLevel="0" collapsed="false">
      <c r="A1812" s="143" t="n">
        <v>4750</v>
      </c>
      <c r="B1812" s="144" t="s">
        <v>492</v>
      </c>
      <c r="C1812" s="145" t="s">
        <v>476</v>
      </c>
      <c r="D1812" s="145" t="s">
        <v>484</v>
      </c>
      <c r="E1812" s="143" t="n">
        <v>0.1741514</v>
      </c>
      <c r="F1812" s="146" t="n">
        <f aca="false">IF(C1812="MAT.",VLOOKUP(A1812,INSUMOS_AUX!A:F,6,0),0)</f>
        <v>0</v>
      </c>
      <c r="G1812" s="143" t="n">
        <f aca="false">IF(C1812="M.O.",VLOOKUP(A1812,INSUMOS_AUX!A:F,6,0),0)</f>
        <v>18.58</v>
      </c>
      <c r="H1812" s="0" t="n">
        <f aca="false">$E$1802*$E1812</f>
        <v>0.07836813</v>
      </c>
    </row>
    <row r="1813" customFormat="false" ht="15" hidden="false" customHeight="false" outlineLevel="0" collapsed="false">
      <c r="A1813" s="143" t="n">
        <v>4791</v>
      </c>
      <c r="B1813" s="144" t="s">
        <v>534</v>
      </c>
      <c r="C1813" s="145" t="s">
        <v>478</v>
      </c>
      <c r="D1813" s="145" t="s">
        <v>506</v>
      </c>
      <c r="E1813" s="143" t="n">
        <v>0.37</v>
      </c>
      <c r="F1813" s="146" t="n">
        <f aca="false">IF(C1813="MAT.",VLOOKUP(A1813,INSUMOS_AUX!A:F,6,0),0)</f>
        <v>50.15</v>
      </c>
      <c r="G1813" s="143" t="n">
        <f aca="false">IF(C1813="M.O.",VLOOKUP(A1813,INSUMOS_AUX!A:F,6,0),0)</f>
        <v>0</v>
      </c>
      <c r="H1813" s="0" t="n">
        <f aca="false">$E$1802*$E1813</f>
        <v>0.1665</v>
      </c>
    </row>
    <row r="1814" customFormat="false" ht="15" hidden="false" customHeight="false" outlineLevel="0" collapsed="false">
      <c r="A1814" s="143" t="n">
        <v>6111</v>
      </c>
      <c r="B1814" s="144" t="s">
        <v>493</v>
      </c>
      <c r="C1814" s="145" t="s">
        <v>476</v>
      </c>
      <c r="D1814" s="145" t="s">
        <v>484</v>
      </c>
      <c r="E1814" s="143" t="n">
        <v>0.1741514</v>
      </c>
      <c r="F1814" s="146" t="n">
        <f aca="false">IF(C1814="MAT.",VLOOKUP(A1814,INSUMOS_AUX!A:F,6,0),0)</f>
        <v>0</v>
      </c>
      <c r="G1814" s="143" t="n">
        <f aca="false">IF(C1814="M.O.",VLOOKUP(A1814,INSUMOS_AUX!A:F,6,0),0)</f>
        <v>11.12</v>
      </c>
      <c r="H1814" s="0" t="n">
        <f aca="false">$E$1802*$E1814</f>
        <v>0.07836813</v>
      </c>
    </row>
    <row r="1815" customFormat="false" ht="15" hidden="false" customHeight="false" outlineLevel="0" collapsed="false">
      <c r="A1815" s="137"/>
      <c r="B1815" s="147"/>
      <c r="C1815" s="138"/>
      <c r="D1815" s="138"/>
      <c r="E1815" s="138"/>
      <c r="F1815" s="138"/>
      <c r="G1815" s="138"/>
    </row>
    <row r="1816" customFormat="false" ht="15" hidden="false" customHeight="false" outlineLevel="0" collapsed="false">
      <c r="A1816" s="139" t="s">
        <v>428</v>
      </c>
      <c r="B1816" s="140" t="s">
        <v>429</v>
      </c>
      <c r="C1816" s="141" t="s">
        <v>62</v>
      </c>
      <c r="D1816" s="141" t="s">
        <v>152</v>
      </c>
      <c r="E1816" s="142" t="n">
        <v>25</v>
      </c>
      <c r="F1816" s="142" t="n">
        <f aca="false">SUMPRODUCT($E1817:$E1835,F1817:F1835)</f>
        <v>678.47853942854</v>
      </c>
      <c r="G1816" s="142" t="n">
        <f aca="false">SUMPRODUCT($E1817:$E1835,G1817:G1835)</f>
        <v>317.17209584</v>
      </c>
    </row>
    <row r="1817" customFormat="false" ht="15" hidden="false" customHeight="false" outlineLevel="0" collapsed="false">
      <c r="A1817" s="143" t="n">
        <v>10999</v>
      </c>
      <c r="B1817" s="144" t="s">
        <v>751</v>
      </c>
      <c r="C1817" s="145" t="s">
        <v>478</v>
      </c>
      <c r="D1817" s="145" t="s">
        <v>506</v>
      </c>
      <c r="E1817" s="143" t="n">
        <v>3</v>
      </c>
      <c r="F1817" s="146" t="n">
        <f aca="false">IF(C1817="MAT.",VLOOKUP(A1817,INSUMOS_AUX!A:F,6,0),0)</f>
        <v>26.29</v>
      </c>
      <c r="G1817" s="143" t="n">
        <f aca="false">IF(C1817="M.O.",VLOOKUP(A1817,INSUMOS_AUX!A:F,6,0),0)</f>
        <v>0</v>
      </c>
      <c r="H1817" s="0" t="n">
        <f aca="false">$E$1816*$E1817</f>
        <v>75</v>
      </c>
    </row>
    <row r="1818" customFormat="false" ht="21" hidden="false" customHeight="false" outlineLevel="0" collapsed="false">
      <c r="A1818" s="143" t="n">
        <v>13333</v>
      </c>
      <c r="B1818" s="144" t="s">
        <v>752</v>
      </c>
      <c r="C1818" s="145" t="s">
        <v>478</v>
      </c>
      <c r="D1818" s="145" t="s">
        <v>32</v>
      </c>
      <c r="E1818" s="143" t="n">
        <v>0.000132119</v>
      </c>
      <c r="F1818" s="146" t="n">
        <f aca="false">IF(C1818="MAT.",VLOOKUP(A1818,INSUMOS_AUX!A:F,6,0),0)</f>
        <v>238170.66</v>
      </c>
      <c r="G1818" s="143" t="n">
        <f aca="false">IF(C1818="M.O.",VLOOKUP(A1818,INSUMOS_AUX!A:F,6,0),0)</f>
        <v>0</v>
      </c>
      <c r="H1818" s="0" t="n">
        <f aca="false">$E$1816*$E1818</f>
        <v>0.003302975</v>
      </c>
    </row>
    <row r="1819" customFormat="false" ht="15" hidden="false" customHeight="false" outlineLevel="0" collapsed="false">
      <c r="A1819" s="143" t="n">
        <v>252</v>
      </c>
      <c r="B1819" s="144" t="s">
        <v>753</v>
      </c>
      <c r="C1819" s="145" t="s">
        <v>476</v>
      </c>
      <c r="D1819" s="145" t="s">
        <v>484</v>
      </c>
      <c r="E1819" s="143" t="n">
        <v>3.54648</v>
      </c>
      <c r="F1819" s="146" t="n">
        <f aca="false">IF(C1819="MAT.",VLOOKUP(A1819,INSUMOS_AUX!A:F,6,0),0)</f>
        <v>0</v>
      </c>
      <c r="G1819" s="143" t="n">
        <f aca="false">IF(C1819="M.O.",VLOOKUP(A1819,INSUMOS_AUX!A:F,6,0),0)</f>
        <v>11.37</v>
      </c>
      <c r="H1819" s="0" t="n">
        <f aca="false">$E$1816*$E1819</f>
        <v>88.662</v>
      </c>
    </row>
    <row r="1820" customFormat="false" ht="21" hidden="false" customHeight="false" outlineLevel="0" collapsed="false">
      <c r="A1820" s="143" t="n">
        <v>37370</v>
      </c>
      <c r="B1820" s="144" t="s">
        <v>483</v>
      </c>
      <c r="C1820" s="145" t="s">
        <v>478</v>
      </c>
      <c r="D1820" s="145" t="s">
        <v>484</v>
      </c>
      <c r="E1820" s="143" t="n">
        <v>18.6</v>
      </c>
      <c r="F1820" s="146" t="n">
        <f aca="false">IF(C1820="MAT.",VLOOKUP(A1820,INSUMOS_AUX!A:F,6,0),0)</f>
        <v>3.14</v>
      </c>
      <c r="G1820" s="143" t="n">
        <f aca="false">IF(C1820="M.O.",VLOOKUP(A1820,INSUMOS_AUX!A:F,6,0),0)</f>
        <v>0</v>
      </c>
      <c r="H1820" s="0" t="n">
        <f aca="false">$E$1816*$E1820</f>
        <v>465</v>
      </c>
    </row>
    <row r="1821" customFormat="false" ht="21" hidden="false" customHeight="false" outlineLevel="0" collapsed="false">
      <c r="A1821" s="143" t="n">
        <v>37371</v>
      </c>
      <c r="B1821" s="144" t="s">
        <v>485</v>
      </c>
      <c r="C1821" s="145" t="s">
        <v>478</v>
      </c>
      <c r="D1821" s="145" t="s">
        <v>484</v>
      </c>
      <c r="E1821" s="143" t="n">
        <v>18.6</v>
      </c>
      <c r="F1821" s="146" t="n">
        <f aca="false">IF(C1821="MAT.",VLOOKUP(A1821,INSUMOS_AUX!A:F,6,0),0)</f>
        <v>0.63</v>
      </c>
      <c r="G1821" s="143" t="n">
        <f aca="false">IF(C1821="M.O.",VLOOKUP(A1821,INSUMOS_AUX!A:F,6,0),0)</f>
        <v>0</v>
      </c>
      <c r="H1821" s="0" t="n">
        <f aca="false">$E$1816*$E1821</f>
        <v>465</v>
      </c>
    </row>
    <row r="1822" customFormat="false" ht="21" hidden="false" customHeight="false" outlineLevel="0" collapsed="false">
      <c r="A1822" s="143" t="n">
        <v>37372</v>
      </c>
      <c r="B1822" s="144" t="s">
        <v>486</v>
      </c>
      <c r="C1822" s="145" t="s">
        <v>478</v>
      </c>
      <c r="D1822" s="145" t="s">
        <v>484</v>
      </c>
      <c r="E1822" s="143" t="n">
        <v>18.6</v>
      </c>
      <c r="F1822" s="146" t="n">
        <f aca="false">IF(C1822="MAT.",VLOOKUP(A1822,INSUMOS_AUX!A:F,6,0),0)</f>
        <v>1.34</v>
      </c>
      <c r="G1822" s="143" t="n">
        <f aca="false">IF(C1822="M.O.",VLOOKUP(A1822,INSUMOS_AUX!A:F,6,0),0)</f>
        <v>0</v>
      </c>
      <c r="H1822" s="0" t="n">
        <f aca="false">$E$1816*$E1822</f>
        <v>465</v>
      </c>
    </row>
    <row r="1823" customFormat="false" ht="21" hidden="false" customHeight="false" outlineLevel="0" collapsed="false">
      <c r="A1823" s="143" t="n">
        <v>37373</v>
      </c>
      <c r="B1823" s="144" t="s">
        <v>487</v>
      </c>
      <c r="C1823" s="145" t="s">
        <v>478</v>
      </c>
      <c r="D1823" s="145" t="s">
        <v>484</v>
      </c>
      <c r="E1823" s="143" t="n">
        <v>18.6</v>
      </c>
      <c r="F1823" s="146" t="n">
        <f aca="false">IF(C1823="MAT.",VLOOKUP(A1823,INSUMOS_AUX!A:F,6,0),0)</f>
        <v>0.04</v>
      </c>
      <c r="G1823" s="143" t="n">
        <f aca="false">IF(C1823="M.O.",VLOOKUP(A1823,INSUMOS_AUX!A:F,6,0),0)</f>
        <v>0</v>
      </c>
      <c r="H1823" s="0" t="n">
        <f aca="false">$E$1816*$E1823</f>
        <v>465</v>
      </c>
    </row>
    <row r="1824" customFormat="false" ht="21" hidden="false" customHeight="false" outlineLevel="0" collapsed="false">
      <c r="A1824" s="143" t="n">
        <v>41955</v>
      </c>
      <c r="B1824" s="144" t="s">
        <v>754</v>
      </c>
      <c r="C1824" s="145" t="s">
        <v>478</v>
      </c>
      <c r="D1824" s="145" t="s">
        <v>506</v>
      </c>
      <c r="E1824" s="143" t="n">
        <v>4</v>
      </c>
      <c r="F1824" s="146" t="n">
        <f aca="false">IF(C1824="MAT.",VLOOKUP(A1824,INSUMOS_AUX!A:F,6,0),0)</f>
        <v>80.32</v>
      </c>
      <c r="G1824" s="143" t="n">
        <f aca="false">IF(C1824="M.O.",VLOOKUP(A1824,INSUMOS_AUX!A:F,6,0),0)</f>
        <v>0</v>
      </c>
      <c r="H1824" s="0" t="n">
        <f aca="false">$E$1816*$E1824</f>
        <v>100</v>
      </c>
    </row>
    <row r="1825" customFormat="false" ht="15" hidden="false" customHeight="false" outlineLevel="0" collapsed="false">
      <c r="A1825" s="143" t="n">
        <v>4221</v>
      </c>
      <c r="B1825" s="144" t="s">
        <v>755</v>
      </c>
      <c r="C1825" s="145" t="s">
        <v>478</v>
      </c>
      <c r="D1825" s="145" t="s">
        <v>511</v>
      </c>
      <c r="E1825" s="143" t="n">
        <v>5.6213</v>
      </c>
      <c r="F1825" s="146" t="n">
        <f aca="false">IF(C1825="MAT.",VLOOKUP(A1825,INSUMOS_AUX!A:F,6,0),0)</f>
        <v>5.9</v>
      </c>
      <c r="G1825" s="143" t="n">
        <f aca="false">IF(C1825="M.O.",VLOOKUP(A1825,INSUMOS_AUX!A:F,6,0),0)</f>
        <v>0</v>
      </c>
      <c r="H1825" s="0" t="n">
        <f aca="false">$E$1816*$E1825</f>
        <v>140.5325</v>
      </c>
    </row>
    <row r="1826" customFormat="false" ht="21" hidden="false" customHeight="false" outlineLevel="0" collapsed="false">
      <c r="A1826" s="143" t="n">
        <v>43465</v>
      </c>
      <c r="B1826" s="144" t="s">
        <v>488</v>
      </c>
      <c r="C1826" s="145" t="s">
        <v>478</v>
      </c>
      <c r="D1826" s="145" t="s">
        <v>484</v>
      </c>
      <c r="E1826" s="143" t="n">
        <v>9.1</v>
      </c>
      <c r="F1826" s="146" t="n">
        <f aca="false">IF(C1826="MAT.",VLOOKUP(A1826,INSUMOS_AUX!A:F,6,0),0)</f>
        <v>0.82</v>
      </c>
      <c r="G1826" s="143" t="n">
        <f aca="false">IF(C1826="M.O.",VLOOKUP(A1826,INSUMOS_AUX!A:F,6,0),0)</f>
        <v>0</v>
      </c>
      <c r="H1826" s="0" t="n">
        <f aca="false">$E$1816*$E1826</f>
        <v>227.5</v>
      </c>
    </row>
    <row r="1827" customFormat="false" ht="21" hidden="false" customHeight="false" outlineLevel="0" collapsed="false">
      <c r="A1827" s="143" t="n">
        <v>43467</v>
      </c>
      <c r="B1827" s="144" t="s">
        <v>489</v>
      </c>
      <c r="C1827" s="145" t="s">
        <v>478</v>
      </c>
      <c r="D1827" s="145" t="s">
        <v>484</v>
      </c>
      <c r="E1827" s="143" t="n">
        <v>1</v>
      </c>
      <c r="F1827" s="146" t="n">
        <f aca="false">IF(C1827="MAT.",VLOOKUP(A1827,INSUMOS_AUX!A:F,6,0),0)</f>
        <v>0.61</v>
      </c>
      <c r="G1827" s="143" t="n">
        <f aca="false">IF(C1827="M.O.",VLOOKUP(A1827,INSUMOS_AUX!A:F,6,0),0)</f>
        <v>0</v>
      </c>
      <c r="H1827" s="0" t="n">
        <f aca="false">$E$1816*$E1827</f>
        <v>25</v>
      </c>
    </row>
    <row r="1828" customFormat="false" ht="21" hidden="false" customHeight="false" outlineLevel="0" collapsed="false">
      <c r="A1828" s="143" t="n">
        <v>43468</v>
      </c>
      <c r="B1828" s="144" t="s">
        <v>756</v>
      </c>
      <c r="C1828" s="145" t="s">
        <v>478</v>
      </c>
      <c r="D1828" s="145" t="s">
        <v>484</v>
      </c>
      <c r="E1828" s="143" t="n">
        <v>8.5</v>
      </c>
      <c r="F1828" s="146" t="n">
        <f aca="false">IF(C1828="MAT.",VLOOKUP(A1828,INSUMOS_AUX!A:F,6,0),0)</f>
        <v>1.23</v>
      </c>
      <c r="G1828" s="143" t="n">
        <f aca="false">IF(C1828="M.O.",VLOOKUP(A1828,INSUMOS_AUX!A:F,6,0),0)</f>
        <v>0</v>
      </c>
      <c r="H1828" s="0" t="n">
        <f aca="false">$E$1816*$E1828</f>
        <v>212.5</v>
      </c>
    </row>
    <row r="1829" customFormat="false" ht="21" hidden="false" customHeight="false" outlineLevel="0" collapsed="false">
      <c r="A1829" s="143" t="n">
        <v>43489</v>
      </c>
      <c r="B1829" s="144" t="s">
        <v>490</v>
      </c>
      <c r="C1829" s="145" t="s">
        <v>478</v>
      </c>
      <c r="D1829" s="145" t="s">
        <v>484</v>
      </c>
      <c r="E1829" s="143" t="n">
        <v>9.1</v>
      </c>
      <c r="F1829" s="146" t="n">
        <f aca="false">IF(C1829="MAT.",VLOOKUP(A1829,INSUMOS_AUX!A:F,6,0),0)</f>
        <v>1.24</v>
      </c>
      <c r="G1829" s="143" t="n">
        <f aca="false">IF(C1829="M.O.",VLOOKUP(A1829,INSUMOS_AUX!A:F,6,0),0)</f>
        <v>0</v>
      </c>
      <c r="H1829" s="0" t="n">
        <f aca="false">$E$1816*$E1829</f>
        <v>227.5</v>
      </c>
    </row>
    <row r="1830" customFormat="false" ht="21" hidden="false" customHeight="false" outlineLevel="0" collapsed="false">
      <c r="A1830" s="143" t="n">
        <v>43491</v>
      </c>
      <c r="B1830" s="144" t="s">
        <v>491</v>
      </c>
      <c r="C1830" s="145" t="s">
        <v>478</v>
      </c>
      <c r="D1830" s="145" t="s">
        <v>484</v>
      </c>
      <c r="E1830" s="143" t="n">
        <v>1</v>
      </c>
      <c r="F1830" s="146" t="n">
        <f aca="false">IF(C1830="MAT.",VLOOKUP(A1830,INSUMOS_AUX!A:F,6,0),0)</f>
        <v>1.33</v>
      </c>
      <c r="G1830" s="143" t="n">
        <f aca="false">IF(C1830="M.O.",VLOOKUP(A1830,INSUMOS_AUX!A:F,6,0),0)</f>
        <v>0</v>
      </c>
      <c r="H1830" s="0" t="n">
        <f aca="false">$E$1816*$E1830</f>
        <v>25</v>
      </c>
    </row>
    <row r="1831" customFormat="false" ht="21" hidden="false" customHeight="false" outlineLevel="0" collapsed="false">
      <c r="A1831" s="143" t="n">
        <v>43492</v>
      </c>
      <c r="B1831" s="144" t="s">
        <v>757</v>
      </c>
      <c r="C1831" s="145" t="s">
        <v>478</v>
      </c>
      <c r="D1831" s="145" t="s">
        <v>484</v>
      </c>
      <c r="E1831" s="143" t="n">
        <v>8.5</v>
      </c>
      <c r="F1831" s="146" t="n">
        <f aca="false">IF(C1831="MAT.",VLOOKUP(A1831,INSUMOS_AUX!A:F,6,0),0)</f>
        <v>1.79</v>
      </c>
      <c r="G1831" s="143" t="n">
        <f aca="false">IF(C1831="M.O.",VLOOKUP(A1831,INSUMOS_AUX!A:F,6,0),0)</f>
        <v>0</v>
      </c>
      <c r="H1831" s="0" t="n">
        <f aca="false">$E$1816*$E1831</f>
        <v>212.5</v>
      </c>
    </row>
    <row r="1832" customFormat="false" ht="15" hidden="false" customHeight="false" outlineLevel="0" collapsed="false">
      <c r="A1832" s="143" t="n">
        <v>5077</v>
      </c>
      <c r="B1832" s="144" t="s">
        <v>758</v>
      </c>
      <c r="C1832" s="145" t="s">
        <v>478</v>
      </c>
      <c r="D1832" s="145" t="s">
        <v>506</v>
      </c>
      <c r="E1832" s="143" t="n">
        <v>3</v>
      </c>
      <c r="F1832" s="146" t="n">
        <f aca="false">IF(C1832="MAT.",VLOOKUP(A1832,INSUMOS_AUX!A:F,6,0),0)</f>
        <v>23.85</v>
      </c>
      <c r="G1832" s="143" t="n">
        <f aca="false">IF(C1832="M.O.",VLOOKUP(A1832,INSUMOS_AUX!A:F,6,0),0)</f>
        <v>0</v>
      </c>
      <c r="H1832" s="0" t="n">
        <f aca="false">$E$1816*$E1832</f>
        <v>75</v>
      </c>
    </row>
    <row r="1833" customFormat="false" ht="15" hidden="false" customHeight="false" outlineLevel="0" collapsed="false">
      <c r="A1833" s="143" t="n">
        <v>6110</v>
      </c>
      <c r="B1833" s="144" t="s">
        <v>759</v>
      </c>
      <c r="C1833" s="145" t="s">
        <v>476</v>
      </c>
      <c r="D1833" s="145" t="s">
        <v>484</v>
      </c>
      <c r="E1833" s="143" t="n">
        <v>5.674368</v>
      </c>
      <c r="F1833" s="146" t="n">
        <f aca="false">IF(C1833="MAT.",VLOOKUP(A1833,INSUMOS_AUX!A:F,6,0),0)</f>
        <v>0</v>
      </c>
      <c r="G1833" s="143" t="n">
        <f aca="false">IF(C1833="M.O.",VLOOKUP(A1833,INSUMOS_AUX!A:F,6,0),0)</f>
        <v>18.58</v>
      </c>
      <c r="H1833" s="0" t="n">
        <f aca="false">$E$1816*$E1833</f>
        <v>141.8592</v>
      </c>
    </row>
    <row r="1834" customFormat="false" ht="15" hidden="false" customHeight="false" outlineLevel="0" collapsed="false">
      <c r="A1834" s="143" t="n">
        <v>6111</v>
      </c>
      <c r="B1834" s="144" t="s">
        <v>493</v>
      </c>
      <c r="C1834" s="145" t="s">
        <v>476</v>
      </c>
      <c r="D1834" s="145" t="s">
        <v>484</v>
      </c>
      <c r="E1834" s="143" t="n">
        <v>1.02442</v>
      </c>
      <c r="F1834" s="146" t="n">
        <f aca="false">IF(C1834="MAT.",VLOOKUP(A1834,INSUMOS_AUX!A:F,6,0),0)</f>
        <v>0</v>
      </c>
      <c r="G1834" s="143" t="n">
        <f aca="false">IF(C1834="M.O.",VLOOKUP(A1834,INSUMOS_AUX!A:F,6,0),0)</f>
        <v>11.12</v>
      </c>
      <c r="H1834" s="0" t="n">
        <f aca="false">$E$1816*$E1834</f>
        <v>25.6105</v>
      </c>
    </row>
    <row r="1835" customFormat="false" ht="15" hidden="false" customHeight="false" outlineLevel="0" collapsed="false">
      <c r="A1835" s="143" t="n">
        <v>6160</v>
      </c>
      <c r="B1835" s="144" t="s">
        <v>760</v>
      </c>
      <c r="C1835" s="145" t="s">
        <v>476</v>
      </c>
      <c r="D1835" s="145" t="s">
        <v>484</v>
      </c>
      <c r="E1835" s="143" t="n">
        <v>8.61288</v>
      </c>
      <c r="F1835" s="146" t="n">
        <f aca="false">IF(C1835="MAT.",VLOOKUP(A1835,INSUMOS_AUX!A:F,6,0),0)</f>
        <v>0</v>
      </c>
      <c r="G1835" s="143" t="n">
        <f aca="false">IF(C1835="M.O.",VLOOKUP(A1835,INSUMOS_AUX!A:F,6,0),0)</f>
        <v>18.58</v>
      </c>
      <c r="H1835" s="0" t="n">
        <f aca="false">$E$1816*$E1835</f>
        <v>215.322</v>
      </c>
    </row>
    <row r="1836" customFormat="false" ht="15" hidden="false" customHeight="false" outlineLevel="0" collapsed="false">
      <c r="A1836" s="137"/>
      <c r="B1836" s="147"/>
      <c r="C1836" s="138"/>
      <c r="D1836" s="138"/>
      <c r="E1836" s="138"/>
      <c r="F1836" s="138"/>
      <c r="G1836" s="138"/>
    </row>
    <row r="1837" customFormat="false" ht="15" hidden="false" customHeight="false" outlineLevel="0" collapsed="false">
      <c r="A1837" s="134" t="s">
        <v>761</v>
      </c>
      <c r="B1837" s="148" t="s">
        <v>762</v>
      </c>
      <c r="C1837" s="136"/>
      <c r="D1837" s="136"/>
      <c r="E1837" s="136"/>
      <c r="F1837" s="136"/>
      <c r="G1837" s="136"/>
    </row>
    <row r="1838" customFormat="false" ht="15" hidden="false" customHeight="false" outlineLevel="0" collapsed="false">
      <c r="A1838" s="137"/>
      <c r="B1838" s="147"/>
      <c r="C1838" s="138"/>
      <c r="D1838" s="138"/>
      <c r="E1838" s="138"/>
      <c r="F1838" s="138"/>
      <c r="G1838" s="138"/>
    </row>
    <row r="1839" customFormat="false" ht="15" hidden="false" customHeight="false" outlineLevel="0" collapsed="false">
      <c r="A1839" s="139" t="s">
        <v>432</v>
      </c>
      <c r="B1839" s="140" t="s">
        <v>433</v>
      </c>
      <c r="C1839" s="141" t="s">
        <v>62</v>
      </c>
      <c r="D1839" s="141" t="s">
        <v>68</v>
      </c>
      <c r="E1839" s="142" t="n">
        <v>223.2</v>
      </c>
      <c r="F1839" s="142" t="n">
        <f aca="false">SUMPRODUCT($E1840:$E1847,F1840:F1847)</f>
        <v>1.7896</v>
      </c>
      <c r="G1839" s="142" t="n">
        <f aca="false">SUMPRODUCT($E1840:$E1847,G1840:G1847)</f>
        <v>1.594817056</v>
      </c>
    </row>
    <row r="1840" customFormat="false" ht="15" hidden="false" customHeight="false" outlineLevel="0" collapsed="false">
      <c r="A1840" s="143" t="n">
        <v>3</v>
      </c>
      <c r="B1840" s="144" t="s">
        <v>763</v>
      </c>
      <c r="C1840" s="145" t="s">
        <v>478</v>
      </c>
      <c r="D1840" s="145" t="s">
        <v>511</v>
      </c>
      <c r="E1840" s="143" t="n">
        <v>0.05</v>
      </c>
      <c r="F1840" s="146" t="n">
        <f aca="false">IF(C1840="MAT.",VLOOKUP(A1840,INSUMOS_AUX!A:F,6,0),0)</f>
        <v>15.94</v>
      </c>
      <c r="G1840" s="143" t="n">
        <f aca="false">IF(C1840="M.O.",VLOOKUP(A1840,INSUMOS_AUX!A:F,6,0),0)</f>
        <v>0</v>
      </c>
      <c r="H1840" s="0" t="n">
        <f aca="false">$E$1839*$E1840</f>
        <v>11.16</v>
      </c>
    </row>
    <row r="1841" customFormat="false" ht="21" hidden="false" customHeight="false" outlineLevel="0" collapsed="false">
      <c r="A1841" s="143" t="n">
        <v>37370</v>
      </c>
      <c r="B1841" s="144" t="s">
        <v>483</v>
      </c>
      <c r="C1841" s="145" t="s">
        <v>478</v>
      </c>
      <c r="D1841" s="145" t="s">
        <v>484</v>
      </c>
      <c r="E1841" s="143" t="n">
        <v>0.14</v>
      </c>
      <c r="F1841" s="146" t="n">
        <f aca="false">IF(C1841="MAT.",VLOOKUP(A1841,INSUMOS_AUX!A:F,6,0),0)</f>
        <v>3.14</v>
      </c>
      <c r="G1841" s="143" t="n">
        <f aca="false">IF(C1841="M.O.",VLOOKUP(A1841,INSUMOS_AUX!A:F,6,0),0)</f>
        <v>0</v>
      </c>
      <c r="H1841" s="0" t="n">
        <f aca="false">$E$1839*$E1841</f>
        <v>31.248</v>
      </c>
    </row>
    <row r="1842" customFormat="false" ht="21" hidden="false" customHeight="false" outlineLevel="0" collapsed="false">
      <c r="A1842" s="143" t="n">
        <v>37371</v>
      </c>
      <c r="B1842" s="144" t="s">
        <v>485</v>
      </c>
      <c r="C1842" s="145" t="s">
        <v>478</v>
      </c>
      <c r="D1842" s="145" t="s">
        <v>484</v>
      </c>
      <c r="E1842" s="143" t="n">
        <v>0.14</v>
      </c>
      <c r="F1842" s="146" t="n">
        <f aca="false">IF(C1842="MAT.",VLOOKUP(A1842,INSUMOS_AUX!A:F,6,0),0)</f>
        <v>0.63</v>
      </c>
      <c r="G1842" s="143" t="n">
        <f aca="false">IF(C1842="M.O.",VLOOKUP(A1842,INSUMOS_AUX!A:F,6,0),0)</f>
        <v>0</v>
      </c>
      <c r="H1842" s="0" t="n">
        <f aca="false">$E$1839*$E1842</f>
        <v>31.248</v>
      </c>
    </row>
    <row r="1843" customFormat="false" ht="21" hidden="false" customHeight="false" outlineLevel="0" collapsed="false">
      <c r="A1843" s="143" t="n">
        <v>37372</v>
      </c>
      <c r="B1843" s="144" t="s">
        <v>486</v>
      </c>
      <c r="C1843" s="145" t="s">
        <v>478</v>
      </c>
      <c r="D1843" s="145" t="s">
        <v>484</v>
      </c>
      <c r="E1843" s="143" t="n">
        <v>0.14</v>
      </c>
      <c r="F1843" s="146" t="n">
        <f aca="false">IF(C1843="MAT.",VLOOKUP(A1843,INSUMOS_AUX!A:F,6,0),0)</f>
        <v>1.34</v>
      </c>
      <c r="G1843" s="143" t="n">
        <f aca="false">IF(C1843="M.O.",VLOOKUP(A1843,INSUMOS_AUX!A:F,6,0),0)</f>
        <v>0</v>
      </c>
      <c r="H1843" s="0" t="n">
        <f aca="false">$E$1839*$E1843</f>
        <v>31.248</v>
      </c>
    </row>
    <row r="1844" customFormat="false" ht="21" hidden="false" customHeight="false" outlineLevel="0" collapsed="false">
      <c r="A1844" s="143" t="n">
        <v>37373</v>
      </c>
      <c r="B1844" s="144" t="s">
        <v>487</v>
      </c>
      <c r="C1844" s="145" t="s">
        <v>478</v>
      </c>
      <c r="D1844" s="145" t="s">
        <v>484</v>
      </c>
      <c r="E1844" s="143" t="n">
        <v>0.14</v>
      </c>
      <c r="F1844" s="146" t="n">
        <f aca="false">IF(C1844="MAT.",VLOOKUP(A1844,INSUMOS_AUX!A:F,6,0),0)</f>
        <v>0.04</v>
      </c>
      <c r="G1844" s="143" t="n">
        <f aca="false">IF(C1844="M.O.",VLOOKUP(A1844,INSUMOS_AUX!A:F,6,0),0)</f>
        <v>0</v>
      </c>
      <c r="H1844" s="0" t="n">
        <f aca="false">$E$1839*$E1844</f>
        <v>31.248</v>
      </c>
    </row>
    <row r="1845" customFormat="false" ht="21" hidden="false" customHeight="false" outlineLevel="0" collapsed="false">
      <c r="A1845" s="143" t="n">
        <v>43467</v>
      </c>
      <c r="B1845" s="144" t="s">
        <v>489</v>
      </c>
      <c r="C1845" s="145" t="s">
        <v>478</v>
      </c>
      <c r="D1845" s="145" t="s">
        <v>484</v>
      </c>
      <c r="E1845" s="143" t="n">
        <v>0.14</v>
      </c>
      <c r="F1845" s="146" t="n">
        <f aca="false">IF(C1845="MAT.",VLOOKUP(A1845,INSUMOS_AUX!A:F,6,0),0)</f>
        <v>0.61</v>
      </c>
      <c r="G1845" s="143" t="n">
        <f aca="false">IF(C1845="M.O.",VLOOKUP(A1845,INSUMOS_AUX!A:F,6,0),0)</f>
        <v>0</v>
      </c>
      <c r="H1845" s="0" t="n">
        <f aca="false">$E$1839*$E1845</f>
        <v>31.248</v>
      </c>
    </row>
    <row r="1846" customFormat="false" ht="21" hidden="false" customHeight="false" outlineLevel="0" collapsed="false">
      <c r="A1846" s="143" t="n">
        <v>43491</v>
      </c>
      <c r="B1846" s="144" t="s">
        <v>491</v>
      </c>
      <c r="C1846" s="145" t="s">
        <v>478</v>
      </c>
      <c r="D1846" s="145" t="s">
        <v>484</v>
      </c>
      <c r="E1846" s="143" t="n">
        <v>0.14</v>
      </c>
      <c r="F1846" s="146" t="n">
        <f aca="false">IF(C1846="MAT.",VLOOKUP(A1846,INSUMOS_AUX!A:F,6,0),0)</f>
        <v>1.33</v>
      </c>
      <c r="G1846" s="143" t="n">
        <f aca="false">IF(C1846="M.O.",VLOOKUP(A1846,INSUMOS_AUX!A:F,6,0),0)</f>
        <v>0</v>
      </c>
      <c r="H1846" s="0" t="n">
        <f aca="false">$E$1839*$E1846</f>
        <v>31.248</v>
      </c>
    </row>
    <row r="1847" customFormat="false" ht="15" hidden="false" customHeight="false" outlineLevel="0" collapsed="false">
      <c r="A1847" s="143" t="n">
        <v>6111</v>
      </c>
      <c r="B1847" s="144" t="s">
        <v>493</v>
      </c>
      <c r="C1847" s="145" t="s">
        <v>476</v>
      </c>
      <c r="D1847" s="145" t="s">
        <v>484</v>
      </c>
      <c r="E1847" s="143" t="n">
        <v>0.1434188</v>
      </c>
      <c r="F1847" s="146" t="n">
        <f aca="false">IF(C1847="MAT.",VLOOKUP(A1847,INSUMOS_AUX!A:F,6,0),0)</f>
        <v>0</v>
      </c>
      <c r="G1847" s="143" t="n">
        <f aca="false">IF(C1847="M.O.",VLOOKUP(A1847,INSUMOS_AUX!A:F,6,0),0)</f>
        <v>11.12</v>
      </c>
      <c r="H1847" s="0" t="n">
        <f aca="false">$E$1839*$E1847</f>
        <v>32.01107616</v>
      </c>
    </row>
    <row r="1848" customFormat="false" ht="15" hidden="false" customHeight="false" outlineLevel="0" collapsed="false">
      <c r="A1848" s="137"/>
      <c r="B1848" s="147"/>
      <c r="C1848" s="138"/>
      <c r="D1848" s="138"/>
      <c r="E1848" s="138"/>
      <c r="F1848" s="138"/>
      <c r="G1848" s="138"/>
    </row>
    <row r="1849" customFormat="false" ht="15" hidden="false" customHeight="false" outlineLevel="0" collapsed="false">
      <c r="A1849" s="139" t="s">
        <v>435</v>
      </c>
      <c r="B1849" s="140" t="s">
        <v>436</v>
      </c>
      <c r="C1849" s="141" t="s">
        <v>62</v>
      </c>
      <c r="D1849" s="141" t="s">
        <v>68</v>
      </c>
      <c r="E1849" s="142" t="n">
        <v>1</v>
      </c>
      <c r="F1849" s="142" t="n">
        <f aca="false">SUMPRODUCT($E1850:$E1871,F1850:F1871)</f>
        <v>320.9492182832</v>
      </c>
      <c r="G1849" s="142" t="n">
        <f aca="false">SUMPRODUCT($E1850:$E1871,G1850:G1871)</f>
        <v>42.03976627898</v>
      </c>
    </row>
    <row r="1850" customFormat="false" ht="31.5" hidden="false" customHeight="false" outlineLevel="0" collapsed="false">
      <c r="A1850" s="143" t="n">
        <v>10535</v>
      </c>
      <c r="B1850" s="144" t="s">
        <v>509</v>
      </c>
      <c r="C1850" s="145" t="s">
        <v>478</v>
      </c>
      <c r="D1850" s="145" t="s">
        <v>32</v>
      </c>
      <c r="E1850" s="143" t="n">
        <v>1.641E-006</v>
      </c>
      <c r="F1850" s="146" t="n">
        <f aca="false">IF(C1850="MAT.",VLOOKUP(A1850,INSUMOS_AUX!A:F,6,0),0)</f>
        <v>5445</v>
      </c>
      <c r="G1850" s="143" t="n">
        <f aca="false">IF(C1850="M.O.",VLOOKUP(A1850,INSUMOS_AUX!A:F,6,0),0)</f>
        <v>0</v>
      </c>
      <c r="H1850" s="0" t="n">
        <f aca="false">$E$1849*$E1850</f>
        <v>1.641E-006</v>
      </c>
    </row>
    <row r="1851" customFormat="false" ht="15" hidden="false" customHeight="false" outlineLevel="0" collapsed="false">
      <c r="A1851" s="143" t="n">
        <v>1213</v>
      </c>
      <c r="B1851" s="144" t="s">
        <v>764</v>
      </c>
      <c r="C1851" s="145" t="s">
        <v>476</v>
      </c>
      <c r="D1851" s="145" t="s">
        <v>484</v>
      </c>
      <c r="E1851" s="143" t="n">
        <v>1.01328</v>
      </c>
      <c r="F1851" s="146" t="n">
        <f aca="false">IF(C1851="MAT.",VLOOKUP(A1851,INSUMOS_AUX!A:F,6,0),0)</f>
        <v>0</v>
      </c>
      <c r="G1851" s="143" t="n">
        <f aca="false">IF(C1851="M.O.",VLOOKUP(A1851,INSUMOS_AUX!A:F,6,0),0)</f>
        <v>18.58</v>
      </c>
      <c r="H1851" s="0" t="n">
        <f aca="false">$E$1849*$E1851</f>
        <v>1.01328</v>
      </c>
    </row>
    <row r="1852" customFormat="false" ht="15" hidden="false" customHeight="false" outlineLevel="0" collapsed="false">
      <c r="A1852" s="143" t="n">
        <v>1379</v>
      </c>
      <c r="B1852" s="144" t="s">
        <v>507</v>
      </c>
      <c r="C1852" s="145" t="s">
        <v>478</v>
      </c>
      <c r="D1852" s="145" t="s">
        <v>506</v>
      </c>
      <c r="E1852" s="143" t="n">
        <v>2.120194</v>
      </c>
      <c r="F1852" s="146" t="n">
        <f aca="false">IF(C1852="MAT.",VLOOKUP(A1852,INSUMOS_AUX!A:F,6,0),0)</f>
        <v>0.7</v>
      </c>
      <c r="G1852" s="143" t="n">
        <f aca="false">IF(C1852="M.O.",VLOOKUP(A1852,INSUMOS_AUX!A:F,6,0),0)</f>
        <v>0</v>
      </c>
      <c r="H1852" s="0" t="n">
        <f aca="false">$E$1849*$E1852</f>
        <v>2.120194</v>
      </c>
    </row>
    <row r="1853" customFormat="false" ht="15" hidden="false" customHeight="false" outlineLevel="0" collapsed="false">
      <c r="A1853" s="143" t="n">
        <v>2705</v>
      </c>
      <c r="B1853" s="144" t="s">
        <v>512</v>
      </c>
      <c r="C1853" s="145" t="s">
        <v>478</v>
      </c>
      <c r="D1853" s="145" t="s">
        <v>513</v>
      </c>
      <c r="E1853" s="143" t="n">
        <v>0.009537898</v>
      </c>
      <c r="F1853" s="146" t="n">
        <f aca="false">IF(C1853="MAT.",VLOOKUP(A1853,INSUMOS_AUX!A:F,6,0),0)</f>
        <v>0.9</v>
      </c>
      <c r="G1853" s="143" t="n">
        <f aca="false">IF(C1853="M.O.",VLOOKUP(A1853,INSUMOS_AUX!A:F,6,0),0)</f>
        <v>0</v>
      </c>
      <c r="H1853" s="0" t="n">
        <f aca="false">$E$1849*$E1853</f>
        <v>0.009537898</v>
      </c>
    </row>
    <row r="1854" customFormat="false" ht="21" hidden="false" customHeight="false" outlineLevel="0" collapsed="false">
      <c r="A1854" s="143" t="n">
        <v>370</v>
      </c>
      <c r="B1854" s="144" t="s">
        <v>508</v>
      </c>
      <c r="C1854" s="145" t="s">
        <v>478</v>
      </c>
      <c r="D1854" s="145" t="s">
        <v>102</v>
      </c>
      <c r="E1854" s="143" t="n">
        <v>0.008269</v>
      </c>
      <c r="F1854" s="146" t="n">
        <f aca="false">IF(C1854="MAT.",VLOOKUP(A1854,INSUMOS_AUX!A:F,6,0),0)</f>
        <v>150</v>
      </c>
      <c r="G1854" s="143" t="n">
        <f aca="false">IF(C1854="M.O.",VLOOKUP(A1854,INSUMOS_AUX!A:F,6,0),0)</f>
        <v>0</v>
      </c>
      <c r="H1854" s="0" t="n">
        <f aca="false">$E$1849*$E1854</f>
        <v>0.008269</v>
      </c>
    </row>
    <row r="1855" customFormat="false" ht="21" hidden="false" customHeight="false" outlineLevel="0" collapsed="false">
      <c r="A1855" s="143" t="n">
        <v>37370</v>
      </c>
      <c r="B1855" s="144" t="s">
        <v>483</v>
      </c>
      <c r="C1855" s="145" t="s">
        <v>478</v>
      </c>
      <c r="D1855" s="145" t="s">
        <v>484</v>
      </c>
      <c r="E1855" s="143" t="n">
        <v>3.038244</v>
      </c>
      <c r="F1855" s="146" t="n">
        <f aca="false">IF(C1855="MAT.",VLOOKUP(A1855,INSUMOS_AUX!A:F,6,0),0)</f>
        <v>3.14</v>
      </c>
      <c r="G1855" s="143" t="n">
        <f aca="false">IF(C1855="M.O.",VLOOKUP(A1855,INSUMOS_AUX!A:F,6,0),0)</f>
        <v>0</v>
      </c>
      <c r="H1855" s="0" t="n">
        <f aca="false">$E$1849*$E1855</f>
        <v>3.038244</v>
      </c>
    </row>
    <row r="1856" customFormat="false" ht="21" hidden="false" customHeight="false" outlineLevel="0" collapsed="false">
      <c r="A1856" s="143" t="n">
        <v>37371</v>
      </c>
      <c r="B1856" s="144" t="s">
        <v>485</v>
      </c>
      <c r="C1856" s="145" t="s">
        <v>478</v>
      </c>
      <c r="D1856" s="145" t="s">
        <v>484</v>
      </c>
      <c r="E1856" s="143" t="n">
        <v>3.038244</v>
      </c>
      <c r="F1856" s="146" t="n">
        <f aca="false">IF(C1856="MAT.",VLOOKUP(A1856,INSUMOS_AUX!A:F,6,0),0)</f>
        <v>0.63</v>
      </c>
      <c r="G1856" s="143" t="n">
        <f aca="false">IF(C1856="M.O.",VLOOKUP(A1856,INSUMOS_AUX!A:F,6,0),0)</f>
        <v>0</v>
      </c>
      <c r="H1856" s="0" t="n">
        <f aca="false">$E$1849*$E1856</f>
        <v>3.038244</v>
      </c>
    </row>
    <row r="1857" customFormat="false" ht="21" hidden="false" customHeight="false" outlineLevel="0" collapsed="false">
      <c r="A1857" s="143" t="n">
        <v>37372</v>
      </c>
      <c r="B1857" s="144" t="s">
        <v>486</v>
      </c>
      <c r="C1857" s="145" t="s">
        <v>478</v>
      </c>
      <c r="D1857" s="145" t="s">
        <v>484</v>
      </c>
      <c r="E1857" s="143" t="n">
        <v>3.038244</v>
      </c>
      <c r="F1857" s="146" t="n">
        <f aca="false">IF(C1857="MAT.",VLOOKUP(A1857,INSUMOS_AUX!A:F,6,0),0)</f>
        <v>1.34</v>
      </c>
      <c r="G1857" s="143" t="n">
        <f aca="false">IF(C1857="M.O.",VLOOKUP(A1857,INSUMOS_AUX!A:F,6,0),0)</f>
        <v>0</v>
      </c>
      <c r="H1857" s="0" t="n">
        <f aca="false">$E$1849*$E1857</f>
        <v>3.038244</v>
      </c>
    </row>
    <row r="1858" customFormat="false" ht="21" hidden="false" customHeight="false" outlineLevel="0" collapsed="false">
      <c r="A1858" s="143" t="n">
        <v>37373</v>
      </c>
      <c r="B1858" s="144" t="s">
        <v>487</v>
      </c>
      <c r="C1858" s="145" t="s">
        <v>478</v>
      </c>
      <c r="D1858" s="145" t="s">
        <v>484</v>
      </c>
      <c r="E1858" s="143" t="n">
        <v>3.038244</v>
      </c>
      <c r="F1858" s="146" t="n">
        <f aca="false">IF(C1858="MAT.",VLOOKUP(A1858,INSUMOS_AUX!A:F,6,0),0)</f>
        <v>0.04</v>
      </c>
      <c r="G1858" s="143" t="n">
        <f aca="false">IF(C1858="M.O.",VLOOKUP(A1858,INSUMOS_AUX!A:F,6,0),0)</f>
        <v>0</v>
      </c>
      <c r="H1858" s="0" t="n">
        <f aca="false">$E$1849*$E1858</f>
        <v>3.038244</v>
      </c>
    </row>
    <row r="1859" customFormat="false" ht="15" hidden="false" customHeight="false" outlineLevel="0" collapsed="false">
      <c r="A1859" s="143" t="n">
        <v>37666</v>
      </c>
      <c r="B1859" s="144" t="s">
        <v>514</v>
      </c>
      <c r="C1859" s="145" t="s">
        <v>476</v>
      </c>
      <c r="D1859" s="145" t="s">
        <v>484</v>
      </c>
      <c r="E1859" s="143" t="n">
        <v>0.014952741</v>
      </c>
      <c r="F1859" s="146" t="n">
        <f aca="false">IF(C1859="MAT.",VLOOKUP(A1859,INSUMOS_AUX!A:F,6,0),0)</f>
        <v>0</v>
      </c>
      <c r="G1859" s="143" t="n">
        <f aca="false">IF(C1859="M.O.",VLOOKUP(A1859,INSUMOS_AUX!A:F,6,0),0)</f>
        <v>10.9</v>
      </c>
      <c r="H1859" s="0" t="n">
        <f aca="false">$E$1849*$E1859</f>
        <v>0.014952741</v>
      </c>
    </row>
    <row r="1860" customFormat="false" ht="21" hidden="false" customHeight="false" outlineLevel="0" collapsed="false">
      <c r="A1860" s="143" t="n">
        <v>43459</v>
      </c>
      <c r="B1860" s="144" t="s">
        <v>568</v>
      </c>
      <c r="C1860" s="145" t="s">
        <v>478</v>
      </c>
      <c r="D1860" s="145" t="s">
        <v>484</v>
      </c>
      <c r="E1860" s="143" t="n">
        <v>1</v>
      </c>
      <c r="F1860" s="146" t="n">
        <f aca="false">IF(C1860="MAT.",VLOOKUP(A1860,INSUMOS_AUX!A:F,6,0),0)</f>
        <v>0.49</v>
      </c>
      <c r="G1860" s="143" t="n">
        <f aca="false">IF(C1860="M.O.",VLOOKUP(A1860,INSUMOS_AUX!A:F,6,0),0)</f>
        <v>0</v>
      </c>
      <c r="H1860" s="0" t="n">
        <f aca="false">$E$1849*$E1860</f>
        <v>1</v>
      </c>
    </row>
    <row r="1861" customFormat="false" ht="21" hidden="false" customHeight="false" outlineLevel="0" collapsed="false">
      <c r="A1861" s="143" t="n">
        <v>43464</v>
      </c>
      <c r="B1861" s="144" t="s">
        <v>494</v>
      </c>
      <c r="C1861" s="145" t="s">
        <v>478</v>
      </c>
      <c r="D1861" s="145" t="s">
        <v>484</v>
      </c>
      <c r="E1861" s="143" t="n">
        <v>0.014811</v>
      </c>
      <c r="F1861" s="146" t="n">
        <f aca="false">IF(C1861="MAT.",VLOOKUP(A1861,INSUMOS_AUX!A:F,6,0),0)</f>
        <v>0.01</v>
      </c>
      <c r="G1861" s="143" t="n">
        <f aca="false">IF(C1861="M.O.",VLOOKUP(A1861,INSUMOS_AUX!A:F,6,0),0)</f>
        <v>0</v>
      </c>
      <c r="H1861" s="0" t="n">
        <f aca="false">$E$1849*$E1861</f>
        <v>0.014811</v>
      </c>
    </row>
    <row r="1862" customFormat="false" ht="21" hidden="false" customHeight="false" outlineLevel="0" collapsed="false">
      <c r="A1862" s="143" t="n">
        <v>43467</v>
      </c>
      <c r="B1862" s="144" t="s">
        <v>489</v>
      </c>
      <c r="C1862" s="145" t="s">
        <v>478</v>
      </c>
      <c r="D1862" s="145" t="s">
        <v>484</v>
      </c>
      <c r="E1862" s="143" t="n">
        <v>2.023433</v>
      </c>
      <c r="F1862" s="146" t="n">
        <f aca="false">IF(C1862="MAT.",VLOOKUP(A1862,INSUMOS_AUX!A:F,6,0),0)</f>
        <v>0.61</v>
      </c>
      <c r="G1862" s="143" t="n">
        <f aca="false">IF(C1862="M.O.",VLOOKUP(A1862,INSUMOS_AUX!A:F,6,0),0)</f>
        <v>0</v>
      </c>
      <c r="H1862" s="0" t="n">
        <f aca="false">$E$1849*$E1862</f>
        <v>2.023433</v>
      </c>
    </row>
    <row r="1863" customFormat="false" ht="21" hidden="false" customHeight="false" outlineLevel="0" collapsed="false">
      <c r="A1863" s="143" t="n">
        <v>43483</v>
      </c>
      <c r="B1863" s="144" t="s">
        <v>569</v>
      </c>
      <c r="C1863" s="145" t="s">
        <v>478</v>
      </c>
      <c r="D1863" s="145" t="s">
        <v>484</v>
      </c>
      <c r="E1863" s="143" t="n">
        <v>1</v>
      </c>
      <c r="F1863" s="146" t="n">
        <f aca="false">IF(C1863="MAT.",VLOOKUP(A1863,INSUMOS_AUX!A:F,6,0),0)</f>
        <v>1.43</v>
      </c>
      <c r="G1863" s="143" t="n">
        <f aca="false">IF(C1863="M.O.",VLOOKUP(A1863,INSUMOS_AUX!A:F,6,0),0)</f>
        <v>0</v>
      </c>
      <c r="H1863" s="0" t="n">
        <f aca="false">$E$1849*$E1863</f>
        <v>1</v>
      </c>
    </row>
    <row r="1864" customFormat="false" ht="21" hidden="false" customHeight="false" outlineLevel="0" collapsed="false">
      <c r="A1864" s="143" t="n">
        <v>43488</v>
      </c>
      <c r="B1864" s="144" t="s">
        <v>495</v>
      </c>
      <c r="C1864" s="145" t="s">
        <v>478</v>
      </c>
      <c r="D1864" s="145" t="s">
        <v>484</v>
      </c>
      <c r="E1864" s="143" t="n">
        <v>0.014811</v>
      </c>
      <c r="F1864" s="146" t="n">
        <f aca="false">IF(C1864="MAT.",VLOOKUP(A1864,INSUMOS_AUX!A:F,6,0),0)</f>
        <v>0.86</v>
      </c>
      <c r="G1864" s="143" t="n">
        <f aca="false">IF(C1864="M.O.",VLOOKUP(A1864,INSUMOS_AUX!A:F,6,0),0)</f>
        <v>0</v>
      </c>
      <c r="H1864" s="0" t="n">
        <f aca="false">$E$1849*$E1864</f>
        <v>0.014811</v>
      </c>
    </row>
    <row r="1865" customFormat="false" ht="21" hidden="false" customHeight="false" outlineLevel="0" collapsed="false">
      <c r="A1865" s="143" t="n">
        <v>43491</v>
      </c>
      <c r="B1865" s="144" t="s">
        <v>491</v>
      </c>
      <c r="C1865" s="145" t="s">
        <v>478</v>
      </c>
      <c r="D1865" s="145" t="s">
        <v>484</v>
      </c>
      <c r="E1865" s="143" t="n">
        <v>2.023433</v>
      </c>
      <c r="F1865" s="146" t="n">
        <f aca="false">IF(C1865="MAT.",VLOOKUP(A1865,INSUMOS_AUX!A:F,6,0),0)</f>
        <v>1.33</v>
      </c>
      <c r="G1865" s="143" t="n">
        <f aca="false">IF(C1865="M.O.",VLOOKUP(A1865,INSUMOS_AUX!A:F,6,0),0)</f>
        <v>0</v>
      </c>
      <c r="H1865" s="0" t="n">
        <f aca="false">$E$1849*$E1865</f>
        <v>2.023433</v>
      </c>
    </row>
    <row r="1866" customFormat="false" ht="21" hidden="false" customHeight="false" outlineLevel="0" collapsed="false">
      <c r="A1866" s="143" t="n">
        <v>4417</v>
      </c>
      <c r="B1866" s="144" t="s">
        <v>765</v>
      </c>
      <c r="C1866" s="145" t="s">
        <v>478</v>
      </c>
      <c r="D1866" s="145" t="s">
        <v>152</v>
      </c>
      <c r="E1866" s="143" t="n">
        <v>1</v>
      </c>
      <c r="F1866" s="146" t="n">
        <f aca="false">IF(C1866="MAT.",VLOOKUP(A1866,INSUMOS_AUX!A:F,6,0),0)</f>
        <v>7.59</v>
      </c>
      <c r="G1866" s="143" t="n">
        <f aca="false">IF(C1866="M.O.",VLOOKUP(A1866,INSUMOS_AUX!A:F,6,0),0)</f>
        <v>0</v>
      </c>
      <c r="H1866" s="0" t="n">
        <f aca="false">$E$1849*$E1866</f>
        <v>1</v>
      </c>
    </row>
    <row r="1867" customFormat="false" ht="21" hidden="false" customHeight="false" outlineLevel="0" collapsed="false">
      <c r="A1867" s="143" t="n">
        <v>4491</v>
      </c>
      <c r="B1867" s="144" t="s">
        <v>766</v>
      </c>
      <c r="C1867" s="145" t="s">
        <v>478</v>
      </c>
      <c r="D1867" s="145" t="s">
        <v>152</v>
      </c>
      <c r="E1867" s="143" t="n">
        <v>4</v>
      </c>
      <c r="F1867" s="146" t="n">
        <f aca="false">IF(C1867="MAT.",VLOOKUP(A1867,INSUMOS_AUX!A:F,6,0),0)</f>
        <v>9.04</v>
      </c>
      <c r="G1867" s="143" t="n">
        <f aca="false">IF(C1867="M.O.",VLOOKUP(A1867,INSUMOS_AUX!A:F,6,0),0)</f>
        <v>0</v>
      </c>
      <c r="H1867" s="0" t="n">
        <f aca="false">$E$1849*$E1867</f>
        <v>4</v>
      </c>
    </row>
    <row r="1868" customFormat="false" ht="21" hidden="false" customHeight="false" outlineLevel="0" collapsed="false">
      <c r="A1868" s="143" t="n">
        <v>4721</v>
      </c>
      <c r="B1868" s="144" t="s">
        <v>533</v>
      </c>
      <c r="C1868" s="145" t="s">
        <v>478</v>
      </c>
      <c r="D1868" s="145" t="s">
        <v>102</v>
      </c>
      <c r="E1868" s="143" t="n">
        <v>0.005782</v>
      </c>
      <c r="F1868" s="146" t="n">
        <f aca="false">IF(C1868="MAT.",VLOOKUP(A1868,INSUMOS_AUX!A:F,6,0),0)</f>
        <v>104.17</v>
      </c>
      <c r="G1868" s="143" t="n">
        <f aca="false">IF(C1868="M.O.",VLOOKUP(A1868,INSUMOS_AUX!A:F,6,0),0)</f>
        <v>0</v>
      </c>
      <c r="H1868" s="0" t="n">
        <f aca="false">$E$1849*$E1868</f>
        <v>0.005782</v>
      </c>
    </row>
    <row r="1869" customFormat="false" ht="21" hidden="false" customHeight="false" outlineLevel="0" collapsed="false">
      <c r="A1869" s="143" t="n">
        <v>4813</v>
      </c>
      <c r="B1869" s="144" t="s">
        <v>767</v>
      </c>
      <c r="C1869" s="145" t="s">
        <v>478</v>
      </c>
      <c r="D1869" s="145" t="s">
        <v>68</v>
      </c>
      <c r="E1869" s="143" t="n">
        <v>1</v>
      </c>
      <c r="F1869" s="146" t="n">
        <f aca="false">IF(C1869="MAT.",VLOOKUP(A1869,INSUMOS_AUX!A:F,6,0),0)</f>
        <v>250</v>
      </c>
      <c r="G1869" s="143" t="n">
        <f aca="false">IF(C1869="M.O.",VLOOKUP(A1869,INSUMOS_AUX!A:F,6,0),0)</f>
        <v>0</v>
      </c>
      <c r="H1869" s="0" t="n">
        <f aca="false">$E$1849*$E1869</f>
        <v>1</v>
      </c>
    </row>
    <row r="1870" customFormat="false" ht="15" hidden="false" customHeight="false" outlineLevel="0" collapsed="false">
      <c r="A1870" s="143" t="n">
        <v>5075</v>
      </c>
      <c r="B1870" s="144" t="s">
        <v>572</v>
      </c>
      <c r="C1870" s="145" t="s">
        <v>478</v>
      </c>
      <c r="D1870" s="145" t="s">
        <v>506</v>
      </c>
      <c r="E1870" s="143" t="n">
        <v>0.11</v>
      </c>
      <c r="F1870" s="146" t="n">
        <f aca="false">IF(C1870="MAT.",VLOOKUP(A1870,INSUMOS_AUX!A:F,6,0),0)</f>
        <v>21.36</v>
      </c>
      <c r="G1870" s="143" t="n">
        <f aca="false">IF(C1870="M.O.",VLOOKUP(A1870,INSUMOS_AUX!A:F,6,0),0)</f>
        <v>0</v>
      </c>
      <c r="H1870" s="0" t="n">
        <f aca="false">$E$1849*$E1870</f>
        <v>0.11</v>
      </c>
    </row>
    <row r="1871" customFormat="false" ht="15" hidden="false" customHeight="false" outlineLevel="0" collapsed="false">
      <c r="A1871" s="143" t="n">
        <v>6111</v>
      </c>
      <c r="B1871" s="144" t="s">
        <v>493</v>
      </c>
      <c r="C1871" s="145" t="s">
        <v>476</v>
      </c>
      <c r="D1871" s="145" t="s">
        <v>484</v>
      </c>
      <c r="E1871" s="143" t="n">
        <v>2.072845234</v>
      </c>
      <c r="F1871" s="146" t="n">
        <f aca="false">IF(C1871="MAT.",VLOOKUP(A1871,INSUMOS_AUX!A:F,6,0),0)</f>
        <v>0</v>
      </c>
      <c r="G1871" s="143" t="n">
        <f aca="false">IF(C1871="M.O.",VLOOKUP(A1871,INSUMOS_AUX!A:F,6,0),0)</f>
        <v>11.12</v>
      </c>
      <c r="H1871" s="0" t="n">
        <f aca="false">$E$1849*$E1871</f>
        <v>2.072845234</v>
      </c>
    </row>
    <row r="1872" customFormat="false" ht="15" hidden="false" customHeight="false" outlineLevel="0" collapsed="false">
      <c r="A1872" s="137"/>
      <c r="B1872" s="147"/>
      <c r="C1872" s="138"/>
      <c r="D1872" s="138"/>
      <c r="E1872" s="138"/>
      <c r="F1872" s="138"/>
      <c r="G1872" s="138"/>
    </row>
    <row r="1873" customFormat="false" ht="15" hidden="false" customHeight="false" outlineLevel="0" collapsed="false">
      <c r="A1873" s="139" t="s">
        <v>438</v>
      </c>
      <c r="B1873" s="140" t="s">
        <v>439</v>
      </c>
      <c r="C1873" s="141" t="s">
        <v>62</v>
      </c>
      <c r="D1873" s="141" t="s">
        <v>32</v>
      </c>
      <c r="E1873" s="142" t="n">
        <v>52</v>
      </c>
      <c r="F1873" s="142" t="n">
        <f aca="false">SUMPRODUCT($E1874:$E1884,F1874:F1884)</f>
        <v>95.52</v>
      </c>
      <c r="G1873" s="142" t="n">
        <f aca="false">SUMPRODUCT($E1874:$E1884,G1874:G1884)</f>
        <v>15.212637</v>
      </c>
    </row>
    <row r="1874" customFormat="false" ht="21" hidden="false" customHeight="false" outlineLevel="0" collapsed="false">
      <c r="A1874" s="143" t="n">
        <v>10853</v>
      </c>
      <c r="B1874" s="144" t="s">
        <v>768</v>
      </c>
      <c r="C1874" s="145" t="s">
        <v>478</v>
      </c>
      <c r="D1874" s="145" t="s">
        <v>32</v>
      </c>
      <c r="E1874" s="143" t="n">
        <v>1</v>
      </c>
      <c r="F1874" s="146" t="n">
        <f aca="false">IF(C1874="MAT.",VLOOKUP(A1874,INSUMOS_AUX!A:F,6,0),0)</f>
        <v>88.37</v>
      </c>
      <c r="G1874" s="143" t="n">
        <f aca="false">IF(C1874="M.O.",VLOOKUP(A1874,INSUMOS_AUX!A:F,6,0),0)</f>
        <v>0</v>
      </c>
      <c r="H1874" s="0" t="n">
        <f aca="false">$E$1873*$E1874</f>
        <v>52</v>
      </c>
    </row>
    <row r="1875" customFormat="false" ht="21" hidden="false" customHeight="false" outlineLevel="0" collapsed="false">
      <c r="A1875" s="143" t="n">
        <v>37370</v>
      </c>
      <c r="B1875" s="144" t="s">
        <v>483</v>
      </c>
      <c r="C1875" s="145" t="s">
        <v>478</v>
      </c>
      <c r="D1875" s="145" t="s">
        <v>484</v>
      </c>
      <c r="E1875" s="143" t="n">
        <v>1</v>
      </c>
      <c r="F1875" s="146" t="n">
        <f aca="false">IF(C1875="MAT.",VLOOKUP(A1875,INSUMOS_AUX!A:F,6,0),0)</f>
        <v>3.14</v>
      </c>
      <c r="G1875" s="143" t="n">
        <f aca="false">IF(C1875="M.O.",VLOOKUP(A1875,INSUMOS_AUX!A:F,6,0),0)</f>
        <v>0</v>
      </c>
      <c r="H1875" s="0" t="n">
        <f aca="false">$E$1873*$E1875</f>
        <v>52</v>
      </c>
    </row>
    <row r="1876" customFormat="false" ht="21" hidden="false" customHeight="false" outlineLevel="0" collapsed="false">
      <c r="A1876" s="143" t="n">
        <v>37371</v>
      </c>
      <c r="B1876" s="144" t="s">
        <v>485</v>
      </c>
      <c r="C1876" s="145" t="s">
        <v>478</v>
      </c>
      <c r="D1876" s="145" t="s">
        <v>484</v>
      </c>
      <c r="E1876" s="143" t="n">
        <v>1</v>
      </c>
      <c r="F1876" s="146" t="n">
        <f aca="false">IF(C1876="MAT.",VLOOKUP(A1876,INSUMOS_AUX!A:F,6,0),0)</f>
        <v>0.63</v>
      </c>
      <c r="G1876" s="143" t="n">
        <f aca="false">IF(C1876="M.O.",VLOOKUP(A1876,INSUMOS_AUX!A:F,6,0),0)</f>
        <v>0</v>
      </c>
      <c r="H1876" s="0" t="n">
        <f aca="false">$E$1873*$E1876</f>
        <v>52</v>
      </c>
    </row>
    <row r="1877" customFormat="false" ht="21" hidden="false" customHeight="false" outlineLevel="0" collapsed="false">
      <c r="A1877" s="143" t="n">
        <v>37372</v>
      </c>
      <c r="B1877" s="144" t="s">
        <v>486</v>
      </c>
      <c r="C1877" s="145" t="s">
        <v>478</v>
      </c>
      <c r="D1877" s="145" t="s">
        <v>484</v>
      </c>
      <c r="E1877" s="143" t="n">
        <v>1</v>
      </c>
      <c r="F1877" s="146" t="n">
        <f aca="false">IF(C1877="MAT.",VLOOKUP(A1877,INSUMOS_AUX!A:F,6,0),0)</f>
        <v>1.34</v>
      </c>
      <c r="G1877" s="143" t="n">
        <f aca="false">IF(C1877="M.O.",VLOOKUP(A1877,INSUMOS_AUX!A:F,6,0),0)</f>
        <v>0</v>
      </c>
      <c r="H1877" s="0" t="n">
        <f aca="false">$E$1873*$E1877</f>
        <v>52</v>
      </c>
    </row>
    <row r="1878" customFormat="false" ht="21" hidden="false" customHeight="false" outlineLevel="0" collapsed="false">
      <c r="A1878" s="143" t="n">
        <v>37373</v>
      </c>
      <c r="B1878" s="144" t="s">
        <v>487</v>
      </c>
      <c r="C1878" s="145" t="s">
        <v>478</v>
      </c>
      <c r="D1878" s="145" t="s">
        <v>484</v>
      </c>
      <c r="E1878" s="143" t="n">
        <v>1</v>
      </c>
      <c r="F1878" s="146" t="n">
        <f aca="false">IF(C1878="MAT.",VLOOKUP(A1878,INSUMOS_AUX!A:F,6,0),0)</f>
        <v>0.04</v>
      </c>
      <c r="G1878" s="143" t="n">
        <f aca="false">IF(C1878="M.O.",VLOOKUP(A1878,INSUMOS_AUX!A:F,6,0),0)</f>
        <v>0</v>
      </c>
      <c r="H1878" s="0" t="n">
        <f aca="false">$E$1873*$E1878</f>
        <v>52</v>
      </c>
    </row>
    <row r="1879" customFormat="false" ht="21" hidden="false" customHeight="false" outlineLevel="0" collapsed="false">
      <c r="A1879" s="143" t="n">
        <v>43465</v>
      </c>
      <c r="B1879" s="144" t="s">
        <v>488</v>
      </c>
      <c r="C1879" s="145" t="s">
        <v>478</v>
      </c>
      <c r="D1879" s="145" t="s">
        <v>484</v>
      </c>
      <c r="E1879" s="143" t="n">
        <v>0.5</v>
      </c>
      <c r="F1879" s="146" t="n">
        <f aca="false">IF(C1879="MAT.",VLOOKUP(A1879,INSUMOS_AUX!A:F,6,0),0)</f>
        <v>0.82</v>
      </c>
      <c r="G1879" s="143" t="n">
        <f aca="false">IF(C1879="M.O.",VLOOKUP(A1879,INSUMOS_AUX!A:F,6,0),0)</f>
        <v>0</v>
      </c>
      <c r="H1879" s="0" t="n">
        <f aca="false">$E$1873*$E1879</f>
        <v>26</v>
      </c>
    </row>
    <row r="1880" customFormat="false" ht="21" hidden="false" customHeight="false" outlineLevel="0" collapsed="false">
      <c r="A1880" s="143" t="n">
        <v>43467</v>
      </c>
      <c r="B1880" s="144" t="s">
        <v>489</v>
      </c>
      <c r="C1880" s="145" t="s">
        <v>478</v>
      </c>
      <c r="D1880" s="145" t="s">
        <v>484</v>
      </c>
      <c r="E1880" s="143" t="n">
        <v>0.5</v>
      </c>
      <c r="F1880" s="146" t="n">
        <f aca="false">IF(C1880="MAT.",VLOOKUP(A1880,INSUMOS_AUX!A:F,6,0),0)</f>
        <v>0.61</v>
      </c>
      <c r="G1880" s="143" t="n">
        <f aca="false">IF(C1880="M.O.",VLOOKUP(A1880,INSUMOS_AUX!A:F,6,0),0)</f>
        <v>0</v>
      </c>
      <c r="H1880" s="0" t="n">
        <f aca="false">$E$1873*$E1880</f>
        <v>26</v>
      </c>
    </row>
    <row r="1881" customFormat="false" ht="21" hidden="false" customHeight="false" outlineLevel="0" collapsed="false">
      <c r="A1881" s="143" t="n">
        <v>43489</v>
      </c>
      <c r="B1881" s="144" t="s">
        <v>490</v>
      </c>
      <c r="C1881" s="145" t="s">
        <v>478</v>
      </c>
      <c r="D1881" s="145" t="s">
        <v>484</v>
      </c>
      <c r="E1881" s="143" t="n">
        <v>0.5</v>
      </c>
      <c r="F1881" s="146" t="n">
        <f aca="false">IF(C1881="MAT.",VLOOKUP(A1881,INSUMOS_AUX!A:F,6,0),0)</f>
        <v>1.24</v>
      </c>
      <c r="G1881" s="143" t="n">
        <f aca="false">IF(C1881="M.O.",VLOOKUP(A1881,INSUMOS_AUX!A:F,6,0),0)</f>
        <v>0</v>
      </c>
      <c r="H1881" s="0" t="n">
        <f aca="false">$E$1873*$E1881</f>
        <v>26</v>
      </c>
    </row>
    <row r="1882" customFormat="false" ht="21" hidden="false" customHeight="false" outlineLevel="0" collapsed="false">
      <c r="A1882" s="143" t="n">
        <v>43491</v>
      </c>
      <c r="B1882" s="144" t="s">
        <v>491</v>
      </c>
      <c r="C1882" s="145" t="s">
        <v>478</v>
      </c>
      <c r="D1882" s="145" t="s">
        <v>484</v>
      </c>
      <c r="E1882" s="143" t="n">
        <v>0.5</v>
      </c>
      <c r="F1882" s="146" t="n">
        <f aca="false">IF(C1882="MAT.",VLOOKUP(A1882,INSUMOS_AUX!A:F,6,0),0)</f>
        <v>1.33</v>
      </c>
      <c r="G1882" s="143" t="n">
        <f aca="false">IF(C1882="M.O.",VLOOKUP(A1882,INSUMOS_AUX!A:F,6,0),0)</f>
        <v>0</v>
      </c>
      <c r="H1882" s="0" t="n">
        <f aca="false">$E$1873*$E1882</f>
        <v>26</v>
      </c>
    </row>
    <row r="1883" customFormat="false" ht="15" hidden="false" customHeight="false" outlineLevel="0" collapsed="false">
      <c r="A1883" s="143" t="n">
        <v>4750</v>
      </c>
      <c r="B1883" s="144" t="s">
        <v>492</v>
      </c>
      <c r="C1883" s="145" t="s">
        <v>476</v>
      </c>
      <c r="D1883" s="145" t="s">
        <v>484</v>
      </c>
      <c r="E1883" s="143" t="n">
        <v>0.51221</v>
      </c>
      <c r="F1883" s="146" t="n">
        <f aca="false">IF(C1883="MAT.",VLOOKUP(A1883,INSUMOS_AUX!A:F,6,0),0)</f>
        <v>0</v>
      </c>
      <c r="G1883" s="143" t="n">
        <f aca="false">IF(C1883="M.O.",VLOOKUP(A1883,INSUMOS_AUX!A:F,6,0),0)</f>
        <v>18.58</v>
      </c>
      <c r="H1883" s="0" t="n">
        <f aca="false">$E$1873*$E1883</f>
        <v>26.63492</v>
      </c>
    </row>
    <row r="1884" customFormat="false" ht="15" hidden="false" customHeight="false" outlineLevel="0" collapsed="false">
      <c r="A1884" s="143" t="n">
        <v>6111</v>
      </c>
      <c r="B1884" s="144" t="s">
        <v>493</v>
      </c>
      <c r="C1884" s="145" t="s">
        <v>476</v>
      </c>
      <c r="D1884" s="145" t="s">
        <v>484</v>
      </c>
      <c r="E1884" s="143" t="n">
        <v>0.51221</v>
      </c>
      <c r="F1884" s="146" t="n">
        <f aca="false">IF(C1884="MAT.",VLOOKUP(A1884,INSUMOS_AUX!A:F,6,0),0)</f>
        <v>0</v>
      </c>
      <c r="G1884" s="143" t="n">
        <f aca="false">IF(C1884="M.O.",VLOOKUP(A1884,INSUMOS_AUX!A:F,6,0),0)</f>
        <v>11.12</v>
      </c>
      <c r="H1884" s="0" t="n">
        <f aca="false">$E$1873*$E1884</f>
        <v>26.63492</v>
      </c>
    </row>
    <row r="1885" customFormat="false" ht="15" hidden="false" customHeight="false" outlineLevel="0" collapsed="false">
      <c r="A1885" s="137"/>
      <c r="B1885" s="147"/>
      <c r="C1885" s="138"/>
      <c r="D1885" s="138"/>
      <c r="E1885" s="138"/>
      <c r="F1885" s="138"/>
      <c r="G1885" s="138"/>
    </row>
    <row r="1886" customFormat="false" ht="21" hidden="false" customHeight="false" outlineLevel="0" collapsed="false">
      <c r="A1886" s="139" t="s">
        <v>425</v>
      </c>
      <c r="B1886" s="140" t="s">
        <v>426</v>
      </c>
      <c r="C1886" s="141" t="s">
        <v>62</v>
      </c>
      <c r="D1886" s="141" t="s">
        <v>68</v>
      </c>
      <c r="E1886" s="142" t="n">
        <v>9.1</v>
      </c>
      <c r="F1886" s="142" t="n">
        <f aca="false">SUMPRODUCT($E1887:$E1898,F1887:F1898)</f>
        <v>242.0165</v>
      </c>
      <c r="G1886" s="142" t="n">
        <f aca="false">SUMPRODUCT($E1887:$E1898,G1887:G1898)</f>
        <v>5.17229658</v>
      </c>
    </row>
    <row r="1887" customFormat="false" ht="21" hidden="false" customHeight="false" outlineLevel="0" collapsed="false">
      <c r="A1887" s="143" t="n">
        <v>37370</v>
      </c>
      <c r="B1887" s="144" t="s">
        <v>483</v>
      </c>
      <c r="C1887" s="145" t="s">
        <v>478</v>
      </c>
      <c r="D1887" s="145" t="s">
        <v>484</v>
      </c>
      <c r="E1887" s="143" t="n">
        <v>0.34</v>
      </c>
      <c r="F1887" s="146" t="n">
        <f aca="false">IF(C1887="MAT.",VLOOKUP(A1887,INSUMOS_AUX!A:F,6,0),0)</f>
        <v>3.14</v>
      </c>
      <c r="G1887" s="143" t="n">
        <f aca="false">IF(C1887="M.O.",VLOOKUP(A1887,INSUMOS_AUX!A:F,6,0),0)</f>
        <v>0</v>
      </c>
      <c r="H1887" s="0" t="n">
        <f aca="false">$E$1886*$E1887</f>
        <v>3.094</v>
      </c>
    </row>
    <row r="1888" customFormat="false" ht="21" hidden="false" customHeight="false" outlineLevel="0" collapsed="false">
      <c r="A1888" s="143" t="n">
        <v>37371</v>
      </c>
      <c r="B1888" s="144" t="s">
        <v>485</v>
      </c>
      <c r="C1888" s="145" t="s">
        <v>478</v>
      </c>
      <c r="D1888" s="145" t="s">
        <v>484</v>
      </c>
      <c r="E1888" s="143" t="n">
        <v>0.34</v>
      </c>
      <c r="F1888" s="146" t="n">
        <f aca="false">IF(C1888="MAT.",VLOOKUP(A1888,INSUMOS_AUX!A:F,6,0),0)</f>
        <v>0.63</v>
      </c>
      <c r="G1888" s="143" t="n">
        <f aca="false">IF(C1888="M.O.",VLOOKUP(A1888,INSUMOS_AUX!A:F,6,0),0)</f>
        <v>0</v>
      </c>
      <c r="H1888" s="0" t="n">
        <f aca="false">$E$1886*$E1888</f>
        <v>3.094</v>
      </c>
    </row>
    <row r="1889" customFormat="false" ht="21" hidden="false" customHeight="false" outlineLevel="0" collapsed="false">
      <c r="A1889" s="143" t="n">
        <v>37372</v>
      </c>
      <c r="B1889" s="144" t="s">
        <v>486</v>
      </c>
      <c r="C1889" s="145" t="s">
        <v>478</v>
      </c>
      <c r="D1889" s="145" t="s">
        <v>484</v>
      </c>
      <c r="E1889" s="143" t="n">
        <v>0.34</v>
      </c>
      <c r="F1889" s="146" t="n">
        <f aca="false">IF(C1889="MAT.",VLOOKUP(A1889,INSUMOS_AUX!A:F,6,0),0)</f>
        <v>1.34</v>
      </c>
      <c r="G1889" s="143" t="n">
        <f aca="false">IF(C1889="M.O.",VLOOKUP(A1889,INSUMOS_AUX!A:F,6,0),0)</f>
        <v>0</v>
      </c>
      <c r="H1889" s="0" t="n">
        <f aca="false">$E$1886*$E1889</f>
        <v>3.094</v>
      </c>
    </row>
    <row r="1890" customFormat="false" ht="21" hidden="false" customHeight="false" outlineLevel="0" collapsed="false">
      <c r="A1890" s="143" t="n">
        <v>37373</v>
      </c>
      <c r="B1890" s="144" t="s">
        <v>487</v>
      </c>
      <c r="C1890" s="145" t="s">
        <v>478</v>
      </c>
      <c r="D1890" s="145" t="s">
        <v>484</v>
      </c>
      <c r="E1890" s="143" t="n">
        <v>0.34</v>
      </c>
      <c r="F1890" s="146" t="n">
        <f aca="false">IF(C1890="MAT.",VLOOKUP(A1890,INSUMOS_AUX!A:F,6,0),0)</f>
        <v>0.04</v>
      </c>
      <c r="G1890" s="143" t="n">
        <f aca="false">IF(C1890="M.O.",VLOOKUP(A1890,INSUMOS_AUX!A:F,6,0),0)</f>
        <v>0</v>
      </c>
      <c r="H1890" s="0" t="n">
        <f aca="false">$E$1886*$E1890</f>
        <v>3.094</v>
      </c>
    </row>
    <row r="1891" customFormat="false" ht="21" hidden="false" customHeight="false" outlineLevel="0" collapsed="false">
      <c r="A1891" s="143" t="n">
        <v>38181</v>
      </c>
      <c r="B1891" s="144" t="s">
        <v>750</v>
      </c>
      <c r="C1891" s="145" t="s">
        <v>478</v>
      </c>
      <c r="D1891" s="145" t="s">
        <v>68</v>
      </c>
      <c r="E1891" s="143" t="n">
        <v>1</v>
      </c>
      <c r="F1891" s="146" t="n">
        <f aca="false">IF(C1891="MAT.",VLOOKUP(A1891,INSUMOS_AUX!A:F,6,0),0)</f>
        <v>221.03</v>
      </c>
      <c r="G1891" s="143" t="n">
        <f aca="false">IF(C1891="M.O.",VLOOKUP(A1891,INSUMOS_AUX!A:F,6,0),0)</f>
        <v>0</v>
      </c>
      <c r="H1891" s="0" t="n">
        <f aca="false">$E$1886*$E1891</f>
        <v>9.1</v>
      </c>
    </row>
    <row r="1892" customFormat="false" ht="21" hidden="false" customHeight="false" outlineLevel="0" collapsed="false">
      <c r="A1892" s="143" t="n">
        <v>43465</v>
      </c>
      <c r="B1892" s="144" t="s">
        <v>488</v>
      </c>
      <c r="C1892" s="145" t="s">
        <v>478</v>
      </c>
      <c r="D1892" s="145" t="s">
        <v>484</v>
      </c>
      <c r="E1892" s="143" t="n">
        <v>0.17</v>
      </c>
      <c r="F1892" s="146" t="n">
        <f aca="false">IF(C1892="MAT.",VLOOKUP(A1892,INSUMOS_AUX!A:F,6,0),0)</f>
        <v>0.82</v>
      </c>
      <c r="G1892" s="143" t="n">
        <f aca="false">IF(C1892="M.O.",VLOOKUP(A1892,INSUMOS_AUX!A:F,6,0),0)</f>
        <v>0</v>
      </c>
      <c r="H1892" s="0" t="n">
        <f aca="false">$E$1886*$E1892</f>
        <v>1.547</v>
      </c>
    </row>
    <row r="1893" customFormat="false" ht="21" hidden="false" customHeight="false" outlineLevel="0" collapsed="false">
      <c r="A1893" s="143" t="n">
        <v>43467</v>
      </c>
      <c r="B1893" s="144" t="s">
        <v>489</v>
      </c>
      <c r="C1893" s="145" t="s">
        <v>478</v>
      </c>
      <c r="D1893" s="145" t="s">
        <v>484</v>
      </c>
      <c r="E1893" s="143" t="n">
        <v>0.17</v>
      </c>
      <c r="F1893" s="146" t="n">
        <f aca="false">IF(C1893="MAT.",VLOOKUP(A1893,INSUMOS_AUX!A:F,6,0),0)</f>
        <v>0.61</v>
      </c>
      <c r="G1893" s="143" t="n">
        <f aca="false">IF(C1893="M.O.",VLOOKUP(A1893,INSUMOS_AUX!A:F,6,0),0)</f>
        <v>0</v>
      </c>
      <c r="H1893" s="0" t="n">
        <f aca="false">$E$1886*$E1893</f>
        <v>1.547</v>
      </c>
    </row>
    <row r="1894" customFormat="false" ht="21" hidden="false" customHeight="false" outlineLevel="0" collapsed="false">
      <c r="A1894" s="143" t="n">
        <v>43489</v>
      </c>
      <c r="B1894" s="144" t="s">
        <v>490</v>
      </c>
      <c r="C1894" s="145" t="s">
        <v>478</v>
      </c>
      <c r="D1894" s="145" t="s">
        <v>484</v>
      </c>
      <c r="E1894" s="143" t="n">
        <v>0.17</v>
      </c>
      <c r="F1894" s="146" t="n">
        <f aca="false">IF(C1894="MAT.",VLOOKUP(A1894,INSUMOS_AUX!A:F,6,0),0)</f>
        <v>1.24</v>
      </c>
      <c r="G1894" s="143" t="n">
        <f aca="false">IF(C1894="M.O.",VLOOKUP(A1894,INSUMOS_AUX!A:F,6,0),0)</f>
        <v>0</v>
      </c>
      <c r="H1894" s="0" t="n">
        <f aca="false">$E$1886*$E1894</f>
        <v>1.547</v>
      </c>
    </row>
    <row r="1895" customFormat="false" ht="21" hidden="false" customHeight="false" outlineLevel="0" collapsed="false">
      <c r="A1895" s="143" t="n">
        <v>43491</v>
      </c>
      <c r="B1895" s="144" t="s">
        <v>491</v>
      </c>
      <c r="C1895" s="145" t="s">
        <v>478</v>
      </c>
      <c r="D1895" s="145" t="s">
        <v>484</v>
      </c>
      <c r="E1895" s="143" t="n">
        <v>0.17</v>
      </c>
      <c r="F1895" s="146" t="n">
        <f aca="false">IF(C1895="MAT.",VLOOKUP(A1895,INSUMOS_AUX!A:F,6,0),0)</f>
        <v>1.33</v>
      </c>
      <c r="G1895" s="143" t="n">
        <f aca="false">IF(C1895="M.O.",VLOOKUP(A1895,INSUMOS_AUX!A:F,6,0),0)</f>
        <v>0</v>
      </c>
      <c r="H1895" s="0" t="n">
        <f aca="false">$E$1886*$E1895</f>
        <v>1.547</v>
      </c>
    </row>
    <row r="1896" customFormat="false" ht="15" hidden="false" customHeight="false" outlineLevel="0" collapsed="false">
      <c r="A1896" s="143" t="n">
        <v>4750</v>
      </c>
      <c r="B1896" s="144" t="s">
        <v>492</v>
      </c>
      <c r="C1896" s="145" t="s">
        <v>476</v>
      </c>
      <c r="D1896" s="145" t="s">
        <v>484</v>
      </c>
      <c r="E1896" s="143" t="n">
        <v>0.1741514</v>
      </c>
      <c r="F1896" s="146" t="n">
        <f aca="false">IF(C1896="MAT.",VLOOKUP(A1896,INSUMOS_AUX!A:F,6,0),0)</f>
        <v>0</v>
      </c>
      <c r="G1896" s="143" t="n">
        <f aca="false">IF(C1896="M.O.",VLOOKUP(A1896,INSUMOS_AUX!A:F,6,0),0)</f>
        <v>18.58</v>
      </c>
      <c r="H1896" s="0" t="n">
        <f aca="false">$E$1886*$E1896</f>
        <v>1.58477774</v>
      </c>
    </row>
    <row r="1897" customFormat="false" ht="15" hidden="false" customHeight="false" outlineLevel="0" collapsed="false">
      <c r="A1897" s="143" t="n">
        <v>4791</v>
      </c>
      <c r="B1897" s="144" t="s">
        <v>534</v>
      </c>
      <c r="C1897" s="145" t="s">
        <v>478</v>
      </c>
      <c r="D1897" s="145" t="s">
        <v>506</v>
      </c>
      <c r="E1897" s="143" t="n">
        <v>0.37</v>
      </c>
      <c r="F1897" s="146" t="n">
        <f aca="false">IF(C1897="MAT.",VLOOKUP(A1897,INSUMOS_AUX!A:F,6,0),0)</f>
        <v>50.15</v>
      </c>
      <c r="G1897" s="143" t="n">
        <f aca="false">IF(C1897="M.O.",VLOOKUP(A1897,INSUMOS_AUX!A:F,6,0),0)</f>
        <v>0</v>
      </c>
      <c r="H1897" s="0" t="n">
        <f aca="false">$E$1886*$E1897</f>
        <v>3.367</v>
      </c>
    </row>
    <row r="1898" customFormat="false" ht="15" hidden="false" customHeight="false" outlineLevel="0" collapsed="false">
      <c r="A1898" s="143" t="n">
        <v>6111</v>
      </c>
      <c r="B1898" s="144" t="s">
        <v>493</v>
      </c>
      <c r="C1898" s="145" t="s">
        <v>476</v>
      </c>
      <c r="D1898" s="145" t="s">
        <v>484</v>
      </c>
      <c r="E1898" s="143" t="n">
        <v>0.1741514</v>
      </c>
      <c r="F1898" s="146" t="n">
        <f aca="false">IF(C1898="MAT.",VLOOKUP(A1898,INSUMOS_AUX!A:F,6,0),0)</f>
        <v>0</v>
      </c>
      <c r="G1898" s="143" t="n">
        <f aca="false">IF(C1898="M.O.",VLOOKUP(A1898,INSUMOS_AUX!A:F,6,0),0)</f>
        <v>11.12</v>
      </c>
      <c r="H1898" s="0" t="n">
        <f aca="false">$E$1886*$E1898</f>
        <v>1.58477774</v>
      </c>
    </row>
    <row r="1899" customFormat="false" ht="15" hidden="false" customHeight="false" outlineLevel="0" collapsed="false">
      <c r="A1899" s="137"/>
      <c r="B1899" s="147"/>
      <c r="C1899" s="138"/>
      <c r="D1899" s="138"/>
      <c r="E1899" s="138"/>
      <c r="F1899" s="138"/>
      <c r="G1899" s="138"/>
    </row>
    <row r="1900" customFormat="false" ht="15" hidden="false" customHeight="false" outlineLevel="0" collapsed="false">
      <c r="A1900" s="139" t="s">
        <v>442</v>
      </c>
      <c r="B1900" s="140" t="s">
        <v>443</v>
      </c>
      <c r="C1900" s="141" t="s">
        <v>62</v>
      </c>
      <c r="D1900" s="141" t="s">
        <v>32</v>
      </c>
      <c r="E1900" s="142" t="n">
        <v>1</v>
      </c>
      <c r="F1900" s="142" t="n">
        <f aca="false">SUMPRODUCT($E1901:$E1908,F1901:F1908)</f>
        <v>760.84</v>
      </c>
      <c r="G1900" s="142" t="n">
        <f aca="false">SUMPRODUCT($E1901:$E1908,G1901:G1908)</f>
        <v>11.3915504</v>
      </c>
    </row>
    <row r="1901" customFormat="false" ht="15" hidden="false" customHeight="false" outlineLevel="0" collapsed="false">
      <c r="A1901" s="143" t="n">
        <v>10848</v>
      </c>
      <c r="B1901" s="144" t="s">
        <v>769</v>
      </c>
      <c r="C1901" s="145" t="s">
        <v>478</v>
      </c>
      <c r="D1901" s="145" t="s">
        <v>32</v>
      </c>
      <c r="E1901" s="143" t="n">
        <v>1</v>
      </c>
      <c r="F1901" s="146" t="n">
        <f aca="false">IF(C1901="MAT.",VLOOKUP(A1901,INSUMOS_AUX!A:F,6,0),0)</f>
        <v>753.75</v>
      </c>
      <c r="G1901" s="143" t="n">
        <f aca="false">IF(C1901="M.O.",VLOOKUP(A1901,INSUMOS_AUX!A:F,6,0),0)</f>
        <v>0</v>
      </c>
      <c r="H1901" s="0" t="n">
        <f aca="false">$E$1900*$E1901</f>
        <v>1</v>
      </c>
    </row>
    <row r="1902" customFormat="false" ht="21" hidden="false" customHeight="false" outlineLevel="0" collapsed="false">
      <c r="A1902" s="143" t="n">
        <v>37370</v>
      </c>
      <c r="B1902" s="144" t="s">
        <v>483</v>
      </c>
      <c r="C1902" s="145" t="s">
        <v>478</v>
      </c>
      <c r="D1902" s="145" t="s">
        <v>484</v>
      </c>
      <c r="E1902" s="143" t="n">
        <v>1</v>
      </c>
      <c r="F1902" s="146" t="n">
        <f aca="false">IF(C1902="MAT.",VLOOKUP(A1902,INSUMOS_AUX!A:F,6,0),0)</f>
        <v>3.14</v>
      </c>
      <c r="G1902" s="143" t="n">
        <f aca="false">IF(C1902="M.O.",VLOOKUP(A1902,INSUMOS_AUX!A:F,6,0),0)</f>
        <v>0</v>
      </c>
      <c r="H1902" s="0" t="n">
        <f aca="false">$E$1900*$E1902</f>
        <v>1</v>
      </c>
    </row>
    <row r="1903" customFormat="false" ht="21" hidden="false" customHeight="false" outlineLevel="0" collapsed="false">
      <c r="A1903" s="143" t="n">
        <v>37371</v>
      </c>
      <c r="B1903" s="144" t="s">
        <v>485</v>
      </c>
      <c r="C1903" s="145" t="s">
        <v>478</v>
      </c>
      <c r="D1903" s="145" t="s">
        <v>484</v>
      </c>
      <c r="E1903" s="143" t="n">
        <v>1</v>
      </c>
      <c r="F1903" s="146" t="n">
        <f aca="false">IF(C1903="MAT.",VLOOKUP(A1903,INSUMOS_AUX!A:F,6,0),0)</f>
        <v>0.63</v>
      </c>
      <c r="G1903" s="143" t="n">
        <f aca="false">IF(C1903="M.O.",VLOOKUP(A1903,INSUMOS_AUX!A:F,6,0),0)</f>
        <v>0</v>
      </c>
      <c r="H1903" s="0" t="n">
        <f aca="false">$E$1900*$E1903</f>
        <v>1</v>
      </c>
    </row>
    <row r="1904" customFormat="false" ht="21" hidden="false" customHeight="false" outlineLevel="0" collapsed="false">
      <c r="A1904" s="143" t="n">
        <v>37372</v>
      </c>
      <c r="B1904" s="144" t="s">
        <v>486</v>
      </c>
      <c r="C1904" s="145" t="s">
        <v>478</v>
      </c>
      <c r="D1904" s="145" t="s">
        <v>484</v>
      </c>
      <c r="E1904" s="143" t="n">
        <v>1</v>
      </c>
      <c r="F1904" s="146" t="n">
        <f aca="false">IF(C1904="MAT.",VLOOKUP(A1904,INSUMOS_AUX!A:F,6,0),0)</f>
        <v>1.34</v>
      </c>
      <c r="G1904" s="143" t="n">
        <f aca="false">IF(C1904="M.O.",VLOOKUP(A1904,INSUMOS_AUX!A:F,6,0),0)</f>
        <v>0</v>
      </c>
      <c r="H1904" s="0" t="n">
        <f aca="false">$E$1900*$E1904</f>
        <v>1</v>
      </c>
    </row>
    <row r="1905" customFormat="false" ht="21" hidden="false" customHeight="false" outlineLevel="0" collapsed="false">
      <c r="A1905" s="143" t="n">
        <v>37373</v>
      </c>
      <c r="B1905" s="144" t="s">
        <v>487</v>
      </c>
      <c r="C1905" s="145" t="s">
        <v>478</v>
      </c>
      <c r="D1905" s="145" t="s">
        <v>484</v>
      </c>
      <c r="E1905" s="143" t="n">
        <v>1</v>
      </c>
      <c r="F1905" s="146" t="n">
        <f aca="false">IF(C1905="MAT.",VLOOKUP(A1905,INSUMOS_AUX!A:F,6,0),0)</f>
        <v>0.04</v>
      </c>
      <c r="G1905" s="143" t="n">
        <f aca="false">IF(C1905="M.O.",VLOOKUP(A1905,INSUMOS_AUX!A:F,6,0),0)</f>
        <v>0</v>
      </c>
      <c r="H1905" s="0" t="n">
        <f aca="false">$E$1900*$E1905</f>
        <v>1</v>
      </c>
    </row>
    <row r="1906" customFormat="false" ht="21" hidden="false" customHeight="false" outlineLevel="0" collapsed="false">
      <c r="A1906" s="143" t="n">
        <v>43467</v>
      </c>
      <c r="B1906" s="144" t="s">
        <v>489</v>
      </c>
      <c r="C1906" s="145" t="s">
        <v>478</v>
      </c>
      <c r="D1906" s="145" t="s">
        <v>484</v>
      </c>
      <c r="E1906" s="143" t="n">
        <v>1</v>
      </c>
      <c r="F1906" s="146" t="n">
        <f aca="false">IF(C1906="MAT.",VLOOKUP(A1906,INSUMOS_AUX!A:F,6,0),0)</f>
        <v>0.61</v>
      </c>
      <c r="G1906" s="143" t="n">
        <f aca="false">IF(C1906="M.O.",VLOOKUP(A1906,INSUMOS_AUX!A:F,6,0),0)</f>
        <v>0</v>
      </c>
      <c r="H1906" s="0" t="n">
        <f aca="false">$E$1900*$E1906</f>
        <v>1</v>
      </c>
    </row>
    <row r="1907" customFormat="false" ht="21" hidden="false" customHeight="false" outlineLevel="0" collapsed="false">
      <c r="A1907" s="143" t="n">
        <v>43491</v>
      </c>
      <c r="B1907" s="144" t="s">
        <v>491</v>
      </c>
      <c r="C1907" s="145" t="s">
        <v>478</v>
      </c>
      <c r="D1907" s="145" t="s">
        <v>484</v>
      </c>
      <c r="E1907" s="143" t="n">
        <v>1</v>
      </c>
      <c r="F1907" s="146" t="n">
        <f aca="false">IF(C1907="MAT.",VLOOKUP(A1907,INSUMOS_AUX!A:F,6,0),0)</f>
        <v>1.33</v>
      </c>
      <c r="G1907" s="143" t="n">
        <f aca="false">IF(C1907="M.O.",VLOOKUP(A1907,INSUMOS_AUX!A:F,6,0),0)</f>
        <v>0</v>
      </c>
      <c r="H1907" s="0" t="n">
        <f aca="false">$E$1900*$E1907</f>
        <v>1</v>
      </c>
    </row>
    <row r="1908" customFormat="false" ht="15" hidden="false" customHeight="false" outlineLevel="0" collapsed="false">
      <c r="A1908" s="143" t="n">
        <v>6111</v>
      </c>
      <c r="B1908" s="144" t="s">
        <v>493</v>
      </c>
      <c r="C1908" s="145" t="s">
        <v>476</v>
      </c>
      <c r="D1908" s="145" t="s">
        <v>484</v>
      </c>
      <c r="E1908" s="143" t="n">
        <v>1.02442</v>
      </c>
      <c r="F1908" s="146" t="n">
        <f aca="false">IF(C1908="MAT.",VLOOKUP(A1908,INSUMOS_AUX!A:F,6,0),0)</f>
        <v>0</v>
      </c>
      <c r="G1908" s="143" t="n">
        <f aca="false">IF(C1908="M.O.",VLOOKUP(A1908,INSUMOS_AUX!A:F,6,0),0)</f>
        <v>11.12</v>
      </c>
      <c r="H1908" s="0" t="n">
        <f aca="false">$E$1900*$E1908</f>
        <v>1.02442</v>
      </c>
    </row>
    <row r="1909" customFormat="false" ht="15" hidden="false" customHeight="false" outlineLevel="0" collapsed="false">
      <c r="A1909" s="137"/>
      <c r="B1909" s="147"/>
      <c r="C1909" s="138"/>
      <c r="D1909" s="138"/>
      <c r="E1909" s="138"/>
      <c r="F1909" s="138"/>
      <c r="G1909" s="138"/>
    </row>
    <row r="1910" customFormat="false" ht="21" hidden="false" customHeight="false" outlineLevel="0" collapsed="false">
      <c r="A1910" s="139" t="s">
        <v>445</v>
      </c>
      <c r="B1910" s="140" t="s">
        <v>446</v>
      </c>
      <c r="C1910" s="141" t="s">
        <v>62</v>
      </c>
      <c r="D1910" s="141" t="s">
        <v>32</v>
      </c>
      <c r="E1910" s="142" t="n">
        <v>3</v>
      </c>
      <c r="F1910" s="142" t="n">
        <f aca="false">SUMPRODUCT($E1911:$E1916,F1911:F1916)</f>
        <v>262.8695</v>
      </c>
      <c r="G1910" s="142" t="n">
        <f aca="false">SUMPRODUCT($E1911:$E1916,G1911:G1916)</f>
        <v>14.44329198</v>
      </c>
    </row>
    <row r="1911" customFormat="false" ht="15" hidden="false" customHeight="false" outlineLevel="0" collapsed="false">
      <c r="A1911" s="143" t="n">
        <v>2706</v>
      </c>
      <c r="B1911" s="144" t="s">
        <v>770</v>
      </c>
      <c r="C1911" s="145" t="s">
        <v>476</v>
      </c>
      <c r="D1911" s="145" t="s">
        <v>484</v>
      </c>
      <c r="E1911" s="143" t="n">
        <v>0.1525485</v>
      </c>
      <c r="F1911" s="146" t="n">
        <f aca="false">IF(C1911="MAT.",VLOOKUP(A1911,INSUMOS_AUX!A:F,6,0),0)</f>
        <v>0</v>
      </c>
      <c r="G1911" s="143" t="n">
        <f aca="false">IF(C1911="M.O.",VLOOKUP(A1911,INSUMOS_AUX!A:F,6,0),0)</f>
        <v>94.68</v>
      </c>
      <c r="H1911" s="0" t="n">
        <f aca="false">$E$1910*$E1911</f>
        <v>0.4576455</v>
      </c>
    </row>
    <row r="1912" customFormat="false" ht="21" hidden="false" customHeight="false" outlineLevel="0" collapsed="false">
      <c r="A1912" s="143" t="n">
        <v>37372</v>
      </c>
      <c r="B1912" s="144" t="s">
        <v>486</v>
      </c>
      <c r="C1912" s="145" t="s">
        <v>478</v>
      </c>
      <c r="D1912" s="145" t="s">
        <v>484</v>
      </c>
      <c r="E1912" s="143" t="n">
        <v>0.15</v>
      </c>
      <c r="F1912" s="146" t="n">
        <f aca="false">IF(C1912="MAT.",VLOOKUP(A1912,INSUMOS_AUX!A:F,6,0),0)</f>
        <v>1.34</v>
      </c>
      <c r="G1912" s="143" t="n">
        <f aca="false">IF(C1912="M.O.",VLOOKUP(A1912,INSUMOS_AUX!A:F,6,0),0)</f>
        <v>0</v>
      </c>
      <c r="H1912" s="0" t="n">
        <f aca="false">$E$1910*$E1912</f>
        <v>0.45</v>
      </c>
    </row>
    <row r="1913" customFormat="false" ht="21" hidden="false" customHeight="false" outlineLevel="0" collapsed="false">
      <c r="A1913" s="143" t="n">
        <v>37373</v>
      </c>
      <c r="B1913" s="144" t="s">
        <v>487</v>
      </c>
      <c r="C1913" s="145" t="s">
        <v>478</v>
      </c>
      <c r="D1913" s="145" t="s">
        <v>484</v>
      </c>
      <c r="E1913" s="143" t="n">
        <v>0.15</v>
      </c>
      <c r="F1913" s="146" t="n">
        <f aca="false">IF(C1913="MAT.",VLOOKUP(A1913,INSUMOS_AUX!A:F,6,0),0)</f>
        <v>0.04</v>
      </c>
      <c r="G1913" s="143" t="n">
        <f aca="false">IF(C1913="M.O.",VLOOKUP(A1913,INSUMOS_AUX!A:F,6,0),0)</f>
        <v>0</v>
      </c>
      <c r="H1913" s="0" t="n">
        <f aca="false">$E$1910*$E1913</f>
        <v>0.45</v>
      </c>
    </row>
    <row r="1914" customFormat="false" ht="21" hidden="false" customHeight="false" outlineLevel="0" collapsed="false">
      <c r="A1914" s="143" t="n">
        <v>43462</v>
      </c>
      <c r="B1914" s="144" t="s">
        <v>771</v>
      </c>
      <c r="C1914" s="145" t="s">
        <v>478</v>
      </c>
      <c r="D1914" s="145" t="s">
        <v>484</v>
      </c>
      <c r="E1914" s="143" t="n">
        <v>0.15</v>
      </c>
      <c r="F1914" s="146" t="n">
        <f aca="false">IF(C1914="MAT.",VLOOKUP(A1914,INSUMOS_AUX!A:F,6,0),0)</f>
        <v>0.01</v>
      </c>
      <c r="G1914" s="143" t="n">
        <f aca="false">IF(C1914="M.O.",VLOOKUP(A1914,INSUMOS_AUX!A:F,6,0),0)</f>
        <v>0</v>
      </c>
      <c r="H1914" s="0" t="n">
        <f aca="false">$E$1910*$E1914</f>
        <v>0.45</v>
      </c>
    </row>
    <row r="1915" customFormat="false" ht="21" hidden="false" customHeight="false" outlineLevel="0" collapsed="false">
      <c r="A1915" s="143" t="n">
        <v>43486</v>
      </c>
      <c r="B1915" s="144" t="s">
        <v>772</v>
      </c>
      <c r="C1915" s="145" t="s">
        <v>478</v>
      </c>
      <c r="D1915" s="145" t="s">
        <v>484</v>
      </c>
      <c r="E1915" s="143" t="n">
        <v>0.15</v>
      </c>
      <c r="F1915" s="146" t="n">
        <f aca="false">IF(C1915="MAT.",VLOOKUP(A1915,INSUMOS_AUX!A:F,6,0),0)</f>
        <v>0.74</v>
      </c>
      <c r="G1915" s="143" t="n">
        <f aca="false">IF(C1915="M.O.",VLOOKUP(A1915,INSUMOS_AUX!A:F,6,0),0)</f>
        <v>0</v>
      </c>
      <c r="H1915" s="0" t="n">
        <f aca="false">$E$1910*$E1915</f>
        <v>0.45</v>
      </c>
    </row>
    <row r="1916" customFormat="false" ht="21" hidden="false" customHeight="false" outlineLevel="0" collapsed="false">
      <c r="A1916" s="143" t="s">
        <v>773</v>
      </c>
      <c r="B1916" s="144" t="s">
        <v>774</v>
      </c>
      <c r="C1916" s="145" t="s">
        <v>478</v>
      </c>
      <c r="D1916" s="145" t="s">
        <v>32</v>
      </c>
      <c r="E1916" s="143" t="n">
        <v>1</v>
      </c>
      <c r="F1916" s="146" t="n">
        <f aca="false">IF(C1916="MAT.",VLOOKUP(A1916,INSUMOS_AUX!A:F,6,0),0)</f>
        <v>262.55</v>
      </c>
      <c r="G1916" s="143" t="n">
        <f aca="false">IF(C1916="M.O.",VLOOKUP(A1916,INSUMOS_AUX!A:F,6,0),0)</f>
        <v>0</v>
      </c>
      <c r="H1916" s="0" t="n">
        <f aca="false">$E$1910*$E1916</f>
        <v>3</v>
      </c>
    </row>
    <row r="1917" customFormat="false" ht="15" hidden="false" customHeight="false" outlineLevel="0" collapsed="false">
      <c r="A1917" s="137"/>
      <c r="B1917" s="147"/>
      <c r="C1917" s="138"/>
      <c r="D1917" s="138"/>
      <c r="E1917" s="138"/>
      <c r="F1917" s="138"/>
      <c r="G1917" s="138"/>
    </row>
    <row r="1918" customFormat="false" ht="21" hidden="false" customHeight="false" outlineLevel="0" collapsed="false">
      <c r="A1918" s="139" t="s">
        <v>448</v>
      </c>
      <c r="B1918" s="140" t="s">
        <v>449</v>
      </c>
      <c r="C1918" s="141" t="s">
        <v>62</v>
      </c>
      <c r="D1918" s="141" t="s">
        <v>32</v>
      </c>
      <c r="E1918" s="142" t="n">
        <v>8</v>
      </c>
      <c r="F1918" s="142" t="n">
        <f aca="false">SUMPRODUCT($E1919:$E1927,F1919:F1927)</f>
        <v>84.0405</v>
      </c>
      <c r="G1918" s="142" t="n">
        <f aca="false">SUMPRODUCT($E1919:$E1927,G1919:G1927)</f>
        <v>1.77526656</v>
      </c>
    </row>
    <row r="1919" customFormat="false" ht="31.5" hidden="false" customHeight="false" outlineLevel="0" collapsed="false">
      <c r="A1919" s="143" t="n">
        <v>10851</v>
      </c>
      <c r="B1919" s="144" t="s">
        <v>775</v>
      </c>
      <c r="C1919" s="145" t="s">
        <v>478</v>
      </c>
      <c r="D1919" s="145" t="s">
        <v>32</v>
      </c>
      <c r="E1919" s="143" t="n">
        <v>1</v>
      </c>
      <c r="F1919" s="146" t="n">
        <f aca="false">IF(C1919="MAT.",VLOOKUP(A1919,INSUMOS_AUX!A:F,6,0),0)</f>
        <v>82.56</v>
      </c>
      <c r="G1919" s="143" t="n">
        <f aca="false">IF(C1919="M.O.",VLOOKUP(A1919,INSUMOS_AUX!A:F,6,0),0)</f>
        <v>0</v>
      </c>
      <c r="H1919" s="0" t="n">
        <f aca="false">$E$1918*$E1919</f>
        <v>8</v>
      </c>
    </row>
    <row r="1920" customFormat="false" ht="15" hidden="false" customHeight="false" outlineLevel="0" collapsed="false">
      <c r="A1920" s="143" t="n">
        <v>248</v>
      </c>
      <c r="B1920" s="144" t="s">
        <v>735</v>
      </c>
      <c r="C1920" s="145" t="s">
        <v>476</v>
      </c>
      <c r="D1920" s="145" t="s">
        <v>484</v>
      </c>
      <c r="E1920" s="143" t="n">
        <v>0.151992</v>
      </c>
      <c r="F1920" s="146" t="n">
        <f aca="false">IF(C1920="MAT.",VLOOKUP(A1920,INSUMOS_AUX!A:F,6,0),0)</f>
        <v>0</v>
      </c>
      <c r="G1920" s="143" t="n">
        <f aca="false">IF(C1920="M.O.",VLOOKUP(A1920,INSUMOS_AUX!A:F,6,0),0)</f>
        <v>11.68</v>
      </c>
      <c r="H1920" s="0" t="n">
        <f aca="false">$E$1918*$E1920</f>
        <v>1.215936</v>
      </c>
    </row>
    <row r="1921" customFormat="false" ht="21" hidden="false" customHeight="false" outlineLevel="0" collapsed="false">
      <c r="A1921" s="143" t="n">
        <v>37370</v>
      </c>
      <c r="B1921" s="144" t="s">
        <v>483</v>
      </c>
      <c r="C1921" s="145" t="s">
        <v>478</v>
      </c>
      <c r="D1921" s="145" t="s">
        <v>484</v>
      </c>
      <c r="E1921" s="143" t="n">
        <v>0.15</v>
      </c>
      <c r="F1921" s="146" t="n">
        <f aca="false">IF(C1921="MAT.",VLOOKUP(A1921,INSUMOS_AUX!A:F,6,0),0)</f>
        <v>3.14</v>
      </c>
      <c r="G1921" s="143" t="n">
        <f aca="false">IF(C1921="M.O.",VLOOKUP(A1921,INSUMOS_AUX!A:F,6,0),0)</f>
        <v>0</v>
      </c>
      <c r="H1921" s="0" t="n">
        <f aca="false">$E$1918*$E1921</f>
        <v>1.2</v>
      </c>
    </row>
    <row r="1922" customFormat="false" ht="21" hidden="false" customHeight="false" outlineLevel="0" collapsed="false">
      <c r="A1922" s="143" t="n">
        <v>37371</v>
      </c>
      <c r="B1922" s="144" t="s">
        <v>485</v>
      </c>
      <c r="C1922" s="145" t="s">
        <v>478</v>
      </c>
      <c r="D1922" s="145" t="s">
        <v>484</v>
      </c>
      <c r="E1922" s="143" t="n">
        <v>0.15</v>
      </c>
      <c r="F1922" s="146" t="n">
        <f aca="false">IF(C1922="MAT.",VLOOKUP(A1922,INSUMOS_AUX!A:F,6,0),0)</f>
        <v>0.63</v>
      </c>
      <c r="G1922" s="143" t="n">
        <f aca="false">IF(C1922="M.O.",VLOOKUP(A1922,INSUMOS_AUX!A:F,6,0),0)</f>
        <v>0</v>
      </c>
      <c r="H1922" s="0" t="n">
        <f aca="false">$E$1918*$E1922</f>
        <v>1.2</v>
      </c>
    </row>
    <row r="1923" customFormat="false" ht="21" hidden="false" customHeight="false" outlineLevel="0" collapsed="false">
      <c r="A1923" s="143" t="n">
        <v>37372</v>
      </c>
      <c r="B1923" s="144" t="s">
        <v>486</v>
      </c>
      <c r="C1923" s="145" t="s">
        <v>478</v>
      </c>
      <c r="D1923" s="145" t="s">
        <v>484</v>
      </c>
      <c r="E1923" s="143" t="n">
        <v>0.15</v>
      </c>
      <c r="F1923" s="146" t="n">
        <f aca="false">IF(C1923="MAT.",VLOOKUP(A1923,INSUMOS_AUX!A:F,6,0),0)</f>
        <v>1.34</v>
      </c>
      <c r="G1923" s="143" t="n">
        <f aca="false">IF(C1923="M.O.",VLOOKUP(A1923,INSUMOS_AUX!A:F,6,0),0)</f>
        <v>0</v>
      </c>
      <c r="H1923" s="0" t="n">
        <f aca="false">$E$1918*$E1923</f>
        <v>1.2</v>
      </c>
    </row>
    <row r="1924" customFormat="false" ht="21" hidden="false" customHeight="false" outlineLevel="0" collapsed="false">
      <c r="A1924" s="143" t="n">
        <v>37373</v>
      </c>
      <c r="B1924" s="144" t="s">
        <v>487</v>
      </c>
      <c r="C1924" s="145" t="s">
        <v>478</v>
      </c>
      <c r="D1924" s="145" t="s">
        <v>484</v>
      </c>
      <c r="E1924" s="143" t="n">
        <v>0.15</v>
      </c>
      <c r="F1924" s="146" t="n">
        <f aca="false">IF(C1924="MAT.",VLOOKUP(A1924,INSUMOS_AUX!A:F,6,0),0)</f>
        <v>0.04</v>
      </c>
      <c r="G1924" s="143" t="n">
        <f aca="false">IF(C1924="M.O.",VLOOKUP(A1924,INSUMOS_AUX!A:F,6,0),0)</f>
        <v>0</v>
      </c>
      <c r="H1924" s="0" t="n">
        <f aca="false">$E$1918*$E1924</f>
        <v>1.2</v>
      </c>
    </row>
    <row r="1925" customFormat="false" ht="21" hidden="false" customHeight="false" outlineLevel="0" collapsed="false">
      <c r="A1925" s="143" t="n">
        <v>43465</v>
      </c>
      <c r="B1925" s="144" t="s">
        <v>488</v>
      </c>
      <c r="C1925" s="145" t="s">
        <v>478</v>
      </c>
      <c r="D1925" s="145" t="s">
        <v>484</v>
      </c>
      <c r="E1925" s="143" t="n">
        <v>0.15</v>
      </c>
      <c r="F1925" s="146" t="n">
        <f aca="false">IF(C1925="MAT.",VLOOKUP(A1925,INSUMOS_AUX!A:F,6,0),0)</f>
        <v>0.82</v>
      </c>
      <c r="G1925" s="143" t="n">
        <f aca="false">IF(C1925="M.O.",VLOOKUP(A1925,INSUMOS_AUX!A:F,6,0),0)</f>
        <v>0</v>
      </c>
      <c r="H1925" s="0" t="n">
        <f aca="false">$E$1918*$E1925</f>
        <v>1.2</v>
      </c>
    </row>
    <row r="1926" customFormat="false" ht="21" hidden="false" customHeight="false" outlineLevel="0" collapsed="false">
      <c r="A1926" s="143" t="n">
        <v>43489</v>
      </c>
      <c r="B1926" s="144" t="s">
        <v>490</v>
      </c>
      <c r="C1926" s="145" t="s">
        <v>478</v>
      </c>
      <c r="D1926" s="145" t="s">
        <v>484</v>
      </c>
      <c r="E1926" s="143" t="n">
        <v>0.15</v>
      </c>
      <c r="F1926" s="146" t="n">
        <f aca="false">IF(C1926="MAT.",VLOOKUP(A1926,INSUMOS_AUX!A:F,6,0),0)</f>
        <v>1.24</v>
      </c>
      <c r="G1926" s="143" t="n">
        <f aca="false">IF(C1926="M.O.",VLOOKUP(A1926,INSUMOS_AUX!A:F,6,0),0)</f>
        <v>0</v>
      </c>
      <c r="H1926" s="0" t="n">
        <f aca="false">$E$1918*$E1926</f>
        <v>1.2</v>
      </c>
    </row>
    <row r="1927" customFormat="false" ht="21" hidden="false" customHeight="false" outlineLevel="0" collapsed="false">
      <c r="A1927" s="143" t="n">
        <v>44397</v>
      </c>
      <c r="B1927" s="144" t="s">
        <v>737</v>
      </c>
      <c r="C1927" s="145" t="s">
        <v>478</v>
      </c>
      <c r="D1927" s="145" t="s">
        <v>152</v>
      </c>
      <c r="E1927" s="143" t="n">
        <v>0.1</v>
      </c>
      <c r="F1927" s="146" t="n">
        <f aca="false">IF(C1927="MAT.",VLOOKUP(A1927,INSUMOS_AUX!A:F,6,0),0)</f>
        <v>3.99</v>
      </c>
      <c r="G1927" s="143" t="n">
        <f aca="false">IF(C1927="M.O.",VLOOKUP(A1927,INSUMOS_AUX!A:F,6,0),0)</f>
        <v>0</v>
      </c>
      <c r="H1927" s="0" t="n">
        <f aca="false">$E$1918*$E1927</f>
        <v>0.8</v>
      </c>
    </row>
  </sheetData>
  <autoFilter ref="A4:J1927"/>
  <mergeCells count="3">
    <mergeCell ref="A1:B3"/>
    <mergeCell ref="C1:G1"/>
    <mergeCell ref="C2:F3"/>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558ED5"/>
    <pageSetUpPr fitToPage="false"/>
  </sheetPr>
  <dimension ref="A1:M256"/>
  <sheetViews>
    <sheetView showFormulas="false" showGridLines="true" showRowColHeaders="true" showZeros="true" rightToLeft="false" tabSelected="false" showOutlineSymbols="true" defaultGridColor="true" view="pageBreakPreview" topLeftCell="A1" colorId="64" zoomScale="85" zoomScaleNormal="85" zoomScalePageLayoutView="85" workbookViewId="0">
      <selection pane="topLeft" activeCell="A1" activeCellId="0" sqref="A1"/>
    </sheetView>
  </sheetViews>
  <sheetFormatPr defaultRowHeight="15" zeroHeight="false" outlineLevelRow="0" outlineLevelCol="0"/>
  <cols>
    <col collapsed="false" customWidth="true" hidden="false" outlineLevel="0" max="1" min="1" style="66" width="27.14"/>
    <col collapsed="false" customWidth="true" hidden="false" outlineLevel="0" max="2" min="2" style="66" width="16.86"/>
    <col collapsed="false" customWidth="true" hidden="false" outlineLevel="0" max="3" min="3" style="66" width="65.86"/>
    <col collapsed="false" customWidth="true" hidden="false" outlineLevel="0" max="4" min="4" style="66" width="15.15"/>
    <col collapsed="false" customWidth="true" hidden="false" outlineLevel="0" max="5" min="5" style="66" width="14.43"/>
    <col collapsed="false" customWidth="true" hidden="false" outlineLevel="0" max="6" min="6" style="66" width="16.57"/>
    <col collapsed="false" customWidth="true" hidden="false" outlineLevel="0" max="7" min="7" style="66" width="21.86"/>
    <col collapsed="false" customWidth="true" hidden="false" outlineLevel="0" max="9" min="8" style="150" width="9.14"/>
    <col collapsed="false" customWidth="true" hidden="false" outlineLevel="0" max="10" min="10" style="150" width="15"/>
    <col collapsed="false" customWidth="true" hidden="false" outlineLevel="0" max="1025" min="11" style="150" width="9.14"/>
  </cols>
  <sheetData>
    <row r="1" customFormat="false" ht="12.75" hidden="false" customHeight="true" outlineLevel="0" collapsed="false">
      <c r="A1" s="130" t="s">
        <v>26</v>
      </c>
      <c r="B1" s="130"/>
      <c r="C1" s="130"/>
      <c r="D1" s="130" t="s">
        <v>20</v>
      </c>
      <c r="E1" s="130"/>
      <c r="F1" s="130"/>
      <c r="G1" s="130"/>
    </row>
    <row r="2" customFormat="false" ht="15" hidden="false" customHeight="false" outlineLevel="0" collapsed="false">
      <c r="A2" s="130"/>
      <c r="B2" s="130"/>
      <c r="C2" s="130"/>
      <c r="D2" s="151" t="str">
        <f aca="false">01_SINTETICO!D2</f>
        <v>OBRA: REFORMA PARA IMPLANTAÇÃO DE VT DE AGUAS LINDAS</v>
      </c>
      <c r="E2" s="151"/>
      <c r="F2" s="151"/>
      <c r="G2" s="152" t="n">
        <f aca="false">01_SINTETICO!J2</f>
        <v>45345</v>
      </c>
      <c r="J2" s="153"/>
    </row>
    <row r="3" customFormat="false" ht="27" hidden="false" customHeight="true" outlineLevel="0" collapsed="false">
      <c r="A3" s="130"/>
      <c r="B3" s="130"/>
      <c r="C3" s="130"/>
      <c r="D3" s="151"/>
      <c r="E3" s="151"/>
      <c r="F3" s="151"/>
      <c r="G3" s="154" t="str">
        <f aca="false">'CAPA-DADOS'!E16</f>
        <v>SINAPI-DEZ/2023</v>
      </c>
    </row>
    <row r="4" customFormat="false" ht="12.75" hidden="false" customHeight="true" outlineLevel="0" collapsed="false">
      <c r="A4" s="155" t="s">
        <v>776</v>
      </c>
      <c r="B4" s="155"/>
      <c r="C4" s="155"/>
      <c r="D4" s="155"/>
      <c r="E4" s="155"/>
      <c r="F4" s="155"/>
      <c r="G4" s="155"/>
    </row>
    <row r="5" customFormat="false" ht="15" hidden="false" customHeight="false" outlineLevel="0" collapsed="false">
      <c r="A5" s="155"/>
      <c r="B5" s="155"/>
      <c r="C5" s="155"/>
      <c r="D5" s="155"/>
      <c r="E5" s="155"/>
      <c r="F5" s="155"/>
      <c r="G5" s="155"/>
    </row>
    <row r="6" customFormat="false" ht="15" hidden="false" customHeight="false" outlineLevel="0" collapsed="false">
      <c r="A6" s="156"/>
      <c r="B6" s="156"/>
      <c r="C6" s="156"/>
      <c r="D6" s="157"/>
      <c r="E6" s="157"/>
      <c r="F6" s="157"/>
    </row>
    <row r="7" customFormat="false" ht="15" hidden="false" customHeight="false" outlineLevel="0" collapsed="false">
      <c r="A7" s="158" t="s">
        <v>29</v>
      </c>
      <c r="B7" s="158" t="s">
        <v>777</v>
      </c>
      <c r="C7" s="158" t="s">
        <v>778</v>
      </c>
      <c r="D7" s="158"/>
      <c r="E7" s="158"/>
      <c r="F7" s="158" t="s">
        <v>779</v>
      </c>
      <c r="G7" s="158" t="s">
        <v>780</v>
      </c>
      <c r="H7" s="159"/>
      <c r="I7" s="159"/>
      <c r="J7" s="159"/>
      <c r="K7" s="159"/>
      <c r="L7" s="159"/>
      <c r="M7" s="159"/>
    </row>
    <row r="8" customFormat="false" ht="12.75" hidden="false" customHeight="true" outlineLevel="0" collapsed="false">
      <c r="A8" s="160" t="s">
        <v>781</v>
      </c>
      <c r="B8" s="161" t="s">
        <v>478</v>
      </c>
      <c r="C8" s="162" t="s">
        <v>782</v>
      </c>
      <c r="D8" s="162"/>
      <c r="E8" s="162"/>
      <c r="F8" s="163" t="s">
        <v>32</v>
      </c>
      <c r="G8" s="164" t="n">
        <f aca="false">F11</f>
        <v>36.6</v>
      </c>
      <c r="H8" s="159"/>
      <c r="I8" s="159"/>
      <c r="J8" s="159"/>
      <c r="K8" s="159"/>
      <c r="L8" s="159"/>
      <c r="M8" s="159"/>
    </row>
    <row r="9" customFormat="false" ht="12.75" hidden="false" customHeight="true" outlineLevel="0" collapsed="false">
      <c r="A9" s="165" t="s">
        <v>783</v>
      </c>
      <c r="B9" s="165" t="s">
        <v>784</v>
      </c>
      <c r="C9" s="165" t="s">
        <v>785</v>
      </c>
      <c r="D9" s="165" t="s">
        <v>786</v>
      </c>
      <c r="E9" s="165" t="s">
        <v>787</v>
      </c>
      <c r="F9" s="165" t="s">
        <v>788</v>
      </c>
      <c r="G9" s="165"/>
      <c r="H9" s="159"/>
      <c r="I9" s="159"/>
      <c r="J9" s="159"/>
      <c r="K9" s="159"/>
      <c r="L9" s="159"/>
      <c r="M9" s="159"/>
    </row>
    <row r="10" customFormat="false" ht="15" hidden="false" customHeight="false" outlineLevel="0" collapsed="false">
      <c r="A10" s="165"/>
      <c r="B10" s="165"/>
      <c r="C10" s="165"/>
      <c r="D10" s="165"/>
      <c r="E10" s="165"/>
      <c r="F10" s="166" t="s">
        <v>789</v>
      </c>
      <c r="G10" s="167" t="s">
        <v>790</v>
      </c>
      <c r="H10" s="159"/>
      <c r="I10" s="159"/>
      <c r="J10" s="159"/>
      <c r="K10" s="159"/>
      <c r="L10" s="159"/>
      <c r="M10" s="159"/>
    </row>
    <row r="11" customFormat="false" ht="15" hidden="false" customHeight="false" outlineLevel="0" collapsed="false">
      <c r="A11" s="168" t="s">
        <v>791</v>
      </c>
      <c r="B11" s="169" t="s">
        <v>792</v>
      </c>
      <c r="C11" s="169"/>
      <c r="D11" s="170" t="n">
        <v>30</v>
      </c>
      <c r="E11" s="171" t="n">
        <f aca="false">AVERAGE(D11:D13)</f>
        <v>36.6</v>
      </c>
      <c r="F11" s="171" t="n">
        <f aca="false">E11</f>
        <v>36.6</v>
      </c>
      <c r="G11" s="169" t="s">
        <v>793</v>
      </c>
      <c r="H11" s="159"/>
      <c r="I11" s="159"/>
      <c r="J11" s="159"/>
      <c r="K11" s="159"/>
      <c r="L11" s="159"/>
      <c r="M11" s="159"/>
    </row>
    <row r="12" customFormat="false" ht="15" hidden="false" customHeight="false" outlineLevel="0" collapsed="false">
      <c r="A12" s="168" t="s">
        <v>794</v>
      </c>
      <c r="B12" s="169" t="s">
        <v>795</v>
      </c>
      <c r="C12" s="169"/>
      <c r="D12" s="170" t="n">
        <v>39.9</v>
      </c>
      <c r="E12" s="171"/>
      <c r="F12" s="171"/>
      <c r="G12" s="169"/>
      <c r="H12" s="159"/>
      <c r="I12" s="159"/>
      <c r="J12" s="159"/>
      <c r="K12" s="159"/>
      <c r="L12" s="159"/>
      <c r="M12" s="159"/>
    </row>
    <row r="13" customFormat="false" ht="15" hidden="false" customHeight="false" outlineLevel="0" collapsed="false">
      <c r="A13" s="168" t="s">
        <v>796</v>
      </c>
      <c r="B13" s="169" t="s">
        <v>797</v>
      </c>
      <c r="C13" s="169"/>
      <c r="D13" s="170" t="n">
        <v>39.9</v>
      </c>
      <c r="E13" s="171"/>
      <c r="F13" s="171"/>
      <c r="G13" s="169"/>
      <c r="H13" s="159"/>
      <c r="I13" s="159"/>
      <c r="J13" s="159"/>
      <c r="K13" s="159"/>
      <c r="L13" s="159"/>
      <c r="M13" s="159"/>
    </row>
    <row r="14" s="150" customFormat="true" ht="12.75" hidden="false" customHeight="false" outlineLevel="0" collapsed="false">
      <c r="A14" s="172"/>
      <c r="B14" s="173"/>
      <c r="C14" s="173"/>
      <c r="D14" s="174"/>
      <c r="E14" s="174"/>
      <c r="F14" s="175"/>
    </row>
    <row r="15" customFormat="false" ht="15" hidden="false" customHeight="false" outlineLevel="0" collapsed="false">
      <c r="A15" s="158" t="s">
        <v>29</v>
      </c>
      <c r="B15" s="158" t="s">
        <v>777</v>
      </c>
      <c r="C15" s="158" t="s">
        <v>778</v>
      </c>
      <c r="D15" s="158"/>
      <c r="E15" s="158"/>
      <c r="F15" s="158" t="s">
        <v>779</v>
      </c>
      <c r="G15" s="158" t="s">
        <v>780</v>
      </c>
    </row>
    <row r="16" customFormat="false" ht="15" hidden="false" customHeight="false" outlineLevel="0" collapsed="false">
      <c r="A16" s="176" t="s">
        <v>773</v>
      </c>
      <c r="B16" s="169" t="s">
        <v>478</v>
      </c>
      <c r="C16" s="177" t="s">
        <v>798</v>
      </c>
      <c r="D16" s="177"/>
      <c r="E16" s="177"/>
      <c r="F16" s="169" t="s">
        <v>32</v>
      </c>
      <c r="G16" s="171" t="n">
        <f aca="false">F19</f>
        <v>262.55</v>
      </c>
    </row>
    <row r="17" customFormat="false" ht="12.75" hidden="false" customHeight="true" outlineLevel="0" collapsed="false">
      <c r="A17" s="178" t="s">
        <v>783</v>
      </c>
      <c r="B17" s="178" t="s">
        <v>784</v>
      </c>
      <c r="C17" s="178" t="s">
        <v>785</v>
      </c>
      <c r="D17" s="178" t="s">
        <v>786</v>
      </c>
      <c r="E17" s="165" t="s">
        <v>787</v>
      </c>
      <c r="F17" s="178" t="s">
        <v>788</v>
      </c>
      <c r="G17" s="178"/>
    </row>
    <row r="18" customFormat="false" ht="15" hidden="false" customHeight="false" outlineLevel="0" collapsed="false">
      <c r="A18" s="178"/>
      <c r="B18" s="178"/>
      <c r="C18" s="178"/>
      <c r="D18" s="178"/>
      <c r="E18" s="165"/>
      <c r="F18" s="166" t="s">
        <v>789</v>
      </c>
      <c r="G18" s="167" t="s">
        <v>790</v>
      </c>
    </row>
    <row r="19" customFormat="false" ht="15" hidden="false" customHeight="false" outlineLevel="0" collapsed="false">
      <c r="A19" s="168" t="s">
        <v>799</v>
      </c>
      <c r="B19" s="169" t="s">
        <v>800</v>
      </c>
      <c r="C19" s="169" t="s">
        <v>801</v>
      </c>
      <c r="D19" s="170" t="n">
        <v>262.55</v>
      </c>
      <c r="E19" s="171" t="n">
        <f aca="false">LARGE(D19:D21,1)</f>
        <v>262.55</v>
      </c>
      <c r="F19" s="171" t="n">
        <f aca="false">E19</f>
        <v>262.55</v>
      </c>
      <c r="G19" s="169" t="s">
        <v>793</v>
      </c>
    </row>
    <row r="20" customFormat="false" ht="15" hidden="false" customHeight="false" outlineLevel="0" collapsed="false">
      <c r="A20" s="168"/>
      <c r="B20" s="169"/>
      <c r="C20" s="169"/>
      <c r="D20" s="170"/>
      <c r="E20" s="171"/>
      <c r="F20" s="171"/>
      <c r="G20" s="169"/>
    </row>
    <row r="21" customFormat="false" ht="15" hidden="false" customHeight="false" outlineLevel="0" collapsed="false">
      <c r="A21" s="168"/>
      <c r="B21" s="169"/>
      <c r="C21" s="169"/>
      <c r="D21" s="170"/>
      <c r="E21" s="171"/>
      <c r="F21" s="171"/>
      <c r="G21" s="169"/>
    </row>
    <row r="22" s="150" customFormat="true" ht="15" hidden="false" customHeight="false" outlineLevel="0" collapsed="false">
      <c r="B22" s="175"/>
      <c r="C22" s="179" t="s">
        <v>802</v>
      </c>
      <c r="D22" s="180"/>
      <c r="E22" s="181"/>
      <c r="F22" s="181"/>
      <c r="G22" s="175"/>
    </row>
    <row r="23" customFormat="false" ht="15" hidden="false" customHeight="false" outlineLevel="0" collapsed="false">
      <c r="A23" s="158" t="s">
        <v>29</v>
      </c>
      <c r="B23" s="158" t="s">
        <v>777</v>
      </c>
      <c r="C23" s="158" t="s">
        <v>778</v>
      </c>
      <c r="D23" s="158"/>
      <c r="E23" s="158"/>
      <c r="F23" s="158" t="s">
        <v>779</v>
      </c>
      <c r="G23" s="158" t="s">
        <v>780</v>
      </c>
    </row>
    <row r="24" customFormat="false" ht="15" hidden="false" customHeight="false" outlineLevel="0" collapsed="false">
      <c r="A24" s="182" t="s">
        <v>581</v>
      </c>
      <c r="B24" s="169" t="s">
        <v>478</v>
      </c>
      <c r="C24" s="183" t="s">
        <v>582</v>
      </c>
      <c r="D24" s="184"/>
      <c r="E24" s="185"/>
      <c r="F24" s="169" t="s">
        <v>803</v>
      </c>
      <c r="G24" s="171" t="n">
        <v>69</v>
      </c>
    </row>
    <row r="25" customFormat="false" ht="15" hidden="false" customHeight="true" outlineLevel="0" collapsed="false">
      <c r="A25" s="178" t="s">
        <v>783</v>
      </c>
      <c r="B25" s="178" t="s">
        <v>784</v>
      </c>
      <c r="C25" s="186" t="s">
        <v>804</v>
      </c>
      <c r="D25" s="178" t="s">
        <v>786</v>
      </c>
      <c r="E25" s="165" t="s">
        <v>805</v>
      </c>
      <c r="F25" s="178" t="s">
        <v>788</v>
      </c>
      <c r="G25" s="178"/>
    </row>
    <row r="26" customFormat="false" ht="15" hidden="false" customHeight="true" outlineLevel="0" collapsed="false">
      <c r="A26" s="178"/>
      <c r="B26" s="178"/>
      <c r="C26" s="186"/>
      <c r="D26" s="178"/>
      <c r="E26" s="165"/>
      <c r="F26" s="166" t="s">
        <v>789</v>
      </c>
      <c r="G26" s="167" t="s">
        <v>790</v>
      </c>
    </row>
    <row r="27" customFormat="false" ht="25.5" hidden="false" customHeight="false" outlineLevel="0" collapsed="false">
      <c r="A27" s="177" t="s">
        <v>806</v>
      </c>
      <c r="B27" s="162" t="s">
        <v>807</v>
      </c>
      <c r="C27" s="187" t="s">
        <v>808</v>
      </c>
      <c r="D27" s="170" t="n">
        <v>70</v>
      </c>
      <c r="E27" s="171" t="n">
        <v>69</v>
      </c>
      <c r="F27" s="171" t="n">
        <v>69</v>
      </c>
      <c r="G27" s="169" t="s">
        <v>793</v>
      </c>
    </row>
    <row r="28" customFormat="false" ht="15" hidden="false" customHeight="false" outlineLevel="0" collapsed="false">
      <c r="A28" s="177" t="s">
        <v>809</v>
      </c>
      <c r="B28" s="177" t="s">
        <v>810</v>
      </c>
      <c r="C28" s="187"/>
      <c r="D28" s="170" t="n">
        <v>69</v>
      </c>
      <c r="E28" s="171"/>
      <c r="F28" s="171"/>
      <c r="G28" s="169"/>
    </row>
    <row r="29" customFormat="false" ht="30" hidden="false" customHeight="false" outlineLevel="0" collapsed="false">
      <c r="A29" s="177" t="s">
        <v>811</v>
      </c>
      <c r="B29" s="188" t="s">
        <v>812</v>
      </c>
      <c r="C29" s="187"/>
      <c r="D29" s="170" t="n">
        <v>95</v>
      </c>
      <c r="E29" s="171"/>
      <c r="F29" s="171"/>
      <c r="G29" s="169"/>
    </row>
    <row r="30" customFormat="false" ht="15" hidden="false" customHeight="false" outlineLevel="0" collapsed="false">
      <c r="A30" s="158" t="s">
        <v>29</v>
      </c>
      <c r="B30" s="158" t="s">
        <v>777</v>
      </c>
      <c r="C30" s="158" t="s">
        <v>778</v>
      </c>
      <c r="D30" s="158"/>
      <c r="E30" s="158"/>
      <c r="F30" s="158" t="s">
        <v>779</v>
      </c>
      <c r="G30" s="158" t="s">
        <v>780</v>
      </c>
    </row>
    <row r="31" customFormat="false" ht="15" hidden="false" customHeight="false" outlineLevel="0" collapsed="false">
      <c r="A31" s="189" t="s">
        <v>728</v>
      </c>
      <c r="B31" s="169" t="s">
        <v>478</v>
      </c>
      <c r="C31" s="190" t="s">
        <v>729</v>
      </c>
      <c r="D31" s="184"/>
      <c r="E31" s="185"/>
      <c r="F31" s="169" t="s">
        <v>813</v>
      </c>
      <c r="G31" s="171" t="n">
        <f aca="false">E34</f>
        <v>298</v>
      </c>
    </row>
    <row r="32" customFormat="false" ht="15" hidden="false" customHeight="true" outlineLevel="0" collapsed="false">
      <c r="A32" s="178" t="s">
        <v>783</v>
      </c>
      <c r="B32" s="178" t="s">
        <v>784</v>
      </c>
      <c r="C32" s="191" t="s">
        <v>804</v>
      </c>
      <c r="D32" s="178" t="s">
        <v>786</v>
      </c>
      <c r="E32" s="165" t="s">
        <v>805</v>
      </c>
      <c r="F32" s="178" t="s">
        <v>788</v>
      </c>
      <c r="G32" s="178"/>
    </row>
    <row r="33" customFormat="false" ht="15" hidden="false" customHeight="true" outlineLevel="0" collapsed="false">
      <c r="A33" s="178"/>
      <c r="B33" s="178"/>
      <c r="C33" s="191"/>
      <c r="D33" s="178"/>
      <c r="E33" s="165"/>
      <c r="F33" s="166" t="s">
        <v>789</v>
      </c>
      <c r="G33" s="167" t="s">
        <v>790</v>
      </c>
    </row>
    <row r="34" customFormat="false" ht="15" hidden="false" customHeight="false" outlineLevel="0" collapsed="false">
      <c r="A34" s="177" t="s">
        <v>814</v>
      </c>
      <c r="B34" s="163" t="s">
        <v>815</v>
      </c>
      <c r="C34" s="192"/>
      <c r="D34" s="170" t="n">
        <v>710</v>
      </c>
      <c r="E34" s="171" t="n">
        <f aca="false">SMALL(D34:D36,1)</f>
        <v>298</v>
      </c>
      <c r="F34" s="193" t="n">
        <f aca="false">E34-G34</f>
        <v>298</v>
      </c>
      <c r="G34" s="193" t="n">
        <v>0</v>
      </c>
    </row>
    <row r="35" customFormat="false" ht="25.5" hidden="false" customHeight="false" outlineLevel="0" collapsed="false">
      <c r="A35" s="162" t="s">
        <v>816</v>
      </c>
      <c r="B35" s="169" t="s">
        <v>817</v>
      </c>
      <c r="C35" s="194"/>
      <c r="D35" s="170" t="n">
        <v>298</v>
      </c>
      <c r="E35" s="171"/>
      <c r="F35" s="193"/>
      <c r="G35" s="193"/>
    </row>
    <row r="36" customFormat="false" ht="15" hidden="false" customHeight="false" outlineLevel="0" collapsed="false">
      <c r="A36" s="177" t="s">
        <v>818</v>
      </c>
      <c r="B36" s="195" t="s">
        <v>819</v>
      </c>
      <c r="C36" s="194"/>
      <c r="D36" s="170" t="n">
        <v>630</v>
      </c>
      <c r="E36" s="171"/>
      <c r="F36" s="193"/>
      <c r="G36" s="193"/>
    </row>
    <row r="37" customFormat="false" ht="15" hidden="false" customHeight="false" outlineLevel="0" collapsed="false">
      <c r="A37" s="158" t="s">
        <v>29</v>
      </c>
      <c r="B37" s="158" t="s">
        <v>777</v>
      </c>
      <c r="C37" s="158" t="s">
        <v>778</v>
      </c>
      <c r="D37" s="158"/>
      <c r="E37" s="158"/>
      <c r="F37" s="158" t="s">
        <v>779</v>
      </c>
      <c r="G37" s="158" t="s">
        <v>780</v>
      </c>
    </row>
    <row r="38" customFormat="false" ht="15" hidden="false" customHeight="false" outlineLevel="0" collapsed="false">
      <c r="A38" s="189" t="s">
        <v>733</v>
      </c>
      <c r="B38" s="169" t="s">
        <v>478</v>
      </c>
      <c r="C38" s="190" t="s">
        <v>820</v>
      </c>
      <c r="D38" s="184"/>
      <c r="E38" s="185"/>
      <c r="F38" s="169" t="s">
        <v>813</v>
      </c>
      <c r="G38" s="171" t="n">
        <f aca="false">E41</f>
        <v>130</v>
      </c>
    </row>
    <row r="39" customFormat="false" ht="15" hidden="false" customHeight="true" outlineLevel="0" collapsed="false">
      <c r="A39" s="178" t="s">
        <v>783</v>
      </c>
      <c r="B39" s="178" t="s">
        <v>784</v>
      </c>
      <c r="C39" s="191" t="s">
        <v>804</v>
      </c>
      <c r="D39" s="178" t="s">
        <v>786</v>
      </c>
      <c r="E39" s="165" t="s">
        <v>805</v>
      </c>
      <c r="F39" s="178" t="s">
        <v>788</v>
      </c>
      <c r="G39" s="178"/>
    </row>
    <row r="40" customFormat="false" ht="15" hidden="false" customHeight="true" outlineLevel="0" collapsed="false">
      <c r="A40" s="178"/>
      <c r="B40" s="178"/>
      <c r="C40" s="191"/>
      <c r="D40" s="178"/>
      <c r="E40" s="165"/>
      <c r="F40" s="166" t="s">
        <v>789</v>
      </c>
      <c r="G40" s="167" t="s">
        <v>790</v>
      </c>
    </row>
    <row r="41" customFormat="false" ht="15" hidden="false" customHeight="false" outlineLevel="0" collapsed="false">
      <c r="A41" s="177" t="s">
        <v>814</v>
      </c>
      <c r="B41" s="163" t="s">
        <v>815</v>
      </c>
      <c r="C41" s="192"/>
      <c r="D41" s="170" t="n">
        <v>260</v>
      </c>
      <c r="E41" s="171" t="n">
        <f aca="false">SMALL(D41:D43,1)</f>
        <v>130</v>
      </c>
      <c r="F41" s="193" t="n">
        <f aca="false">E41-G41</f>
        <v>130</v>
      </c>
      <c r="G41" s="193" t="n">
        <v>0</v>
      </c>
    </row>
    <row r="42" customFormat="false" ht="25.5" hidden="false" customHeight="false" outlineLevel="0" collapsed="false">
      <c r="A42" s="162" t="s">
        <v>816</v>
      </c>
      <c r="B42" s="169" t="s">
        <v>817</v>
      </c>
      <c r="C42" s="194"/>
      <c r="D42" s="170" t="n">
        <v>130</v>
      </c>
      <c r="E42" s="171"/>
      <c r="F42" s="193"/>
      <c r="G42" s="193"/>
    </row>
    <row r="43" customFormat="false" ht="15" hidden="false" customHeight="false" outlineLevel="0" collapsed="false">
      <c r="A43" s="177" t="s">
        <v>818</v>
      </c>
      <c r="B43" s="195" t="s">
        <v>819</v>
      </c>
      <c r="C43" s="194"/>
      <c r="D43" s="170" t="n">
        <v>310</v>
      </c>
      <c r="E43" s="171"/>
      <c r="F43" s="193"/>
      <c r="G43" s="193"/>
    </row>
    <row r="44" customFormat="false" ht="15" hidden="false" customHeight="false" outlineLevel="0" collapsed="false">
      <c r="A44" s="158" t="s">
        <v>29</v>
      </c>
      <c r="B44" s="158" t="s">
        <v>777</v>
      </c>
      <c r="C44" s="158" t="s">
        <v>778</v>
      </c>
      <c r="D44" s="158"/>
      <c r="E44" s="158"/>
      <c r="F44" s="158" t="s">
        <v>779</v>
      </c>
      <c r="G44" s="158" t="s">
        <v>780</v>
      </c>
    </row>
    <row r="45" customFormat="false" ht="15" hidden="false" customHeight="false" outlineLevel="0" collapsed="false">
      <c r="A45" s="189" t="s">
        <v>730</v>
      </c>
      <c r="B45" s="169" t="s">
        <v>478</v>
      </c>
      <c r="C45" s="190" t="s">
        <v>731</v>
      </c>
      <c r="D45" s="184"/>
      <c r="E45" s="185"/>
      <c r="F45" s="169" t="s">
        <v>813</v>
      </c>
      <c r="G45" s="171" t="n">
        <f aca="false">E48</f>
        <v>145</v>
      </c>
    </row>
    <row r="46" customFormat="false" ht="15" hidden="false" customHeight="true" outlineLevel="0" collapsed="false">
      <c r="A46" s="178" t="s">
        <v>783</v>
      </c>
      <c r="B46" s="178" t="s">
        <v>784</v>
      </c>
      <c r="C46" s="191" t="s">
        <v>804</v>
      </c>
      <c r="D46" s="178" t="s">
        <v>786</v>
      </c>
      <c r="E46" s="165" t="s">
        <v>805</v>
      </c>
      <c r="F46" s="178" t="s">
        <v>788</v>
      </c>
      <c r="G46" s="178"/>
    </row>
    <row r="47" customFormat="false" ht="15" hidden="false" customHeight="true" outlineLevel="0" collapsed="false">
      <c r="A47" s="178"/>
      <c r="B47" s="178"/>
      <c r="C47" s="191"/>
      <c r="D47" s="178"/>
      <c r="E47" s="165"/>
      <c r="F47" s="166" t="s">
        <v>789</v>
      </c>
      <c r="G47" s="167" t="s">
        <v>790</v>
      </c>
    </row>
    <row r="48" customFormat="false" ht="15" hidden="false" customHeight="false" outlineLevel="0" collapsed="false">
      <c r="A48" s="177" t="s">
        <v>814</v>
      </c>
      <c r="B48" s="163" t="s">
        <v>815</v>
      </c>
      <c r="C48" s="192"/>
      <c r="D48" s="170" t="n">
        <v>310</v>
      </c>
      <c r="E48" s="171" t="n">
        <f aca="false">SMALL(D48:D50,1)</f>
        <v>145</v>
      </c>
      <c r="F48" s="193" t="n">
        <f aca="false">E48-G48</f>
        <v>145</v>
      </c>
      <c r="G48" s="193" t="n">
        <v>0</v>
      </c>
    </row>
    <row r="49" customFormat="false" ht="25.5" hidden="false" customHeight="false" outlineLevel="0" collapsed="false">
      <c r="A49" s="162" t="s">
        <v>816</v>
      </c>
      <c r="B49" s="169" t="s">
        <v>817</v>
      </c>
      <c r="C49" s="194"/>
      <c r="D49" s="170" t="n">
        <v>145</v>
      </c>
      <c r="E49" s="171"/>
      <c r="F49" s="193"/>
      <c r="G49" s="193"/>
    </row>
    <row r="50" customFormat="false" ht="15" hidden="false" customHeight="false" outlineLevel="0" collapsed="false">
      <c r="A50" s="177" t="s">
        <v>818</v>
      </c>
      <c r="B50" s="195" t="s">
        <v>819</v>
      </c>
      <c r="C50" s="194"/>
      <c r="D50" s="170" t="n">
        <v>360</v>
      </c>
      <c r="E50" s="171"/>
      <c r="F50" s="193"/>
      <c r="G50" s="193"/>
    </row>
    <row r="51" customFormat="false" ht="15" hidden="false" customHeight="false" outlineLevel="0" collapsed="false">
      <c r="A51" s="158" t="s">
        <v>29</v>
      </c>
      <c r="B51" s="158" t="s">
        <v>777</v>
      </c>
      <c r="C51" s="158" t="s">
        <v>778</v>
      </c>
      <c r="D51" s="158"/>
      <c r="E51" s="158"/>
      <c r="F51" s="158" t="s">
        <v>779</v>
      </c>
      <c r="G51" s="158" t="s">
        <v>780</v>
      </c>
    </row>
    <row r="52" customFormat="false" ht="25.5" hidden="false" customHeight="false" outlineLevel="0" collapsed="false">
      <c r="A52" s="189" t="s">
        <v>738</v>
      </c>
      <c r="B52" s="169" t="s">
        <v>478</v>
      </c>
      <c r="C52" s="190" t="s">
        <v>739</v>
      </c>
      <c r="D52" s="184"/>
      <c r="E52" s="185"/>
      <c r="F52" s="169" t="s">
        <v>813</v>
      </c>
      <c r="G52" s="171" t="n">
        <f aca="false">E55</f>
        <v>396.05</v>
      </c>
    </row>
    <row r="53" customFormat="false" ht="15" hidden="false" customHeight="true" outlineLevel="0" collapsed="false">
      <c r="A53" s="178" t="s">
        <v>783</v>
      </c>
      <c r="B53" s="178" t="s">
        <v>784</v>
      </c>
      <c r="C53" s="191" t="s">
        <v>804</v>
      </c>
      <c r="D53" s="178" t="s">
        <v>786</v>
      </c>
      <c r="E53" s="165" t="s">
        <v>805</v>
      </c>
      <c r="F53" s="178" t="s">
        <v>788</v>
      </c>
      <c r="G53" s="178"/>
    </row>
    <row r="54" customFormat="false" ht="15" hidden="false" customHeight="true" outlineLevel="0" collapsed="false">
      <c r="A54" s="178"/>
      <c r="B54" s="178"/>
      <c r="C54" s="191"/>
      <c r="D54" s="178"/>
      <c r="E54" s="165"/>
      <c r="F54" s="166" t="s">
        <v>789</v>
      </c>
      <c r="G54" s="167" t="s">
        <v>790</v>
      </c>
    </row>
    <row r="55" customFormat="false" ht="15" hidden="false" customHeight="false" outlineLevel="0" collapsed="false">
      <c r="A55" s="177" t="s">
        <v>821</v>
      </c>
      <c r="B55" s="163" t="s">
        <v>822</v>
      </c>
      <c r="C55" s="192" t="s">
        <v>823</v>
      </c>
      <c r="D55" s="170" t="n">
        <v>478.77</v>
      </c>
      <c r="E55" s="171" t="n">
        <f aca="false">SMALL(D55:D57,1)</f>
        <v>396.05</v>
      </c>
      <c r="F55" s="193" t="n">
        <f aca="false">E55-G55</f>
        <v>396.05</v>
      </c>
      <c r="G55" s="193" t="n">
        <v>0</v>
      </c>
    </row>
    <row r="56" customFormat="false" ht="210" hidden="false" customHeight="false" outlineLevel="0" collapsed="false">
      <c r="A56" s="162" t="s">
        <v>824</v>
      </c>
      <c r="B56" s="169"/>
      <c r="C56" s="194" t="s">
        <v>825</v>
      </c>
      <c r="D56" s="170" t="n">
        <v>396.05</v>
      </c>
      <c r="E56" s="171"/>
      <c r="F56" s="193"/>
      <c r="G56" s="193"/>
    </row>
    <row r="57" customFormat="false" ht="90" hidden="false" customHeight="false" outlineLevel="0" collapsed="false">
      <c r="A57" s="177" t="s">
        <v>826</v>
      </c>
      <c r="B57" s="195" t="s">
        <v>819</v>
      </c>
      <c r="C57" s="194" t="s">
        <v>827</v>
      </c>
      <c r="D57" s="170" t="n">
        <v>460</v>
      </c>
      <c r="E57" s="171"/>
      <c r="F57" s="193"/>
      <c r="G57" s="193"/>
    </row>
    <row r="58" customFormat="false" ht="15" hidden="false" customHeight="false" outlineLevel="0" collapsed="false">
      <c r="A58" s="196" t="s">
        <v>29</v>
      </c>
      <c r="B58" s="196" t="s">
        <v>777</v>
      </c>
      <c r="C58" s="196" t="s">
        <v>778</v>
      </c>
      <c r="D58" s="196"/>
      <c r="E58" s="196"/>
      <c r="F58" s="196" t="s">
        <v>779</v>
      </c>
      <c r="G58" s="196" t="s">
        <v>780</v>
      </c>
    </row>
    <row r="59" customFormat="false" ht="15" hidden="false" customHeight="true" outlineLevel="0" collapsed="false">
      <c r="A59" s="160" t="s">
        <v>638</v>
      </c>
      <c r="B59" s="197" t="s">
        <v>478</v>
      </c>
      <c r="C59" s="198" t="s">
        <v>211</v>
      </c>
      <c r="D59" s="198"/>
      <c r="E59" s="198"/>
      <c r="F59" s="199" t="s">
        <v>32</v>
      </c>
      <c r="G59" s="200" t="n">
        <f aca="false">F62</f>
        <v>369.753333333333</v>
      </c>
    </row>
    <row r="60" customFormat="false" ht="15" hidden="false" customHeight="true" outlineLevel="0" collapsed="false">
      <c r="A60" s="201" t="s">
        <v>783</v>
      </c>
      <c r="B60" s="201" t="s">
        <v>784</v>
      </c>
      <c r="C60" s="202" t="s">
        <v>785</v>
      </c>
      <c r="D60" s="201" t="s">
        <v>786</v>
      </c>
      <c r="E60" s="201" t="s">
        <v>787</v>
      </c>
      <c r="F60" s="201" t="s">
        <v>788</v>
      </c>
      <c r="G60" s="201"/>
    </row>
    <row r="61" customFormat="false" ht="15" hidden="false" customHeight="false" outlineLevel="0" collapsed="false">
      <c r="A61" s="201"/>
      <c r="B61" s="201"/>
      <c r="C61" s="202"/>
      <c r="D61" s="201"/>
      <c r="E61" s="201"/>
      <c r="F61" s="203" t="s">
        <v>789</v>
      </c>
      <c r="G61" s="204" t="s">
        <v>790</v>
      </c>
    </row>
    <row r="62" customFormat="false" ht="15" hidden="false" customHeight="false" outlineLevel="0" collapsed="false">
      <c r="A62" s="205" t="s">
        <v>828</v>
      </c>
      <c r="B62" s="206"/>
      <c r="C62" s="207"/>
      <c r="D62" s="208" t="n">
        <v>511.7</v>
      </c>
      <c r="E62" s="209" t="n">
        <f aca="false">AVERAGE(D62:D64)</f>
        <v>369.753333333333</v>
      </c>
      <c r="F62" s="210" t="n">
        <f aca="false">E62</f>
        <v>369.753333333333</v>
      </c>
      <c r="G62" s="211" t="s">
        <v>793</v>
      </c>
    </row>
    <row r="63" customFormat="false" ht="15" hidden="false" customHeight="false" outlineLevel="0" collapsed="false">
      <c r="A63" s="205" t="s">
        <v>829</v>
      </c>
      <c r="B63" s="206"/>
      <c r="C63" s="207"/>
      <c r="D63" s="208" t="n">
        <v>344.93</v>
      </c>
      <c r="E63" s="209"/>
      <c r="F63" s="210"/>
      <c r="G63" s="211"/>
    </row>
    <row r="64" customFormat="false" ht="15" hidden="false" customHeight="false" outlineLevel="0" collapsed="false">
      <c r="A64" s="205" t="s">
        <v>830</v>
      </c>
      <c r="B64" s="206"/>
      <c r="C64" s="207"/>
      <c r="D64" s="208" t="n">
        <v>252.63</v>
      </c>
      <c r="E64" s="209"/>
      <c r="F64" s="210"/>
      <c r="G64" s="211"/>
    </row>
    <row r="65" customFormat="false" ht="15" hidden="false" customHeight="false" outlineLevel="0" collapsed="false">
      <c r="A65" s="212"/>
      <c r="B65" s="212"/>
      <c r="C65" s="207"/>
      <c r="D65" s="212"/>
      <c r="E65" s="212"/>
      <c r="F65" s="212"/>
      <c r="G65" s="212"/>
    </row>
    <row r="66" customFormat="false" ht="15" hidden="false" customHeight="false" outlineLevel="0" collapsed="false">
      <c r="A66" s="196" t="s">
        <v>29</v>
      </c>
      <c r="B66" s="196" t="s">
        <v>777</v>
      </c>
      <c r="C66" s="196" t="s">
        <v>778</v>
      </c>
      <c r="D66" s="196"/>
      <c r="E66" s="196"/>
      <c r="F66" s="196" t="s">
        <v>779</v>
      </c>
      <c r="G66" s="196" t="s">
        <v>780</v>
      </c>
    </row>
    <row r="67" customFormat="false" ht="15" hidden="false" customHeight="false" outlineLevel="0" collapsed="false">
      <c r="A67" s="176" t="s">
        <v>636</v>
      </c>
      <c r="B67" s="213" t="s">
        <v>478</v>
      </c>
      <c r="C67" s="214" t="s">
        <v>831</v>
      </c>
      <c r="D67" s="215"/>
      <c r="E67" s="216"/>
      <c r="F67" s="206" t="s">
        <v>32</v>
      </c>
      <c r="G67" s="217" t="n">
        <f aca="false">F70</f>
        <v>43.0366666666667</v>
      </c>
    </row>
    <row r="68" customFormat="false" ht="15" hidden="false" customHeight="true" outlineLevel="0" collapsed="false">
      <c r="A68" s="218" t="s">
        <v>783</v>
      </c>
      <c r="B68" s="218" t="s">
        <v>784</v>
      </c>
      <c r="C68" s="202" t="s">
        <v>785</v>
      </c>
      <c r="D68" s="218" t="s">
        <v>786</v>
      </c>
      <c r="E68" s="201" t="s">
        <v>787</v>
      </c>
      <c r="F68" s="218" t="s">
        <v>788</v>
      </c>
      <c r="G68" s="218"/>
    </row>
    <row r="69" customFormat="false" ht="15" hidden="false" customHeight="false" outlineLevel="0" collapsed="false">
      <c r="A69" s="218"/>
      <c r="B69" s="218"/>
      <c r="C69" s="202"/>
      <c r="D69" s="218"/>
      <c r="E69" s="201"/>
      <c r="F69" s="203" t="s">
        <v>789</v>
      </c>
      <c r="G69" s="204" t="s">
        <v>790</v>
      </c>
    </row>
    <row r="70" customFormat="false" ht="15" hidden="false" customHeight="false" outlineLevel="0" collapsed="false">
      <c r="A70" s="219" t="s">
        <v>832</v>
      </c>
      <c r="B70" s="206"/>
      <c r="C70" s="220" t="s">
        <v>833</v>
      </c>
      <c r="D70" s="208" t="n">
        <v>49.76</v>
      </c>
      <c r="E70" s="221" t="n">
        <f aca="false">AVERAGE(D70:D72)</f>
        <v>43.0366666666667</v>
      </c>
      <c r="F70" s="222" t="n">
        <f aca="false">E70</f>
        <v>43.0366666666667</v>
      </c>
      <c r="G70" s="223" t="s">
        <v>793</v>
      </c>
    </row>
    <row r="71" customFormat="false" ht="15" hidden="false" customHeight="false" outlineLevel="0" collapsed="false">
      <c r="A71" s="219" t="s">
        <v>834</v>
      </c>
      <c r="B71" s="206"/>
      <c r="C71" s="220" t="s">
        <v>833</v>
      </c>
      <c r="D71" s="208" t="n">
        <v>46.58</v>
      </c>
      <c r="E71" s="221"/>
      <c r="F71" s="222"/>
      <c r="G71" s="223"/>
    </row>
    <row r="72" customFormat="false" ht="15" hidden="false" customHeight="false" outlineLevel="0" collapsed="false">
      <c r="A72" s="219" t="s">
        <v>835</v>
      </c>
      <c r="B72" s="206"/>
      <c r="C72" s="220" t="s">
        <v>833</v>
      </c>
      <c r="D72" s="208" t="n">
        <v>32.77</v>
      </c>
      <c r="E72" s="221"/>
      <c r="F72" s="222"/>
      <c r="G72" s="223"/>
    </row>
    <row r="73" customFormat="false" ht="15" hidden="false" customHeight="false" outlineLevel="0" collapsed="false">
      <c r="A73" s="212"/>
      <c r="B73" s="212"/>
      <c r="C73" s="224"/>
      <c r="D73" s="212"/>
      <c r="E73" s="212"/>
      <c r="F73" s="212"/>
      <c r="G73" s="212"/>
    </row>
    <row r="74" customFormat="false" ht="15" hidden="false" customHeight="false" outlineLevel="0" collapsed="false">
      <c r="A74" s="196" t="s">
        <v>29</v>
      </c>
      <c r="B74" s="196" t="s">
        <v>777</v>
      </c>
      <c r="C74" s="196" t="s">
        <v>778</v>
      </c>
      <c r="D74" s="196"/>
      <c r="E74" s="196"/>
      <c r="F74" s="196" t="s">
        <v>779</v>
      </c>
      <c r="G74" s="196" t="s">
        <v>780</v>
      </c>
    </row>
    <row r="75" customFormat="false" ht="15" hidden="false" customHeight="false" outlineLevel="0" collapsed="false">
      <c r="A75" s="176" t="s">
        <v>634</v>
      </c>
      <c r="B75" s="213" t="s">
        <v>478</v>
      </c>
      <c r="C75" s="214" t="s">
        <v>836</v>
      </c>
      <c r="D75" s="215"/>
      <c r="E75" s="216"/>
      <c r="F75" s="206" t="s">
        <v>32</v>
      </c>
      <c r="G75" s="217" t="n">
        <f aca="false">F78</f>
        <v>16.0933333333333</v>
      </c>
    </row>
    <row r="76" customFormat="false" ht="15" hidden="false" customHeight="true" outlineLevel="0" collapsed="false">
      <c r="A76" s="218" t="s">
        <v>783</v>
      </c>
      <c r="B76" s="218" t="s">
        <v>784</v>
      </c>
      <c r="C76" s="202" t="s">
        <v>785</v>
      </c>
      <c r="D76" s="218" t="s">
        <v>786</v>
      </c>
      <c r="E76" s="201" t="s">
        <v>787</v>
      </c>
      <c r="F76" s="218" t="s">
        <v>788</v>
      </c>
      <c r="G76" s="218"/>
    </row>
    <row r="77" customFormat="false" ht="15" hidden="false" customHeight="false" outlineLevel="0" collapsed="false">
      <c r="A77" s="218"/>
      <c r="B77" s="218"/>
      <c r="C77" s="202"/>
      <c r="D77" s="218"/>
      <c r="E77" s="201"/>
      <c r="F77" s="203" t="s">
        <v>789</v>
      </c>
      <c r="G77" s="204" t="s">
        <v>790</v>
      </c>
    </row>
    <row r="78" customFormat="false" ht="15" hidden="false" customHeight="false" outlineLevel="0" collapsed="false">
      <c r="A78" s="219" t="s">
        <v>837</v>
      </c>
      <c r="B78" s="206"/>
      <c r="C78" s="220" t="s">
        <v>833</v>
      </c>
      <c r="D78" s="208" t="n">
        <v>18.2</v>
      </c>
      <c r="E78" s="221" t="n">
        <f aca="false">AVERAGE(D78:D80)</f>
        <v>16.0933333333333</v>
      </c>
      <c r="F78" s="222" t="n">
        <f aca="false">E78</f>
        <v>16.0933333333333</v>
      </c>
      <c r="G78" s="223" t="s">
        <v>793</v>
      </c>
    </row>
    <row r="79" customFormat="false" ht="15" hidden="false" customHeight="false" outlineLevel="0" collapsed="false">
      <c r="A79" s="219" t="s">
        <v>838</v>
      </c>
      <c r="B79" s="206"/>
      <c r="C79" s="220" t="s">
        <v>833</v>
      </c>
      <c r="D79" s="208" t="n">
        <v>9.25</v>
      </c>
      <c r="E79" s="221"/>
      <c r="F79" s="222"/>
      <c r="G79" s="223"/>
    </row>
    <row r="80" customFormat="false" ht="15" hidden="false" customHeight="false" outlineLevel="0" collapsed="false">
      <c r="A80" s="219" t="s">
        <v>829</v>
      </c>
      <c r="B80" s="206"/>
      <c r="C80" s="220"/>
      <c r="D80" s="208" t="n">
        <v>20.83</v>
      </c>
      <c r="E80" s="221"/>
      <c r="F80" s="222"/>
      <c r="G80" s="223"/>
    </row>
    <row r="81" customFormat="false" ht="15" hidden="false" customHeight="false" outlineLevel="0" collapsed="false">
      <c r="A81" s="212"/>
      <c r="B81" s="212"/>
      <c r="C81" s="224"/>
      <c r="D81" s="212"/>
      <c r="E81" s="212"/>
      <c r="F81" s="212"/>
      <c r="G81" s="212"/>
    </row>
    <row r="82" customFormat="false" ht="15" hidden="false" customHeight="false" outlineLevel="0" collapsed="false">
      <c r="A82" s="196" t="s">
        <v>29</v>
      </c>
      <c r="B82" s="196" t="s">
        <v>777</v>
      </c>
      <c r="C82" s="196" t="s">
        <v>778</v>
      </c>
      <c r="D82" s="196"/>
      <c r="E82" s="196"/>
      <c r="F82" s="196" t="s">
        <v>839</v>
      </c>
      <c r="G82" s="196" t="s">
        <v>780</v>
      </c>
    </row>
    <row r="83" customFormat="false" ht="15" hidden="false" customHeight="false" outlineLevel="0" collapsed="false">
      <c r="A83" s="176" t="s">
        <v>644</v>
      </c>
      <c r="B83" s="225" t="s">
        <v>478</v>
      </c>
      <c r="C83" s="226" t="s">
        <v>840</v>
      </c>
      <c r="D83" s="227"/>
      <c r="E83" s="227"/>
      <c r="F83" s="228" t="s">
        <v>32</v>
      </c>
      <c r="G83" s="229" t="n">
        <f aca="false">F86</f>
        <v>3.41333333333333</v>
      </c>
    </row>
    <row r="84" customFormat="false" ht="15" hidden="false" customHeight="true" outlineLevel="0" collapsed="false">
      <c r="A84" s="230" t="s">
        <v>783</v>
      </c>
      <c r="B84" s="230" t="s">
        <v>784</v>
      </c>
      <c r="C84" s="231" t="s">
        <v>785</v>
      </c>
      <c r="D84" s="230" t="s">
        <v>786</v>
      </c>
      <c r="E84" s="230" t="s">
        <v>787</v>
      </c>
      <c r="F84" s="230" t="s">
        <v>788</v>
      </c>
      <c r="G84" s="230"/>
    </row>
    <row r="85" customFormat="false" ht="15" hidden="false" customHeight="false" outlineLevel="0" collapsed="false">
      <c r="A85" s="230"/>
      <c r="B85" s="230"/>
      <c r="C85" s="231"/>
      <c r="D85" s="230"/>
      <c r="E85" s="230"/>
      <c r="F85" s="232" t="s">
        <v>789</v>
      </c>
      <c r="G85" s="233" t="s">
        <v>790</v>
      </c>
    </row>
    <row r="86" customFormat="false" ht="15" hidden="false" customHeight="false" outlineLevel="0" collapsed="false">
      <c r="A86" s="234" t="s">
        <v>841</v>
      </c>
      <c r="B86" s="235"/>
      <c r="C86" s="220"/>
      <c r="D86" s="236" t="n">
        <v>2.25</v>
      </c>
      <c r="E86" s="209" t="n">
        <f aca="false">AVERAGE(D86:D89)</f>
        <v>3.41333333333333</v>
      </c>
      <c r="F86" s="229" t="n">
        <f aca="false">E86</f>
        <v>3.41333333333333</v>
      </c>
      <c r="G86" s="229" t="s">
        <v>793</v>
      </c>
    </row>
    <row r="87" customFormat="false" ht="15" hidden="false" customHeight="false" outlineLevel="0" collapsed="false">
      <c r="A87" s="234" t="s">
        <v>842</v>
      </c>
      <c r="B87" s="235"/>
      <c r="C87" s="220"/>
      <c r="D87" s="236" t="n">
        <v>5.6</v>
      </c>
      <c r="E87" s="209"/>
      <c r="F87" s="229"/>
      <c r="G87" s="229"/>
    </row>
    <row r="88" customFormat="false" ht="15" hidden="false" customHeight="false" outlineLevel="0" collapsed="false">
      <c r="A88" s="234" t="s">
        <v>843</v>
      </c>
      <c r="B88" s="235"/>
      <c r="C88" s="220"/>
      <c r="D88" s="236" t="n">
        <v>2.39</v>
      </c>
      <c r="E88" s="209"/>
      <c r="F88" s="229"/>
      <c r="G88" s="229"/>
    </row>
    <row r="89" customFormat="false" ht="15" hidden="false" customHeight="false" outlineLevel="0" collapsed="false">
      <c r="A89" s="234"/>
      <c r="B89" s="235"/>
      <c r="C89" s="207"/>
      <c r="D89" s="237"/>
      <c r="E89" s="209"/>
      <c r="F89" s="229"/>
      <c r="G89" s="229"/>
    </row>
    <row r="90" customFormat="false" ht="15" hidden="false" customHeight="false" outlineLevel="0" collapsed="false">
      <c r="A90" s="212"/>
      <c r="B90" s="212"/>
      <c r="C90" s="224"/>
      <c r="D90" s="212"/>
      <c r="E90" s="212"/>
      <c r="F90" s="212"/>
      <c r="G90" s="212"/>
    </row>
    <row r="91" customFormat="false" ht="15" hidden="false" customHeight="false" outlineLevel="0" collapsed="false">
      <c r="A91" s="196" t="s">
        <v>29</v>
      </c>
      <c r="B91" s="196" t="s">
        <v>777</v>
      </c>
      <c r="C91" s="196" t="s">
        <v>778</v>
      </c>
      <c r="D91" s="196"/>
      <c r="E91" s="196"/>
      <c r="F91" s="196" t="s">
        <v>779</v>
      </c>
      <c r="G91" s="196" t="s">
        <v>780</v>
      </c>
    </row>
    <row r="92" customFormat="false" ht="15" hidden="false" customHeight="false" outlineLevel="0" collapsed="false">
      <c r="A92" s="176" t="s">
        <v>648</v>
      </c>
      <c r="B92" s="213" t="s">
        <v>478</v>
      </c>
      <c r="C92" s="214" t="s">
        <v>220</v>
      </c>
      <c r="D92" s="215"/>
      <c r="E92" s="216"/>
      <c r="F92" s="206" t="s">
        <v>32</v>
      </c>
      <c r="G92" s="217" t="n">
        <f aca="false">F95</f>
        <v>9.25</v>
      </c>
    </row>
    <row r="93" customFormat="false" ht="15" hidden="false" customHeight="true" outlineLevel="0" collapsed="false">
      <c r="A93" s="218" t="s">
        <v>783</v>
      </c>
      <c r="B93" s="218" t="s">
        <v>784</v>
      </c>
      <c r="C93" s="202" t="s">
        <v>785</v>
      </c>
      <c r="D93" s="218" t="s">
        <v>786</v>
      </c>
      <c r="E93" s="201" t="s">
        <v>787</v>
      </c>
      <c r="F93" s="218" t="s">
        <v>788</v>
      </c>
      <c r="G93" s="218"/>
    </row>
    <row r="94" customFormat="false" ht="15" hidden="false" customHeight="false" outlineLevel="0" collapsed="false">
      <c r="A94" s="218"/>
      <c r="B94" s="218"/>
      <c r="C94" s="202"/>
      <c r="D94" s="218"/>
      <c r="E94" s="201"/>
      <c r="F94" s="203" t="s">
        <v>789</v>
      </c>
      <c r="G94" s="204" t="s">
        <v>790</v>
      </c>
    </row>
    <row r="95" customFormat="false" ht="15" hidden="false" customHeight="false" outlineLevel="0" collapsed="false">
      <c r="A95" s="219" t="s">
        <v>844</v>
      </c>
      <c r="B95" s="206"/>
      <c r="C95" s="220" t="s">
        <v>833</v>
      </c>
      <c r="D95" s="208" t="n">
        <v>9.4</v>
      </c>
      <c r="E95" s="221" t="n">
        <f aca="false">AVERAGE(D95:D97)</f>
        <v>9.25</v>
      </c>
      <c r="F95" s="222" t="n">
        <f aca="false">E95</f>
        <v>9.25</v>
      </c>
      <c r="G95" s="223" t="s">
        <v>793</v>
      </c>
    </row>
    <row r="96" customFormat="false" ht="26.25" hidden="false" customHeight="false" outlineLevel="0" collapsed="false">
      <c r="A96" s="219" t="s">
        <v>845</v>
      </c>
      <c r="B96" s="206"/>
      <c r="C96" s="220" t="s">
        <v>833</v>
      </c>
      <c r="D96" s="208" t="n">
        <v>9.1</v>
      </c>
      <c r="E96" s="221"/>
      <c r="F96" s="222"/>
      <c r="G96" s="223"/>
    </row>
    <row r="97" customFormat="false" ht="15" hidden="false" customHeight="false" outlineLevel="0" collapsed="false">
      <c r="A97" s="219"/>
      <c r="B97" s="206"/>
      <c r="C97" s="220" t="s">
        <v>833</v>
      </c>
      <c r="D97" s="208"/>
      <c r="E97" s="221"/>
      <c r="F97" s="222"/>
      <c r="G97" s="223"/>
    </row>
    <row r="98" customFormat="false" ht="15" hidden="false" customHeight="false" outlineLevel="0" collapsed="false">
      <c r="A98" s="212"/>
      <c r="B98" s="212"/>
      <c r="C98" s="224"/>
      <c r="D98" s="212"/>
      <c r="E98" s="212"/>
      <c r="F98" s="212"/>
      <c r="G98" s="212"/>
    </row>
    <row r="99" customFormat="false" ht="15" hidden="false" customHeight="false" outlineLevel="0" collapsed="false">
      <c r="A99" s="196" t="s">
        <v>29</v>
      </c>
      <c r="B99" s="196" t="s">
        <v>777</v>
      </c>
      <c r="C99" s="196" t="s">
        <v>778</v>
      </c>
      <c r="D99" s="196"/>
      <c r="E99" s="196"/>
      <c r="F99" s="196" t="s">
        <v>779</v>
      </c>
      <c r="G99" s="196" t="s">
        <v>780</v>
      </c>
    </row>
    <row r="100" customFormat="false" ht="15" hidden="false" customHeight="false" outlineLevel="0" collapsed="false">
      <c r="A100" s="176" t="s">
        <v>663</v>
      </c>
      <c r="B100" s="213" t="s">
        <v>478</v>
      </c>
      <c r="C100" s="214" t="s">
        <v>846</v>
      </c>
      <c r="D100" s="215"/>
      <c r="E100" s="216"/>
      <c r="F100" s="206" t="s">
        <v>32</v>
      </c>
      <c r="G100" s="217" t="n">
        <f aca="false">F103</f>
        <v>57.62</v>
      </c>
    </row>
    <row r="101" customFormat="false" ht="15" hidden="false" customHeight="true" outlineLevel="0" collapsed="false">
      <c r="A101" s="218" t="s">
        <v>783</v>
      </c>
      <c r="B101" s="218" t="s">
        <v>784</v>
      </c>
      <c r="C101" s="202" t="s">
        <v>785</v>
      </c>
      <c r="D101" s="218" t="s">
        <v>786</v>
      </c>
      <c r="E101" s="201" t="s">
        <v>787</v>
      </c>
      <c r="F101" s="218" t="s">
        <v>788</v>
      </c>
      <c r="G101" s="218"/>
    </row>
    <row r="102" customFormat="false" ht="15" hidden="false" customHeight="false" outlineLevel="0" collapsed="false">
      <c r="A102" s="218"/>
      <c r="B102" s="218"/>
      <c r="C102" s="202"/>
      <c r="D102" s="218"/>
      <c r="E102" s="201"/>
      <c r="F102" s="203" t="s">
        <v>789</v>
      </c>
      <c r="G102" s="204" t="s">
        <v>790</v>
      </c>
    </row>
    <row r="103" customFormat="false" ht="15" hidden="false" customHeight="false" outlineLevel="0" collapsed="false">
      <c r="A103" s="219" t="s">
        <v>847</v>
      </c>
      <c r="B103" s="206"/>
      <c r="C103" s="220" t="s">
        <v>833</v>
      </c>
      <c r="D103" s="208" t="n">
        <v>57.5</v>
      </c>
      <c r="E103" s="221" t="n">
        <f aca="false">AVERAGE(D103:D105)</f>
        <v>57.62</v>
      </c>
      <c r="F103" s="222" t="n">
        <f aca="false">E103</f>
        <v>57.62</v>
      </c>
      <c r="G103" s="223" t="s">
        <v>793</v>
      </c>
    </row>
    <row r="104" customFormat="false" ht="15" hidden="false" customHeight="false" outlineLevel="0" collapsed="false">
      <c r="A104" s="219" t="s">
        <v>848</v>
      </c>
      <c r="B104" s="206"/>
      <c r="C104" s="220" t="s">
        <v>833</v>
      </c>
      <c r="D104" s="208" t="n">
        <v>63.23</v>
      </c>
      <c r="E104" s="221"/>
      <c r="F104" s="222"/>
      <c r="G104" s="223"/>
    </row>
    <row r="105" customFormat="false" ht="15" hidden="false" customHeight="false" outlineLevel="0" collapsed="false">
      <c r="A105" s="219" t="s">
        <v>829</v>
      </c>
      <c r="B105" s="206"/>
      <c r="C105" s="220" t="s">
        <v>833</v>
      </c>
      <c r="D105" s="208" t="n">
        <v>52.13</v>
      </c>
      <c r="E105" s="221"/>
      <c r="F105" s="222"/>
      <c r="G105" s="223"/>
    </row>
    <row r="106" customFormat="false" ht="15" hidden="false" customHeight="false" outlineLevel="0" collapsed="false">
      <c r="A106" s="212"/>
      <c r="B106" s="212"/>
      <c r="C106" s="224"/>
      <c r="D106" s="212"/>
      <c r="E106" s="212"/>
      <c r="F106" s="212"/>
      <c r="G106" s="212"/>
    </row>
    <row r="107" customFormat="false" ht="15" hidden="false" customHeight="false" outlineLevel="0" collapsed="false">
      <c r="A107" s="196" t="s">
        <v>29</v>
      </c>
      <c r="B107" s="196" t="s">
        <v>777</v>
      </c>
      <c r="C107" s="196" t="s">
        <v>778</v>
      </c>
      <c r="D107" s="196"/>
      <c r="E107" s="196"/>
      <c r="F107" s="196" t="s">
        <v>839</v>
      </c>
      <c r="G107" s="196" t="s">
        <v>780</v>
      </c>
    </row>
    <row r="108" customFormat="false" ht="15" hidden="false" customHeight="false" outlineLevel="0" collapsed="false">
      <c r="A108" s="176" t="s">
        <v>671</v>
      </c>
      <c r="B108" s="225" t="s">
        <v>38</v>
      </c>
      <c r="C108" s="238" t="s">
        <v>849</v>
      </c>
      <c r="D108" s="227"/>
      <c r="E108" s="227"/>
      <c r="F108" s="228" t="s">
        <v>32</v>
      </c>
      <c r="G108" s="229" t="n">
        <f aca="false">F111</f>
        <v>24.8266666666667</v>
      </c>
    </row>
    <row r="109" customFormat="false" ht="15" hidden="false" customHeight="true" outlineLevel="0" collapsed="false">
      <c r="A109" s="230" t="s">
        <v>783</v>
      </c>
      <c r="B109" s="230" t="s">
        <v>784</v>
      </c>
      <c r="C109" s="231" t="s">
        <v>785</v>
      </c>
      <c r="D109" s="230" t="s">
        <v>786</v>
      </c>
      <c r="E109" s="230" t="s">
        <v>787</v>
      </c>
      <c r="F109" s="230" t="s">
        <v>788</v>
      </c>
      <c r="G109" s="230"/>
    </row>
    <row r="110" customFormat="false" ht="15" hidden="false" customHeight="false" outlineLevel="0" collapsed="false">
      <c r="A110" s="230"/>
      <c r="B110" s="230"/>
      <c r="C110" s="231"/>
      <c r="D110" s="230"/>
      <c r="E110" s="230"/>
      <c r="F110" s="232" t="s">
        <v>789</v>
      </c>
      <c r="G110" s="233" t="s">
        <v>790</v>
      </c>
    </row>
    <row r="111" customFormat="false" ht="15" hidden="false" customHeight="false" outlineLevel="0" collapsed="false">
      <c r="A111" s="234" t="s">
        <v>850</v>
      </c>
      <c r="B111" s="235"/>
      <c r="C111" s="207"/>
      <c r="D111" s="237" t="n">
        <v>16.6</v>
      </c>
      <c r="E111" s="209" t="n">
        <f aca="false">AVERAGE(D111:D114)</f>
        <v>24.8266666666667</v>
      </c>
      <c r="F111" s="229" t="n">
        <f aca="false">E111</f>
        <v>24.8266666666667</v>
      </c>
      <c r="G111" s="229" t="s">
        <v>793</v>
      </c>
    </row>
    <row r="112" customFormat="false" ht="15" hidden="false" customHeight="false" outlineLevel="0" collapsed="false">
      <c r="A112" s="234" t="s">
        <v>851</v>
      </c>
      <c r="B112" s="235"/>
      <c r="C112" s="207"/>
      <c r="D112" s="237" t="n">
        <v>27.9</v>
      </c>
      <c r="E112" s="209"/>
      <c r="F112" s="229"/>
      <c r="G112" s="229"/>
    </row>
    <row r="113" customFormat="false" ht="15" hidden="false" customHeight="false" outlineLevel="0" collapsed="false">
      <c r="A113" s="234" t="s">
        <v>852</v>
      </c>
      <c r="B113" s="235"/>
      <c r="C113" s="207"/>
      <c r="D113" s="237" t="n">
        <v>29.98</v>
      </c>
      <c r="E113" s="209"/>
      <c r="F113" s="229"/>
      <c r="G113" s="229"/>
    </row>
    <row r="114" customFormat="false" ht="15" hidden="false" customHeight="false" outlineLevel="0" collapsed="false">
      <c r="A114" s="234"/>
      <c r="B114" s="235"/>
      <c r="C114" s="207"/>
      <c r="D114" s="237"/>
      <c r="E114" s="209"/>
      <c r="F114" s="229"/>
      <c r="G114" s="229"/>
    </row>
    <row r="115" customFormat="false" ht="15" hidden="false" customHeight="false" outlineLevel="0" collapsed="false">
      <c r="A115" s="159"/>
      <c r="B115" s="239"/>
      <c r="C115" s="240"/>
      <c r="D115" s="241"/>
      <c r="E115" s="181"/>
      <c r="F115" s="181"/>
      <c r="G115" s="181"/>
    </row>
    <row r="116" customFormat="false" ht="15" hidden="false" customHeight="false" outlineLevel="0" collapsed="false">
      <c r="A116" s="159"/>
      <c r="B116" s="239"/>
      <c r="C116" s="240"/>
      <c r="D116" s="241"/>
      <c r="E116" s="181"/>
      <c r="F116" s="181"/>
      <c r="G116" s="181"/>
    </row>
    <row r="117" customFormat="false" ht="15" hidden="false" customHeight="false" outlineLevel="0" collapsed="false">
      <c r="A117" s="196" t="s">
        <v>29</v>
      </c>
      <c r="B117" s="196" t="s">
        <v>777</v>
      </c>
      <c r="C117" s="196" t="s">
        <v>778</v>
      </c>
      <c r="D117" s="196"/>
      <c r="E117" s="196"/>
      <c r="F117" s="196" t="s">
        <v>839</v>
      </c>
      <c r="G117" s="196" t="s">
        <v>780</v>
      </c>
    </row>
    <row r="118" customFormat="false" ht="15" hidden="false" customHeight="false" outlineLevel="0" collapsed="false">
      <c r="A118" s="176" t="s">
        <v>678</v>
      </c>
      <c r="B118" s="225" t="s">
        <v>38</v>
      </c>
      <c r="C118" s="242" t="s">
        <v>299</v>
      </c>
      <c r="D118" s="227"/>
      <c r="E118" s="227"/>
      <c r="F118" s="228" t="s">
        <v>32</v>
      </c>
      <c r="G118" s="229" t="n">
        <f aca="false">F121</f>
        <v>127.806666666667</v>
      </c>
    </row>
    <row r="119" customFormat="false" ht="15" hidden="false" customHeight="true" outlineLevel="0" collapsed="false">
      <c r="A119" s="230" t="s">
        <v>783</v>
      </c>
      <c r="B119" s="230" t="s">
        <v>784</v>
      </c>
      <c r="C119" s="231" t="s">
        <v>785</v>
      </c>
      <c r="D119" s="230" t="s">
        <v>786</v>
      </c>
      <c r="E119" s="230" t="s">
        <v>787</v>
      </c>
      <c r="F119" s="230" t="s">
        <v>788</v>
      </c>
      <c r="G119" s="230"/>
    </row>
    <row r="120" customFormat="false" ht="15" hidden="false" customHeight="false" outlineLevel="0" collapsed="false">
      <c r="A120" s="230"/>
      <c r="B120" s="230"/>
      <c r="C120" s="231"/>
      <c r="D120" s="230"/>
      <c r="E120" s="230"/>
      <c r="F120" s="232" t="s">
        <v>789</v>
      </c>
      <c r="G120" s="233" t="s">
        <v>790</v>
      </c>
    </row>
    <row r="121" customFormat="false" ht="15" hidden="false" customHeight="false" outlineLevel="0" collapsed="false">
      <c r="A121" s="234" t="s">
        <v>853</v>
      </c>
      <c r="B121" s="235"/>
      <c r="C121" s="207"/>
      <c r="D121" s="237" t="n">
        <v>129.02</v>
      </c>
      <c r="E121" s="209" t="n">
        <f aca="false">AVERAGE(D121:D124)</f>
        <v>127.806666666667</v>
      </c>
      <c r="F121" s="229" t="n">
        <f aca="false">E121</f>
        <v>127.806666666667</v>
      </c>
      <c r="G121" s="229" t="s">
        <v>793</v>
      </c>
    </row>
    <row r="122" customFormat="false" ht="15" hidden="false" customHeight="false" outlineLevel="0" collapsed="false">
      <c r="A122" s="234" t="s">
        <v>854</v>
      </c>
      <c r="B122" s="235"/>
      <c r="C122" s="207"/>
      <c r="D122" s="237" t="n">
        <v>109.95</v>
      </c>
      <c r="E122" s="209"/>
      <c r="F122" s="229"/>
      <c r="G122" s="229"/>
    </row>
    <row r="123" customFormat="false" ht="15" hidden="false" customHeight="false" outlineLevel="0" collapsed="false">
      <c r="A123" s="234" t="s">
        <v>855</v>
      </c>
      <c r="B123" s="235"/>
      <c r="C123" s="207"/>
      <c r="D123" s="237" t="n">
        <v>144.45</v>
      </c>
      <c r="E123" s="209"/>
      <c r="F123" s="229"/>
      <c r="G123" s="229"/>
    </row>
    <row r="124" customFormat="false" ht="15" hidden="false" customHeight="false" outlineLevel="0" collapsed="false">
      <c r="A124" s="234"/>
      <c r="B124" s="235"/>
      <c r="C124" s="207"/>
      <c r="D124" s="237"/>
      <c r="E124" s="209"/>
      <c r="F124" s="229"/>
      <c r="G124" s="229"/>
    </row>
    <row r="125" customFormat="false" ht="15" hidden="false" customHeight="false" outlineLevel="0" collapsed="false">
      <c r="A125" s="159"/>
      <c r="B125" s="239"/>
      <c r="C125" s="240"/>
      <c r="D125" s="241"/>
      <c r="E125" s="181"/>
      <c r="F125" s="181"/>
      <c r="G125" s="181"/>
    </row>
    <row r="126" customFormat="false" ht="15" hidden="false" customHeight="false" outlineLevel="0" collapsed="false">
      <c r="A126" s="196" t="s">
        <v>29</v>
      </c>
      <c r="B126" s="196" t="s">
        <v>777</v>
      </c>
      <c r="C126" s="196" t="s">
        <v>778</v>
      </c>
      <c r="D126" s="196"/>
      <c r="E126" s="196"/>
      <c r="F126" s="196" t="s">
        <v>839</v>
      </c>
      <c r="G126" s="196" t="s">
        <v>780</v>
      </c>
    </row>
    <row r="127" customFormat="false" ht="15" hidden="false" customHeight="false" outlineLevel="0" collapsed="false">
      <c r="A127" s="176" t="s">
        <v>683</v>
      </c>
      <c r="B127" s="225" t="s">
        <v>38</v>
      </c>
      <c r="C127" s="242" t="s">
        <v>856</v>
      </c>
      <c r="D127" s="227"/>
      <c r="E127" s="227"/>
      <c r="F127" s="228" t="s">
        <v>32</v>
      </c>
      <c r="G127" s="229" t="n">
        <f aca="false">F130</f>
        <v>60.9366666666667</v>
      </c>
    </row>
    <row r="128" customFormat="false" ht="15" hidden="false" customHeight="true" outlineLevel="0" collapsed="false">
      <c r="A128" s="230" t="s">
        <v>783</v>
      </c>
      <c r="B128" s="230" t="s">
        <v>784</v>
      </c>
      <c r="C128" s="231" t="s">
        <v>785</v>
      </c>
      <c r="D128" s="230" t="s">
        <v>786</v>
      </c>
      <c r="E128" s="230" t="s">
        <v>787</v>
      </c>
      <c r="F128" s="230" t="s">
        <v>788</v>
      </c>
      <c r="G128" s="230"/>
    </row>
    <row r="129" customFormat="false" ht="15" hidden="false" customHeight="false" outlineLevel="0" collapsed="false">
      <c r="A129" s="230"/>
      <c r="B129" s="230"/>
      <c r="C129" s="231"/>
      <c r="D129" s="230"/>
      <c r="E129" s="230"/>
      <c r="F129" s="232" t="s">
        <v>789</v>
      </c>
      <c r="G129" s="233" t="s">
        <v>790</v>
      </c>
    </row>
    <row r="130" customFormat="false" ht="15" hidden="false" customHeight="false" outlineLevel="0" collapsed="false">
      <c r="A130" s="234" t="s">
        <v>854</v>
      </c>
      <c r="B130" s="235"/>
      <c r="C130" s="207"/>
      <c r="D130" s="237" t="n">
        <v>62.95</v>
      </c>
      <c r="E130" s="209" t="n">
        <f aca="false">AVERAGE(D130:D133)</f>
        <v>60.9366666666667</v>
      </c>
      <c r="F130" s="229" t="n">
        <f aca="false">E130</f>
        <v>60.9366666666667</v>
      </c>
      <c r="G130" s="229" t="s">
        <v>793</v>
      </c>
    </row>
    <row r="131" customFormat="false" ht="15" hidden="false" customHeight="false" outlineLevel="0" collapsed="false">
      <c r="A131" s="234" t="s">
        <v>857</v>
      </c>
      <c r="B131" s="235"/>
      <c r="C131" s="207"/>
      <c r="D131" s="237" t="n">
        <v>72.44</v>
      </c>
      <c r="E131" s="209"/>
      <c r="F131" s="229"/>
      <c r="G131" s="229"/>
    </row>
    <row r="132" customFormat="false" ht="15" hidden="false" customHeight="false" outlineLevel="0" collapsed="false">
      <c r="A132" s="234" t="s">
        <v>829</v>
      </c>
      <c r="B132" s="235"/>
      <c r="C132" s="207"/>
      <c r="D132" s="237" t="n">
        <v>47.42</v>
      </c>
      <c r="E132" s="209"/>
      <c r="F132" s="229"/>
      <c r="G132" s="229"/>
    </row>
    <row r="133" customFormat="false" ht="15" hidden="false" customHeight="false" outlineLevel="0" collapsed="false">
      <c r="A133" s="234"/>
      <c r="B133" s="235"/>
      <c r="C133" s="207"/>
      <c r="D133" s="237"/>
      <c r="E133" s="209"/>
      <c r="F133" s="229"/>
      <c r="G133" s="229"/>
    </row>
    <row r="134" customFormat="false" ht="15" hidden="false" customHeight="false" outlineLevel="0" collapsed="false">
      <c r="A134" s="159"/>
      <c r="B134" s="239"/>
      <c r="C134" s="240"/>
      <c r="D134" s="241"/>
      <c r="E134" s="181"/>
      <c r="F134" s="181"/>
      <c r="G134" s="181"/>
    </row>
    <row r="135" customFormat="false" ht="15" hidden="false" customHeight="false" outlineLevel="0" collapsed="false">
      <c r="A135" s="196" t="s">
        <v>29</v>
      </c>
      <c r="B135" s="196" t="s">
        <v>777</v>
      </c>
      <c r="C135" s="196" t="s">
        <v>778</v>
      </c>
      <c r="D135" s="196"/>
      <c r="E135" s="196"/>
      <c r="F135" s="196" t="s">
        <v>839</v>
      </c>
      <c r="G135" s="196" t="s">
        <v>780</v>
      </c>
    </row>
    <row r="136" customFormat="false" ht="15" hidden="false" customHeight="false" outlineLevel="0" collapsed="false">
      <c r="A136" s="176" t="s">
        <v>674</v>
      </c>
      <c r="B136" s="225" t="s">
        <v>38</v>
      </c>
      <c r="C136" s="242" t="s">
        <v>293</v>
      </c>
      <c r="D136" s="227"/>
      <c r="E136" s="227"/>
      <c r="F136" s="228" t="s">
        <v>32</v>
      </c>
      <c r="G136" s="229" t="n">
        <f aca="false">F139</f>
        <v>43.8566666666667</v>
      </c>
    </row>
    <row r="137" customFormat="false" ht="15" hidden="false" customHeight="true" outlineLevel="0" collapsed="false">
      <c r="A137" s="230" t="s">
        <v>783</v>
      </c>
      <c r="B137" s="230" t="s">
        <v>784</v>
      </c>
      <c r="C137" s="231" t="s">
        <v>785</v>
      </c>
      <c r="D137" s="230" t="s">
        <v>786</v>
      </c>
      <c r="E137" s="230" t="s">
        <v>787</v>
      </c>
      <c r="F137" s="230" t="s">
        <v>788</v>
      </c>
      <c r="G137" s="230"/>
    </row>
    <row r="138" customFormat="false" ht="15" hidden="false" customHeight="false" outlineLevel="0" collapsed="false">
      <c r="A138" s="230"/>
      <c r="B138" s="230"/>
      <c r="C138" s="231"/>
      <c r="D138" s="230"/>
      <c r="E138" s="230"/>
      <c r="F138" s="232" t="s">
        <v>789</v>
      </c>
      <c r="G138" s="233" t="s">
        <v>790</v>
      </c>
    </row>
    <row r="139" customFormat="false" ht="15" hidden="false" customHeight="false" outlineLevel="0" collapsed="false">
      <c r="A139" s="234" t="s">
        <v>854</v>
      </c>
      <c r="B139" s="235"/>
      <c r="C139" s="207"/>
      <c r="D139" s="237" t="n">
        <v>59.95</v>
      </c>
      <c r="E139" s="209" t="n">
        <f aca="false">AVERAGE(D139:D141)</f>
        <v>43.8566666666667</v>
      </c>
      <c r="F139" s="229" t="n">
        <f aca="false">E139</f>
        <v>43.8566666666667</v>
      </c>
      <c r="G139" s="229" t="s">
        <v>793</v>
      </c>
    </row>
    <row r="140" customFormat="false" ht="15" hidden="false" customHeight="false" outlineLevel="0" collapsed="false">
      <c r="A140" s="234" t="s">
        <v>858</v>
      </c>
      <c r="B140" s="235"/>
      <c r="C140" s="207"/>
      <c r="D140" s="237" t="n">
        <v>31.97</v>
      </c>
      <c r="E140" s="209"/>
      <c r="F140" s="229"/>
      <c r="G140" s="229"/>
    </row>
    <row r="141" customFormat="false" ht="15" hidden="false" customHeight="false" outlineLevel="0" collapsed="false">
      <c r="A141" s="234" t="s">
        <v>829</v>
      </c>
      <c r="B141" s="235"/>
      <c r="C141" s="207"/>
      <c r="D141" s="237" t="n">
        <v>39.65</v>
      </c>
      <c r="E141" s="209"/>
      <c r="F141" s="229"/>
      <c r="G141" s="229"/>
    </row>
    <row r="142" customFormat="false" ht="15" hidden="false" customHeight="false" outlineLevel="0" collapsed="false">
      <c r="A142" s="159"/>
      <c r="B142" s="239"/>
      <c r="C142" s="240"/>
      <c r="D142" s="241"/>
      <c r="E142" s="181"/>
      <c r="F142" s="181"/>
      <c r="G142" s="181"/>
    </row>
    <row r="143" customFormat="false" ht="15" hidden="false" customHeight="false" outlineLevel="0" collapsed="false">
      <c r="A143" s="196" t="s">
        <v>29</v>
      </c>
      <c r="B143" s="196" t="s">
        <v>777</v>
      </c>
      <c r="C143" s="196" t="s">
        <v>778</v>
      </c>
      <c r="D143" s="196"/>
      <c r="E143" s="196"/>
      <c r="F143" s="196" t="s">
        <v>839</v>
      </c>
      <c r="G143" s="196" t="s">
        <v>780</v>
      </c>
    </row>
    <row r="144" customFormat="false" ht="15" hidden="false" customHeight="false" outlineLevel="0" collapsed="false">
      <c r="A144" s="176" t="s">
        <v>672</v>
      </c>
      <c r="B144" s="225" t="s">
        <v>38</v>
      </c>
      <c r="C144" s="243" t="s">
        <v>290</v>
      </c>
      <c r="D144" s="227"/>
      <c r="E144" s="227"/>
      <c r="F144" s="228" t="s">
        <v>32</v>
      </c>
      <c r="G144" s="229" t="n">
        <f aca="false">F147</f>
        <v>49.01</v>
      </c>
    </row>
    <row r="145" customFormat="false" ht="15" hidden="false" customHeight="true" outlineLevel="0" collapsed="false">
      <c r="A145" s="230" t="s">
        <v>783</v>
      </c>
      <c r="B145" s="230" t="s">
        <v>784</v>
      </c>
      <c r="C145" s="231" t="s">
        <v>785</v>
      </c>
      <c r="D145" s="230" t="s">
        <v>786</v>
      </c>
      <c r="E145" s="230" t="s">
        <v>787</v>
      </c>
      <c r="F145" s="230" t="s">
        <v>788</v>
      </c>
      <c r="G145" s="230"/>
    </row>
    <row r="146" customFormat="false" ht="15" hidden="false" customHeight="false" outlineLevel="0" collapsed="false">
      <c r="A146" s="230"/>
      <c r="B146" s="230"/>
      <c r="C146" s="231"/>
      <c r="D146" s="230"/>
      <c r="E146" s="230"/>
      <c r="F146" s="232" t="s">
        <v>789</v>
      </c>
      <c r="G146" s="233" t="s">
        <v>790</v>
      </c>
    </row>
    <row r="147" customFormat="false" ht="15" hidden="false" customHeight="false" outlineLevel="0" collapsed="false">
      <c r="A147" s="234" t="s">
        <v>854</v>
      </c>
      <c r="B147" s="235"/>
      <c r="C147" s="207"/>
      <c r="D147" s="237" t="n">
        <v>59.95</v>
      </c>
      <c r="E147" s="209" t="n">
        <f aca="false">AVERAGE(D147:D150)</f>
        <v>49.01</v>
      </c>
      <c r="F147" s="229" t="n">
        <f aca="false">E147</f>
        <v>49.01</v>
      </c>
      <c r="G147" s="229" t="s">
        <v>793</v>
      </c>
    </row>
    <row r="148" customFormat="false" ht="15" hidden="false" customHeight="false" outlineLevel="0" collapsed="false">
      <c r="A148" s="234" t="s">
        <v>829</v>
      </c>
      <c r="B148" s="235"/>
      <c r="C148" s="207"/>
      <c r="D148" s="237" t="n">
        <v>36.1</v>
      </c>
      <c r="E148" s="209"/>
      <c r="F148" s="229"/>
      <c r="G148" s="229"/>
    </row>
    <row r="149" customFormat="false" ht="15" hidden="false" customHeight="false" outlineLevel="0" collapsed="false">
      <c r="A149" s="234" t="s">
        <v>859</v>
      </c>
      <c r="B149" s="235"/>
      <c r="C149" s="207"/>
      <c r="D149" s="237" t="n">
        <v>50.98</v>
      </c>
      <c r="E149" s="209"/>
      <c r="F149" s="229"/>
      <c r="G149" s="229"/>
    </row>
    <row r="150" customFormat="false" ht="15" hidden="false" customHeight="false" outlineLevel="0" collapsed="false">
      <c r="A150" s="234"/>
      <c r="B150" s="235"/>
      <c r="C150" s="207"/>
      <c r="D150" s="237"/>
      <c r="E150" s="209"/>
      <c r="F150" s="229"/>
      <c r="G150" s="229"/>
    </row>
    <row r="151" customFormat="false" ht="15" hidden="false" customHeight="false" outlineLevel="0" collapsed="false">
      <c r="A151" s="159"/>
      <c r="B151" s="239"/>
      <c r="C151" s="240"/>
      <c r="D151" s="241"/>
      <c r="E151" s="181"/>
      <c r="F151" s="181"/>
      <c r="G151" s="181"/>
    </row>
    <row r="152" customFormat="false" ht="15" hidden="false" customHeight="false" outlineLevel="0" collapsed="false">
      <c r="A152" s="196" t="s">
        <v>29</v>
      </c>
      <c r="B152" s="196" t="s">
        <v>777</v>
      </c>
      <c r="C152" s="196" t="s">
        <v>778</v>
      </c>
      <c r="D152" s="196"/>
      <c r="E152" s="196"/>
      <c r="F152" s="196" t="s">
        <v>839</v>
      </c>
      <c r="G152" s="196" t="s">
        <v>780</v>
      </c>
    </row>
    <row r="153" customFormat="false" ht="15" hidden="false" customHeight="false" outlineLevel="0" collapsed="false">
      <c r="A153" s="176" t="s">
        <v>675</v>
      </c>
      <c r="B153" s="225" t="s">
        <v>38</v>
      </c>
      <c r="C153" s="242" t="s">
        <v>860</v>
      </c>
      <c r="D153" s="227"/>
      <c r="E153" s="227"/>
      <c r="F153" s="228" t="s">
        <v>32</v>
      </c>
      <c r="G153" s="229" t="n">
        <f aca="false">F156</f>
        <v>18.95</v>
      </c>
    </row>
    <row r="154" customFormat="false" ht="15" hidden="false" customHeight="true" outlineLevel="0" collapsed="false">
      <c r="A154" s="230" t="s">
        <v>783</v>
      </c>
      <c r="B154" s="230" t="s">
        <v>784</v>
      </c>
      <c r="C154" s="231" t="s">
        <v>785</v>
      </c>
      <c r="D154" s="230" t="s">
        <v>786</v>
      </c>
      <c r="E154" s="230" t="s">
        <v>787</v>
      </c>
      <c r="F154" s="230" t="s">
        <v>788</v>
      </c>
      <c r="G154" s="230"/>
    </row>
    <row r="155" customFormat="false" ht="15" hidden="false" customHeight="false" outlineLevel="0" collapsed="false">
      <c r="A155" s="230"/>
      <c r="B155" s="230"/>
      <c r="C155" s="231"/>
      <c r="D155" s="230"/>
      <c r="E155" s="230"/>
      <c r="F155" s="232" t="s">
        <v>789</v>
      </c>
      <c r="G155" s="233" t="s">
        <v>790</v>
      </c>
    </row>
    <row r="156" customFormat="false" ht="15" hidden="false" customHeight="false" outlineLevel="0" collapsed="false">
      <c r="A156" s="234" t="s">
        <v>854</v>
      </c>
      <c r="B156" s="235"/>
      <c r="C156" s="207"/>
      <c r="D156" s="237" t="n">
        <v>21</v>
      </c>
      <c r="E156" s="209" t="n">
        <f aca="false">AVERAGE(D156:D159)</f>
        <v>18.95</v>
      </c>
      <c r="F156" s="229" t="n">
        <f aca="false">E156</f>
        <v>18.95</v>
      </c>
      <c r="G156" s="229" t="s">
        <v>793</v>
      </c>
    </row>
    <row r="157" customFormat="false" ht="15" hidden="false" customHeight="false" outlineLevel="0" collapsed="false">
      <c r="A157" s="234" t="s">
        <v>829</v>
      </c>
      <c r="B157" s="235"/>
      <c r="C157" s="207"/>
      <c r="D157" s="237" t="n">
        <v>16.9</v>
      </c>
      <c r="E157" s="209"/>
      <c r="F157" s="229"/>
      <c r="G157" s="229"/>
    </row>
    <row r="158" customFormat="false" ht="15" hidden="false" customHeight="false" outlineLevel="0" collapsed="false">
      <c r="A158" s="234"/>
      <c r="B158" s="235"/>
      <c r="C158" s="207"/>
      <c r="D158" s="237"/>
      <c r="E158" s="209"/>
      <c r="F158" s="229"/>
      <c r="G158" s="229"/>
    </row>
    <row r="159" customFormat="false" ht="15" hidden="false" customHeight="false" outlineLevel="0" collapsed="false">
      <c r="A159" s="234"/>
      <c r="B159" s="235"/>
      <c r="C159" s="207"/>
      <c r="D159" s="237"/>
      <c r="E159" s="209"/>
      <c r="F159" s="229"/>
      <c r="G159" s="229"/>
    </row>
    <row r="160" customFormat="false" ht="15" hidden="false" customHeight="false" outlineLevel="0" collapsed="false">
      <c r="A160" s="159"/>
      <c r="B160" s="239"/>
      <c r="C160" s="240"/>
      <c r="D160" s="241"/>
      <c r="E160" s="181"/>
      <c r="F160" s="181"/>
      <c r="G160" s="181"/>
    </row>
    <row r="161" customFormat="false" ht="15" hidden="false" customHeight="false" outlineLevel="0" collapsed="false">
      <c r="A161" s="224"/>
      <c r="B161" s="224"/>
      <c r="C161" s="207"/>
      <c r="D161" s="224"/>
      <c r="E161" s="224"/>
      <c r="F161" s="224"/>
      <c r="G161" s="224"/>
    </row>
    <row r="162" customFormat="false" ht="15" hidden="false" customHeight="false" outlineLevel="0" collapsed="false">
      <c r="A162" s="196" t="s">
        <v>29</v>
      </c>
      <c r="B162" s="196" t="s">
        <v>777</v>
      </c>
      <c r="C162" s="196" t="s">
        <v>778</v>
      </c>
      <c r="D162" s="196"/>
      <c r="E162" s="196"/>
      <c r="F162" s="196" t="s">
        <v>779</v>
      </c>
      <c r="G162" s="196" t="s">
        <v>780</v>
      </c>
    </row>
    <row r="163" customFormat="false" ht="15" hidden="false" customHeight="false" outlineLevel="0" collapsed="false">
      <c r="A163" s="176" t="s">
        <v>669</v>
      </c>
      <c r="B163" s="213" t="s">
        <v>478</v>
      </c>
      <c r="C163" s="244" t="s">
        <v>861</v>
      </c>
      <c r="D163" s="244"/>
      <c r="E163" s="244"/>
      <c r="F163" s="206" t="s">
        <v>32</v>
      </c>
      <c r="G163" s="217" t="n">
        <f aca="false">F166</f>
        <v>4.17</v>
      </c>
    </row>
    <row r="164" customFormat="false" ht="15" hidden="false" customHeight="true" outlineLevel="0" collapsed="false">
      <c r="A164" s="218" t="s">
        <v>783</v>
      </c>
      <c r="B164" s="218" t="s">
        <v>784</v>
      </c>
      <c r="C164" s="202" t="s">
        <v>785</v>
      </c>
      <c r="D164" s="218" t="s">
        <v>786</v>
      </c>
      <c r="E164" s="201" t="s">
        <v>787</v>
      </c>
      <c r="F164" s="218" t="s">
        <v>788</v>
      </c>
      <c r="G164" s="218"/>
    </row>
    <row r="165" customFormat="false" ht="15" hidden="false" customHeight="false" outlineLevel="0" collapsed="false">
      <c r="A165" s="218"/>
      <c r="B165" s="218"/>
      <c r="C165" s="202"/>
      <c r="D165" s="218"/>
      <c r="E165" s="201"/>
      <c r="F165" s="203" t="s">
        <v>789</v>
      </c>
      <c r="G165" s="204" t="s">
        <v>790</v>
      </c>
    </row>
    <row r="166" customFormat="false" ht="15" hidden="false" customHeight="false" outlineLevel="0" collapsed="false">
      <c r="A166" s="234" t="s">
        <v>854</v>
      </c>
      <c r="B166" s="206"/>
      <c r="C166" s="220"/>
      <c r="D166" s="208" t="n">
        <v>3.35</v>
      </c>
      <c r="E166" s="221" t="n">
        <f aca="false">AVERAGE(D166:D168)</f>
        <v>4.17</v>
      </c>
      <c r="F166" s="210" t="n">
        <f aca="false">E166</f>
        <v>4.17</v>
      </c>
      <c r="G166" s="211" t="s">
        <v>793</v>
      </c>
    </row>
    <row r="167" customFormat="false" ht="15" hidden="false" customHeight="false" outlineLevel="0" collapsed="false">
      <c r="A167" s="219" t="s">
        <v>862</v>
      </c>
      <c r="B167" s="206"/>
      <c r="C167" s="220"/>
      <c r="D167" s="208" t="n">
        <v>4.32</v>
      </c>
      <c r="E167" s="221"/>
      <c r="F167" s="210"/>
      <c r="G167" s="211"/>
    </row>
    <row r="168" customFormat="false" ht="15" hidden="false" customHeight="false" outlineLevel="0" collapsed="false">
      <c r="A168" s="219" t="s">
        <v>842</v>
      </c>
      <c r="B168" s="206"/>
      <c r="C168" s="207"/>
      <c r="D168" s="208" t="n">
        <v>4.84</v>
      </c>
      <c r="E168" s="221"/>
      <c r="F168" s="210"/>
      <c r="G168" s="211"/>
    </row>
    <row r="169" customFormat="false" ht="15" hidden="false" customHeight="false" outlineLevel="0" collapsed="false">
      <c r="A169" s="224"/>
      <c r="B169" s="224"/>
      <c r="C169" s="207"/>
      <c r="D169" s="224"/>
      <c r="E169" s="224"/>
      <c r="F169" s="224"/>
      <c r="G169" s="224"/>
    </row>
    <row r="170" customFormat="false" ht="15" hidden="false" customHeight="false" outlineLevel="0" collapsed="false">
      <c r="A170" s="196" t="s">
        <v>29</v>
      </c>
      <c r="B170" s="196" t="s">
        <v>777</v>
      </c>
      <c r="C170" s="196" t="s">
        <v>778</v>
      </c>
      <c r="D170" s="196"/>
      <c r="E170" s="196"/>
      <c r="F170" s="196" t="s">
        <v>779</v>
      </c>
      <c r="G170" s="196" t="s">
        <v>780</v>
      </c>
    </row>
    <row r="171" customFormat="false" ht="15" hidden="false" customHeight="false" outlineLevel="0" collapsed="false">
      <c r="A171" s="176" t="s">
        <v>679</v>
      </c>
      <c r="B171" s="213" t="s">
        <v>478</v>
      </c>
      <c r="C171" s="244" t="s">
        <v>863</v>
      </c>
      <c r="D171" s="244"/>
      <c r="E171" s="244"/>
      <c r="F171" s="206" t="s">
        <v>152</v>
      </c>
      <c r="G171" s="217" t="n">
        <f aca="false">F174</f>
        <v>36.1433333333333</v>
      </c>
    </row>
    <row r="172" customFormat="false" ht="15" hidden="false" customHeight="true" outlineLevel="0" collapsed="false">
      <c r="A172" s="218" t="s">
        <v>783</v>
      </c>
      <c r="B172" s="218" t="s">
        <v>784</v>
      </c>
      <c r="C172" s="202" t="s">
        <v>785</v>
      </c>
      <c r="D172" s="218" t="s">
        <v>786</v>
      </c>
      <c r="E172" s="201" t="s">
        <v>787</v>
      </c>
      <c r="F172" s="218" t="s">
        <v>788</v>
      </c>
      <c r="G172" s="218"/>
    </row>
    <row r="173" customFormat="false" ht="15" hidden="false" customHeight="false" outlineLevel="0" collapsed="false">
      <c r="A173" s="218"/>
      <c r="B173" s="218"/>
      <c r="C173" s="202"/>
      <c r="D173" s="218"/>
      <c r="E173" s="201"/>
      <c r="F173" s="203" t="s">
        <v>789</v>
      </c>
      <c r="G173" s="204" t="s">
        <v>790</v>
      </c>
    </row>
    <row r="174" customFormat="false" ht="15" hidden="false" customHeight="false" outlineLevel="0" collapsed="false">
      <c r="A174" s="234" t="s">
        <v>854</v>
      </c>
      <c r="B174" s="206"/>
      <c r="C174" s="220"/>
      <c r="D174" s="208" t="n">
        <v>39.95</v>
      </c>
      <c r="E174" s="209" t="n">
        <f aca="false">AVERAGE(D174:D176)</f>
        <v>36.1433333333333</v>
      </c>
      <c r="F174" s="210" t="n">
        <f aca="false">E174</f>
        <v>36.1433333333333</v>
      </c>
      <c r="G174" s="211" t="s">
        <v>793</v>
      </c>
    </row>
    <row r="175" customFormat="false" ht="26.25" hidden="false" customHeight="false" outlineLevel="0" collapsed="false">
      <c r="A175" s="219" t="s">
        <v>864</v>
      </c>
      <c r="B175" s="206"/>
      <c r="C175" s="220"/>
      <c r="D175" s="208" t="n">
        <v>38.82</v>
      </c>
      <c r="E175" s="209"/>
      <c r="F175" s="210"/>
      <c r="G175" s="211"/>
    </row>
    <row r="176" customFormat="false" ht="15" hidden="false" customHeight="false" outlineLevel="0" collapsed="false">
      <c r="A176" s="219" t="s">
        <v>865</v>
      </c>
      <c r="B176" s="206"/>
      <c r="C176" s="207"/>
      <c r="D176" s="208" t="n">
        <v>29.66</v>
      </c>
      <c r="E176" s="209"/>
      <c r="F176" s="210"/>
      <c r="G176" s="211"/>
    </row>
    <row r="177" customFormat="false" ht="15" hidden="false" customHeight="false" outlineLevel="0" collapsed="false">
      <c r="A177" s="224"/>
      <c r="B177" s="224"/>
      <c r="C177" s="207"/>
      <c r="D177" s="224"/>
      <c r="E177" s="224"/>
      <c r="F177" s="224"/>
      <c r="G177" s="224"/>
    </row>
    <row r="178" customFormat="false" ht="15" hidden="false" customHeight="false" outlineLevel="0" collapsed="false">
      <c r="A178" s="196" t="s">
        <v>29</v>
      </c>
      <c r="B178" s="196" t="s">
        <v>777</v>
      </c>
      <c r="C178" s="196" t="s">
        <v>778</v>
      </c>
      <c r="D178" s="196"/>
      <c r="E178" s="196"/>
      <c r="F178" s="196" t="s">
        <v>779</v>
      </c>
      <c r="G178" s="196" t="s">
        <v>780</v>
      </c>
    </row>
    <row r="179" customFormat="false" ht="25.5" hidden="false" customHeight="false" outlineLevel="0" collapsed="false">
      <c r="A179" s="176" t="s">
        <v>703</v>
      </c>
      <c r="B179" s="213" t="s">
        <v>478</v>
      </c>
      <c r="C179" s="245" t="s">
        <v>866</v>
      </c>
      <c r="D179" s="215"/>
      <c r="E179" s="216"/>
      <c r="F179" s="206" t="s">
        <v>32</v>
      </c>
      <c r="G179" s="217" t="n">
        <f aca="false">F182</f>
        <v>3821.36666666667</v>
      </c>
    </row>
    <row r="180" customFormat="false" ht="15" hidden="false" customHeight="true" outlineLevel="0" collapsed="false">
      <c r="A180" s="218" t="s">
        <v>783</v>
      </c>
      <c r="B180" s="218" t="s">
        <v>784</v>
      </c>
      <c r="C180" s="202" t="s">
        <v>785</v>
      </c>
      <c r="D180" s="218" t="s">
        <v>786</v>
      </c>
      <c r="E180" s="201" t="s">
        <v>787</v>
      </c>
      <c r="F180" s="218" t="s">
        <v>788</v>
      </c>
      <c r="G180" s="218"/>
    </row>
    <row r="181" customFormat="false" ht="15" hidden="false" customHeight="false" outlineLevel="0" collapsed="false">
      <c r="A181" s="218"/>
      <c r="B181" s="218"/>
      <c r="C181" s="202"/>
      <c r="D181" s="218"/>
      <c r="E181" s="201"/>
      <c r="F181" s="203" t="s">
        <v>789</v>
      </c>
      <c r="G181" s="204" t="s">
        <v>790</v>
      </c>
    </row>
    <row r="182" customFormat="false" ht="15" hidden="false" customHeight="false" outlineLevel="0" collapsed="false">
      <c r="A182" s="219" t="s">
        <v>824</v>
      </c>
      <c r="B182" s="206"/>
      <c r="C182" s="220" t="s">
        <v>833</v>
      </c>
      <c r="D182" s="208" t="n">
        <v>3380</v>
      </c>
      <c r="E182" s="221" t="n">
        <f aca="false">AVERAGE(D182:D184)</f>
        <v>3821.36666666667</v>
      </c>
      <c r="F182" s="222" t="n">
        <f aca="false">E182</f>
        <v>3821.36666666667</v>
      </c>
      <c r="G182" s="223" t="s">
        <v>793</v>
      </c>
    </row>
    <row r="183" customFormat="false" ht="15" hidden="false" customHeight="false" outlineLevel="0" collapsed="false">
      <c r="A183" s="219" t="s">
        <v>867</v>
      </c>
      <c r="B183" s="206"/>
      <c r="C183" s="220" t="s">
        <v>833</v>
      </c>
      <c r="D183" s="208" t="n">
        <v>3535.2</v>
      </c>
      <c r="E183" s="221"/>
      <c r="F183" s="222"/>
      <c r="G183" s="223"/>
    </row>
    <row r="184" customFormat="false" ht="15" hidden="false" customHeight="false" outlineLevel="0" collapsed="false">
      <c r="A184" s="219" t="s">
        <v>868</v>
      </c>
      <c r="B184" s="206"/>
      <c r="C184" s="220" t="s">
        <v>833</v>
      </c>
      <c r="D184" s="208" t="n">
        <v>4548.9</v>
      </c>
      <c r="E184" s="221"/>
      <c r="F184" s="222"/>
      <c r="G184" s="223"/>
    </row>
    <row r="185" customFormat="false" ht="15" hidden="false" customHeight="false" outlineLevel="0" collapsed="false">
      <c r="A185" s="219"/>
      <c r="B185" s="206"/>
      <c r="C185" s="220"/>
      <c r="D185" s="208"/>
      <c r="E185" s="246"/>
      <c r="F185" s="247"/>
      <c r="G185" s="248"/>
    </row>
    <row r="186" customFormat="false" ht="15" hidden="false" customHeight="false" outlineLevel="0" collapsed="false">
      <c r="A186" s="196" t="s">
        <v>29</v>
      </c>
      <c r="B186" s="196" t="s">
        <v>777</v>
      </c>
      <c r="C186" s="196" t="s">
        <v>778</v>
      </c>
      <c r="D186" s="196"/>
      <c r="E186" s="196"/>
      <c r="F186" s="196" t="s">
        <v>779</v>
      </c>
      <c r="G186" s="196" t="s">
        <v>780</v>
      </c>
    </row>
    <row r="187" customFormat="false" ht="15" hidden="false" customHeight="false" outlineLevel="0" collapsed="false">
      <c r="A187" s="176" t="s">
        <v>705</v>
      </c>
      <c r="B187" s="213" t="s">
        <v>478</v>
      </c>
      <c r="C187" s="245" t="s">
        <v>869</v>
      </c>
      <c r="D187" s="215"/>
      <c r="E187" s="216"/>
      <c r="F187" s="206" t="s">
        <v>32</v>
      </c>
      <c r="G187" s="217" t="n">
        <f aca="false">F190</f>
        <v>833.536666666667</v>
      </c>
    </row>
    <row r="188" customFormat="false" ht="15" hidden="false" customHeight="true" outlineLevel="0" collapsed="false">
      <c r="A188" s="218" t="s">
        <v>783</v>
      </c>
      <c r="B188" s="218" t="s">
        <v>784</v>
      </c>
      <c r="C188" s="202" t="s">
        <v>785</v>
      </c>
      <c r="D188" s="218" t="s">
        <v>786</v>
      </c>
      <c r="E188" s="201" t="s">
        <v>787</v>
      </c>
      <c r="F188" s="218" t="s">
        <v>788</v>
      </c>
      <c r="G188" s="218"/>
    </row>
    <row r="189" customFormat="false" ht="15" hidden="false" customHeight="false" outlineLevel="0" collapsed="false">
      <c r="A189" s="218"/>
      <c r="B189" s="218"/>
      <c r="C189" s="202"/>
      <c r="D189" s="218"/>
      <c r="E189" s="201"/>
      <c r="F189" s="203" t="s">
        <v>789</v>
      </c>
      <c r="G189" s="204" t="s">
        <v>790</v>
      </c>
    </row>
    <row r="190" customFormat="false" ht="15" hidden="false" customHeight="false" outlineLevel="0" collapsed="false">
      <c r="A190" s="219" t="s">
        <v>824</v>
      </c>
      <c r="B190" s="206"/>
      <c r="C190" s="220" t="s">
        <v>833</v>
      </c>
      <c r="D190" s="208" t="n">
        <v>822.35</v>
      </c>
      <c r="E190" s="221" t="n">
        <f aca="false">AVERAGE(D190:D192)</f>
        <v>833.536666666667</v>
      </c>
      <c r="F190" s="222" t="n">
        <f aca="false">E190</f>
        <v>833.536666666667</v>
      </c>
      <c r="G190" s="223" t="s">
        <v>793</v>
      </c>
    </row>
    <row r="191" customFormat="false" ht="15" hidden="false" customHeight="false" outlineLevel="0" collapsed="false">
      <c r="A191" s="219" t="s">
        <v>870</v>
      </c>
      <c r="B191" s="206"/>
      <c r="C191" s="220" t="s">
        <v>833</v>
      </c>
      <c r="D191" s="208" t="n">
        <v>829.26</v>
      </c>
      <c r="E191" s="221"/>
      <c r="F191" s="222"/>
      <c r="G191" s="223"/>
    </row>
    <row r="192" customFormat="false" ht="15" hidden="false" customHeight="false" outlineLevel="0" collapsed="false">
      <c r="A192" s="219" t="s">
        <v>871</v>
      </c>
      <c r="B192" s="206"/>
      <c r="C192" s="220" t="s">
        <v>833</v>
      </c>
      <c r="D192" s="208" t="n">
        <v>849</v>
      </c>
      <c r="E192" s="221"/>
      <c r="F192" s="222"/>
      <c r="G192" s="223"/>
    </row>
    <row r="193" customFormat="false" ht="15" hidden="false" customHeight="false" outlineLevel="0" collapsed="false">
      <c r="A193" s="219"/>
      <c r="B193" s="206"/>
      <c r="C193" s="220"/>
      <c r="D193" s="208"/>
      <c r="E193" s="246"/>
      <c r="F193" s="247"/>
      <c r="G193" s="248"/>
    </row>
    <row r="194" customFormat="false" ht="15" hidden="false" customHeight="false" outlineLevel="0" collapsed="false">
      <c r="A194" s="196" t="s">
        <v>29</v>
      </c>
      <c r="B194" s="196" t="s">
        <v>777</v>
      </c>
      <c r="C194" s="196" t="s">
        <v>778</v>
      </c>
      <c r="D194" s="196"/>
      <c r="E194" s="196"/>
      <c r="F194" s="196" t="s">
        <v>779</v>
      </c>
      <c r="G194" s="196" t="s">
        <v>780</v>
      </c>
    </row>
    <row r="195" customFormat="false" ht="15" hidden="false" customHeight="false" outlineLevel="0" collapsed="false">
      <c r="A195" s="176" t="s">
        <v>670</v>
      </c>
      <c r="B195" s="213" t="s">
        <v>478</v>
      </c>
      <c r="C195" s="249" t="s">
        <v>872</v>
      </c>
      <c r="D195" s="215"/>
      <c r="E195" s="216"/>
      <c r="F195" s="206" t="s">
        <v>32</v>
      </c>
      <c r="G195" s="217" t="n">
        <f aca="false">F198</f>
        <v>0.52</v>
      </c>
    </row>
    <row r="196" customFormat="false" ht="15" hidden="false" customHeight="true" outlineLevel="0" collapsed="false">
      <c r="A196" s="218" t="s">
        <v>783</v>
      </c>
      <c r="B196" s="218" t="s">
        <v>784</v>
      </c>
      <c r="C196" s="202" t="s">
        <v>785</v>
      </c>
      <c r="D196" s="218" t="s">
        <v>786</v>
      </c>
      <c r="E196" s="201" t="s">
        <v>787</v>
      </c>
      <c r="F196" s="218" t="s">
        <v>788</v>
      </c>
      <c r="G196" s="218"/>
    </row>
    <row r="197" customFormat="false" ht="15" hidden="false" customHeight="false" outlineLevel="0" collapsed="false">
      <c r="A197" s="218"/>
      <c r="B197" s="218"/>
      <c r="C197" s="202"/>
      <c r="D197" s="218"/>
      <c r="E197" s="201"/>
      <c r="F197" s="203" t="s">
        <v>789</v>
      </c>
      <c r="G197" s="204" t="s">
        <v>790</v>
      </c>
    </row>
    <row r="198" customFormat="false" ht="15" hidden="false" customHeight="false" outlineLevel="0" collapsed="false">
      <c r="A198" s="219" t="s">
        <v>873</v>
      </c>
      <c r="B198" s="206"/>
      <c r="C198" s="220" t="s">
        <v>833</v>
      </c>
      <c r="D198" s="208" t="n">
        <v>0.58</v>
      </c>
      <c r="E198" s="221" t="n">
        <f aca="false">AVERAGE(D198:D200)</f>
        <v>0.52</v>
      </c>
      <c r="F198" s="222" t="n">
        <f aca="false">E198</f>
        <v>0.52</v>
      </c>
      <c r="G198" s="223" t="s">
        <v>793</v>
      </c>
    </row>
    <row r="199" customFormat="false" ht="15" hidden="false" customHeight="false" outlineLevel="0" collapsed="false">
      <c r="A199" s="219" t="s">
        <v>874</v>
      </c>
      <c r="B199" s="206"/>
      <c r="C199" s="220" t="s">
        <v>833</v>
      </c>
      <c r="D199" s="208" t="n">
        <v>0.35</v>
      </c>
      <c r="E199" s="221"/>
      <c r="F199" s="222"/>
      <c r="G199" s="223"/>
    </row>
    <row r="200" customFormat="false" ht="15" hidden="false" customHeight="false" outlineLevel="0" collapsed="false">
      <c r="A200" s="219" t="s">
        <v>875</v>
      </c>
      <c r="B200" s="206"/>
      <c r="C200" s="220" t="s">
        <v>833</v>
      </c>
      <c r="D200" s="208" t="n">
        <v>0.63</v>
      </c>
      <c r="E200" s="221"/>
      <c r="F200" s="222"/>
      <c r="G200" s="223"/>
    </row>
    <row r="201" customFormat="false" ht="15" hidden="false" customHeight="false" outlineLevel="0" collapsed="false">
      <c r="A201" s="196" t="s">
        <v>29</v>
      </c>
      <c r="B201" s="196" t="s">
        <v>777</v>
      </c>
      <c r="C201" s="196" t="s">
        <v>778</v>
      </c>
      <c r="D201" s="196"/>
      <c r="E201" s="196"/>
      <c r="F201" s="196" t="s">
        <v>839</v>
      </c>
      <c r="G201" s="196" t="s">
        <v>780</v>
      </c>
    </row>
    <row r="202" customFormat="false" ht="15" hidden="false" customHeight="false" outlineLevel="0" collapsed="false">
      <c r="A202" s="176" t="s">
        <v>701</v>
      </c>
      <c r="B202" s="225" t="s">
        <v>478</v>
      </c>
      <c r="C202" s="250" t="s">
        <v>876</v>
      </c>
      <c r="D202" s="227"/>
      <c r="E202" s="227"/>
      <c r="F202" s="228" t="s">
        <v>32</v>
      </c>
      <c r="G202" s="229" t="n">
        <f aca="false">F205</f>
        <v>5.82333333333333</v>
      </c>
    </row>
    <row r="203" customFormat="false" ht="15" hidden="false" customHeight="true" outlineLevel="0" collapsed="false">
      <c r="A203" s="230" t="s">
        <v>783</v>
      </c>
      <c r="B203" s="230" t="s">
        <v>784</v>
      </c>
      <c r="C203" s="231" t="s">
        <v>785</v>
      </c>
      <c r="D203" s="230" t="s">
        <v>786</v>
      </c>
      <c r="E203" s="230" t="s">
        <v>787</v>
      </c>
      <c r="F203" s="230" t="s">
        <v>788</v>
      </c>
      <c r="G203" s="230"/>
    </row>
    <row r="204" customFormat="false" ht="15" hidden="false" customHeight="false" outlineLevel="0" collapsed="false">
      <c r="A204" s="230"/>
      <c r="B204" s="230"/>
      <c r="C204" s="231"/>
      <c r="D204" s="230"/>
      <c r="E204" s="230"/>
      <c r="F204" s="232" t="s">
        <v>789</v>
      </c>
      <c r="G204" s="233" t="s">
        <v>790</v>
      </c>
    </row>
    <row r="205" customFormat="false" ht="15" hidden="false" customHeight="false" outlineLevel="0" collapsed="false">
      <c r="A205" s="234" t="s">
        <v>877</v>
      </c>
      <c r="B205" s="234"/>
      <c r="C205" s="220"/>
      <c r="D205" s="236" t="n">
        <v>5.4</v>
      </c>
      <c r="E205" s="221" t="n">
        <f aca="false">AVERAGE(D205:D207)</f>
        <v>5.82333333333333</v>
      </c>
      <c r="F205" s="251" t="n">
        <f aca="false">E205</f>
        <v>5.82333333333333</v>
      </c>
      <c r="G205" s="252" t="s">
        <v>793</v>
      </c>
    </row>
    <row r="206" customFormat="false" ht="15" hidden="false" customHeight="false" outlineLevel="0" collapsed="false">
      <c r="A206" s="220" t="s">
        <v>878</v>
      </c>
      <c r="B206" s="206"/>
      <c r="C206" s="220"/>
      <c r="D206" s="236" t="n">
        <v>6.68</v>
      </c>
      <c r="E206" s="221"/>
      <c r="F206" s="251"/>
      <c r="G206" s="252"/>
    </row>
    <row r="207" customFormat="false" ht="15" hidden="false" customHeight="false" outlineLevel="0" collapsed="false">
      <c r="A207" s="220" t="s">
        <v>879</v>
      </c>
      <c r="B207" s="206"/>
      <c r="C207" s="220"/>
      <c r="D207" s="236" t="n">
        <v>5.39</v>
      </c>
      <c r="E207" s="221"/>
      <c r="F207" s="251"/>
      <c r="G207" s="252"/>
    </row>
    <row r="208" customFormat="false" ht="15" hidden="false" customHeight="false" outlineLevel="0" collapsed="false">
      <c r="A208" s="196" t="s">
        <v>29</v>
      </c>
      <c r="B208" s="196" t="s">
        <v>777</v>
      </c>
      <c r="C208" s="196" t="s">
        <v>778</v>
      </c>
      <c r="D208" s="196"/>
      <c r="E208" s="196"/>
      <c r="F208" s="196" t="s">
        <v>839</v>
      </c>
      <c r="G208" s="196" t="s">
        <v>780</v>
      </c>
    </row>
    <row r="209" customFormat="false" ht="15" hidden="false" customHeight="false" outlineLevel="0" collapsed="false">
      <c r="A209" s="176" t="s">
        <v>693</v>
      </c>
      <c r="B209" s="225" t="s">
        <v>478</v>
      </c>
      <c r="C209" s="250" t="s">
        <v>880</v>
      </c>
      <c r="D209" s="227"/>
      <c r="E209" s="227"/>
      <c r="F209" s="228" t="s">
        <v>32</v>
      </c>
      <c r="G209" s="229" t="n">
        <f aca="false">F212</f>
        <v>58.3333333333333</v>
      </c>
    </row>
    <row r="210" customFormat="false" ht="15" hidden="false" customHeight="true" outlineLevel="0" collapsed="false">
      <c r="A210" s="230" t="s">
        <v>783</v>
      </c>
      <c r="B210" s="230" t="s">
        <v>784</v>
      </c>
      <c r="C210" s="231" t="s">
        <v>785</v>
      </c>
      <c r="D210" s="230" t="s">
        <v>786</v>
      </c>
      <c r="E210" s="230" t="s">
        <v>787</v>
      </c>
      <c r="F210" s="230" t="s">
        <v>788</v>
      </c>
      <c r="G210" s="230"/>
    </row>
    <row r="211" customFormat="false" ht="15" hidden="false" customHeight="false" outlineLevel="0" collapsed="false">
      <c r="A211" s="230"/>
      <c r="B211" s="230"/>
      <c r="C211" s="231"/>
      <c r="D211" s="230"/>
      <c r="E211" s="230"/>
      <c r="F211" s="232" t="s">
        <v>789</v>
      </c>
      <c r="G211" s="233" t="s">
        <v>790</v>
      </c>
    </row>
    <row r="212" customFormat="false" ht="15" hidden="false" customHeight="false" outlineLevel="0" collapsed="false">
      <c r="A212" s="234" t="s">
        <v>881</v>
      </c>
      <c r="B212" s="234"/>
      <c r="C212" s="220"/>
      <c r="D212" s="236" t="n">
        <v>50</v>
      </c>
      <c r="E212" s="221" t="n">
        <f aca="false">AVERAGE(D212:D214)</f>
        <v>58.3333333333333</v>
      </c>
      <c r="F212" s="251" t="n">
        <f aca="false">E212</f>
        <v>58.3333333333333</v>
      </c>
      <c r="G212" s="252" t="s">
        <v>793</v>
      </c>
    </row>
    <row r="213" customFormat="false" ht="15" hidden="false" customHeight="false" outlineLevel="0" collapsed="false">
      <c r="A213" s="220" t="s">
        <v>882</v>
      </c>
      <c r="B213" s="206"/>
      <c r="C213" s="220"/>
      <c r="D213" s="236" t="n">
        <v>60</v>
      </c>
      <c r="E213" s="221"/>
      <c r="F213" s="251"/>
      <c r="G213" s="252"/>
    </row>
    <row r="214" customFormat="false" ht="15" hidden="false" customHeight="false" outlineLevel="0" collapsed="false">
      <c r="A214" s="220" t="s">
        <v>883</v>
      </c>
      <c r="B214" s="206"/>
      <c r="C214" s="220"/>
      <c r="D214" s="236" t="n">
        <v>65</v>
      </c>
      <c r="E214" s="221"/>
      <c r="F214" s="251"/>
      <c r="G214" s="252"/>
    </row>
    <row r="215" customFormat="false" ht="15" hidden="false" customHeight="false" outlineLevel="0" collapsed="false">
      <c r="A215" s="196" t="s">
        <v>29</v>
      </c>
      <c r="B215" s="196" t="s">
        <v>777</v>
      </c>
      <c r="C215" s="196" t="s">
        <v>778</v>
      </c>
      <c r="D215" s="196"/>
      <c r="E215" s="196"/>
      <c r="F215" s="196" t="s">
        <v>839</v>
      </c>
      <c r="G215" s="196" t="s">
        <v>780</v>
      </c>
    </row>
    <row r="216" customFormat="false" ht="15" hidden="false" customHeight="false" outlineLevel="0" collapsed="false">
      <c r="A216" s="176" t="s">
        <v>699</v>
      </c>
      <c r="B216" s="225" t="s">
        <v>478</v>
      </c>
      <c r="C216" s="250" t="s">
        <v>884</v>
      </c>
      <c r="D216" s="227"/>
      <c r="E216" s="227"/>
      <c r="F216" s="228" t="s">
        <v>32</v>
      </c>
      <c r="G216" s="229" t="n">
        <f aca="false">F219</f>
        <v>5.41333333333333</v>
      </c>
    </row>
    <row r="217" customFormat="false" ht="15" hidden="false" customHeight="true" outlineLevel="0" collapsed="false">
      <c r="A217" s="230" t="s">
        <v>783</v>
      </c>
      <c r="B217" s="230" t="s">
        <v>784</v>
      </c>
      <c r="C217" s="231" t="s">
        <v>785</v>
      </c>
      <c r="D217" s="230" t="s">
        <v>786</v>
      </c>
      <c r="E217" s="230" t="s">
        <v>787</v>
      </c>
      <c r="F217" s="230" t="s">
        <v>788</v>
      </c>
      <c r="G217" s="230"/>
    </row>
    <row r="218" customFormat="false" ht="15" hidden="false" customHeight="false" outlineLevel="0" collapsed="false">
      <c r="A218" s="230"/>
      <c r="B218" s="230"/>
      <c r="C218" s="231"/>
      <c r="D218" s="230"/>
      <c r="E218" s="230"/>
      <c r="F218" s="232" t="s">
        <v>789</v>
      </c>
      <c r="G218" s="233" t="s">
        <v>790</v>
      </c>
    </row>
    <row r="219" customFormat="false" ht="15" hidden="false" customHeight="false" outlineLevel="0" collapsed="false">
      <c r="A219" s="234" t="s">
        <v>885</v>
      </c>
      <c r="B219" s="234"/>
      <c r="C219" s="220"/>
      <c r="D219" s="236" t="n">
        <v>4.5</v>
      </c>
      <c r="E219" s="221" t="n">
        <f aca="false">AVERAGE(D219:D221)</f>
        <v>5.41333333333333</v>
      </c>
      <c r="F219" s="251" t="n">
        <f aca="false">E219</f>
        <v>5.41333333333333</v>
      </c>
      <c r="G219" s="252" t="s">
        <v>793</v>
      </c>
    </row>
    <row r="220" customFormat="false" ht="15" hidden="false" customHeight="false" outlineLevel="0" collapsed="false">
      <c r="A220" s="220" t="s">
        <v>829</v>
      </c>
      <c r="B220" s="206"/>
      <c r="C220" s="220"/>
      <c r="D220" s="236" t="n">
        <v>4.09</v>
      </c>
      <c r="E220" s="221"/>
      <c r="F220" s="251"/>
      <c r="G220" s="252"/>
    </row>
    <row r="221" customFormat="false" ht="15" hidden="false" customHeight="false" outlineLevel="0" collapsed="false">
      <c r="A221" s="220" t="s">
        <v>886</v>
      </c>
      <c r="B221" s="206"/>
      <c r="C221" s="220"/>
      <c r="D221" s="236" t="n">
        <v>7.65</v>
      </c>
      <c r="E221" s="221"/>
      <c r="F221" s="251"/>
      <c r="G221" s="252"/>
    </row>
    <row r="222" customFormat="false" ht="15" hidden="false" customHeight="false" outlineLevel="0" collapsed="false">
      <c r="A222" s="196" t="s">
        <v>29</v>
      </c>
      <c r="B222" s="196" t="s">
        <v>777</v>
      </c>
      <c r="C222" s="196" t="s">
        <v>778</v>
      </c>
      <c r="D222" s="196"/>
      <c r="E222" s="196"/>
      <c r="F222" s="196" t="s">
        <v>839</v>
      </c>
      <c r="G222" s="196" t="s">
        <v>780</v>
      </c>
    </row>
    <row r="223" customFormat="false" ht="15" hidden="false" customHeight="false" outlineLevel="0" collapsed="false">
      <c r="A223" s="176" t="s">
        <v>646</v>
      </c>
      <c r="B223" s="225" t="s">
        <v>478</v>
      </c>
      <c r="C223" s="250" t="s">
        <v>217</v>
      </c>
      <c r="D223" s="227"/>
      <c r="E223" s="227"/>
      <c r="F223" s="228" t="s">
        <v>32</v>
      </c>
      <c r="G223" s="229" t="n">
        <f aca="false">F226</f>
        <v>26889</v>
      </c>
    </row>
    <row r="224" customFormat="false" ht="15" hidden="false" customHeight="true" outlineLevel="0" collapsed="false">
      <c r="A224" s="230" t="s">
        <v>783</v>
      </c>
      <c r="B224" s="230" t="s">
        <v>784</v>
      </c>
      <c r="C224" s="231" t="s">
        <v>785</v>
      </c>
      <c r="D224" s="230" t="s">
        <v>786</v>
      </c>
      <c r="E224" s="230" t="s">
        <v>787</v>
      </c>
      <c r="F224" s="230" t="s">
        <v>788</v>
      </c>
      <c r="G224" s="230"/>
    </row>
    <row r="225" customFormat="false" ht="15" hidden="false" customHeight="false" outlineLevel="0" collapsed="false">
      <c r="A225" s="230"/>
      <c r="B225" s="230"/>
      <c r="C225" s="231"/>
      <c r="D225" s="230"/>
      <c r="E225" s="230"/>
      <c r="F225" s="232" t="s">
        <v>789</v>
      </c>
      <c r="G225" s="233" t="s">
        <v>790</v>
      </c>
    </row>
    <row r="226" customFormat="false" ht="15" hidden="false" customHeight="false" outlineLevel="0" collapsed="false">
      <c r="A226" s="234" t="s">
        <v>887</v>
      </c>
      <c r="B226" s="234"/>
      <c r="C226" s="220"/>
      <c r="D226" s="236" t="n">
        <v>26889</v>
      </c>
      <c r="E226" s="221" t="n">
        <f aca="false">AVERAGE(D226:D228)</f>
        <v>26889</v>
      </c>
      <c r="F226" s="251" t="n">
        <f aca="false">E226</f>
        <v>26889</v>
      </c>
      <c r="G226" s="252" t="s">
        <v>793</v>
      </c>
    </row>
    <row r="227" customFormat="false" ht="15" hidden="false" customHeight="false" outlineLevel="0" collapsed="false">
      <c r="A227" s="220"/>
      <c r="B227" s="206"/>
      <c r="C227" s="220"/>
      <c r="D227" s="236"/>
      <c r="E227" s="221"/>
      <c r="F227" s="251"/>
      <c r="G227" s="252"/>
    </row>
    <row r="228" customFormat="false" ht="15" hidden="false" customHeight="false" outlineLevel="0" collapsed="false">
      <c r="A228" s="220"/>
      <c r="B228" s="206"/>
      <c r="C228" s="220"/>
      <c r="D228" s="236"/>
      <c r="E228" s="221"/>
      <c r="F228" s="251"/>
      <c r="G228" s="252"/>
    </row>
    <row r="229" customFormat="false" ht="15" hidden="false" customHeight="false" outlineLevel="0" collapsed="false">
      <c r="A229" s="196" t="s">
        <v>29</v>
      </c>
      <c r="B229" s="196" t="s">
        <v>777</v>
      </c>
      <c r="C229" s="196" t="s">
        <v>778</v>
      </c>
      <c r="D229" s="196"/>
      <c r="E229" s="196"/>
      <c r="F229" s="196" t="s">
        <v>839</v>
      </c>
      <c r="G229" s="196" t="s">
        <v>780</v>
      </c>
    </row>
    <row r="230" customFormat="false" ht="15" hidden="false" customHeight="false" outlineLevel="0" collapsed="false">
      <c r="A230" s="176" t="s">
        <v>707</v>
      </c>
      <c r="B230" s="225" t="s">
        <v>478</v>
      </c>
      <c r="C230" s="250" t="s">
        <v>888</v>
      </c>
      <c r="D230" s="227"/>
      <c r="E230" s="227"/>
      <c r="F230" s="228" t="s">
        <v>32</v>
      </c>
      <c r="G230" s="229" t="n">
        <f aca="false">F233</f>
        <v>25.33</v>
      </c>
    </row>
    <row r="231" customFormat="false" ht="15" hidden="false" customHeight="true" outlineLevel="0" collapsed="false">
      <c r="A231" s="230" t="s">
        <v>783</v>
      </c>
      <c r="B231" s="230" t="s">
        <v>784</v>
      </c>
      <c r="C231" s="231" t="s">
        <v>785</v>
      </c>
      <c r="D231" s="230" t="s">
        <v>786</v>
      </c>
      <c r="E231" s="230" t="s">
        <v>787</v>
      </c>
      <c r="F231" s="230" t="s">
        <v>788</v>
      </c>
      <c r="G231" s="230"/>
    </row>
    <row r="232" customFormat="false" ht="15" hidden="false" customHeight="false" outlineLevel="0" collapsed="false">
      <c r="A232" s="230"/>
      <c r="B232" s="230"/>
      <c r="C232" s="231"/>
      <c r="D232" s="230"/>
      <c r="E232" s="230"/>
      <c r="F232" s="232" t="s">
        <v>789</v>
      </c>
      <c r="G232" s="233" t="s">
        <v>790</v>
      </c>
    </row>
    <row r="233" customFormat="false" ht="15" hidden="false" customHeight="false" outlineLevel="0" collapsed="false">
      <c r="A233" s="234" t="s">
        <v>889</v>
      </c>
      <c r="B233" s="234"/>
      <c r="C233" s="220"/>
      <c r="D233" s="236" t="n">
        <v>26.91</v>
      </c>
      <c r="E233" s="221" t="n">
        <f aca="false">AVERAGE(D233:D235)</f>
        <v>25.33</v>
      </c>
      <c r="F233" s="251" t="n">
        <f aca="false">E233</f>
        <v>25.33</v>
      </c>
      <c r="G233" s="252" t="s">
        <v>793</v>
      </c>
    </row>
    <row r="234" customFormat="false" ht="15" hidden="false" customHeight="false" outlineLevel="0" collapsed="false">
      <c r="A234" s="220" t="s">
        <v>890</v>
      </c>
      <c r="B234" s="206"/>
      <c r="C234" s="220"/>
      <c r="D234" s="236" t="n">
        <v>23.75</v>
      </c>
      <c r="E234" s="221"/>
      <c r="F234" s="251"/>
      <c r="G234" s="252"/>
    </row>
    <row r="235" customFormat="false" ht="15" hidden="false" customHeight="false" outlineLevel="0" collapsed="false">
      <c r="A235" s="220"/>
      <c r="B235" s="206"/>
      <c r="C235" s="220"/>
      <c r="D235" s="236"/>
      <c r="E235" s="221"/>
      <c r="F235" s="251"/>
      <c r="G235" s="252"/>
    </row>
    <row r="236" customFormat="false" ht="15" hidden="false" customHeight="false" outlineLevel="0" collapsed="false">
      <c r="A236" s="196" t="s">
        <v>29</v>
      </c>
      <c r="B236" s="196" t="s">
        <v>777</v>
      </c>
      <c r="C236" s="196" t="s">
        <v>778</v>
      </c>
      <c r="D236" s="196"/>
      <c r="E236" s="196"/>
      <c r="F236" s="196" t="s">
        <v>839</v>
      </c>
      <c r="G236" s="196" t="s">
        <v>780</v>
      </c>
    </row>
    <row r="237" customFormat="false" ht="15" hidden="false" customHeight="false" outlineLevel="0" collapsed="false">
      <c r="A237" s="176" t="s">
        <v>681</v>
      </c>
      <c r="B237" s="225" t="s">
        <v>478</v>
      </c>
      <c r="C237" s="250" t="s">
        <v>891</v>
      </c>
      <c r="D237" s="227"/>
      <c r="E237" s="227"/>
      <c r="F237" s="228" t="s">
        <v>32</v>
      </c>
      <c r="G237" s="229" t="n">
        <f aca="false">F240</f>
        <v>20.8333333333333</v>
      </c>
    </row>
    <row r="238" customFormat="false" ht="15" hidden="false" customHeight="true" outlineLevel="0" collapsed="false">
      <c r="A238" s="230" t="s">
        <v>783</v>
      </c>
      <c r="B238" s="230" t="s">
        <v>784</v>
      </c>
      <c r="C238" s="231" t="s">
        <v>785</v>
      </c>
      <c r="D238" s="230" t="s">
        <v>786</v>
      </c>
      <c r="E238" s="230" t="s">
        <v>787</v>
      </c>
      <c r="F238" s="230" t="s">
        <v>788</v>
      </c>
      <c r="G238" s="230"/>
    </row>
    <row r="239" customFormat="false" ht="15" hidden="false" customHeight="false" outlineLevel="0" collapsed="false">
      <c r="A239" s="230"/>
      <c r="B239" s="230"/>
      <c r="C239" s="231"/>
      <c r="D239" s="230"/>
      <c r="E239" s="230"/>
      <c r="F239" s="232" t="s">
        <v>789</v>
      </c>
      <c r="G239" s="233" t="s">
        <v>790</v>
      </c>
    </row>
    <row r="240" customFormat="false" ht="15" hidden="false" customHeight="false" outlineLevel="0" collapsed="false">
      <c r="A240" s="234" t="s">
        <v>855</v>
      </c>
      <c r="B240" s="234"/>
      <c r="C240" s="220"/>
      <c r="D240" s="236" t="n">
        <v>12.28</v>
      </c>
      <c r="E240" s="221" t="n">
        <f aca="false">AVERAGE(D240:D242)</f>
        <v>20.8333333333333</v>
      </c>
      <c r="F240" s="251" t="n">
        <f aca="false">E240</f>
        <v>20.8333333333333</v>
      </c>
      <c r="G240" s="252" t="s">
        <v>793</v>
      </c>
    </row>
    <row r="241" customFormat="false" ht="15" hidden="false" customHeight="false" outlineLevel="0" collapsed="false">
      <c r="A241" s="220" t="s">
        <v>834</v>
      </c>
      <c r="B241" s="206"/>
      <c r="C241" s="220"/>
      <c r="D241" s="236" t="n">
        <v>32.72</v>
      </c>
      <c r="E241" s="221"/>
      <c r="F241" s="251"/>
      <c r="G241" s="252"/>
    </row>
    <row r="242" customFormat="false" ht="15" hidden="false" customHeight="false" outlineLevel="0" collapsed="false">
      <c r="A242" s="220" t="s">
        <v>892</v>
      </c>
      <c r="B242" s="206"/>
      <c r="C242" s="220"/>
      <c r="D242" s="236" t="n">
        <v>17.5</v>
      </c>
      <c r="E242" s="221"/>
      <c r="F242" s="251"/>
      <c r="G242" s="252"/>
    </row>
    <row r="243" customFormat="false" ht="15" hidden="false" customHeight="false" outlineLevel="0" collapsed="false">
      <c r="A243" s="196" t="s">
        <v>29</v>
      </c>
      <c r="B243" s="196" t="s">
        <v>777</v>
      </c>
      <c r="C243" s="196" t="s">
        <v>778</v>
      </c>
      <c r="D243" s="196"/>
      <c r="E243" s="196"/>
      <c r="F243" s="196" t="s">
        <v>839</v>
      </c>
      <c r="G243" s="196" t="s">
        <v>780</v>
      </c>
    </row>
    <row r="244" customFormat="false" ht="15" hidden="false" customHeight="false" outlineLevel="0" collapsed="false">
      <c r="A244" s="176" t="s">
        <v>691</v>
      </c>
      <c r="B244" s="225" t="s">
        <v>478</v>
      </c>
      <c r="C244" s="250" t="s">
        <v>893</v>
      </c>
      <c r="D244" s="227"/>
      <c r="E244" s="227"/>
      <c r="F244" s="228" t="s">
        <v>32</v>
      </c>
      <c r="G244" s="229" t="n">
        <f aca="false">F247</f>
        <v>5.055</v>
      </c>
    </row>
    <row r="245" customFormat="false" ht="15" hidden="false" customHeight="true" outlineLevel="0" collapsed="false">
      <c r="A245" s="230" t="s">
        <v>783</v>
      </c>
      <c r="B245" s="230" t="s">
        <v>784</v>
      </c>
      <c r="C245" s="231" t="s">
        <v>785</v>
      </c>
      <c r="D245" s="230" t="s">
        <v>786</v>
      </c>
      <c r="E245" s="230" t="s">
        <v>787</v>
      </c>
      <c r="F245" s="230" t="s">
        <v>788</v>
      </c>
      <c r="G245" s="230"/>
    </row>
    <row r="246" customFormat="false" ht="15" hidden="false" customHeight="false" outlineLevel="0" collapsed="false">
      <c r="A246" s="230"/>
      <c r="B246" s="230"/>
      <c r="C246" s="231"/>
      <c r="D246" s="230"/>
      <c r="E246" s="230"/>
      <c r="F246" s="232" t="s">
        <v>789</v>
      </c>
      <c r="G246" s="233" t="s">
        <v>790</v>
      </c>
    </row>
    <row r="247" customFormat="false" ht="15" hidden="false" customHeight="false" outlineLevel="0" collapsed="false">
      <c r="A247" s="234" t="s">
        <v>824</v>
      </c>
      <c r="B247" s="234"/>
      <c r="C247" s="220"/>
      <c r="D247" s="236" t="n">
        <v>6.95</v>
      </c>
      <c r="E247" s="221" t="n">
        <f aca="false">AVERAGE(D247:D249)</f>
        <v>5.055</v>
      </c>
      <c r="F247" s="251" t="n">
        <f aca="false">E247</f>
        <v>5.055</v>
      </c>
      <c r="G247" s="252" t="s">
        <v>793</v>
      </c>
    </row>
    <row r="248" customFormat="false" ht="15" hidden="false" customHeight="false" outlineLevel="0" collapsed="false">
      <c r="A248" s="220" t="s">
        <v>834</v>
      </c>
      <c r="B248" s="206"/>
      <c r="C248" s="220"/>
      <c r="D248" s="236" t="n">
        <v>3.16</v>
      </c>
      <c r="E248" s="221"/>
      <c r="F248" s="251"/>
      <c r="G248" s="252"/>
    </row>
    <row r="249" customFormat="false" ht="15" hidden="false" customHeight="false" outlineLevel="0" collapsed="false">
      <c r="A249" s="220"/>
      <c r="B249" s="206"/>
      <c r="C249" s="220"/>
      <c r="D249" s="236"/>
      <c r="E249" s="221"/>
      <c r="F249" s="251"/>
      <c r="G249" s="252"/>
    </row>
    <row r="250" customFormat="false" ht="15" hidden="false" customHeight="false" outlineLevel="0" collapsed="false">
      <c r="A250" s="196" t="s">
        <v>29</v>
      </c>
      <c r="B250" s="196" t="s">
        <v>777</v>
      </c>
      <c r="C250" s="196" t="s">
        <v>778</v>
      </c>
      <c r="D250" s="196"/>
      <c r="E250" s="196"/>
      <c r="F250" s="196" t="s">
        <v>839</v>
      </c>
      <c r="G250" s="196" t="s">
        <v>780</v>
      </c>
    </row>
    <row r="251" customFormat="false" ht="71.25" hidden="false" customHeight="true" outlineLevel="0" collapsed="false">
      <c r="A251" s="253" t="s">
        <v>726</v>
      </c>
      <c r="B251" s="254" t="s">
        <v>478</v>
      </c>
      <c r="C251" s="255" t="s">
        <v>894</v>
      </c>
      <c r="D251" s="255"/>
      <c r="E251" s="255"/>
      <c r="F251" s="254" t="s">
        <v>152</v>
      </c>
      <c r="G251" s="256" t="n">
        <v>0.88</v>
      </c>
    </row>
    <row r="252" customFormat="false" ht="15" hidden="false" customHeight="true" outlineLevel="0" collapsed="false">
      <c r="A252" s="257" t="s">
        <v>783</v>
      </c>
      <c r="B252" s="257" t="s">
        <v>784</v>
      </c>
      <c r="C252" s="257" t="s">
        <v>785</v>
      </c>
      <c r="D252" s="257" t="s">
        <v>786</v>
      </c>
      <c r="E252" s="258" t="s">
        <v>787</v>
      </c>
      <c r="F252" s="257" t="s">
        <v>788</v>
      </c>
      <c r="G252" s="257"/>
    </row>
    <row r="253" customFormat="false" ht="15" hidden="false" customHeight="false" outlineLevel="0" collapsed="false">
      <c r="A253" s="257"/>
      <c r="B253" s="257"/>
      <c r="C253" s="257"/>
      <c r="D253" s="257"/>
      <c r="E253" s="258"/>
      <c r="F253" s="259" t="s">
        <v>789</v>
      </c>
      <c r="G253" s="260" t="s">
        <v>790</v>
      </c>
    </row>
    <row r="254" customFormat="false" ht="105" hidden="false" customHeight="false" outlineLevel="0" collapsed="false">
      <c r="A254" s="261" t="s">
        <v>895</v>
      </c>
      <c r="B254" s="254"/>
      <c r="C254" s="194" t="s">
        <v>896</v>
      </c>
      <c r="D254" s="262" t="n">
        <f aca="false">22.1/30</f>
        <v>0.736666666666667</v>
      </c>
      <c r="E254" s="256" t="n">
        <f aca="false">AVERAGE(D254:D256)</f>
        <v>0.877111111111111</v>
      </c>
      <c r="F254" s="256" t="n">
        <f aca="false">E254</f>
        <v>0.877111111111111</v>
      </c>
      <c r="G254" s="254" t="s">
        <v>793</v>
      </c>
    </row>
    <row r="255" customFormat="false" ht="120" hidden="false" customHeight="false" outlineLevel="0" collapsed="false">
      <c r="A255" s="261" t="s">
        <v>897</v>
      </c>
      <c r="B255" s="254"/>
      <c r="C255" s="194" t="s">
        <v>898</v>
      </c>
      <c r="D255" s="262" t="n">
        <f aca="false">24.18/30</f>
        <v>0.806</v>
      </c>
      <c r="E255" s="256"/>
      <c r="F255" s="256"/>
      <c r="G255" s="254"/>
    </row>
    <row r="256" customFormat="false" ht="30" hidden="false" customHeight="false" outlineLevel="0" collapsed="false">
      <c r="A256" s="261" t="s">
        <v>899</v>
      </c>
      <c r="B256" s="254"/>
      <c r="C256" s="194" t="s">
        <v>900</v>
      </c>
      <c r="D256" s="262" t="n">
        <f aca="false">32.66/30</f>
        <v>1.08866666666667</v>
      </c>
      <c r="E256" s="256"/>
      <c r="F256" s="256"/>
      <c r="G256" s="254"/>
    </row>
  </sheetData>
  <autoFilter ref="A7:G14"/>
  <mergeCells count="330">
    <mergeCell ref="A1:C3"/>
    <mergeCell ref="D1:G1"/>
    <mergeCell ref="D2:F3"/>
    <mergeCell ref="A4:G5"/>
    <mergeCell ref="C7:E7"/>
    <mergeCell ref="C8:E8"/>
    <mergeCell ref="A9:A10"/>
    <mergeCell ref="B9:B10"/>
    <mergeCell ref="C9:C10"/>
    <mergeCell ref="D9:D10"/>
    <mergeCell ref="E9:E10"/>
    <mergeCell ref="F9:G9"/>
    <mergeCell ref="E11:E13"/>
    <mergeCell ref="F11:F13"/>
    <mergeCell ref="G11:G13"/>
    <mergeCell ref="C15:E15"/>
    <mergeCell ref="C16:E16"/>
    <mergeCell ref="A17:A18"/>
    <mergeCell ref="B17:B18"/>
    <mergeCell ref="C17:C18"/>
    <mergeCell ref="D17:D18"/>
    <mergeCell ref="E17:E18"/>
    <mergeCell ref="F17:G17"/>
    <mergeCell ref="E19:E21"/>
    <mergeCell ref="F19:F21"/>
    <mergeCell ref="G19:G21"/>
    <mergeCell ref="C23:E23"/>
    <mergeCell ref="A25:A26"/>
    <mergeCell ref="B25:B26"/>
    <mergeCell ref="C25:C26"/>
    <mergeCell ref="D25:D26"/>
    <mergeCell ref="E25:E26"/>
    <mergeCell ref="F25:G25"/>
    <mergeCell ref="E27:E29"/>
    <mergeCell ref="F27:F29"/>
    <mergeCell ref="G27:G29"/>
    <mergeCell ref="C30:E30"/>
    <mergeCell ref="A32:A33"/>
    <mergeCell ref="B32:B33"/>
    <mergeCell ref="C32:C33"/>
    <mergeCell ref="D32:D33"/>
    <mergeCell ref="E32:E33"/>
    <mergeCell ref="F32:G32"/>
    <mergeCell ref="E34:E36"/>
    <mergeCell ref="F34:F36"/>
    <mergeCell ref="G34:G36"/>
    <mergeCell ref="C37:E37"/>
    <mergeCell ref="A39:A40"/>
    <mergeCell ref="B39:B40"/>
    <mergeCell ref="C39:C40"/>
    <mergeCell ref="D39:D40"/>
    <mergeCell ref="E39:E40"/>
    <mergeCell ref="F39:G39"/>
    <mergeCell ref="E41:E43"/>
    <mergeCell ref="F41:F43"/>
    <mergeCell ref="G41:G43"/>
    <mergeCell ref="C44:E44"/>
    <mergeCell ref="A46:A47"/>
    <mergeCell ref="B46:B47"/>
    <mergeCell ref="C46:C47"/>
    <mergeCell ref="D46:D47"/>
    <mergeCell ref="E46:E47"/>
    <mergeCell ref="F46:G46"/>
    <mergeCell ref="E48:E50"/>
    <mergeCell ref="F48:F50"/>
    <mergeCell ref="G48:G50"/>
    <mergeCell ref="C51:E51"/>
    <mergeCell ref="A53:A54"/>
    <mergeCell ref="B53:B54"/>
    <mergeCell ref="C53:C54"/>
    <mergeCell ref="D53:D54"/>
    <mergeCell ref="E53:E54"/>
    <mergeCell ref="F53:G53"/>
    <mergeCell ref="E55:E57"/>
    <mergeCell ref="F55:F57"/>
    <mergeCell ref="G55:G57"/>
    <mergeCell ref="C58:E58"/>
    <mergeCell ref="C59:E59"/>
    <mergeCell ref="A60:A61"/>
    <mergeCell ref="B60:B61"/>
    <mergeCell ref="C60:C61"/>
    <mergeCell ref="D60:D61"/>
    <mergeCell ref="E60:E61"/>
    <mergeCell ref="F60:G60"/>
    <mergeCell ref="E62:E64"/>
    <mergeCell ref="F62:F64"/>
    <mergeCell ref="G62:G64"/>
    <mergeCell ref="C66:E66"/>
    <mergeCell ref="A68:A69"/>
    <mergeCell ref="B68:B69"/>
    <mergeCell ref="C68:C69"/>
    <mergeCell ref="D68:D69"/>
    <mergeCell ref="E68:E69"/>
    <mergeCell ref="F68:G68"/>
    <mergeCell ref="E70:E72"/>
    <mergeCell ref="F70:F72"/>
    <mergeCell ref="G70:G72"/>
    <mergeCell ref="C74:E74"/>
    <mergeCell ref="A76:A77"/>
    <mergeCell ref="B76:B77"/>
    <mergeCell ref="C76:C77"/>
    <mergeCell ref="D76:D77"/>
    <mergeCell ref="E76:E77"/>
    <mergeCell ref="F76:G76"/>
    <mergeCell ref="E78:E80"/>
    <mergeCell ref="F78:F80"/>
    <mergeCell ref="G78:G80"/>
    <mergeCell ref="C82:E82"/>
    <mergeCell ref="A84:A85"/>
    <mergeCell ref="B84:B85"/>
    <mergeCell ref="C84:C85"/>
    <mergeCell ref="D84:D85"/>
    <mergeCell ref="E84:E85"/>
    <mergeCell ref="F84:G84"/>
    <mergeCell ref="E86:E89"/>
    <mergeCell ref="F86:F89"/>
    <mergeCell ref="G86:G89"/>
    <mergeCell ref="C91:E91"/>
    <mergeCell ref="A93:A94"/>
    <mergeCell ref="B93:B94"/>
    <mergeCell ref="C93:C94"/>
    <mergeCell ref="D93:D94"/>
    <mergeCell ref="E93:E94"/>
    <mergeCell ref="F93:G93"/>
    <mergeCell ref="E95:E97"/>
    <mergeCell ref="F95:F97"/>
    <mergeCell ref="G95:G97"/>
    <mergeCell ref="C99:E99"/>
    <mergeCell ref="A101:A102"/>
    <mergeCell ref="B101:B102"/>
    <mergeCell ref="C101:C102"/>
    <mergeCell ref="D101:D102"/>
    <mergeCell ref="E101:E102"/>
    <mergeCell ref="F101:G101"/>
    <mergeCell ref="E103:E105"/>
    <mergeCell ref="F103:F105"/>
    <mergeCell ref="G103:G105"/>
    <mergeCell ref="C107:E107"/>
    <mergeCell ref="A109:A110"/>
    <mergeCell ref="B109:B110"/>
    <mergeCell ref="C109:C110"/>
    <mergeCell ref="D109:D110"/>
    <mergeCell ref="E109:E110"/>
    <mergeCell ref="F109:G109"/>
    <mergeCell ref="E111:E114"/>
    <mergeCell ref="F111:F114"/>
    <mergeCell ref="G111:G114"/>
    <mergeCell ref="C117:E117"/>
    <mergeCell ref="A119:A120"/>
    <mergeCell ref="B119:B120"/>
    <mergeCell ref="C119:C120"/>
    <mergeCell ref="D119:D120"/>
    <mergeCell ref="E119:E120"/>
    <mergeCell ref="F119:G119"/>
    <mergeCell ref="E121:E124"/>
    <mergeCell ref="F121:F124"/>
    <mergeCell ref="G121:G124"/>
    <mergeCell ref="C126:E126"/>
    <mergeCell ref="A128:A129"/>
    <mergeCell ref="B128:B129"/>
    <mergeCell ref="C128:C129"/>
    <mergeCell ref="D128:D129"/>
    <mergeCell ref="E128:E129"/>
    <mergeCell ref="F128:G128"/>
    <mergeCell ref="E130:E133"/>
    <mergeCell ref="F130:F133"/>
    <mergeCell ref="G130:G133"/>
    <mergeCell ref="C135:E135"/>
    <mergeCell ref="A137:A138"/>
    <mergeCell ref="B137:B138"/>
    <mergeCell ref="C137:C138"/>
    <mergeCell ref="D137:D138"/>
    <mergeCell ref="E137:E138"/>
    <mergeCell ref="F137:G137"/>
    <mergeCell ref="E139:E141"/>
    <mergeCell ref="F139:F141"/>
    <mergeCell ref="G139:G141"/>
    <mergeCell ref="C143:E143"/>
    <mergeCell ref="A145:A146"/>
    <mergeCell ref="B145:B146"/>
    <mergeCell ref="C145:C146"/>
    <mergeCell ref="D145:D146"/>
    <mergeCell ref="E145:E146"/>
    <mergeCell ref="F145:G145"/>
    <mergeCell ref="E147:E150"/>
    <mergeCell ref="F147:F150"/>
    <mergeCell ref="G147:G150"/>
    <mergeCell ref="C152:E152"/>
    <mergeCell ref="A154:A155"/>
    <mergeCell ref="B154:B155"/>
    <mergeCell ref="C154:C155"/>
    <mergeCell ref="D154:D155"/>
    <mergeCell ref="E154:E155"/>
    <mergeCell ref="F154:G154"/>
    <mergeCell ref="E156:E159"/>
    <mergeCell ref="F156:F159"/>
    <mergeCell ref="G156:G159"/>
    <mergeCell ref="C162:E162"/>
    <mergeCell ref="C163:E163"/>
    <mergeCell ref="A164:A165"/>
    <mergeCell ref="B164:B165"/>
    <mergeCell ref="C164:C165"/>
    <mergeCell ref="D164:D165"/>
    <mergeCell ref="E164:E165"/>
    <mergeCell ref="F164:G164"/>
    <mergeCell ref="E166:E168"/>
    <mergeCell ref="F166:F168"/>
    <mergeCell ref="G166:G168"/>
    <mergeCell ref="C170:E170"/>
    <mergeCell ref="C171:E171"/>
    <mergeCell ref="A172:A173"/>
    <mergeCell ref="B172:B173"/>
    <mergeCell ref="C172:C173"/>
    <mergeCell ref="D172:D173"/>
    <mergeCell ref="E172:E173"/>
    <mergeCell ref="F172:G172"/>
    <mergeCell ref="E174:E176"/>
    <mergeCell ref="F174:F176"/>
    <mergeCell ref="G174:G176"/>
    <mergeCell ref="C178:E178"/>
    <mergeCell ref="A180:A181"/>
    <mergeCell ref="B180:B181"/>
    <mergeCell ref="C180:C181"/>
    <mergeCell ref="D180:D181"/>
    <mergeCell ref="E180:E181"/>
    <mergeCell ref="F180:G180"/>
    <mergeCell ref="E182:E184"/>
    <mergeCell ref="F182:F184"/>
    <mergeCell ref="G182:G184"/>
    <mergeCell ref="C186:E186"/>
    <mergeCell ref="A188:A189"/>
    <mergeCell ref="B188:B189"/>
    <mergeCell ref="C188:C189"/>
    <mergeCell ref="D188:D189"/>
    <mergeCell ref="E188:E189"/>
    <mergeCell ref="F188:G188"/>
    <mergeCell ref="E190:E192"/>
    <mergeCell ref="F190:F192"/>
    <mergeCell ref="G190:G192"/>
    <mergeCell ref="C194:E194"/>
    <mergeCell ref="A196:A197"/>
    <mergeCell ref="B196:B197"/>
    <mergeCell ref="C196:C197"/>
    <mergeCell ref="D196:D197"/>
    <mergeCell ref="E196:E197"/>
    <mergeCell ref="F196:G196"/>
    <mergeCell ref="E198:E200"/>
    <mergeCell ref="F198:F200"/>
    <mergeCell ref="G198:G200"/>
    <mergeCell ref="C201:E201"/>
    <mergeCell ref="A203:A204"/>
    <mergeCell ref="B203:B204"/>
    <mergeCell ref="C203:C204"/>
    <mergeCell ref="D203:D204"/>
    <mergeCell ref="E203:E204"/>
    <mergeCell ref="F203:G203"/>
    <mergeCell ref="E205:E207"/>
    <mergeCell ref="F205:F207"/>
    <mergeCell ref="G205:G207"/>
    <mergeCell ref="C208:E208"/>
    <mergeCell ref="A210:A211"/>
    <mergeCell ref="B210:B211"/>
    <mergeCell ref="C210:C211"/>
    <mergeCell ref="D210:D211"/>
    <mergeCell ref="E210:E211"/>
    <mergeCell ref="F210:G210"/>
    <mergeCell ref="E212:E214"/>
    <mergeCell ref="F212:F214"/>
    <mergeCell ref="G212:G214"/>
    <mergeCell ref="C215:E215"/>
    <mergeCell ref="A217:A218"/>
    <mergeCell ref="B217:B218"/>
    <mergeCell ref="C217:C218"/>
    <mergeCell ref="D217:D218"/>
    <mergeCell ref="E217:E218"/>
    <mergeCell ref="F217:G217"/>
    <mergeCell ref="E219:E221"/>
    <mergeCell ref="F219:F221"/>
    <mergeCell ref="G219:G221"/>
    <mergeCell ref="C222:E222"/>
    <mergeCell ref="A224:A225"/>
    <mergeCell ref="B224:B225"/>
    <mergeCell ref="C224:C225"/>
    <mergeCell ref="D224:D225"/>
    <mergeCell ref="E224:E225"/>
    <mergeCell ref="F224:G224"/>
    <mergeCell ref="E226:E228"/>
    <mergeCell ref="F226:F228"/>
    <mergeCell ref="G226:G228"/>
    <mergeCell ref="C229:E229"/>
    <mergeCell ref="A231:A232"/>
    <mergeCell ref="B231:B232"/>
    <mergeCell ref="C231:C232"/>
    <mergeCell ref="D231:D232"/>
    <mergeCell ref="E231:E232"/>
    <mergeCell ref="F231:G231"/>
    <mergeCell ref="E233:E235"/>
    <mergeCell ref="F233:F235"/>
    <mergeCell ref="G233:G235"/>
    <mergeCell ref="C236:E236"/>
    <mergeCell ref="A238:A239"/>
    <mergeCell ref="B238:B239"/>
    <mergeCell ref="C238:C239"/>
    <mergeCell ref="D238:D239"/>
    <mergeCell ref="E238:E239"/>
    <mergeCell ref="F238:G238"/>
    <mergeCell ref="E240:E242"/>
    <mergeCell ref="F240:F242"/>
    <mergeCell ref="G240:G242"/>
    <mergeCell ref="C243:E243"/>
    <mergeCell ref="A245:A246"/>
    <mergeCell ref="B245:B246"/>
    <mergeCell ref="C245:C246"/>
    <mergeCell ref="D245:D246"/>
    <mergeCell ref="E245:E246"/>
    <mergeCell ref="F245:G245"/>
    <mergeCell ref="E247:E249"/>
    <mergeCell ref="F247:F249"/>
    <mergeCell ref="G247:G249"/>
    <mergeCell ref="C250:E250"/>
    <mergeCell ref="C251:E251"/>
    <mergeCell ref="A252:A253"/>
    <mergeCell ref="B252:B253"/>
    <mergeCell ref="C252:C253"/>
    <mergeCell ref="D252:D253"/>
    <mergeCell ref="E252:E253"/>
    <mergeCell ref="F252:G252"/>
    <mergeCell ref="E254:E256"/>
    <mergeCell ref="F254:F256"/>
    <mergeCell ref="G254:G256"/>
  </mergeCells>
  <conditionalFormatting sqref="C179">
    <cfRule type="expression" priority="2" aboveAverage="0" equalAverage="0" bottom="0" percent="0" rank="0" text="" dxfId="0">
      <formula>IF(AND($A179&lt;&gt;"",$B179=""),1,0)</formula>
    </cfRule>
  </conditionalFormatting>
  <conditionalFormatting sqref="C187">
    <cfRule type="expression" priority="3" aboveAverage="0" equalAverage="0" bottom="0" percent="0" rank="0" text="" dxfId="1">
      <formula>IF(AND($A187&lt;&gt;"",$B187=""),1,0)</formula>
    </cfRule>
  </conditionalFormatting>
  <hyperlinks>
    <hyperlink ref="C19" r:id="rId1" display="www.crea-go.org.br"/>
    <hyperlink ref="C27" r:id="rId2" display="wmpeliculas@live.com "/>
    <hyperlink ref="C55" r:id="rId3" display="https://contraincendio.com.br/produto/alarme-de-incendio/central/intelbras-central/central-alarme-de-incendio-convencional-cic-06l-com-bateria-intelbras/?utm_source=Google%20Shopping&amp;utm_campaign=Google%20Shopping&amp;utm_medium=cpc&amp;utm_term=5486"/>
    <hyperlink ref="C256" r:id="rId4" display="https://www.aerotexextintores.com.br/produto/fita-de-demarcaco-auto-adesiva-rolo-fechado-5-cm-x-30-metros-vermelha-es076/"/>
  </hyperlinks>
  <printOptions headings="false" gridLines="false" gridLinesSet="true" horizontalCentered="false" verticalCentered="false"/>
  <pageMargins left="0.39375" right="0.39375" top="0.315277777777778" bottom="0.39375" header="0.511805555555555" footer="0.511805555555555"/>
  <pageSetup paperSize="9" scale="7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rowBreaks count="1" manualBreakCount="1">
    <brk id="192" man="true" max="16383" min="0"/>
  </rowBreaks>
  <drawing r:id="rId5"/>
</worksheet>
</file>

<file path=xl/worksheets/sheet6.xml><?xml version="1.0" encoding="utf-8"?>
<worksheet xmlns="http://schemas.openxmlformats.org/spreadsheetml/2006/main" xmlns:r="http://schemas.openxmlformats.org/officeDocument/2006/relationships">
  <sheetPr filterMode="false">
    <tabColor rgb="FF558ED5"/>
    <pageSetUpPr fitToPage="true"/>
  </sheetPr>
  <dimension ref="B1:N44"/>
  <sheetViews>
    <sheetView showFormulas="false" showGridLines="true" showRowColHeaders="true" showZeros="true" rightToLeft="false" tabSelected="false" showOutlineSymbols="true" defaultGridColor="true" view="pageBreakPreview" topLeftCell="A1" colorId="64" zoomScale="70" zoomScaleNormal="90" zoomScalePageLayoutView="70" workbookViewId="0">
      <selection pane="topLeft" activeCell="A1" activeCellId="0" sqref="A1"/>
    </sheetView>
  </sheetViews>
  <sheetFormatPr defaultRowHeight="15" zeroHeight="false" outlineLevelRow="0" outlineLevelCol="0"/>
  <cols>
    <col collapsed="false" customWidth="true" hidden="false" outlineLevel="0" max="1" min="1" style="74" width="3.57"/>
    <col collapsed="false" customWidth="true" hidden="false" outlineLevel="0" max="2" min="2" style="74" width="52.58"/>
    <col collapsed="false" customWidth="true" hidden="false" outlineLevel="0" max="4" min="3" style="74" width="28.57"/>
    <col collapsed="false" customWidth="true" hidden="false" outlineLevel="0" max="5" min="5" style="74" width="24"/>
    <col collapsed="false" customWidth="true" hidden="false" outlineLevel="0" max="6" min="6" style="74" width="3.57"/>
    <col collapsed="false" customWidth="true" hidden="false" outlineLevel="0" max="7" min="7" style="263" width="12.29"/>
    <col collapsed="false" customWidth="true" hidden="false" outlineLevel="0" max="11" min="8" style="74" width="12.57"/>
    <col collapsed="false" customWidth="true" hidden="false" outlineLevel="0" max="1025" min="12" style="74" width="9.14"/>
  </cols>
  <sheetData>
    <row r="1" customFormat="false" ht="18" hidden="false" customHeight="false" outlineLevel="0" collapsed="false">
      <c r="B1" s="264" t="s">
        <v>901</v>
      </c>
      <c r="C1" s="264"/>
      <c r="D1" s="264"/>
      <c r="E1" s="264"/>
    </row>
    <row r="2" customFormat="false" ht="18" hidden="false" customHeight="false" outlineLevel="0" collapsed="false">
      <c r="B2" s="264" t="s">
        <v>0</v>
      </c>
      <c r="C2" s="264"/>
      <c r="D2" s="264"/>
      <c r="E2" s="264"/>
    </row>
    <row r="3" customFormat="false" ht="18" hidden="false" customHeight="false" outlineLevel="0" collapsed="false">
      <c r="B3" s="264" t="s">
        <v>1</v>
      </c>
      <c r="C3" s="264"/>
      <c r="D3" s="264"/>
      <c r="E3" s="264"/>
    </row>
    <row r="4" customFormat="false" ht="18" hidden="false" customHeight="false" outlineLevel="0" collapsed="false">
      <c r="B4" s="264" t="s">
        <v>2</v>
      </c>
      <c r="C4" s="264"/>
      <c r="D4" s="264"/>
      <c r="E4" s="264"/>
    </row>
    <row r="5" customFormat="false" ht="18" hidden="false" customHeight="false" outlineLevel="0" collapsed="false">
      <c r="B5" s="264"/>
      <c r="C5" s="264"/>
      <c r="D5" s="264"/>
      <c r="E5" s="264"/>
    </row>
    <row r="6" customFormat="false" ht="18" hidden="false" customHeight="false" outlineLevel="0" collapsed="false">
      <c r="B6" s="264"/>
      <c r="C6" s="264" t="s">
        <v>902</v>
      </c>
      <c r="D6" s="264"/>
      <c r="E6" s="264"/>
    </row>
    <row r="7" customFormat="false" ht="18" hidden="false" customHeight="false" outlineLevel="0" collapsed="false">
      <c r="B7" s="264"/>
      <c r="C7" s="264"/>
      <c r="D7" s="264"/>
      <c r="E7" s="264"/>
    </row>
    <row r="8" customFormat="false" ht="34.5" hidden="false" customHeight="true" outlineLevel="0" collapsed="false">
      <c r="B8" s="265" t="s">
        <v>903</v>
      </c>
      <c r="C8" s="265"/>
      <c r="D8" s="265"/>
      <c r="E8" s="265"/>
    </row>
    <row r="9" customFormat="false" ht="15" hidden="false" customHeight="false" outlineLevel="0" collapsed="false">
      <c r="B9" s="84"/>
      <c r="H9" s="266"/>
      <c r="I9" s="266"/>
      <c r="J9" s="267"/>
      <c r="K9" s="267"/>
    </row>
    <row r="10" customFormat="false" ht="15" hidden="false" customHeight="false" outlineLevel="0" collapsed="false">
      <c r="B10" s="268" t="n">
        <v>0.05</v>
      </c>
      <c r="C10" s="102" t="s">
        <v>904</v>
      </c>
      <c r="E10" s="84"/>
      <c r="H10" s="266"/>
      <c r="I10" s="266" t="s">
        <v>905</v>
      </c>
      <c r="J10" s="266"/>
      <c r="K10" s="266"/>
    </row>
    <row r="11" customFormat="false" ht="15" hidden="false" customHeight="false" outlineLevel="0" collapsed="false">
      <c r="B11" s="84"/>
      <c r="H11" s="266"/>
      <c r="I11" s="266"/>
      <c r="J11" s="267"/>
      <c r="K11" s="267"/>
    </row>
    <row r="12" customFormat="false" ht="60" hidden="false" customHeight="false" outlineLevel="0" collapsed="false">
      <c r="B12" s="269" t="s">
        <v>30</v>
      </c>
      <c r="C12" s="270" t="s">
        <v>906</v>
      </c>
      <c r="D12" s="270" t="s">
        <v>907</v>
      </c>
      <c r="E12" s="270" t="s">
        <v>908</v>
      </c>
      <c r="H12" s="266"/>
      <c r="I12" s="266" t="s">
        <v>909</v>
      </c>
      <c r="J12" s="266" t="s">
        <v>910</v>
      </c>
      <c r="K12" s="266" t="s">
        <v>911</v>
      </c>
      <c r="L12" s="84"/>
    </row>
    <row r="13" customFormat="false" ht="15" hidden="false" customHeight="false" outlineLevel="0" collapsed="false">
      <c r="B13" s="271" t="s">
        <v>912</v>
      </c>
      <c r="C13" s="272" t="n">
        <v>0.03</v>
      </c>
      <c r="D13" s="272" t="n">
        <f aca="false">C13</f>
        <v>0.03</v>
      </c>
      <c r="E13" s="272" t="n">
        <v>0.015</v>
      </c>
      <c r="H13" s="266" t="s">
        <v>913</v>
      </c>
      <c r="I13" s="272" t="n">
        <v>0.03</v>
      </c>
      <c r="J13" s="272" t="n">
        <v>0.04</v>
      </c>
      <c r="K13" s="272" t="n">
        <v>0.055</v>
      </c>
      <c r="M13" s="74" t="s">
        <v>914</v>
      </c>
      <c r="N13" s="273" t="n">
        <f aca="false">0.97/100</f>
        <v>0.0097</v>
      </c>
    </row>
    <row r="14" customFormat="false" ht="15" hidden="false" customHeight="false" outlineLevel="0" collapsed="false">
      <c r="B14" s="271" t="s">
        <v>915</v>
      </c>
      <c r="C14" s="272" t="n">
        <v>0.004</v>
      </c>
      <c r="D14" s="272" t="n">
        <f aca="false">C14</f>
        <v>0.004</v>
      </c>
      <c r="E14" s="272" t="n">
        <v>0.0015</v>
      </c>
      <c r="H14" s="266"/>
      <c r="I14" s="272"/>
      <c r="J14" s="272"/>
      <c r="K14" s="272"/>
    </row>
    <row r="15" customFormat="false" ht="15" hidden="false" customHeight="false" outlineLevel="0" collapsed="false">
      <c r="B15" s="271" t="s">
        <v>916</v>
      </c>
      <c r="C15" s="272" t="n">
        <v>0.004</v>
      </c>
      <c r="D15" s="272" t="n">
        <f aca="false">C15</f>
        <v>0.004</v>
      </c>
      <c r="E15" s="272" t="n">
        <v>0.0015</v>
      </c>
      <c r="H15" s="266" t="s">
        <v>917</v>
      </c>
      <c r="I15" s="272" t="n">
        <v>0.008</v>
      </c>
      <c r="J15" s="272" t="n">
        <v>0.008</v>
      </c>
      <c r="K15" s="272" t="n">
        <v>0.01</v>
      </c>
    </row>
    <row r="16" customFormat="false" ht="15" hidden="false" customHeight="false" outlineLevel="0" collapsed="false">
      <c r="B16" s="271" t="s">
        <v>918</v>
      </c>
      <c r="C16" s="272" t="n">
        <v>0.0097</v>
      </c>
      <c r="D16" s="272" t="n">
        <f aca="false">C16</f>
        <v>0.0097</v>
      </c>
      <c r="E16" s="272" t="n">
        <v>0.0056</v>
      </c>
      <c r="H16" s="266" t="s">
        <v>919</v>
      </c>
      <c r="I16" s="272" t="n">
        <v>0.0097</v>
      </c>
      <c r="J16" s="272" t="n">
        <v>0.0127</v>
      </c>
      <c r="K16" s="272" t="n">
        <v>0.0127</v>
      </c>
    </row>
    <row r="17" customFormat="false" ht="15" hidden="false" customHeight="false" outlineLevel="0" collapsed="false">
      <c r="B17" s="274" t="s">
        <v>920</v>
      </c>
      <c r="C17" s="275" t="n">
        <f aca="false">SUM(C13:C16)</f>
        <v>0.0477</v>
      </c>
      <c r="D17" s="275" t="n">
        <f aca="false">SUM(D13:D16)</f>
        <v>0.0477</v>
      </c>
      <c r="E17" s="275" t="n">
        <f aca="false">SUM(E13:E16)</f>
        <v>0.0236</v>
      </c>
      <c r="H17" s="266"/>
      <c r="I17" s="272"/>
      <c r="J17" s="272"/>
      <c r="K17" s="272"/>
    </row>
    <row r="18" customFormat="false" ht="15" hidden="false" customHeight="false" outlineLevel="0" collapsed="false">
      <c r="B18" s="271" t="s">
        <v>921</v>
      </c>
      <c r="C18" s="272" t="n">
        <v>0.0059</v>
      </c>
      <c r="D18" s="272" t="n">
        <f aca="false">C18</f>
        <v>0.0059</v>
      </c>
      <c r="E18" s="272" t="n">
        <v>0.0085</v>
      </c>
      <c r="H18" s="266"/>
      <c r="I18" s="272"/>
      <c r="J18" s="272"/>
      <c r="K18" s="272"/>
    </row>
    <row r="19" customFormat="false" ht="15" hidden="false" customHeight="false" outlineLevel="0" collapsed="false">
      <c r="B19" s="274" t="s">
        <v>922</v>
      </c>
      <c r="C19" s="276" t="n">
        <f aca="false">C18</f>
        <v>0.0059</v>
      </c>
      <c r="D19" s="276" t="n">
        <f aca="false">D18</f>
        <v>0.0059</v>
      </c>
      <c r="E19" s="276" t="n">
        <f aca="false">E18</f>
        <v>0.0085</v>
      </c>
      <c r="H19" s="266" t="s">
        <v>923</v>
      </c>
      <c r="I19" s="272" t="n">
        <v>0.0059</v>
      </c>
      <c r="J19" s="272" t="n">
        <v>0.0123</v>
      </c>
      <c r="K19" s="272" t="n">
        <v>0.0139</v>
      </c>
    </row>
    <row r="20" customFormat="false" ht="15" hidden="false" customHeight="false" outlineLevel="0" collapsed="false">
      <c r="B20" s="271" t="s">
        <v>924</v>
      </c>
      <c r="C20" s="272" t="n">
        <v>0.0616</v>
      </c>
      <c r="D20" s="272" t="n">
        <v>0.0616</v>
      </c>
      <c r="E20" s="272" t="n">
        <v>0.035</v>
      </c>
      <c r="H20" s="266"/>
      <c r="I20" s="272"/>
      <c r="J20" s="272"/>
      <c r="K20" s="272"/>
    </row>
    <row r="21" customFormat="false" ht="15" hidden="false" customHeight="false" outlineLevel="0" collapsed="false">
      <c r="B21" s="274" t="s">
        <v>925</v>
      </c>
      <c r="C21" s="277" t="n">
        <f aca="false">C20</f>
        <v>0.0616</v>
      </c>
      <c r="D21" s="277" t="n">
        <f aca="false">D20</f>
        <v>0.0616</v>
      </c>
      <c r="E21" s="277" t="n">
        <f aca="false">E20</f>
        <v>0.035</v>
      </c>
      <c r="H21" s="266" t="s">
        <v>511</v>
      </c>
      <c r="I21" s="272" t="n">
        <v>0.0616</v>
      </c>
      <c r="J21" s="272" t="n">
        <v>0.074</v>
      </c>
      <c r="K21" s="272" t="n">
        <v>0.0896</v>
      </c>
      <c r="L21" s="278"/>
    </row>
    <row r="22" customFormat="false" ht="15" hidden="false" customHeight="false" outlineLevel="0" collapsed="false">
      <c r="B22" s="279" t="s">
        <v>926</v>
      </c>
      <c r="C22" s="280" t="n">
        <f aca="false">(1+C17)*(1+C19)*(1+C21)</f>
        <v>1.118800526088</v>
      </c>
      <c r="D22" s="280" t="n">
        <f aca="false">(1+D17)*(1+D19)*(1+D21)</f>
        <v>1.118800526088</v>
      </c>
      <c r="E22" s="280" t="n">
        <f aca="false">(1+E17)*(1+E19)*(1+E21)</f>
        <v>1.068431121</v>
      </c>
      <c r="H22" s="266"/>
      <c r="I22" s="272"/>
      <c r="J22" s="272"/>
      <c r="K22" s="272"/>
    </row>
    <row r="23" customFormat="false" ht="15" hidden="false" customHeight="false" outlineLevel="0" collapsed="false">
      <c r="B23" s="271" t="s">
        <v>927</v>
      </c>
      <c r="C23" s="272" t="n">
        <v>0.0065</v>
      </c>
      <c r="D23" s="272" t="n">
        <f aca="false">C23</f>
        <v>0.0065</v>
      </c>
      <c r="E23" s="272" t="n">
        <f aca="false">D23</f>
        <v>0.0065</v>
      </c>
      <c r="H23" s="266"/>
      <c r="I23" s="272"/>
      <c r="J23" s="272"/>
      <c r="K23" s="272"/>
    </row>
    <row r="24" customFormat="false" ht="15" hidden="false" customHeight="false" outlineLevel="0" collapsed="false">
      <c r="B24" s="271" t="s">
        <v>928</v>
      </c>
      <c r="C24" s="272" t="n">
        <v>0.03</v>
      </c>
      <c r="D24" s="272" t="n">
        <f aca="false">C24</f>
        <v>0.03</v>
      </c>
      <c r="E24" s="272" t="n">
        <f aca="false">D24</f>
        <v>0.03</v>
      </c>
      <c r="H24" s="266"/>
      <c r="I24" s="272"/>
      <c r="J24" s="272"/>
      <c r="K24" s="272"/>
    </row>
    <row r="25" customFormat="false" ht="15" hidden="false" customHeight="false" outlineLevel="0" collapsed="false">
      <c r="B25" s="271" t="s">
        <v>929</v>
      </c>
      <c r="C25" s="272"/>
      <c r="D25" s="272" t="n">
        <v>0.05</v>
      </c>
      <c r="E25" s="272"/>
      <c r="H25" s="266"/>
      <c r="I25" s="272" t="n">
        <v>0.02</v>
      </c>
      <c r="J25" s="272"/>
      <c r="K25" s="272" t="n">
        <v>0.05</v>
      </c>
      <c r="L25" s="74" t="s">
        <v>930</v>
      </c>
    </row>
    <row r="26" customFormat="false" ht="15" hidden="false" customHeight="false" outlineLevel="0" collapsed="false">
      <c r="B26" s="271" t="s">
        <v>931</v>
      </c>
      <c r="C26" s="272" t="n">
        <v>0.045</v>
      </c>
      <c r="D26" s="272" t="n">
        <v>0.045</v>
      </c>
      <c r="E26" s="272" t="n">
        <v>0.045</v>
      </c>
      <c r="H26" s="266"/>
      <c r="I26" s="272"/>
      <c r="J26" s="272"/>
      <c r="K26" s="272"/>
    </row>
    <row r="27" customFormat="false" ht="15" hidden="false" customHeight="false" outlineLevel="0" collapsed="false">
      <c r="B27" s="279" t="s">
        <v>932</v>
      </c>
      <c r="C27" s="281" t="n">
        <f aca="false">1-SUM(C23:C26)</f>
        <v>0.9185</v>
      </c>
      <c r="D27" s="281" t="n">
        <f aca="false">1-SUM(D23:D26)</f>
        <v>0.8685</v>
      </c>
      <c r="E27" s="281" t="n">
        <f aca="false">1-SUM(E23:E26)</f>
        <v>0.9185</v>
      </c>
      <c r="H27" s="266"/>
      <c r="I27" s="272"/>
      <c r="J27" s="272"/>
      <c r="K27" s="272"/>
    </row>
    <row r="28" customFormat="false" ht="18" hidden="false" customHeight="false" outlineLevel="0" collapsed="false">
      <c r="C28" s="282" t="n">
        <f aca="false">TRUNC(C22/C27-1,4)</f>
        <v>0.218</v>
      </c>
      <c r="D28" s="282" t="n">
        <f aca="false">TRUNC(D22/D27-1,4)</f>
        <v>0.2881</v>
      </c>
      <c r="E28" s="282" t="n">
        <f aca="false">E22/E27-1</f>
        <v>0.163234753402286</v>
      </c>
      <c r="H28" s="266" t="s">
        <v>453</v>
      </c>
      <c r="I28" s="283" t="n">
        <v>0.2034</v>
      </c>
      <c r="J28" s="283" t="n">
        <v>0.2212</v>
      </c>
      <c r="K28" s="283" t="n">
        <v>0.25</v>
      </c>
    </row>
    <row r="29" customFormat="false" ht="18" hidden="false" customHeight="false" outlineLevel="0" collapsed="false">
      <c r="C29" s="282"/>
      <c r="D29" s="282"/>
      <c r="E29" s="282"/>
      <c r="H29" s="84"/>
      <c r="I29" s="278"/>
      <c r="J29" s="278"/>
      <c r="K29" s="278"/>
    </row>
    <row r="30" customFormat="false" ht="15" hidden="false" customHeight="false" outlineLevel="0" collapsed="false">
      <c r="B30" s="74" t="s">
        <v>933</v>
      </c>
      <c r="I30" s="278" t="s">
        <v>934</v>
      </c>
      <c r="J30" s="278"/>
      <c r="K30" s="278"/>
    </row>
    <row r="31" customFormat="false" ht="15" hidden="false" customHeight="false" outlineLevel="0" collapsed="false">
      <c r="I31" s="278"/>
      <c r="J31" s="278"/>
      <c r="K31" s="278"/>
    </row>
    <row r="44" customFormat="false" ht="41.25" hidden="false" customHeight="true" outlineLevel="0" collapsed="false">
      <c r="B44" s="284" t="s">
        <v>935</v>
      </c>
      <c r="C44" s="284"/>
      <c r="D44" s="284"/>
      <c r="E44" s="284"/>
    </row>
  </sheetData>
  <mergeCells count="7">
    <mergeCell ref="B1:E1"/>
    <mergeCell ref="B2:E2"/>
    <mergeCell ref="B3:E3"/>
    <mergeCell ref="B4:E4"/>
    <mergeCell ref="B8:E8"/>
    <mergeCell ref="I10:K10"/>
    <mergeCell ref="B44:E44"/>
  </mergeCells>
  <printOptions headings="false" gridLines="false" gridLinesSet="true" horizontalCentered="true" verticalCentered="false"/>
  <pageMargins left="0.984027777777778" right="0.7875" top="0.984027777777778"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558ED5"/>
    <pageSetUpPr fitToPage="true"/>
  </sheetPr>
  <dimension ref="A1:G60"/>
  <sheetViews>
    <sheetView showFormulas="false" showGridLines="true" showRowColHeaders="true" showZeros="true" rightToLeft="false" tabSelected="false" showOutlineSymbols="true" defaultGridColor="true" view="pageBreakPreview" topLeftCell="A1" colorId="64" zoomScale="80" zoomScaleNormal="85" zoomScalePageLayoutView="80" workbookViewId="0">
      <selection pane="topLeft" activeCell="A1" activeCellId="0" sqref="A1"/>
    </sheetView>
  </sheetViews>
  <sheetFormatPr defaultRowHeight="15" zeroHeight="false" outlineLevelRow="0" outlineLevelCol="0"/>
  <cols>
    <col collapsed="false" customWidth="true" hidden="false" outlineLevel="0" max="3" min="1" style="0" width="18.14"/>
    <col collapsed="false" customWidth="true" hidden="false" outlineLevel="0" max="6" min="4" style="0" width="14.86"/>
    <col collapsed="false" customWidth="true" hidden="false" outlineLevel="0" max="7" min="7" style="0" width="24.15"/>
    <col collapsed="false" customWidth="true" hidden="false" outlineLevel="0" max="1025" min="8" style="0" width="8.71"/>
  </cols>
  <sheetData>
    <row r="1" customFormat="false" ht="15" hidden="false" customHeight="true" outlineLevel="0" collapsed="false">
      <c r="A1" s="184" t="s">
        <v>26</v>
      </c>
      <c r="B1" s="184"/>
      <c r="C1" s="184"/>
      <c r="D1" s="184" t="s">
        <v>22</v>
      </c>
      <c r="E1" s="184"/>
      <c r="F1" s="184"/>
      <c r="G1" s="184"/>
    </row>
    <row r="2" customFormat="false" ht="15" hidden="false" customHeight="false" outlineLevel="0" collapsed="false">
      <c r="A2" s="184"/>
      <c r="B2" s="184"/>
      <c r="C2" s="184"/>
      <c r="D2" s="285" t="str">
        <f aca="false">01_SINTETICO!D2</f>
        <v>OBRA: REFORMA PARA IMPLANTAÇÃO DE VT DE AGUAS LINDAS</v>
      </c>
      <c r="E2" s="285"/>
      <c r="F2" s="285"/>
      <c r="G2" s="286" t="n">
        <f aca="false">01_SINTETICO!J2</f>
        <v>45345</v>
      </c>
    </row>
    <row r="3" customFormat="false" ht="15" hidden="false" customHeight="false" outlineLevel="0" collapsed="false">
      <c r="A3" s="184"/>
      <c r="B3" s="184"/>
      <c r="C3" s="184"/>
      <c r="D3" s="285"/>
      <c r="E3" s="285"/>
      <c r="F3" s="285"/>
      <c r="G3" s="287" t="str">
        <f aca="false">'CAPA-DADOS'!E16</f>
        <v>SINAPI-DEZ/2023</v>
      </c>
    </row>
    <row r="4" customFormat="false" ht="15" hidden="false" customHeight="false" outlineLevel="0" collapsed="false">
      <c r="A4" s="288"/>
      <c r="B4" s="289"/>
      <c r="C4" s="289"/>
      <c r="D4" s="289"/>
      <c r="E4" s="289"/>
      <c r="F4" s="289"/>
      <c r="G4" s="290"/>
    </row>
    <row r="5" customFormat="false" ht="15" hidden="false" customHeight="false" outlineLevel="0" collapsed="false">
      <c r="A5" s="291"/>
      <c r="G5" s="292"/>
    </row>
    <row r="6" customFormat="false" ht="15" hidden="false" customHeight="false" outlineLevel="0" collapsed="false">
      <c r="A6" s="291"/>
      <c r="G6" s="292"/>
    </row>
    <row r="7" customFormat="false" ht="15" hidden="false" customHeight="false" outlineLevel="0" collapsed="false">
      <c r="A7" s="291"/>
      <c r="G7" s="292"/>
    </row>
    <row r="8" customFormat="false" ht="15" hidden="false" customHeight="false" outlineLevel="0" collapsed="false">
      <c r="A8" s="291"/>
      <c r="G8" s="292"/>
    </row>
    <row r="9" customFormat="false" ht="15" hidden="false" customHeight="false" outlineLevel="0" collapsed="false">
      <c r="A9" s="291"/>
      <c r="G9" s="292"/>
    </row>
    <row r="10" customFormat="false" ht="15" hidden="false" customHeight="false" outlineLevel="0" collapsed="false">
      <c r="A10" s="291"/>
      <c r="G10" s="292"/>
    </row>
    <row r="11" customFormat="false" ht="15" hidden="false" customHeight="false" outlineLevel="0" collapsed="false">
      <c r="A11" s="291"/>
      <c r="G11" s="292"/>
    </row>
    <row r="12" customFormat="false" ht="15" hidden="false" customHeight="false" outlineLevel="0" collapsed="false">
      <c r="A12" s="291"/>
      <c r="G12" s="292"/>
    </row>
    <row r="13" customFormat="false" ht="15" hidden="false" customHeight="false" outlineLevel="0" collapsed="false">
      <c r="A13" s="291"/>
      <c r="G13" s="292"/>
    </row>
    <row r="14" customFormat="false" ht="15" hidden="false" customHeight="false" outlineLevel="0" collapsed="false">
      <c r="A14" s="291"/>
      <c r="G14" s="292"/>
    </row>
    <row r="15" customFormat="false" ht="15" hidden="false" customHeight="false" outlineLevel="0" collapsed="false">
      <c r="A15" s="291"/>
      <c r="G15" s="292"/>
    </row>
    <row r="16" customFormat="false" ht="15" hidden="false" customHeight="false" outlineLevel="0" collapsed="false">
      <c r="A16" s="291"/>
      <c r="G16" s="292"/>
    </row>
    <row r="17" customFormat="false" ht="15" hidden="false" customHeight="false" outlineLevel="0" collapsed="false">
      <c r="A17" s="291"/>
      <c r="G17" s="292"/>
    </row>
    <row r="18" customFormat="false" ht="15" hidden="false" customHeight="false" outlineLevel="0" collapsed="false">
      <c r="A18" s="291"/>
      <c r="G18" s="292"/>
    </row>
    <row r="19" customFormat="false" ht="15" hidden="false" customHeight="false" outlineLevel="0" collapsed="false">
      <c r="A19" s="291"/>
      <c r="G19" s="292"/>
    </row>
    <row r="20" customFormat="false" ht="15" hidden="false" customHeight="false" outlineLevel="0" collapsed="false">
      <c r="A20" s="291"/>
      <c r="G20" s="292"/>
    </row>
    <row r="21" customFormat="false" ht="15" hidden="false" customHeight="false" outlineLevel="0" collapsed="false">
      <c r="A21" s="291"/>
      <c r="G21" s="292"/>
    </row>
    <row r="22" customFormat="false" ht="15" hidden="false" customHeight="false" outlineLevel="0" collapsed="false">
      <c r="A22" s="291"/>
      <c r="G22" s="292"/>
    </row>
    <row r="23" customFormat="false" ht="15" hidden="false" customHeight="false" outlineLevel="0" collapsed="false">
      <c r="A23" s="291"/>
      <c r="G23" s="292"/>
    </row>
    <row r="24" customFormat="false" ht="15" hidden="false" customHeight="false" outlineLevel="0" collapsed="false">
      <c r="A24" s="291"/>
      <c r="G24" s="292"/>
    </row>
    <row r="25" customFormat="false" ht="15" hidden="false" customHeight="false" outlineLevel="0" collapsed="false">
      <c r="A25" s="291"/>
      <c r="G25" s="292"/>
    </row>
    <row r="26" customFormat="false" ht="15" hidden="false" customHeight="false" outlineLevel="0" collapsed="false">
      <c r="A26" s="291"/>
      <c r="G26" s="292"/>
    </row>
    <row r="27" customFormat="false" ht="15" hidden="false" customHeight="false" outlineLevel="0" collapsed="false">
      <c r="A27" s="291"/>
      <c r="G27" s="292"/>
    </row>
    <row r="28" customFormat="false" ht="15" hidden="false" customHeight="false" outlineLevel="0" collapsed="false">
      <c r="A28" s="291"/>
      <c r="G28" s="292"/>
    </row>
    <row r="29" customFormat="false" ht="15" hidden="false" customHeight="false" outlineLevel="0" collapsed="false">
      <c r="A29" s="291"/>
      <c r="G29" s="292"/>
    </row>
    <row r="30" customFormat="false" ht="15" hidden="false" customHeight="false" outlineLevel="0" collapsed="false">
      <c r="A30" s="291"/>
      <c r="G30" s="292"/>
    </row>
    <row r="31" customFormat="false" ht="15" hidden="false" customHeight="false" outlineLevel="0" collapsed="false">
      <c r="A31" s="291"/>
      <c r="G31" s="292"/>
    </row>
    <row r="32" customFormat="false" ht="15" hidden="false" customHeight="false" outlineLevel="0" collapsed="false">
      <c r="A32" s="291"/>
      <c r="G32" s="292"/>
    </row>
    <row r="33" customFormat="false" ht="15" hidden="false" customHeight="false" outlineLevel="0" collapsed="false">
      <c r="A33" s="291"/>
      <c r="G33" s="292"/>
    </row>
    <row r="34" customFormat="false" ht="15" hidden="false" customHeight="false" outlineLevel="0" collapsed="false">
      <c r="A34" s="291"/>
      <c r="G34" s="292"/>
    </row>
    <row r="35" customFormat="false" ht="15" hidden="false" customHeight="false" outlineLevel="0" collapsed="false">
      <c r="A35" s="291"/>
      <c r="G35" s="292"/>
    </row>
    <row r="36" customFormat="false" ht="15" hidden="false" customHeight="false" outlineLevel="0" collapsed="false">
      <c r="A36" s="291"/>
      <c r="G36" s="292"/>
    </row>
    <row r="37" customFormat="false" ht="15" hidden="false" customHeight="false" outlineLevel="0" collapsed="false">
      <c r="A37" s="291"/>
      <c r="G37" s="292"/>
    </row>
    <row r="38" customFormat="false" ht="15" hidden="false" customHeight="false" outlineLevel="0" collapsed="false">
      <c r="A38" s="291"/>
      <c r="G38" s="292"/>
    </row>
    <row r="39" customFormat="false" ht="15" hidden="false" customHeight="false" outlineLevel="0" collapsed="false">
      <c r="A39" s="291"/>
      <c r="G39" s="292"/>
    </row>
    <row r="40" customFormat="false" ht="15" hidden="false" customHeight="false" outlineLevel="0" collapsed="false">
      <c r="A40" s="291"/>
      <c r="G40" s="292"/>
    </row>
    <row r="41" customFormat="false" ht="15" hidden="false" customHeight="false" outlineLevel="0" collapsed="false">
      <c r="A41" s="291"/>
      <c r="G41" s="292"/>
    </row>
    <row r="42" customFormat="false" ht="15" hidden="false" customHeight="false" outlineLevel="0" collapsed="false">
      <c r="A42" s="291"/>
      <c r="G42" s="292"/>
    </row>
    <row r="43" customFormat="false" ht="15" hidden="false" customHeight="false" outlineLevel="0" collapsed="false">
      <c r="A43" s="291"/>
      <c r="G43" s="292"/>
    </row>
    <row r="44" customFormat="false" ht="15" hidden="false" customHeight="false" outlineLevel="0" collapsed="false">
      <c r="A44" s="291"/>
      <c r="G44" s="292"/>
    </row>
    <row r="45" customFormat="false" ht="15" hidden="false" customHeight="false" outlineLevel="0" collapsed="false">
      <c r="A45" s="291"/>
      <c r="G45" s="292"/>
    </row>
    <row r="46" customFormat="false" ht="15" hidden="false" customHeight="false" outlineLevel="0" collapsed="false">
      <c r="A46" s="291"/>
      <c r="G46" s="292"/>
    </row>
    <row r="47" customFormat="false" ht="15" hidden="false" customHeight="false" outlineLevel="0" collapsed="false">
      <c r="A47" s="291"/>
      <c r="G47" s="292"/>
    </row>
    <row r="48" customFormat="false" ht="15" hidden="false" customHeight="false" outlineLevel="0" collapsed="false">
      <c r="A48" s="291"/>
      <c r="G48" s="292"/>
    </row>
    <row r="49" customFormat="false" ht="15" hidden="false" customHeight="false" outlineLevel="0" collapsed="false">
      <c r="A49" s="291"/>
      <c r="G49" s="292"/>
    </row>
    <row r="50" customFormat="false" ht="15" hidden="false" customHeight="false" outlineLevel="0" collapsed="false">
      <c r="A50" s="291"/>
      <c r="G50" s="292"/>
    </row>
    <row r="51" customFormat="false" ht="15" hidden="false" customHeight="false" outlineLevel="0" collapsed="false">
      <c r="A51" s="291"/>
      <c r="G51" s="292"/>
    </row>
    <row r="52" customFormat="false" ht="15" hidden="false" customHeight="false" outlineLevel="0" collapsed="false">
      <c r="A52" s="291"/>
      <c r="G52" s="292"/>
    </row>
    <row r="53" customFormat="false" ht="15" hidden="false" customHeight="false" outlineLevel="0" collapsed="false">
      <c r="A53" s="291"/>
      <c r="G53" s="292"/>
    </row>
    <row r="54" customFormat="false" ht="15" hidden="false" customHeight="false" outlineLevel="0" collapsed="false">
      <c r="A54" s="291"/>
      <c r="G54" s="292"/>
    </row>
    <row r="55" customFormat="false" ht="15" hidden="false" customHeight="false" outlineLevel="0" collapsed="false">
      <c r="A55" s="291"/>
      <c r="G55" s="292"/>
    </row>
    <row r="56" customFormat="false" ht="15" hidden="false" customHeight="false" outlineLevel="0" collapsed="false">
      <c r="A56" s="291"/>
      <c r="G56" s="292"/>
    </row>
    <row r="57" customFormat="false" ht="15" hidden="false" customHeight="false" outlineLevel="0" collapsed="false">
      <c r="A57" s="291"/>
      <c r="G57" s="292"/>
    </row>
    <row r="58" customFormat="false" ht="15" hidden="false" customHeight="false" outlineLevel="0" collapsed="false">
      <c r="A58" s="291" t="s">
        <v>936</v>
      </c>
      <c r="G58" s="292"/>
    </row>
    <row r="59" customFormat="false" ht="15" hidden="false" customHeight="false" outlineLevel="0" collapsed="false">
      <c r="A59" s="291"/>
      <c r="G59" s="292"/>
    </row>
    <row r="60" customFormat="false" ht="15" hidden="false" customHeight="false" outlineLevel="0" collapsed="false">
      <c r="A60" s="293"/>
      <c r="B60" s="294"/>
      <c r="C60" s="294"/>
      <c r="D60" s="294"/>
      <c r="E60" s="294"/>
      <c r="F60" s="294"/>
      <c r="G60" s="295"/>
    </row>
  </sheetData>
  <mergeCells count="3">
    <mergeCell ref="A1:C3"/>
    <mergeCell ref="D1:G1"/>
    <mergeCell ref="D2:F3"/>
  </mergeCells>
  <printOptions headings="false" gridLines="false" gridLinesSet="true" horizontalCentered="false" verticalCentered="false"/>
  <pageMargins left="0.25" right="0.25" top="0.75" bottom="0.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558ED5"/>
    <pageSetUpPr fitToPage="true"/>
  </sheetPr>
  <dimension ref="A1:O142"/>
  <sheetViews>
    <sheetView showFormulas="false" showGridLines="true" showRowColHeaders="true" showZeros="true" rightToLeft="false" tabSelected="false" showOutlineSymbols="true" defaultGridColor="true" view="pageBreakPreview" topLeftCell="A1" colorId="64" zoomScale="85" zoomScaleNormal="70" zoomScalePageLayoutView="85" workbookViewId="0">
      <selection pane="topLeft" activeCell="F11" activeCellId="0" sqref="F11"/>
    </sheetView>
  </sheetViews>
  <sheetFormatPr defaultRowHeight="15" zeroHeight="false" outlineLevelRow="0" outlineLevelCol="0"/>
  <cols>
    <col collapsed="false" customWidth="true" hidden="false" outlineLevel="0" max="1" min="1" style="18" width="10.71"/>
    <col collapsed="false" customWidth="true" hidden="false" outlineLevel="0" max="2" min="2" style="19" width="17.86"/>
    <col collapsed="false" customWidth="true" hidden="false" outlineLevel="0" max="3" min="3" style="18" width="74.15"/>
    <col collapsed="false" customWidth="true" hidden="false" outlineLevel="0" max="6" min="4" style="296" width="10.58"/>
    <col collapsed="false" customWidth="true" hidden="false" outlineLevel="0" max="7" min="7" style="297" width="14.15"/>
    <col collapsed="false" customWidth="true" hidden="false" outlineLevel="0" max="8" min="8" style="0" width="13.43"/>
    <col collapsed="false" customWidth="true" hidden="false" outlineLevel="0" max="9" min="9" style="0" width="14.43"/>
    <col collapsed="false" customWidth="true" hidden="false" outlineLevel="0" max="11" min="10" style="298" width="13.43"/>
    <col collapsed="false" customWidth="true" hidden="false" outlineLevel="0" max="13" min="12" style="0" width="9.14"/>
    <col collapsed="false" customWidth="true" hidden="true" outlineLevel="0" max="15" min="14" style="0" width="21.71"/>
    <col collapsed="false" customWidth="true" hidden="false" outlineLevel="0" max="1025" min="16" style="0" width="9.14"/>
  </cols>
  <sheetData>
    <row r="1" s="25" customFormat="true" ht="22.5" hidden="false" customHeight="true" outlineLevel="0" collapsed="false">
      <c r="A1" s="299" t="s">
        <v>937</v>
      </c>
      <c r="B1" s="299"/>
      <c r="C1" s="299"/>
      <c r="D1" s="23" t="s">
        <v>938</v>
      </c>
      <c r="E1" s="23"/>
      <c r="F1" s="23"/>
      <c r="G1" s="23"/>
      <c r="H1" s="23"/>
      <c r="I1" s="23"/>
      <c r="J1" s="23"/>
      <c r="K1" s="23"/>
    </row>
    <row r="2" s="25" customFormat="true" ht="22.5" hidden="false" customHeight="true" outlineLevel="0" collapsed="false">
      <c r="A2" s="299"/>
      <c r="B2" s="299"/>
      <c r="C2" s="299"/>
      <c r="D2" s="300" t="str">
        <f aca="false">01_SINTETICO!D2</f>
        <v>OBRA: REFORMA PARA IMPLANTAÇÃO DE VT DE AGUAS LINDAS</v>
      </c>
      <c r="E2" s="300"/>
      <c r="F2" s="300"/>
      <c r="G2" s="300"/>
      <c r="H2" s="300"/>
      <c r="I2" s="300"/>
      <c r="J2" s="27" t="n">
        <f aca="false">'CAPA-DADOS'!E13</f>
        <v>45345</v>
      </c>
      <c r="K2" s="27"/>
    </row>
    <row r="3" s="25" customFormat="true" ht="22.5" hidden="false" customHeight="true" outlineLevel="0" collapsed="false">
      <c r="A3" s="299"/>
      <c r="B3" s="299"/>
      <c r="C3" s="299"/>
      <c r="D3" s="300"/>
      <c r="E3" s="300"/>
      <c r="F3" s="300"/>
      <c r="G3" s="300"/>
      <c r="H3" s="300"/>
      <c r="I3" s="300"/>
      <c r="J3" s="27" t="str">
        <f aca="false">'CAPA-DADOS'!E16</f>
        <v>SINAPI-DEZ/2023</v>
      </c>
      <c r="K3" s="27"/>
      <c r="N3" s="301" t="n">
        <f aca="false">SUM(I7:I1048576)</f>
        <v>361433.803933927</v>
      </c>
      <c r="O3" s="302" t="n">
        <f aca="false">01_SINTETICO!I182</f>
        <v>361433.803933927</v>
      </c>
    </row>
    <row r="4" s="34" customFormat="true" ht="15" hidden="false" customHeight="true" outlineLevel="0" collapsed="false">
      <c r="A4" s="303" t="s">
        <v>28</v>
      </c>
      <c r="B4" s="304" t="s">
        <v>29</v>
      </c>
      <c r="C4" s="304" t="s">
        <v>30</v>
      </c>
      <c r="D4" s="303" t="s">
        <v>31</v>
      </c>
      <c r="E4" s="303" t="s">
        <v>32</v>
      </c>
      <c r="F4" s="305" t="s">
        <v>33</v>
      </c>
      <c r="G4" s="306" t="s">
        <v>454</v>
      </c>
      <c r="H4" s="306"/>
      <c r="I4" s="306"/>
      <c r="J4" s="307" t="s">
        <v>939</v>
      </c>
      <c r="K4" s="307"/>
    </row>
    <row r="5" s="34" customFormat="true" ht="15" hidden="false" customHeight="false" outlineLevel="0" collapsed="false">
      <c r="A5" s="303"/>
      <c r="B5" s="304"/>
      <c r="C5" s="304"/>
      <c r="D5" s="303"/>
      <c r="E5" s="303"/>
      <c r="F5" s="305"/>
      <c r="G5" s="308" t="s">
        <v>38</v>
      </c>
      <c r="H5" s="303" t="s">
        <v>39</v>
      </c>
      <c r="I5" s="303" t="s">
        <v>940</v>
      </c>
      <c r="J5" s="309" t="s">
        <v>467</v>
      </c>
      <c r="K5" s="309" t="s">
        <v>941</v>
      </c>
    </row>
    <row r="6" s="34" customFormat="true" ht="15" hidden="false" customHeight="false" outlineLevel="0" collapsed="false">
      <c r="A6" s="30" t="s">
        <v>942</v>
      </c>
      <c r="B6" s="310" t="s">
        <v>943</v>
      </c>
      <c r="C6" s="30" t="s">
        <v>944</v>
      </c>
      <c r="D6" s="310" t="s">
        <v>945</v>
      </c>
      <c r="E6" s="30" t="s">
        <v>946</v>
      </c>
      <c r="F6" s="310" t="s">
        <v>947</v>
      </c>
      <c r="G6" s="30" t="s">
        <v>948</v>
      </c>
      <c r="H6" s="310" t="s">
        <v>949</v>
      </c>
      <c r="I6" s="30" t="s">
        <v>950</v>
      </c>
      <c r="J6" s="310" t="s">
        <v>951</v>
      </c>
      <c r="K6" s="30" t="s">
        <v>952</v>
      </c>
    </row>
    <row r="7" customFormat="false" ht="15" hidden="false" customHeight="false" outlineLevel="0" collapsed="false">
      <c r="A7" s="311" t="s">
        <v>59</v>
      </c>
      <c r="B7" s="312" t="str">
        <f aca="false">VLOOKUP($A7,01_SINTETICO!$A:$M,2,0)</f>
        <v>93567U</v>
      </c>
      <c r="C7" s="312" t="str">
        <f aca="false">VLOOKUP($A7,01_SINTETICO!$A:$M,3,0)</f>
        <v>ENGENHEIRO CIVIL DE OBRA PLENO COM ENCARGOS COMPLEMENTARES</v>
      </c>
      <c r="D7" s="312" t="str">
        <f aca="false">VLOOKUP($A7,01_SINTETICO!$A:$M,4,0)</f>
        <v>SER.CG</v>
      </c>
      <c r="E7" s="313" t="str">
        <f aca="false">VLOOKUP($A7,01_SINTETICO!$A:$M,5,0)</f>
        <v>MÊS</v>
      </c>
      <c r="F7" s="313" t="n">
        <f aca="false">VLOOKUP($A7,01_SINTETICO!$A:$M,6,0)</f>
        <v>2</v>
      </c>
      <c r="G7" s="314" t="n">
        <f aca="false">VLOOKUP($A7,01_SINTETICO!$A:$M,11,0)</f>
        <v>979.05276</v>
      </c>
      <c r="H7" s="314" t="n">
        <f aca="false">VLOOKUP($A7,01_SINTETICO!$A:$M,12,0)</f>
        <v>45893.7164282018</v>
      </c>
      <c r="I7" s="314" t="n">
        <f aca="false">VLOOKUP($A7,01_SINTETICO!$A:$M,13,0)</f>
        <v>46872.7691882018</v>
      </c>
      <c r="J7" s="315" t="n">
        <f aca="false">I7/SUM($I$7:$I$1048576)</f>
        <v>0.129685626186671</v>
      </c>
      <c r="K7" s="316" t="n">
        <f aca="false">J7</f>
        <v>0.129685626186671</v>
      </c>
    </row>
    <row r="8" customFormat="false" ht="15" hidden="false" customHeight="false" outlineLevel="0" collapsed="false">
      <c r="A8" s="317" t="s">
        <v>215</v>
      </c>
      <c r="B8" s="318" t="str">
        <f aca="false">VLOOKUP($A8,01_SINTETICO!$A:$M,2,0)</f>
        <v>T.ELE.NOBREAK</v>
      </c>
      <c r="C8" s="318" t="str">
        <f aca="false">VLOOKUP($A8,01_SINTETICO!$A:$M,3,0)</f>
        <v>NOBREAK MONOFASICO 10kVA</v>
      </c>
      <c r="D8" s="318" t="str">
        <f aca="false">VLOOKUP($A8,01_SINTETICO!$A:$M,4,0)</f>
        <v>SER.CG</v>
      </c>
      <c r="E8" s="37" t="str">
        <f aca="false">VLOOKUP($A8,01_SINTETICO!$A:$M,5,0)</f>
        <v>UN</v>
      </c>
      <c r="F8" s="37" t="n">
        <f aca="false">VLOOKUP($A8,01_SINTETICO!$A:$M,6,0)</f>
        <v>1</v>
      </c>
      <c r="G8" s="319" t="n">
        <f aca="false">VLOOKUP($A8,01_SINTETICO!$A:$M,11,0)</f>
        <v>32785.8804</v>
      </c>
      <c r="H8" s="319" t="n">
        <f aca="false">VLOOKUP($A8,01_SINTETICO!$A:$M,12,0)</f>
        <v>80.4726344543</v>
      </c>
      <c r="I8" s="319" t="n">
        <f aca="false">VLOOKUP($A8,01_SINTETICO!$A:$M,13,0)</f>
        <v>32866.3530344543</v>
      </c>
      <c r="J8" s="320" t="n">
        <f aca="false">I8/SUM($I$7:$I$1048576)</f>
        <v>0.0909332571462037</v>
      </c>
      <c r="K8" s="316" t="n">
        <f aca="false">J8+K7</f>
        <v>0.220618883332875</v>
      </c>
    </row>
    <row r="9" customFormat="false" ht="25.5" hidden="false" customHeight="false" outlineLevel="0" collapsed="false">
      <c r="A9" s="317" t="s">
        <v>427</v>
      </c>
      <c r="B9" s="312" t="str">
        <f aca="false">VLOOKUP($A9,01_SINTETICO!$A:$M,2,0)</f>
        <v>T.EQUALIZAÇÃO CABO</v>
      </c>
      <c r="C9" s="312" t="str">
        <f aca="false">VLOOKUP($A9,01_SINTETICO!$A:$M,3,0)</f>
        <v>EQUALIZAÇÃO DA TENSÃO DOS CABOS DE TRAÇÃO</v>
      </c>
      <c r="D9" s="312" t="str">
        <f aca="false">VLOOKUP($A9,01_SINTETICO!$A:$M,4,0)</f>
        <v>SER.CG</v>
      </c>
      <c r="E9" s="313" t="str">
        <f aca="false">VLOOKUP($A9,01_SINTETICO!$A:$M,5,0)</f>
        <v>M</v>
      </c>
      <c r="F9" s="313" t="n">
        <f aca="false">VLOOKUP($A9,01_SINTETICO!$A:$M,6,0)</f>
        <v>25</v>
      </c>
      <c r="G9" s="314" t="n">
        <f aca="false">VLOOKUP($A9,01_SINTETICO!$A:$M,11,0)</f>
        <v>20659.671525599</v>
      </c>
      <c r="H9" s="314" t="n">
        <f aca="false">VLOOKUP($A9,01_SINTETICO!$A:$M,12,0)</f>
        <v>10213.7344162876</v>
      </c>
      <c r="I9" s="314" t="n">
        <f aca="false">VLOOKUP($A9,01_SINTETICO!$A:$M,13,0)</f>
        <v>30873.4059418866</v>
      </c>
      <c r="J9" s="315" t="n">
        <f aca="false">I9/SUM($I$7:$I$1048576)</f>
        <v>0.0854192541091995</v>
      </c>
      <c r="K9" s="316" t="n">
        <f aca="false">J9+K8</f>
        <v>0.306038137442074</v>
      </c>
    </row>
    <row r="10" customFormat="false" ht="38.25" hidden="false" customHeight="false" outlineLevel="0" collapsed="false">
      <c r="A10" s="317" t="s">
        <v>116</v>
      </c>
      <c r="B10" s="318" t="str">
        <f aca="false">VLOOKUP($A10,01_SINTETICO!$A:$M,2,0)</f>
        <v>T.96368UD</v>
      </c>
      <c r="C10" s="318" t="str">
        <f aca="false">VLOOKUP($A10,01_SINTETICO!$A:$M,3,0)</f>
        <v>PAREDE COM PLACAS DE GESSO ACARTONADO (DRYWALL), PARA USO INTERNO COM DUAS FACES DUPLAS E ESTRUTURA METÁLICA COM GUIAS DUPLAS, COM MANTA ACUSTICA PET,SEM VÃOS. AF_06/2017</v>
      </c>
      <c r="D10" s="318" t="str">
        <f aca="false">VLOOKUP($A10,01_SINTETICO!$A:$M,4,0)</f>
        <v>SER.CG</v>
      </c>
      <c r="E10" s="37" t="str">
        <f aca="false">VLOOKUP($A10,01_SINTETICO!$A:$M,5,0)</f>
        <v>M2</v>
      </c>
      <c r="F10" s="37" t="n">
        <f aca="false">VLOOKUP($A10,01_SINTETICO!$A:$M,6,0)</f>
        <v>106.23</v>
      </c>
      <c r="G10" s="319" t="n">
        <f aca="false">VLOOKUP($A10,01_SINTETICO!$A:$M,11,0)</f>
        <v>22124.3172972709</v>
      </c>
      <c r="H10" s="319" t="n">
        <f aca="false">VLOOKUP($A10,01_SINTETICO!$A:$M,12,0)</f>
        <v>1971.40126684965</v>
      </c>
      <c r="I10" s="319" t="n">
        <f aca="false">VLOOKUP($A10,01_SINTETICO!$A:$M,13,0)</f>
        <v>24095.7185641205</v>
      </c>
      <c r="J10" s="320" t="n">
        <f aca="false">I10/SUM($I$7:$I$1048576)</f>
        <v>0.0666670308694353</v>
      </c>
      <c r="K10" s="316" t="n">
        <f aca="false">J10+K9</f>
        <v>0.37270516831151</v>
      </c>
    </row>
    <row r="11" customFormat="false" ht="54.75" hidden="false" customHeight="true" outlineLevel="0" collapsed="false">
      <c r="A11" s="317" t="s">
        <v>359</v>
      </c>
      <c r="B11" s="312" t="str">
        <f aca="false">VLOOKUP($A11,01_SINTETICO!$A:$M,2,0)</f>
        <v>103250U</v>
      </c>
      <c r="C11" s="312" t="str">
        <f aca="false">VLOOKUP($A11,01_SINTETICO!$A:$M,3,0)</f>
        <v>AR CONDICIONADO SPLIT INVERTER, HI-WALL (PAREDE), 18000 BTU/H, CICLO FRIO - FORNECIMENTO E INSTALAÇÃO. AF_11/2021_PE</v>
      </c>
      <c r="D11" s="312" t="str">
        <f aca="false">VLOOKUP($A11,01_SINTETICO!$A:$M,4,0)</f>
        <v>SER.CG</v>
      </c>
      <c r="E11" s="313" t="str">
        <f aca="false">VLOOKUP($A11,01_SINTETICO!$A:$M,5,0)</f>
        <v>UN</v>
      </c>
      <c r="F11" s="313" t="n">
        <f aca="false">VLOOKUP($A11,01_SINTETICO!$A:$M,6,0)</f>
        <v>4</v>
      </c>
      <c r="G11" s="314" t="n">
        <f aca="false">VLOOKUP($A11,01_SINTETICO!$A:$M,11,0)</f>
        <v>19696.73436024</v>
      </c>
      <c r="H11" s="314" t="n">
        <f aca="false">VLOOKUP($A11,01_SINTETICO!$A:$M,12,0)</f>
        <v>402.401056213749</v>
      </c>
      <c r="I11" s="314" t="n">
        <f aca="false">VLOOKUP($A11,01_SINTETICO!$A:$M,13,0)</f>
        <v>20099.1354164537</v>
      </c>
      <c r="J11" s="315" t="n">
        <f aca="false">I11/SUM($I$7:$I$1048576)</f>
        <v>0.0556094510189425</v>
      </c>
      <c r="K11" s="316" t="n">
        <f aca="false">J11+K10</f>
        <v>0.428314619330452</v>
      </c>
    </row>
    <row r="12" customFormat="false" ht="25.5" hidden="false" customHeight="false" outlineLevel="0" collapsed="false">
      <c r="A12" s="317" t="s">
        <v>356</v>
      </c>
      <c r="B12" s="312" t="str">
        <f aca="false">VLOOKUP($A12,01_SINTETICO!$A:$M,2,0)</f>
        <v>103247U</v>
      </c>
      <c r="C12" s="312" t="str">
        <f aca="false">VLOOKUP($A12,01_SINTETICO!$A:$M,3,0)</f>
        <v>AR CONDICIONADO SPLIT INVERTER, HI-WALL (PAREDE), 12000 BTU/H, CICLO FRIO - FORNECIMENTO E INSTALAÇÃO. AF_11/2021_PE</v>
      </c>
      <c r="D12" s="312" t="str">
        <f aca="false">VLOOKUP($A12,01_SINTETICO!$A:$M,4,0)</f>
        <v>SER.CG</v>
      </c>
      <c r="E12" s="313" t="str">
        <f aca="false">VLOOKUP($A12,01_SINTETICO!$A:$M,5,0)</f>
        <v>UN</v>
      </c>
      <c r="F12" s="313" t="n">
        <f aca="false">VLOOKUP($A12,01_SINTETICO!$A:$M,6,0)</f>
        <v>4</v>
      </c>
      <c r="G12" s="314" t="n">
        <f aca="false">VLOOKUP($A12,01_SINTETICO!$A:$M,11,0)</f>
        <v>13410.347041392</v>
      </c>
      <c r="H12" s="314" t="n">
        <f aca="false">VLOOKUP($A12,01_SINTETICO!$A:$M,12,0)</f>
        <v>372.161167090433</v>
      </c>
      <c r="I12" s="314" t="n">
        <f aca="false">VLOOKUP($A12,01_SINTETICO!$A:$M,13,0)</f>
        <v>13782.5082084824</v>
      </c>
      <c r="J12" s="315" t="n">
        <f aca="false">I12/SUM($I$7:$I$1048576)</f>
        <v>0.0381328698601806</v>
      </c>
      <c r="K12" s="316" t="n">
        <f aca="false">J12+K11</f>
        <v>0.466447489190633</v>
      </c>
    </row>
    <row r="13" customFormat="false" ht="51" hidden="false" customHeight="false" outlineLevel="0" collapsed="false">
      <c r="A13" s="317" t="s">
        <v>146</v>
      </c>
      <c r="B13" s="318" t="str">
        <f aca="false">VLOOKUP($A13,01_SINTETICO!$A:$M,2,0)</f>
        <v>100683U</v>
      </c>
      <c r="C13" s="318" t="str">
        <f aca="false">VLOOKUP($A13,01_SINTETICO!$A:$M,3,0)</f>
        <v>KIT DE PORTA DE MADEIRA PARA VERNIZ, SEMI-OCA (LEVE OU MÉDIA), PADRÃO MÉDIO, 80X210CM, ESPESSURA DE 3,5CM, ITENS INCLUSOS: DOBRADIÇAS, MONTAGEM E INSTALAÇÃO DE BATENTE, FECHADURA COM EXECUÇÃO DO FURO - FORNECIMENTO E INSTALAÇÃO. AF_12/2019</v>
      </c>
      <c r="D13" s="318" t="str">
        <f aca="false">VLOOKUP($A13,01_SINTETICO!$A:$M,4,0)</f>
        <v>SER.CG</v>
      </c>
      <c r="E13" s="37" t="str">
        <f aca="false">VLOOKUP($A13,01_SINTETICO!$A:$M,5,0)</f>
        <v>UN</v>
      </c>
      <c r="F13" s="37" t="n">
        <f aca="false">VLOOKUP($A13,01_SINTETICO!$A:$M,6,0)</f>
        <v>10</v>
      </c>
      <c r="G13" s="319" t="n">
        <f aca="false">VLOOKUP($A13,01_SINTETICO!$A:$M,11,0)</f>
        <v>10348.7396746062</v>
      </c>
      <c r="H13" s="319" t="n">
        <f aca="false">VLOOKUP($A13,01_SINTETICO!$A:$M,12,0)</f>
        <v>2432.40979005367</v>
      </c>
      <c r="I13" s="319" t="n">
        <f aca="false">VLOOKUP($A13,01_SINTETICO!$A:$M,13,0)</f>
        <v>12781.1494646599</v>
      </c>
      <c r="J13" s="320" t="n">
        <f aca="false">I13/SUM($I$7:$I$1048576)</f>
        <v>0.0353623521805293</v>
      </c>
      <c r="K13" s="316" t="n">
        <f aca="false">J13+K12</f>
        <v>0.501809841371162</v>
      </c>
    </row>
    <row r="14" customFormat="false" ht="38.25" hidden="false" customHeight="false" outlineLevel="0" collapsed="false">
      <c r="A14" s="317" t="s">
        <v>368</v>
      </c>
      <c r="B14" s="312" t="str">
        <f aca="false">VLOOKUP($A14,01_SINTETICO!$A:$M,2,0)</f>
        <v>T.103290U</v>
      </c>
      <c r="C14" s="312" t="str">
        <f aca="false">VLOOKUP($A14,01_SINTETICO!$A:$M,3,0)</f>
        <v>TUBO EM COBRE FLEXÍVEL, DN 3/8", COM ISOLAMENTO, INSTALADO EM FORRO, PARA RAMAL DE ALIMENTAÇÃO DE AR CONDICIONADO, INCLUSO FIXADOR E ALIMENTAÇÃO ELÉTRICA. AF_11/2021</v>
      </c>
      <c r="D14" s="312" t="str">
        <f aca="false">VLOOKUP($A14,01_SINTETICO!$A:$M,4,0)</f>
        <v>SER.CG</v>
      </c>
      <c r="E14" s="313" t="str">
        <f aca="false">VLOOKUP($A14,01_SINTETICO!$A:$M,5,0)</f>
        <v>M</v>
      </c>
      <c r="F14" s="313" t="n">
        <f aca="false">VLOOKUP($A14,01_SINTETICO!$A:$M,6,0)</f>
        <v>168</v>
      </c>
      <c r="G14" s="314" t="n">
        <f aca="false">VLOOKUP($A14,01_SINTETICO!$A:$M,11,0)</f>
        <v>10212.135591168</v>
      </c>
      <c r="H14" s="314" t="n">
        <f aca="false">VLOOKUP($A14,01_SINTETICO!$A:$M,12,0)</f>
        <v>1744.28535868587</v>
      </c>
      <c r="I14" s="314" t="n">
        <f aca="false">VLOOKUP($A14,01_SINTETICO!$A:$M,13,0)</f>
        <v>11956.4209498539</v>
      </c>
      <c r="J14" s="315" t="n">
        <f aca="false">I14/SUM($I$7:$I$1048576)</f>
        <v>0.0330805276643123</v>
      </c>
      <c r="K14" s="316" t="n">
        <f aca="false">J14+K13</f>
        <v>0.534890369035474</v>
      </c>
    </row>
    <row r="15" customFormat="false" ht="25.5" hidden="false" customHeight="false" outlineLevel="0" collapsed="false">
      <c r="A15" s="311" t="s">
        <v>169</v>
      </c>
      <c r="B15" s="312" t="str">
        <f aca="false">VLOOKUP($A15,01_SINTETICO!$A:$M,2,0)</f>
        <v>T.PINTURA.INTERNA</v>
      </c>
      <c r="C15" s="312" t="str">
        <f aca="false">VLOOKUP($A15,01_SINTETICO!$A:$M,3,0)</f>
        <v>PINTURA AMBIENTES INTERNOS (ACRILICO ACETINADO)</v>
      </c>
      <c r="D15" s="312" t="str">
        <f aca="false">VLOOKUP($A15,01_SINTETICO!$A:$M,4,0)</f>
        <v>SER.CG</v>
      </c>
      <c r="E15" s="313" t="str">
        <f aca="false">VLOOKUP($A15,01_SINTETICO!$A:$M,5,0)</f>
        <v>M2</v>
      </c>
      <c r="F15" s="313" t="n">
        <f aca="false">VLOOKUP($A15,01_SINTETICO!$A:$M,6,0)</f>
        <v>436.72</v>
      </c>
      <c r="G15" s="314" t="n">
        <f aca="false">VLOOKUP($A15,01_SINTETICO!$A:$M,11,0)</f>
        <v>4690.1206728096</v>
      </c>
      <c r="H15" s="314" t="n">
        <f aca="false">VLOOKUP($A15,01_SINTETICO!$A:$M,12,0)</f>
        <v>5322.39192945819</v>
      </c>
      <c r="I15" s="314" t="n">
        <f aca="false">VLOOKUP($A15,01_SINTETICO!$A:$M,13,0)</f>
        <v>10012.5126022678</v>
      </c>
      <c r="J15" s="315" t="n">
        <f aca="false">I15/SUM($I$7:$I$1048576)</f>
        <v>0.0277022029851369</v>
      </c>
      <c r="K15" s="316" t="n">
        <f aca="false">J15+K14</f>
        <v>0.562592572020611</v>
      </c>
    </row>
    <row r="16" customFormat="false" ht="25.5" hidden="false" customHeight="false" outlineLevel="0" collapsed="false">
      <c r="A16" s="317" t="s">
        <v>323</v>
      </c>
      <c r="B16" s="312" t="str">
        <f aca="false">VLOOKUP($A16,01_SINTETICO!$A:$M,2,0)</f>
        <v>T.ELE.CABO.UTP.CAT6</v>
      </c>
      <c r="C16" s="312" t="str">
        <f aca="false">VLOOKUP($A16,01_SINTETICO!$A:$M,3,0)</f>
        <v>CABO DE REDE UTP, PAR TRANCADO, 4 PARES, CAT 6, ISOLAMENTO PVC (LSZH)</v>
      </c>
      <c r="D16" s="312" t="str">
        <f aca="false">VLOOKUP($A16,01_SINTETICO!$A:$M,4,0)</f>
        <v>SER.CG</v>
      </c>
      <c r="E16" s="313" t="str">
        <f aca="false">VLOOKUP($A16,01_SINTETICO!$A:$M,5,0)</f>
        <v>UN</v>
      </c>
      <c r="F16" s="313" t="n">
        <f aca="false">VLOOKUP($A16,01_SINTETICO!$A:$M,6,0)</f>
        <v>750</v>
      </c>
      <c r="G16" s="314" t="n">
        <f aca="false">VLOOKUP($A16,01_SINTETICO!$A:$M,11,0)</f>
        <v>8241.2316</v>
      </c>
      <c r="H16" s="314" t="n">
        <f aca="false">VLOOKUP($A16,01_SINTETICO!$A:$M,12,0)</f>
        <v>1176.91227889414</v>
      </c>
      <c r="I16" s="314" t="n">
        <f aca="false">VLOOKUP($A16,01_SINTETICO!$A:$M,13,0)</f>
        <v>9418.14387889414</v>
      </c>
      <c r="J16" s="315" t="n">
        <f aca="false">I16/SUM($I$7:$I$1048576)</f>
        <v>0.0260577283485522</v>
      </c>
      <c r="K16" s="316" t="n">
        <f aca="false">J16+K15</f>
        <v>0.588650300369163</v>
      </c>
    </row>
    <row r="17" customFormat="false" ht="25.5" hidden="false" customHeight="false" outlineLevel="0" collapsed="false">
      <c r="A17" s="317" t="s">
        <v>353</v>
      </c>
      <c r="B17" s="312" t="str">
        <f aca="false">VLOOKUP($A17,01_SINTETICO!$A:$M,2,0)</f>
        <v>103244U</v>
      </c>
      <c r="C17" s="312" t="str">
        <f aca="false">VLOOKUP($A17,01_SINTETICO!$A:$M,3,0)</f>
        <v>AR CONDICIONADO SPLIT INVERTER, HI-WALL (PAREDE), 9000 BTU/H, CICLO FRIO - FORNECIMENTO E INSTALAÇÃO. AF_11/2021_PE</v>
      </c>
      <c r="D17" s="312" t="str">
        <f aca="false">VLOOKUP($A17,01_SINTETICO!$A:$M,4,0)</f>
        <v>SER.CG</v>
      </c>
      <c r="E17" s="313" t="str">
        <f aca="false">VLOOKUP($A17,01_SINTETICO!$A:$M,5,0)</f>
        <v>UN</v>
      </c>
      <c r="F17" s="313" t="n">
        <f aca="false">VLOOKUP($A17,01_SINTETICO!$A:$M,6,0)</f>
        <v>3</v>
      </c>
      <c r="G17" s="314" t="n">
        <f aca="false">VLOOKUP($A17,01_SINTETICO!$A:$M,11,0)</f>
        <v>9019.622341044</v>
      </c>
      <c r="H17" s="314" t="n">
        <f aca="false">VLOOKUP($A17,01_SINTETICO!$A:$M,12,0)</f>
        <v>279.120875317825</v>
      </c>
      <c r="I17" s="314" t="n">
        <f aca="false">VLOOKUP($A17,01_SINTETICO!$A:$M,13,0)</f>
        <v>9298.74321636182</v>
      </c>
      <c r="J17" s="315" t="n">
        <f aca="false">I17/SUM($I$7:$I$1048576)</f>
        <v>0.0257273755668458</v>
      </c>
      <c r="K17" s="316" t="n">
        <f aca="false">J17+K16</f>
        <v>0.614377675936009</v>
      </c>
    </row>
    <row r="18" customFormat="false" ht="15" hidden="false" customHeight="false" outlineLevel="0" collapsed="false">
      <c r="A18" s="317" t="s">
        <v>437</v>
      </c>
      <c r="B18" s="312" t="str">
        <f aca="false">VLOOKUP($A18,01_SINTETICO!$A:$M,2,0)</f>
        <v>T.LETREIRO</v>
      </c>
      <c r="C18" s="312" t="str">
        <f aca="false">VLOOKUP($A18,01_SINTETICO!$A:$M,3,0)</f>
        <v>LETRA ACO INOX PARA FACHADA</v>
      </c>
      <c r="D18" s="312" t="str">
        <f aca="false">VLOOKUP($A18,01_SINTETICO!$A:$M,4,0)</f>
        <v>SER.CG</v>
      </c>
      <c r="E18" s="313" t="str">
        <f aca="false">VLOOKUP($A18,01_SINTETICO!$A:$M,5,0)</f>
        <v>UN</v>
      </c>
      <c r="F18" s="313" t="n">
        <f aca="false">VLOOKUP($A18,01_SINTETICO!$A:$M,6,0)</f>
        <v>52</v>
      </c>
      <c r="G18" s="314" t="n">
        <f aca="false">VLOOKUP($A18,01_SINTETICO!$A:$M,11,0)</f>
        <v>6049.85472</v>
      </c>
      <c r="H18" s="314" t="n">
        <f aca="false">VLOOKUP($A18,01_SINTETICO!$A:$M,12,0)</f>
        <v>1018.9606814244</v>
      </c>
      <c r="I18" s="314" t="n">
        <f aca="false">VLOOKUP($A18,01_SINTETICO!$A:$M,13,0)</f>
        <v>7068.8154014244</v>
      </c>
      <c r="J18" s="315" t="n">
        <f aca="false">I18/SUM($I$7:$I$1048576)</f>
        <v>0.0195577041341619</v>
      </c>
      <c r="K18" s="316" t="n">
        <f aca="false">J18+K17</f>
        <v>0.633935380070171</v>
      </c>
    </row>
    <row r="19" customFormat="false" ht="25.5" hidden="false" customHeight="false" outlineLevel="0" collapsed="false">
      <c r="A19" s="311" t="s">
        <v>230</v>
      </c>
      <c r="B19" s="312" t="str">
        <f aca="false">VLOOKUP($A19,01_SINTETICO!$A:$M,2,0)</f>
        <v>91926U</v>
      </c>
      <c r="C19" s="312" t="str">
        <f aca="false">VLOOKUP($A19,01_SINTETICO!$A:$M,3,0)</f>
        <v>CABO DE COBRE FLEXÍVEL ISOLADO, 2,5 MM², ANTI-CHAMA 450/750 V, PARA CIRCUITOS TERMINAIS - FORNECIMENTO E INSTALAÇÃO. AF_12/2015</v>
      </c>
      <c r="D19" s="312" t="str">
        <f aca="false">VLOOKUP($A19,01_SINTETICO!$A:$M,4,0)</f>
        <v>SER.CG</v>
      </c>
      <c r="E19" s="313" t="str">
        <f aca="false">VLOOKUP($A19,01_SINTETICO!$A:$M,5,0)</f>
        <v>M</v>
      </c>
      <c r="F19" s="313" t="n">
        <f aca="false">VLOOKUP($A19,01_SINTETICO!$A:$M,6,0)</f>
        <v>1460</v>
      </c>
      <c r="G19" s="314" t="n">
        <f aca="false">VLOOKUP($A19,01_SINTETICO!$A:$M,11,0)</f>
        <v>5199.55912728</v>
      </c>
      <c r="H19" s="314" t="n">
        <f aca="false">VLOOKUP($A19,01_SINTETICO!$A:$M,12,0)</f>
        <v>1703.60567139753</v>
      </c>
      <c r="I19" s="314" t="n">
        <f aca="false">VLOOKUP($A19,01_SINTETICO!$A:$M,13,0)</f>
        <v>6903.16479867753</v>
      </c>
      <c r="J19" s="315" t="n">
        <f aca="false">I19/SUM($I$7:$I$1048576)</f>
        <v>0.0190993889435408</v>
      </c>
      <c r="K19" s="316" t="n">
        <f aca="false">J19+K18</f>
        <v>0.653034769013712</v>
      </c>
    </row>
    <row r="20" customFormat="false" ht="15" hidden="false" customHeight="false" outlineLevel="0" collapsed="false">
      <c r="A20" s="317" t="s">
        <v>319</v>
      </c>
      <c r="B20" s="312" t="str">
        <f aca="false">VLOOKUP($A20,01_SINTETICO!$A:$M,2,0)</f>
        <v>T.ELE.RACK.44U</v>
      </c>
      <c r="C20" s="312" t="str">
        <f aca="false">VLOOKUP($A20,01_SINTETICO!$A:$M,3,0)</f>
        <v>RACK DE PISO PARA SERVIDOR, FECHADO, 44U, COM PORTA, 44U X 570 MM</v>
      </c>
      <c r="D20" s="312" t="str">
        <f aca="false">VLOOKUP($A20,01_SINTETICO!$A:$M,4,0)</f>
        <v>SER.CG</v>
      </c>
      <c r="E20" s="313" t="str">
        <f aca="false">VLOOKUP($A20,01_SINTETICO!$A:$M,5,0)</f>
        <v>UN</v>
      </c>
      <c r="F20" s="313" t="n">
        <f aca="false">VLOOKUP($A20,01_SINTETICO!$A:$M,6,0)</f>
        <v>1</v>
      </c>
      <c r="G20" s="314" t="n">
        <f aca="false">VLOOKUP($A20,01_SINTETICO!$A:$M,11,0)</f>
        <v>6622.5705</v>
      </c>
      <c r="H20" s="314" t="n">
        <f aca="false">VLOOKUP($A20,01_SINTETICO!$A:$M,12,0)</f>
        <v>160.9452689086</v>
      </c>
      <c r="I20" s="314" t="n">
        <f aca="false">VLOOKUP($A20,01_SINTETICO!$A:$M,13,0)</f>
        <v>6783.5157689086</v>
      </c>
      <c r="J20" s="315" t="n">
        <f aca="false">I20/SUM($I$7:$I$1048576)</f>
        <v>0.0187683489897052</v>
      </c>
      <c r="K20" s="316" t="n">
        <f aca="false">J20+K19</f>
        <v>0.671803118003417</v>
      </c>
    </row>
    <row r="21" customFormat="false" ht="25.5" hidden="false" customHeight="false" outlineLevel="0" collapsed="false">
      <c r="A21" s="311" t="s">
        <v>285</v>
      </c>
      <c r="B21" s="312" t="str">
        <f aca="false">VLOOKUP($A21,01_SINTETICO!$A:$M,2,0)</f>
        <v>T.ELE.LÂMP.LED.9W</v>
      </c>
      <c r="C21" s="312" t="str">
        <f aca="false">VLOOKUP($A21,01_SINTETICO!$A:$M,3,0)</f>
        <v>LÂMPADA LED TUBULAR T8 - 9W - 6500 K - 60CM</v>
      </c>
      <c r="D21" s="312" t="str">
        <f aca="false">VLOOKUP($A21,01_SINTETICO!$A:$M,4,0)</f>
        <v>SER.CG</v>
      </c>
      <c r="E21" s="313" t="str">
        <f aca="false">VLOOKUP($A21,01_SINTETICO!$A:$M,5,0)</f>
        <v>UN</v>
      </c>
      <c r="F21" s="313" t="n">
        <f aca="false">VLOOKUP($A21,01_SINTETICO!$A:$M,6,0)</f>
        <v>144</v>
      </c>
      <c r="G21" s="314" t="n">
        <f aca="false">VLOOKUP($A21,01_SINTETICO!$A:$M,11,0)</f>
        <v>4798.36030464</v>
      </c>
      <c r="H21" s="314" t="n">
        <f aca="false">VLOOKUP($A21,01_SINTETICO!$A:$M,12,0)</f>
        <v>1117.91788461717</v>
      </c>
      <c r="I21" s="314" t="n">
        <f aca="false">VLOOKUP($A21,01_SINTETICO!$A:$M,13,0)</f>
        <v>5916.27818925717</v>
      </c>
      <c r="J21" s="315" t="n">
        <f aca="false">I21/SUM($I$7:$I$1048576)</f>
        <v>0.0163689121627891</v>
      </c>
      <c r="K21" s="316" t="n">
        <f aca="false">J21+K20</f>
        <v>0.688172030166206</v>
      </c>
    </row>
    <row r="22" customFormat="false" ht="38.25" hidden="false" customHeight="false" outlineLevel="0" collapsed="false">
      <c r="A22" s="311" t="s">
        <v>226</v>
      </c>
      <c r="B22" s="312" t="str">
        <f aca="false">VLOOKUP($A22,01_SINTETICO!$A:$M,2,0)</f>
        <v>91834U</v>
      </c>
      <c r="C22" s="312" t="str">
        <f aca="false">VLOOKUP($A22,01_SINTETICO!$A:$M,3,0)</f>
        <v>ELETRODUTO FLEXÍVEL CORRUGADO, PVC, DN 25 MM (3/4"), PARA CIRCUITOS TERMINAIS, INSTALADO EM FORRO - FORNECIMENTO E INSTALAÇÃO. AF_12/2015</v>
      </c>
      <c r="D22" s="312" t="str">
        <f aca="false">VLOOKUP($A22,01_SINTETICO!$A:$M,4,0)</f>
        <v>SER.CG</v>
      </c>
      <c r="E22" s="313" t="str">
        <f aca="false">VLOOKUP($A22,01_SINTETICO!$A:$M,5,0)</f>
        <v>M</v>
      </c>
      <c r="F22" s="313" t="n">
        <f aca="false">VLOOKUP($A22,01_SINTETICO!$A:$M,6,0)</f>
        <v>296</v>
      </c>
      <c r="G22" s="314" t="n">
        <f aca="false">VLOOKUP($A22,01_SINTETICO!$A:$M,11,0)</f>
        <v>2852.017312704</v>
      </c>
      <c r="H22" s="314" t="n">
        <f aca="false">VLOOKUP($A22,01_SINTETICO!$A:$M,12,0)</f>
        <v>2824.78566328637</v>
      </c>
      <c r="I22" s="314" t="n">
        <f aca="false">VLOOKUP($A22,01_SINTETICO!$A:$M,13,0)</f>
        <v>5676.80297599037</v>
      </c>
      <c r="J22" s="315" t="n">
        <f aca="false">I22/SUM($I$7:$I$1048576)</f>
        <v>0.0157063421135565</v>
      </c>
      <c r="K22" s="316" t="n">
        <f aca="false">J22+K21</f>
        <v>0.703878372279763</v>
      </c>
    </row>
    <row r="23" customFormat="false" ht="25.5" hidden="false" customHeight="false" outlineLevel="0" collapsed="false">
      <c r="A23" s="317" t="s">
        <v>340</v>
      </c>
      <c r="B23" s="312" t="str">
        <f aca="false">VLOOKUP($A23,01_SINTETICO!$A:$M,2,0)</f>
        <v>T.ELE.MESA.SOM</v>
      </c>
      <c r="C23" s="312" t="str">
        <f aca="false">VLOOKUP($A23,01_SINTETICO!$A:$M,3,0)</f>
        <v>MESA DE SOM 6 CANAIS XLR COM PHANTOM POWER - FORNECIMENTO E INSTALAÇÃO DE MESA NA SALA TÉCNICA DA VT</v>
      </c>
      <c r="D23" s="312" t="str">
        <f aca="false">VLOOKUP($A23,01_SINTETICO!$A:$M,4,0)</f>
        <v>SER.CG</v>
      </c>
      <c r="E23" s="313" t="str">
        <f aca="false">VLOOKUP($A23,01_SINTETICO!$A:$M,5,0)</f>
        <v>UN</v>
      </c>
      <c r="F23" s="313" t="n">
        <f aca="false">VLOOKUP($A23,01_SINTETICO!$A:$M,6,0)</f>
        <v>1</v>
      </c>
      <c r="G23" s="314" t="n">
        <f aca="false">VLOOKUP($A23,01_SINTETICO!$A:$M,11,0)</f>
        <v>4689.50706</v>
      </c>
      <c r="H23" s="314" t="n">
        <f aca="false">VLOOKUP($A23,01_SINTETICO!$A:$M,12,0)</f>
        <v>80.4726344543</v>
      </c>
      <c r="I23" s="314" t="n">
        <f aca="false">VLOOKUP($A23,01_SINTETICO!$A:$M,13,0)</f>
        <v>4769.9796944543</v>
      </c>
      <c r="J23" s="315" t="n">
        <f aca="false">I23/SUM($I$7:$I$1048576)</f>
        <v>0.0131973812148636</v>
      </c>
      <c r="K23" s="316" t="n">
        <f aca="false">J23+K22</f>
        <v>0.717075753494626</v>
      </c>
    </row>
    <row r="24" customFormat="false" ht="51" hidden="false" customHeight="false" outlineLevel="0" collapsed="false">
      <c r="A24" s="317" t="s">
        <v>120</v>
      </c>
      <c r="B24" s="318" t="str">
        <f aca="false">VLOOKUP($A24,01_SINTETICO!$A:$M,2,0)</f>
        <v>T.ESP.TABLADO</v>
      </c>
      <c r="C24" s="318" t="str">
        <f aca="false">VLOOKUP($A24,01_SINTETICO!$A:$M,3,0)</f>
        <v>TABLADO DE SALA DE AUDIÊNCIAS H=13 CM, PERÍMETRO DELIMITADO COM TIJOLOS MACIÇOS ASSENTADOS EM UMA VEZ, ENCHIMENTO EM BLOCOS CERÂMICOS VAZADOS DE 9 CM, CAPA DE 4 CM E NERVURAS DE 4 CM CONCRETADAS IN LOCO, INCLUSO PISO VINILICO</v>
      </c>
      <c r="D24" s="318" t="str">
        <f aca="false">VLOOKUP($A24,01_SINTETICO!$A:$M,4,0)</f>
        <v>SER.CG</v>
      </c>
      <c r="E24" s="37" t="str">
        <f aca="false">VLOOKUP($A24,01_SINTETICO!$A:$M,5,0)</f>
        <v>M2</v>
      </c>
      <c r="F24" s="37" t="n">
        <f aca="false">VLOOKUP($A24,01_SINTETICO!$A:$M,6,0)</f>
        <v>9.75</v>
      </c>
      <c r="G24" s="319" t="n">
        <f aca="false">VLOOKUP($A24,01_SINTETICO!$A:$M,11,0)</f>
        <v>4099.49246310217</v>
      </c>
      <c r="H24" s="319" t="n">
        <f aca="false">VLOOKUP($A24,01_SINTETICO!$A:$M,12,0)</f>
        <v>375.20244442512</v>
      </c>
      <c r="I24" s="319" t="n">
        <f aca="false">VLOOKUP($A24,01_SINTETICO!$A:$M,13,0)</f>
        <v>4474.69490752729</v>
      </c>
      <c r="J24" s="320" t="n">
        <f aca="false">I24/SUM($I$7:$I$1048576)</f>
        <v>0.0123803995609257</v>
      </c>
      <c r="K24" s="316" t="n">
        <f aca="false">J24+K23</f>
        <v>0.729456153055552</v>
      </c>
    </row>
    <row r="25" customFormat="false" ht="25.5" hidden="false" customHeight="false" outlineLevel="0" collapsed="false">
      <c r="A25" s="317" t="s">
        <v>297</v>
      </c>
      <c r="B25" s="312" t="str">
        <f aca="false">VLOOKUP($A25,01_SINTETICO!$A:$M,2,0)</f>
        <v>T.ELE.ELETROCALHA.200X100</v>
      </c>
      <c r="C25" s="312" t="str">
        <f aca="false">VLOOKUP($A25,01_SINTETICO!$A:$M,3,0)</f>
        <v>ELETROCALHA PERFURADA TIPO U 200X100 MM - 3M</v>
      </c>
      <c r="D25" s="312" t="str">
        <f aca="false">VLOOKUP($A25,01_SINTETICO!$A:$M,4,0)</f>
        <v>SER.CG</v>
      </c>
      <c r="E25" s="313" t="str">
        <f aca="false">VLOOKUP($A25,01_SINTETICO!$A:$M,5,0)</f>
        <v>UN</v>
      </c>
      <c r="F25" s="313" t="n">
        <f aca="false">VLOOKUP($A25,01_SINTETICO!$A:$M,6,0)</f>
        <v>12</v>
      </c>
      <c r="G25" s="314" t="n">
        <f aca="false">VLOOKUP($A25,01_SINTETICO!$A:$M,11,0)</f>
        <v>3895.076304</v>
      </c>
      <c r="H25" s="314" t="n">
        <f aca="false">VLOOKUP($A25,01_SINTETICO!$A:$M,12,0)</f>
        <v>463.522374456768</v>
      </c>
      <c r="I25" s="314" t="n">
        <f aca="false">VLOOKUP($A25,01_SINTETICO!$A:$M,13,0)</f>
        <v>4358.59867845677</v>
      </c>
      <c r="J25" s="315" t="n">
        <f aca="false">I25/SUM($I$7:$I$1048576)</f>
        <v>0.0120591893481374</v>
      </c>
      <c r="K25" s="316" t="n">
        <f aca="false">J25+K24</f>
        <v>0.741515342403689</v>
      </c>
    </row>
    <row r="26" customFormat="false" ht="25.5" hidden="false" customHeight="false" outlineLevel="0" collapsed="false">
      <c r="A26" s="317" t="s">
        <v>329</v>
      </c>
      <c r="B26" s="312" t="str">
        <f aca="false">VLOOKUP($A26,01_SINTETICO!$A:$M,2,0)</f>
        <v>T.ELE.ELETROCALHA.200X100</v>
      </c>
      <c r="C26" s="312" t="str">
        <f aca="false">VLOOKUP($A26,01_SINTETICO!$A:$M,3,0)</f>
        <v>ELETROCALHA PERFURADA TIPO U 200X100 MM - 3M</v>
      </c>
      <c r="D26" s="312" t="str">
        <f aca="false">VLOOKUP($A26,01_SINTETICO!$A:$M,4,0)</f>
        <v>SER.CG</v>
      </c>
      <c r="E26" s="313" t="str">
        <f aca="false">VLOOKUP($A26,01_SINTETICO!$A:$M,5,0)</f>
        <v>UN</v>
      </c>
      <c r="F26" s="313" t="n">
        <f aca="false">VLOOKUP($A26,01_SINTETICO!$A:$M,6,0)</f>
        <v>12</v>
      </c>
      <c r="G26" s="314" t="n">
        <f aca="false">VLOOKUP($A26,01_SINTETICO!$A:$M,11,0)</f>
        <v>3895.076304</v>
      </c>
      <c r="H26" s="314" t="n">
        <f aca="false">VLOOKUP($A26,01_SINTETICO!$A:$M,12,0)</f>
        <v>463.522374456768</v>
      </c>
      <c r="I26" s="314" t="n">
        <f aca="false">VLOOKUP($A26,01_SINTETICO!$A:$M,13,0)</f>
        <v>4358.59867845677</v>
      </c>
      <c r="J26" s="315" t="n">
        <f aca="false">I26/SUM($I$7:$I$1048576)</f>
        <v>0.0120591893481374</v>
      </c>
      <c r="K26" s="316" t="n">
        <f aca="false">J26+K25</f>
        <v>0.753574531751827</v>
      </c>
    </row>
    <row r="27" customFormat="false" ht="51" hidden="false" customHeight="false" outlineLevel="0" collapsed="false">
      <c r="A27" s="317" t="s">
        <v>403</v>
      </c>
      <c r="B27" s="312" t="str">
        <f aca="false">VLOOKUP($A27,01_SINTETICO!$A:$M,2,0)</f>
        <v>87503U</v>
      </c>
      <c r="C27" s="312" t="str">
        <f aca="false">VLOOKUP($A27,01_SINTETICO!$A:$M,3,0)</f>
        <v>ALVENARIA DE VEDAÇÃO DE BLOCOS CERÂMICOS FURADOS NA HORIZONTAL DE 9X19X19CM (ESPESSURA 9CM) DE PAREDES COM ÁREA LÍQUIDA MAIOR OU IGUAL A 6M² SEM VÃOS E ARGAMASSA DE ASSENTAMENTO COM PREPARO EM BETONEIRA. AF_06/2014</v>
      </c>
      <c r="D27" s="312" t="str">
        <f aca="false">VLOOKUP($A27,01_SINTETICO!$A:$M,4,0)</f>
        <v>SER.CG</v>
      </c>
      <c r="E27" s="313" t="str">
        <f aca="false">VLOOKUP($A27,01_SINTETICO!$A:$M,5,0)</f>
        <v>M2</v>
      </c>
      <c r="F27" s="313" t="n">
        <f aca="false">VLOOKUP($A27,01_SINTETICO!$A:$M,6,0)</f>
        <v>41.22</v>
      </c>
      <c r="G27" s="314" t="n">
        <f aca="false">VLOOKUP($A27,01_SINTETICO!$A:$M,11,0)</f>
        <v>2351.23418086871</v>
      </c>
      <c r="H27" s="314" t="n">
        <f aca="false">VLOOKUP($A27,01_SINTETICO!$A:$M,12,0)</f>
        <v>1824.61049926815</v>
      </c>
      <c r="I27" s="314" t="n">
        <f aca="false">VLOOKUP($A27,01_SINTETICO!$A:$M,13,0)</f>
        <v>4175.84468013686</v>
      </c>
      <c r="J27" s="315" t="n">
        <f aca="false">I27/SUM($I$7:$I$1048576)</f>
        <v>0.0115535531947649</v>
      </c>
      <c r="K27" s="316" t="n">
        <f aca="false">J27+K26</f>
        <v>0.765128084946592</v>
      </c>
    </row>
    <row r="28" customFormat="false" ht="25.5" hidden="false" customHeight="false" outlineLevel="0" collapsed="false">
      <c r="A28" s="317" t="s">
        <v>157</v>
      </c>
      <c r="B28" s="318" t="str">
        <f aca="false">VLOOKUP($A28,01_SINTETICO!$A:$M,2,0)</f>
        <v>88488U</v>
      </c>
      <c r="C28" s="318" t="str">
        <f aca="false">VLOOKUP($A28,01_SINTETICO!$A:$M,3,0)</f>
        <v>APLICAÇÃO MANUAL DE PINTURA COM TINTA LÁTEX ACRÍLICA EM TETO, DUAS DEMÃOS. AF_06/2014</v>
      </c>
      <c r="D28" s="318" t="str">
        <f aca="false">VLOOKUP($A28,01_SINTETICO!$A:$M,4,0)</f>
        <v>SER.CG</v>
      </c>
      <c r="E28" s="37" t="str">
        <f aca="false">VLOOKUP($A28,01_SINTETICO!$A:$M,5,0)</f>
        <v>M2</v>
      </c>
      <c r="F28" s="37" t="n">
        <f aca="false">VLOOKUP($A28,01_SINTETICO!$A:$M,6,0)</f>
        <v>229.94</v>
      </c>
      <c r="G28" s="319" t="n">
        <f aca="false">VLOOKUP($A28,01_SINTETICO!$A:$M,11,0)</f>
        <v>2547.70099504536</v>
      </c>
      <c r="H28" s="319" t="n">
        <f aca="false">VLOOKUP($A28,01_SINTETICO!$A:$M,12,0)</f>
        <v>1525.84762405899</v>
      </c>
      <c r="I28" s="319" t="n">
        <f aca="false">VLOOKUP($A28,01_SINTETICO!$A:$M,13,0)</f>
        <v>4073.54861910435</v>
      </c>
      <c r="J28" s="320" t="n">
        <f aca="false">I28/SUM($I$7:$I$1048576)</f>
        <v>0.0112705247123178</v>
      </c>
      <c r="K28" s="316" t="n">
        <f aca="false">J28+K27</f>
        <v>0.776398609658909</v>
      </c>
    </row>
    <row r="29" customFormat="false" ht="25.5" hidden="false" customHeight="false" outlineLevel="0" collapsed="false">
      <c r="A29" s="317" t="s">
        <v>384</v>
      </c>
      <c r="B29" s="312" t="str">
        <f aca="false">VLOOKUP($A29,01_SINTETICO!$A:$M,2,0)</f>
        <v>T.DETECTOR_FUMAÇA</v>
      </c>
      <c r="C29" s="312" t="str">
        <f aca="false">VLOOKUP($A29,01_SINTETICO!$A:$M,3,0)</f>
        <v>FORNECIMENTO E INSTALAÇÃO DE DETECTOR DE FUMAÇA ENDEREÇAVEL</v>
      </c>
      <c r="D29" s="312" t="str">
        <f aca="false">VLOOKUP($A29,01_SINTETICO!$A:$M,4,0)</f>
        <v>SER.CG</v>
      </c>
      <c r="E29" s="313" t="str">
        <f aca="false">VLOOKUP($A29,01_SINTETICO!$A:$M,5,0)</f>
        <v>UN</v>
      </c>
      <c r="F29" s="313" t="n">
        <f aca="false">VLOOKUP($A29,01_SINTETICO!$A:$M,6,0)</f>
        <v>12</v>
      </c>
      <c r="G29" s="314" t="n">
        <f aca="false">VLOOKUP($A29,01_SINTETICO!$A:$M,11,0)</f>
        <v>2354.696064</v>
      </c>
      <c r="H29" s="314" t="n">
        <f aca="false">VLOOKUP($A29,01_SINTETICO!$A:$M,12,0)</f>
        <v>1042.92534252773</v>
      </c>
      <c r="I29" s="314" t="n">
        <f aca="false">VLOOKUP($A29,01_SINTETICO!$A:$M,13,0)</f>
        <v>3397.62140652773</v>
      </c>
      <c r="J29" s="315" t="n">
        <f aca="false">I29/SUM($I$7:$I$1048576)</f>
        <v>0.00940039744359066</v>
      </c>
      <c r="K29" s="316" t="n">
        <f aca="false">J29+K28</f>
        <v>0.7857990071025</v>
      </c>
    </row>
    <row r="30" customFormat="false" ht="25.5" hidden="false" customHeight="false" outlineLevel="0" collapsed="false">
      <c r="A30" s="317" t="s">
        <v>418</v>
      </c>
      <c r="B30" s="312" t="str">
        <f aca="false">VLOOKUP($A30,01_SINTETICO!$A:$M,2,0)</f>
        <v>90838U</v>
      </c>
      <c r="C30" s="312" t="str">
        <f aca="false">VLOOKUP($A30,01_SINTETICO!$A:$M,3,0)</f>
        <v>PORTA CORTA-FOGO 90X210X4CM - FORNECIMENTO E INSTALAÇÃO. AF_12/2019</v>
      </c>
      <c r="D30" s="312" t="str">
        <f aca="false">VLOOKUP($A30,01_SINTETICO!$A:$M,4,0)</f>
        <v>SER.CG</v>
      </c>
      <c r="E30" s="313" t="str">
        <f aca="false">VLOOKUP($A30,01_SINTETICO!$A:$M,5,0)</f>
        <v>UN</v>
      </c>
      <c r="F30" s="313" t="n">
        <f aca="false">VLOOKUP($A30,01_SINTETICO!$A:$M,6,0)</f>
        <v>2</v>
      </c>
      <c r="G30" s="314" t="n">
        <f aca="false">VLOOKUP($A30,01_SINTETICO!$A:$M,11,0)</f>
        <v>2853.60149529336</v>
      </c>
      <c r="H30" s="314" t="n">
        <f aca="false">VLOOKUP($A30,01_SINTETICO!$A:$M,12,0)</f>
        <v>231.298407149272</v>
      </c>
      <c r="I30" s="314" t="n">
        <f aca="false">VLOOKUP($A30,01_SINTETICO!$A:$M,13,0)</f>
        <v>3084.89990244263</v>
      </c>
      <c r="J30" s="315" t="n">
        <f aca="false">I30/SUM($I$7:$I$1048576)</f>
        <v>0.00853517260661812</v>
      </c>
      <c r="K30" s="316" t="n">
        <f aca="false">J30+K29</f>
        <v>0.794334179709118</v>
      </c>
    </row>
    <row r="31" customFormat="false" ht="38.25" hidden="false" customHeight="false" outlineLevel="0" collapsed="false">
      <c r="A31" s="311" t="s">
        <v>140</v>
      </c>
      <c r="B31" s="312" t="str">
        <f aca="false">VLOOKUP($A31,01_SINTETICO!$A:$M,2,0)</f>
        <v>94569U</v>
      </c>
      <c r="C31" s="312" t="str">
        <f aca="false">VLOOKUP($A31,01_SINTETICO!$A:$M,3,0)</f>
        <v>JANELA DE ALUMÍNIO TIPO MAXIM-AR, COM VIDROS, BATENTE E FERRAGENS. EXCLUSIVE ALIZAR, ACABAMENTO E CONTRAMARCO. FORNECIMENTO E INSTALAÇÃO. AF_12/2019</v>
      </c>
      <c r="D31" s="312" t="str">
        <f aca="false">VLOOKUP($A31,01_SINTETICO!$A:$M,4,0)</f>
        <v>SER.CG</v>
      </c>
      <c r="E31" s="313" t="str">
        <f aca="false">VLOOKUP($A31,01_SINTETICO!$A:$M,5,0)</f>
        <v>M2</v>
      </c>
      <c r="F31" s="313" t="n">
        <f aca="false">VLOOKUP($A31,01_SINTETICO!$A:$M,6,0)</f>
        <v>3.85</v>
      </c>
      <c r="G31" s="314" t="n">
        <f aca="false">VLOOKUP($A31,01_SINTETICO!$A:$M,11,0)</f>
        <v>2816.3145981201</v>
      </c>
      <c r="H31" s="314" t="n">
        <f aca="false">VLOOKUP($A31,01_SINTETICO!$A:$M,12,0)</f>
        <v>209.315091874623</v>
      </c>
      <c r="I31" s="314" t="n">
        <f aca="false">VLOOKUP($A31,01_SINTETICO!$A:$M,13,0)</f>
        <v>3025.62968999472</v>
      </c>
      <c r="J31" s="315" t="n">
        <f aca="false">I31/SUM($I$7:$I$1048576)</f>
        <v>0.00837118625060272</v>
      </c>
      <c r="K31" s="316" t="n">
        <f aca="false">J31+K30</f>
        <v>0.802705365959721</v>
      </c>
    </row>
    <row r="32" customFormat="false" ht="25.5" hidden="false" customHeight="false" outlineLevel="0" collapsed="false">
      <c r="A32" s="317" t="s">
        <v>440</v>
      </c>
      <c r="B32" s="312" t="str">
        <f aca="false">VLOOKUP($A32,01_SINTETICO!$A:$M,2,0)</f>
        <v>T.PISO.TATIL</v>
      </c>
      <c r="C32" s="312" t="str">
        <f aca="false">VLOOKUP($A32,01_SINTETICO!$A:$M,3,0)</f>
        <v>PISO TATIL ALERTA OU DIRECIONAL, DE BORRACHA, COLORIDO, 25 X 25 CM, E=5MM, PARA COLA</v>
      </c>
      <c r="D32" s="312" t="str">
        <f aca="false">VLOOKUP($A32,01_SINTETICO!$A:$M,4,0)</f>
        <v>SER.CG</v>
      </c>
      <c r="E32" s="313" t="str">
        <f aca="false">VLOOKUP($A32,01_SINTETICO!$A:$M,5,0)</f>
        <v>M2</v>
      </c>
      <c r="F32" s="313" t="n">
        <f aca="false">VLOOKUP($A32,01_SINTETICO!$A:$M,6,0)</f>
        <v>9.1</v>
      </c>
      <c r="G32" s="314" t="n">
        <f aca="false">VLOOKUP($A32,01_SINTETICO!$A:$M,11,0)</f>
        <v>2682.4624827</v>
      </c>
      <c r="H32" s="314" t="n">
        <f aca="false">VLOOKUP($A32,01_SINTETICO!$A:$M,12,0)</f>
        <v>60.6281605447518</v>
      </c>
      <c r="I32" s="314" t="n">
        <f aca="false">VLOOKUP($A32,01_SINTETICO!$A:$M,13,0)</f>
        <v>2743.09064324475</v>
      </c>
      <c r="J32" s="315" t="n">
        <f aca="false">I32/SUM($I$7:$I$1048576)</f>
        <v>0.00758946897990265</v>
      </c>
      <c r="K32" s="316" t="n">
        <f aca="false">J32+K31</f>
        <v>0.810294834939623</v>
      </c>
    </row>
    <row r="33" customFormat="false" ht="15" hidden="false" customHeight="false" outlineLevel="0" collapsed="false">
      <c r="A33" s="317" t="s">
        <v>316</v>
      </c>
      <c r="B33" s="312" t="str">
        <f aca="false">VLOOKUP($A33,01_SINTETICO!$A:$M,2,0)</f>
        <v>T.CERTIFICACAO</v>
      </c>
      <c r="C33" s="312" t="str">
        <f aca="false">VLOOKUP($A33,01_SINTETICO!$A:$M,3,0)</f>
        <v>CERTIFICACAO DE PONTOS LOGICOS</v>
      </c>
      <c r="D33" s="312" t="str">
        <f aca="false">VLOOKUP($A33,01_SINTETICO!$A:$M,4,0)</f>
        <v>SER.CG</v>
      </c>
      <c r="E33" s="313" t="str">
        <f aca="false">VLOOKUP($A33,01_SINTETICO!$A:$M,5,0)</f>
        <v>UN</v>
      </c>
      <c r="F33" s="313" t="n">
        <f aca="false">VLOOKUP($A33,01_SINTETICO!$A:$M,6,0)</f>
        <v>37</v>
      </c>
      <c r="G33" s="314" t="n">
        <f aca="false">VLOOKUP($A33,01_SINTETICO!$A:$M,11,0)</f>
        <v>2628.69978</v>
      </c>
      <c r="H33" s="314" t="n">
        <f aca="false">VLOOKUP($A33,01_SINTETICO!$A:$M,12,0)</f>
        <v>0</v>
      </c>
      <c r="I33" s="314" t="n">
        <f aca="false">VLOOKUP($A33,01_SINTETICO!$A:$M,13,0)</f>
        <v>2628.69978</v>
      </c>
      <c r="J33" s="315" t="n">
        <f aca="false">I33/SUM($I$7:$I$1048576)</f>
        <v>0.00727297710227611</v>
      </c>
      <c r="K33" s="316" t="n">
        <f aca="false">J33+K32</f>
        <v>0.8175678120419</v>
      </c>
    </row>
    <row r="34" customFormat="false" ht="15" hidden="false" customHeight="false" outlineLevel="0" collapsed="false">
      <c r="A34" s="317" t="s">
        <v>312</v>
      </c>
      <c r="B34" s="312" t="str">
        <f aca="false">VLOOKUP($A34,01_SINTETICO!$A:$M,2,0)</f>
        <v>T.ELE.RJ45</v>
      </c>
      <c r="C34" s="312" t="str">
        <f aca="false">VLOOKUP($A34,01_SINTETICO!$A:$M,3,0)</f>
        <v>TOMADA DE REDE DUPLA RJ45 CAT. 6 (PLACA+ESPELHO+MÓDULO)</v>
      </c>
      <c r="D34" s="312" t="str">
        <f aca="false">VLOOKUP($A34,01_SINTETICO!$A:$M,4,0)</f>
        <v>SER.CG</v>
      </c>
      <c r="E34" s="313" t="str">
        <f aca="false">VLOOKUP($A34,01_SINTETICO!$A:$M,5,0)</f>
        <v>UN</v>
      </c>
      <c r="F34" s="313" t="n">
        <f aca="false">VLOOKUP($A34,01_SINTETICO!$A:$M,6,0)</f>
        <v>20</v>
      </c>
      <c r="G34" s="314" t="n">
        <f aca="false">VLOOKUP($A34,01_SINTETICO!$A:$M,11,0)</f>
        <v>2236.7956128</v>
      </c>
      <c r="H34" s="314" t="n">
        <f aca="false">VLOOKUP($A34,01_SINTETICO!$A:$M,12,0)</f>
        <v>268.939544346271</v>
      </c>
      <c r="I34" s="314" t="n">
        <f aca="false">VLOOKUP($A34,01_SINTETICO!$A:$M,13,0)</f>
        <v>2505.73515714627</v>
      </c>
      <c r="J34" s="315" t="n">
        <f aca="false">I34/SUM($I$7:$I$1048576)</f>
        <v>0.00693276370354208</v>
      </c>
      <c r="K34" s="316" t="n">
        <f aca="false">J34+K33</f>
        <v>0.824500575745442</v>
      </c>
    </row>
    <row r="35" customFormat="false" ht="51" hidden="false" customHeight="false" outlineLevel="0" collapsed="false">
      <c r="A35" s="311" t="s">
        <v>143</v>
      </c>
      <c r="B35" s="312" t="str">
        <f aca="false">VLOOKUP($A35,01_SINTETICO!$A:$M,2,0)</f>
        <v>100678U</v>
      </c>
      <c r="C35" s="312" t="str">
        <f aca="false">VLOOKUP($A35,01_SINTETICO!$A:$M,3,0)</f>
        <v>KIT DE PORTA DE MADEIRA PARA VERNIZ, SEMI-OCA (LEVE OU MÉDIA), PADRÃO MÉDIO, 60X210CM, ESPESSURA DE 3,5CM, ITENS INCLUSOS: DOBRADIÇAS, MONTAGEM E INSTALAÇÃO DE BATENTE, FECHADURA COM EXECUÇÃO DO FURO - FORNECIMENTO E INSTALAÇÃO. AF_12/2019</v>
      </c>
      <c r="D35" s="312" t="str">
        <f aca="false">VLOOKUP($A35,01_SINTETICO!$A:$M,4,0)</f>
        <v>SER.CG</v>
      </c>
      <c r="E35" s="313" t="str">
        <f aca="false">VLOOKUP($A35,01_SINTETICO!$A:$M,5,0)</f>
        <v>UN</v>
      </c>
      <c r="F35" s="313" t="n">
        <f aca="false">VLOOKUP($A35,01_SINTETICO!$A:$M,6,0)</f>
        <v>2</v>
      </c>
      <c r="G35" s="314" t="n">
        <f aca="false">VLOOKUP($A35,01_SINTETICO!$A:$M,11,0)</f>
        <v>1898.61376085724</v>
      </c>
      <c r="H35" s="314" t="n">
        <f aca="false">VLOOKUP($A35,01_SINTETICO!$A:$M,12,0)</f>
        <v>454.663254751356</v>
      </c>
      <c r="I35" s="314" t="n">
        <f aca="false">VLOOKUP($A35,01_SINTETICO!$A:$M,13,0)</f>
        <v>2353.2770156086</v>
      </c>
      <c r="J35" s="315" t="n">
        <f aca="false">I35/SUM($I$7:$I$1048576)</f>
        <v>0.00651094886531089</v>
      </c>
      <c r="K35" s="316" t="n">
        <f aca="false">J35+K34</f>
        <v>0.831011524610753</v>
      </c>
    </row>
    <row r="36" customFormat="false" ht="25.5" hidden="false" customHeight="false" outlineLevel="0" collapsed="false">
      <c r="A36" s="311" t="s">
        <v>231</v>
      </c>
      <c r="B36" s="312" t="str">
        <f aca="false">VLOOKUP($A36,01_SINTETICO!$A:$M,2,0)</f>
        <v>91928U</v>
      </c>
      <c r="C36" s="312" t="str">
        <f aca="false">VLOOKUP($A36,01_SINTETICO!$A:$M,3,0)</f>
        <v>CABO DE COBRE FLEXÍVEL ISOLADO, 4 MM², ANTI-CHAMA 450/750 V, PARA CIRCUITOS TERMINAIS - FORNECIMENTO E INSTALAÇÃO. AF_12/2015</v>
      </c>
      <c r="D36" s="312" t="str">
        <f aca="false">VLOOKUP($A36,01_SINTETICO!$A:$M,4,0)</f>
        <v>SER.CG</v>
      </c>
      <c r="E36" s="313" t="str">
        <f aca="false">VLOOKUP($A36,01_SINTETICO!$A:$M,5,0)</f>
        <v>M</v>
      </c>
      <c r="F36" s="313" t="n">
        <f aca="false">VLOOKUP($A36,01_SINTETICO!$A:$M,6,0)</f>
        <v>300</v>
      </c>
      <c r="G36" s="314" t="n">
        <f aca="false">VLOOKUP($A36,01_SINTETICO!$A:$M,11,0)</f>
        <v>1720.7467956</v>
      </c>
      <c r="H36" s="314" t="n">
        <f aca="false">VLOOKUP($A36,01_SINTETICO!$A:$M,12,0)</f>
        <v>470.764911557655</v>
      </c>
      <c r="I36" s="314" t="n">
        <f aca="false">VLOOKUP($A36,01_SINTETICO!$A:$M,13,0)</f>
        <v>2191.51170715766</v>
      </c>
      <c r="J36" s="315" t="n">
        <f aca="false">I36/SUM($I$7:$I$1048576)</f>
        <v>0.00606338334517898</v>
      </c>
      <c r="K36" s="316" t="n">
        <f aca="false">J36+K35</f>
        <v>0.837074907955932</v>
      </c>
    </row>
    <row r="37" customFormat="false" ht="25.5" hidden="false" customHeight="false" outlineLevel="0" collapsed="false">
      <c r="A37" s="311" t="s">
        <v>99</v>
      </c>
      <c r="B37" s="312" t="str">
        <f aca="false">VLOOKUP($A37,01_SINTETICO!$A:$M,2,0)</f>
        <v>T.ENSAC.ENTULHO</v>
      </c>
      <c r="C37" s="312" t="str">
        <f aca="false">VLOOKUP($A37,01_SINTETICO!$A:$M,3,0)</f>
        <v>ENSACAMENTO E RETIRADA DE ENTULHO</v>
      </c>
      <c r="D37" s="312" t="str">
        <f aca="false">VLOOKUP($A37,01_SINTETICO!$A:$M,4,0)</f>
        <v>SER.CG</v>
      </c>
      <c r="E37" s="313" t="str">
        <f aca="false">VLOOKUP($A37,01_SINTETICO!$A:$M,5,0)</f>
        <v>M3</v>
      </c>
      <c r="F37" s="313" t="n">
        <f aca="false">VLOOKUP($A37,01_SINTETICO!$A:$M,6,0)</f>
        <v>12</v>
      </c>
      <c r="G37" s="314" t="n">
        <f aca="false">VLOOKUP($A37,01_SINTETICO!$A:$M,11,0)</f>
        <v>1452.8304</v>
      </c>
      <c r="H37" s="314" t="n">
        <f aca="false">VLOOKUP($A37,01_SINTETICO!$A:$M,12,0)</f>
        <v>704.32589137152</v>
      </c>
      <c r="I37" s="314" t="n">
        <f aca="false">VLOOKUP($A37,01_SINTETICO!$A:$M,13,0)</f>
        <v>2157.15629137152</v>
      </c>
      <c r="J37" s="315" t="n">
        <f aca="false">I37/SUM($I$7:$I$1048576)</f>
        <v>0.00596833021121032</v>
      </c>
      <c r="K37" s="316" t="n">
        <f aca="false">J37+K36</f>
        <v>0.843043238167142</v>
      </c>
    </row>
    <row r="38" customFormat="false" ht="25.5" hidden="false" customHeight="false" outlineLevel="0" collapsed="false">
      <c r="A38" s="317" t="s">
        <v>110</v>
      </c>
      <c r="B38" s="318" t="str">
        <f aca="false">VLOOKUP($A38,01_SINTETICO!$A:$M,2,0)</f>
        <v>98561U</v>
      </c>
      <c r="C38" s="318" t="str">
        <f aca="false">VLOOKUP($A38,01_SINTETICO!$A:$M,3,0)</f>
        <v>IMPERMEABILIZAÇÃO DE PAREDES COM ARGAMASSA DE CIMENTO E AREIA, COM ADITIVO IMPERMEABILIZANTE, E = 2CM. AF_06/2018</v>
      </c>
      <c r="D38" s="318" t="str">
        <f aca="false">VLOOKUP($A38,01_SINTETICO!$A:$M,4,0)</f>
        <v>SER.CG</v>
      </c>
      <c r="E38" s="37" t="str">
        <f aca="false">VLOOKUP($A38,01_SINTETICO!$A:$M,5,0)</f>
        <v>M2</v>
      </c>
      <c r="F38" s="37" t="n">
        <f aca="false">VLOOKUP($A38,01_SINTETICO!$A:$M,6,0)</f>
        <v>39.24</v>
      </c>
      <c r="G38" s="319" t="n">
        <f aca="false">VLOOKUP($A38,01_SINTETICO!$A:$M,11,0)</f>
        <v>1147.2168944906</v>
      </c>
      <c r="H38" s="319" t="n">
        <f aca="false">VLOOKUP($A38,01_SINTETICO!$A:$M,12,0)</f>
        <v>1007.19631285182</v>
      </c>
      <c r="I38" s="319" t="n">
        <f aca="false">VLOOKUP($A38,01_SINTETICO!$A:$M,13,0)</f>
        <v>2154.41320734242</v>
      </c>
      <c r="J38" s="320" t="n">
        <f aca="false">I38/SUM($I$7:$I$1048576)</f>
        <v>0.00596074076053015</v>
      </c>
      <c r="K38" s="316" t="n">
        <f aca="false">J38+K37</f>
        <v>0.849003978927672</v>
      </c>
    </row>
    <row r="39" customFormat="false" ht="25.5" hidden="false" customHeight="false" outlineLevel="0" collapsed="false">
      <c r="A39" s="311" t="s">
        <v>182</v>
      </c>
      <c r="B39" s="312" t="str">
        <f aca="false">VLOOKUP($A39,01_SINTETICO!$A:$M,2,0)</f>
        <v>91926U</v>
      </c>
      <c r="C39" s="312" t="str">
        <f aca="false">VLOOKUP($A39,01_SINTETICO!$A:$M,3,0)</f>
        <v>CABO DE COBRE FLEXÍVEL ISOLADO, 2,5 MM², ANTI-CHAMA 450/750 V, PARA CIRCUITOS TERMINAIS - FORNECIMENTO E INSTALAÇÃO. AF_12/2015</v>
      </c>
      <c r="D39" s="312" t="str">
        <f aca="false">VLOOKUP($A39,01_SINTETICO!$A:$M,4,0)</f>
        <v>SER.CG</v>
      </c>
      <c r="E39" s="313" t="str">
        <f aca="false">VLOOKUP($A39,01_SINTETICO!$A:$M,5,0)</f>
        <v>M</v>
      </c>
      <c r="F39" s="313" t="n">
        <f aca="false">VLOOKUP($A39,01_SINTETICO!$A:$M,6,0)</f>
        <v>425</v>
      </c>
      <c r="G39" s="314" t="n">
        <f aca="false">VLOOKUP($A39,01_SINTETICO!$A:$M,11,0)</f>
        <v>1513.5702939</v>
      </c>
      <c r="H39" s="314" t="n">
        <f aca="false">VLOOKUP($A39,01_SINTETICO!$A:$M,12,0)</f>
        <v>495.912609824624</v>
      </c>
      <c r="I39" s="314" t="n">
        <f aca="false">VLOOKUP($A39,01_SINTETICO!$A:$M,13,0)</f>
        <v>2009.48290372462</v>
      </c>
      <c r="J39" s="315" t="n">
        <f aca="false">I39/SUM($I$7:$I$1048576)</f>
        <v>0.00555975363082524</v>
      </c>
      <c r="K39" s="316" t="n">
        <f aca="false">J39+K38</f>
        <v>0.854563732558497</v>
      </c>
    </row>
    <row r="40" customFormat="false" ht="51" hidden="false" customHeight="false" outlineLevel="0" collapsed="false">
      <c r="A40" s="317" t="s">
        <v>406</v>
      </c>
      <c r="B40" s="312" t="str">
        <f aca="false">VLOOKUP($A40,01_SINTETICO!$A:$M,2,0)</f>
        <v>87529U</v>
      </c>
      <c r="C40" s="312" t="str">
        <f aca="false">VLOOKUP($A40,01_SINTETICO!$A:$M,3,0)</f>
        <v>MASSA ÚNICA, PARA RECEBIMENTO DE PINTURA, EM ARGAMASSA TRAÇO 1:2:8, PREPARO MECÂNICO COM BETONEIRA 400L, APLICADA MANUALMENTE EM FACES INTERNAS DE PAREDES, ESPESSURA DE 20MM, COM EXECUÇÃO DE TALISCAS. AF_06/2014</v>
      </c>
      <c r="D40" s="312" t="str">
        <f aca="false">VLOOKUP($A40,01_SINTETICO!$A:$M,4,0)</f>
        <v>SER.CG</v>
      </c>
      <c r="E40" s="313" t="str">
        <f aca="false">VLOOKUP($A40,01_SINTETICO!$A:$M,5,0)</f>
        <v>M2</v>
      </c>
      <c r="F40" s="313" t="n">
        <f aca="false">VLOOKUP($A40,01_SINTETICO!$A:$M,6,0)</f>
        <v>41.22</v>
      </c>
      <c r="G40" s="314" t="n">
        <f aca="false">VLOOKUP($A40,01_SINTETICO!$A:$M,11,0)</f>
        <v>1303.12263926664</v>
      </c>
      <c r="H40" s="314" t="n">
        <f aca="false">VLOOKUP($A40,01_SINTETICO!$A:$M,12,0)</f>
        <v>677.271896496406</v>
      </c>
      <c r="I40" s="314" t="n">
        <f aca="false">VLOOKUP($A40,01_SINTETICO!$A:$M,13,0)</f>
        <v>1980.39453576305</v>
      </c>
      <c r="J40" s="315" t="n">
        <f aca="false">I40/SUM($I$7:$I$1048576)</f>
        <v>0.00547927314547779</v>
      </c>
      <c r="K40" s="316" t="n">
        <f aca="false">J40+K39</f>
        <v>0.860043005703975</v>
      </c>
    </row>
    <row r="41" customFormat="false" ht="25.5" hidden="false" customHeight="false" outlineLevel="0" collapsed="false">
      <c r="A41" s="311" t="s">
        <v>160</v>
      </c>
      <c r="B41" s="312" t="str">
        <f aca="false">VLOOKUP($A41,01_SINTETICO!$A:$M,2,0)</f>
        <v>88495U</v>
      </c>
      <c r="C41" s="312" t="str">
        <f aca="false">VLOOKUP($A41,01_SINTETICO!$A:$M,3,0)</f>
        <v>APLICAÇÃO E LIXAMENTO DE MASSA LÁTEX EM PAREDES, UMA DEMÃO. AF_06/2014</v>
      </c>
      <c r="D41" s="312" t="str">
        <f aca="false">VLOOKUP($A41,01_SINTETICO!$A:$M,4,0)</f>
        <v>SER.CG</v>
      </c>
      <c r="E41" s="313" t="str">
        <f aca="false">VLOOKUP($A41,01_SINTETICO!$A:$M,5,0)</f>
        <v>M2</v>
      </c>
      <c r="F41" s="313" t="n">
        <f aca="false">VLOOKUP($A41,01_SINTETICO!$A:$M,6,0)</f>
        <v>131.02</v>
      </c>
      <c r="G41" s="314" t="n">
        <f aca="false">VLOOKUP($A41,01_SINTETICO!$A:$M,11,0)</f>
        <v>729.09174766764</v>
      </c>
      <c r="H41" s="314" t="n">
        <f aca="false">VLOOKUP($A41,01_SINTETICO!$A:$M,12,0)</f>
        <v>941.812488677119</v>
      </c>
      <c r="I41" s="314" t="n">
        <f aca="false">VLOOKUP($A41,01_SINTETICO!$A:$M,13,0)</f>
        <v>1670.90423634476</v>
      </c>
      <c r="J41" s="315" t="n">
        <f aca="false">I41/SUM($I$7:$I$1048576)</f>
        <v>0.00462298827104234</v>
      </c>
      <c r="K41" s="316" t="n">
        <f aca="false">J41+K40</f>
        <v>0.864665993975017</v>
      </c>
    </row>
    <row r="42" customFormat="false" ht="15" hidden="false" customHeight="false" outlineLevel="0" collapsed="false">
      <c r="A42" s="311" t="s">
        <v>267</v>
      </c>
      <c r="B42" s="312" t="str">
        <f aca="false">VLOOKUP($A42,01_SINTETICO!$A:$M,2,0)</f>
        <v>T.100906</v>
      </c>
      <c r="C42" s="312" t="str">
        <f aca="false">VLOOKUP($A42,01_SINTETICO!$A:$M,3,0)</f>
        <v>REMANEJAMENTO DE LUMINÁRIAS EXISTENTES DE FORMA MANUAL</v>
      </c>
      <c r="D42" s="312" t="str">
        <f aca="false">VLOOKUP($A42,01_SINTETICO!$A:$M,4,0)</f>
        <v>SER.CG</v>
      </c>
      <c r="E42" s="313" t="str">
        <f aca="false">VLOOKUP($A42,01_SINTETICO!$A:$M,5,0)</f>
        <v>UN</v>
      </c>
      <c r="F42" s="313" t="n">
        <f aca="false">VLOOKUP($A42,01_SINTETICO!$A:$M,6,0)</f>
        <v>50</v>
      </c>
      <c r="G42" s="314" t="n">
        <f aca="false">VLOOKUP($A42,01_SINTETICO!$A:$M,11,0)</f>
        <v>556.231368</v>
      </c>
      <c r="H42" s="314" t="n">
        <f aca="false">VLOOKUP($A42,01_SINTETICO!$A:$M,12,0)</f>
        <v>1063.95368828392</v>
      </c>
      <c r="I42" s="314" t="n">
        <f aca="false">VLOOKUP($A42,01_SINTETICO!$A:$M,13,0)</f>
        <v>1620.18505628392</v>
      </c>
      <c r="J42" s="315" t="n">
        <f aca="false">I42/SUM($I$7:$I$1048576)</f>
        <v>0.00448266055540313</v>
      </c>
      <c r="K42" s="316" t="n">
        <f aca="false">J42+K41</f>
        <v>0.869148654530421</v>
      </c>
    </row>
    <row r="43" customFormat="false" ht="15" hidden="false" customHeight="false" outlineLevel="0" collapsed="false">
      <c r="A43" s="317" t="s">
        <v>375</v>
      </c>
      <c r="B43" s="312" t="str">
        <f aca="false">VLOOKUP($A43,01_SINTETICO!$A:$M,2,0)</f>
        <v>T.SIRENE</v>
      </c>
      <c r="C43" s="312" t="str">
        <f aca="false">VLOOKUP($A43,01_SINTETICO!$A:$M,3,0)</f>
        <v>FORNECIMENTO E INSTALAÇÃO DE SIRENE AUDIOVISUAL ENDEREÇAVEL</v>
      </c>
      <c r="D43" s="312" t="str">
        <f aca="false">VLOOKUP($A43,01_SINTETICO!$A:$M,4,0)</f>
        <v>SER.CG</v>
      </c>
      <c r="E43" s="313" t="str">
        <f aca="false">VLOOKUP($A43,01_SINTETICO!$A:$M,5,0)</f>
        <v>UN</v>
      </c>
      <c r="F43" s="313" t="n">
        <f aca="false">VLOOKUP($A43,01_SINTETICO!$A:$M,6,0)</f>
        <v>3</v>
      </c>
      <c r="G43" s="314" t="n">
        <f aca="false">VLOOKUP($A43,01_SINTETICO!$A:$M,11,0)</f>
        <v>1217.80512</v>
      </c>
      <c r="H43" s="314" t="n">
        <f aca="false">VLOOKUP($A43,01_SINTETICO!$A:$M,12,0)</f>
        <v>295.736931619552</v>
      </c>
      <c r="I43" s="314" t="n">
        <f aca="false">VLOOKUP($A43,01_SINTETICO!$A:$M,13,0)</f>
        <v>1513.54205161955</v>
      </c>
      <c r="J43" s="315" t="n">
        <f aca="false">I43/SUM($I$7:$I$1048576)</f>
        <v>0.00418760513030553</v>
      </c>
      <c r="K43" s="316" t="n">
        <f aca="false">J43+K42</f>
        <v>0.873336259660726</v>
      </c>
    </row>
    <row r="44" customFormat="false" ht="25.5" hidden="false" customHeight="false" outlineLevel="0" collapsed="false">
      <c r="A44" s="311" t="s">
        <v>163</v>
      </c>
      <c r="B44" s="312" t="str">
        <f aca="false">VLOOKUP($A44,01_SINTETICO!$A:$M,2,0)</f>
        <v>96114U</v>
      </c>
      <c r="C44" s="312" t="str">
        <f aca="false">VLOOKUP($A44,01_SINTETICO!$A:$M,3,0)</f>
        <v>FORRO EM DRYWALL, PARA AMBIENTES COMERCIAIS, INCLUSIVE ESTRUTURA DE FIXAÇÃO. AF_05/2017_PS</v>
      </c>
      <c r="D44" s="312" t="str">
        <f aca="false">VLOOKUP($A44,01_SINTETICO!$A:$M,4,0)</f>
        <v>SER.CG</v>
      </c>
      <c r="E44" s="313" t="str">
        <f aca="false">VLOOKUP($A44,01_SINTETICO!$A:$M,5,0)</f>
        <v>M2</v>
      </c>
      <c r="F44" s="313" t="n">
        <f aca="false">VLOOKUP($A44,01_SINTETICO!$A:$M,6,0)</f>
        <v>17.28</v>
      </c>
      <c r="G44" s="314" t="n">
        <f aca="false">VLOOKUP($A44,01_SINTETICO!$A:$M,11,0)</f>
        <v>1164.67588516608</v>
      </c>
      <c r="H44" s="314" t="n">
        <f aca="false">VLOOKUP($A44,01_SINTETICO!$A:$M,12,0)</f>
        <v>265.024997376207</v>
      </c>
      <c r="I44" s="314" t="n">
        <f aca="false">VLOOKUP($A44,01_SINTETICO!$A:$M,13,0)</f>
        <v>1429.70088254229</v>
      </c>
      <c r="J44" s="315" t="n">
        <f aca="false">I44/SUM($I$7:$I$1048576)</f>
        <v>0.0039556368745289</v>
      </c>
      <c r="K44" s="316" t="n">
        <f aca="false">J44+K43</f>
        <v>0.877291896535255</v>
      </c>
    </row>
    <row r="45" customFormat="false" ht="25.5" hidden="false" customHeight="false" outlineLevel="0" collapsed="false">
      <c r="A45" s="317" t="s">
        <v>136</v>
      </c>
      <c r="B45" s="318" t="str">
        <f aca="false">VLOOKUP($A45,01_SINTETICO!$A:$M,2,0)</f>
        <v>T.ESPELHO</v>
      </c>
      <c r="C45" s="318" t="str">
        <f aca="false">VLOOKUP($A45,01_SINTETICO!$A:$M,3,0)</f>
        <v>ESPELHO CRISTAL FIXADO COM SILICONE SOBRE REVESTIMENTO CERÂMICO</v>
      </c>
      <c r="D45" s="318" t="str">
        <f aca="false">VLOOKUP($A45,01_SINTETICO!$A:$M,4,0)</f>
        <v>SER.CG</v>
      </c>
      <c r="E45" s="37" t="str">
        <f aca="false">VLOOKUP($A45,01_SINTETICO!$A:$M,5,0)</f>
        <v>M2</v>
      </c>
      <c r="F45" s="37" t="n">
        <f aca="false">VLOOKUP($A45,01_SINTETICO!$A:$M,6,0)</f>
        <v>2.7</v>
      </c>
      <c r="G45" s="319" t="n">
        <f aca="false">VLOOKUP($A45,01_SINTETICO!$A:$M,11,0)</f>
        <v>1292.800718538</v>
      </c>
      <c r="H45" s="319" t="n">
        <f aca="false">VLOOKUP($A45,01_SINTETICO!$A:$M,12,0)</f>
        <v>114.627394639356</v>
      </c>
      <c r="I45" s="319" t="n">
        <f aca="false">VLOOKUP($A45,01_SINTETICO!$A:$M,13,0)</f>
        <v>1407.42811317736</v>
      </c>
      <c r="J45" s="320" t="n">
        <f aca="false">I45/SUM($I$7:$I$1048576)</f>
        <v>0.00389401350360313</v>
      </c>
      <c r="K45" s="316" t="n">
        <f aca="false">J45+K44</f>
        <v>0.881185910038858</v>
      </c>
    </row>
    <row r="46" customFormat="false" ht="25.5" hidden="false" customHeight="false" outlineLevel="0" collapsed="false">
      <c r="A46" s="317" t="s">
        <v>256</v>
      </c>
      <c r="B46" s="318" t="str">
        <f aca="false">VLOOKUP($A46,01_SINTETICO!$A:$M,2,0)</f>
        <v>92008U</v>
      </c>
      <c r="C46" s="318" t="str">
        <f aca="false">VLOOKUP($A46,01_SINTETICO!$A:$M,3,0)</f>
        <v>TOMADA BAIXA DE EMBUTIR (2 MÓDULOS), 2P+T 10 A, INCLUINDO SUPORTE E PLACA - FORNECIMENTO E INSTALAÇÃO. AF_12/2015</v>
      </c>
      <c r="D46" s="318" t="str">
        <f aca="false">VLOOKUP($A46,01_SINTETICO!$A:$M,4,0)</f>
        <v>SER.CG</v>
      </c>
      <c r="E46" s="37" t="str">
        <f aca="false">VLOOKUP($A46,01_SINTETICO!$A:$M,5,0)</f>
        <v>UN</v>
      </c>
      <c r="F46" s="37" t="n">
        <f aca="false">VLOOKUP($A46,01_SINTETICO!$A:$M,6,0)</f>
        <v>26</v>
      </c>
      <c r="G46" s="319" t="n">
        <f aca="false">VLOOKUP($A46,01_SINTETICO!$A:$M,11,0)</f>
        <v>804.5445408</v>
      </c>
      <c r="H46" s="319" t="n">
        <f aca="false">VLOOKUP($A46,01_SINTETICO!$A:$M,12,0)</f>
        <v>574.333192100339</v>
      </c>
      <c r="I46" s="319" t="n">
        <f aca="false">VLOOKUP($A46,01_SINTETICO!$A:$M,13,0)</f>
        <v>1378.87773290034</v>
      </c>
      <c r="J46" s="320" t="n">
        <f aca="false">I46/SUM($I$7:$I$1048576)</f>
        <v>0.00381502150018157</v>
      </c>
      <c r="K46" s="316" t="n">
        <f aca="false">J46+K45</f>
        <v>0.88500093153904</v>
      </c>
    </row>
    <row r="47" customFormat="false" ht="25.5" hidden="false" customHeight="false" outlineLevel="0" collapsed="false">
      <c r="A47" s="317" t="s">
        <v>234</v>
      </c>
      <c r="B47" s="318" t="str">
        <f aca="false">VLOOKUP($A47,01_SINTETICO!$A:$M,2,0)</f>
        <v>91933U</v>
      </c>
      <c r="C47" s="318" t="str">
        <f aca="false">VLOOKUP($A47,01_SINTETICO!$A:$M,3,0)</f>
        <v>CABO DE COBRE FLEXÍVEL ISOLADO, 10 MM², ANTI-CHAMA 0,6/1,0 KV, PARA CIRCUITOS TERMINAIS - FORNECIMENTO E INSTALAÇÃO. AF_12/2015</v>
      </c>
      <c r="D47" s="318" t="str">
        <f aca="false">VLOOKUP($A47,01_SINTETICO!$A:$M,4,0)</f>
        <v>SER.CG</v>
      </c>
      <c r="E47" s="37" t="str">
        <f aca="false">VLOOKUP($A47,01_SINTETICO!$A:$M,5,0)</f>
        <v>M</v>
      </c>
      <c r="F47" s="37" t="n">
        <f aca="false">VLOOKUP($A47,01_SINTETICO!$A:$M,6,0)</f>
        <v>70</v>
      </c>
      <c r="G47" s="319" t="n">
        <f aca="false">VLOOKUP($A47,01_SINTETICO!$A:$M,11,0)</f>
        <v>1015.15995588</v>
      </c>
      <c r="H47" s="319" t="n">
        <f aca="false">VLOOKUP($A47,01_SINTETICO!$A:$M,12,0)</f>
        <v>214.057207648438</v>
      </c>
      <c r="I47" s="319" t="n">
        <f aca="false">VLOOKUP($A47,01_SINTETICO!$A:$M,13,0)</f>
        <v>1229.21716352844</v>
      </c>
      <c r="J47" s="320" t="n">
        <f aca="false">I47/SUM($I$7:$I$1048576)</f>
        <v>0.00340094686813841</v>
      </c>
      <c r="K47" s="316" t="n">
        <f aca="false">J47+K46</f>
        <v>0.888401878407178</v>
      </c>
    </row>
    <row r="48" customFormat="false" ht="15" hidden="false" customHeight="false" outlineLevel="0" collapsed="false">
      <c r="A48" s="317" t="s">
        <v>337</v>
      </c>
      <c r="B48" s="312" t="str">
        <f aca="false">VLOOKUP($A48,01_SINTETICO!$A:$M,2,0)</f>
        <v>T.ELE.CABO.XLR</v>
      </c>
      <c r="C48" s="312" t="str">
        <f aca="false">VLOOKUP($A48,01_SINTETICO!$A:$M,3,0)</f>
        <v>CABO XLR PARA MICROFONE - FORNECIMENTO E INSTALAÇÃO</v>
      </c>
      <c r="D48" s="312" t="str">
        <f aca="false">VLOOKUP($A48,01_SINTETICO!$A:$M,4,0)</f>
        <v>SER.CG</v>
      </c>
      <c r="E48" s="313" t="str">
        <f aca="false">VLOOKUP($A48,01_SINTETICO!$A:$M,5,0)</f>
        <v>M</v>
      </c>
      <c r="F48" s="313" t="n">
        <f aca="false">VLOOKUP($A48,01_SINTETICO!$A:$M,6,0)</f>
        <v>62</v>
      </c>
      <c r="G48" s="314" t="n">
        <f aca="false">VLOOKUP($A48,01_SINTETICO!$A:$M,11,0)</f>
        <v>656.9892</v>
      </c>
      <c r="H48" s="314" t="n">
        <f aca="false">VLOOKUP($A48,01_SINTETICO!$A:$M,12,0)</f>
        <v>498.93033361666</v>
      </c>
      <c r="I48" s="314" t="n">
        <f aca="false">VLOOKUP($A48,01_SINTETICO!$A:$M,13,0)</f>
        <v>1155.91953361666</v>
      </c>
      <c r="J48" s="315" t="n">
        <f aca="false">I48/SUM($I$7:$I$1048576)</f>
        <v>0.00319815003753211</v>
      </c>
      <c r="K48" s="316" t="n">
        <f aca="false">J48+K47</f>
        <v>0.89160002844471</v>
      </c>
    </row>
    <row r="49" customFormat="false" ht="38.25" hidden="false" customHeight="false" outlineLevel="0" collapsed="false">
      <c r="A49" s="311" t="s">
        <v>179</v>
      </c>
      <c r="B49" s="312" t="str">
        <f aca="false">VLOOKUP($A49,01_SINTETICO!$A:$M,2,0)</f>
        <v>91834U</v>
      </c>
      <c r="C49" s="312" t="str">
        <f aca="false">VLOOKUP($A49,01_SINTETICO!$A:$M,3,0)</f>
        <v>ELETRODUTO FLEXÍVEL CORRUGADO, PVC, DN 25 MM (3/4"), PARA CIRCUITOS TERMINAIS, INSTALADO EM FORRO - FORNECIMENTO E INSTALAÇÃO. AF_12/2015</v>
      </c>
      <c r="D49" s="312" t="str">
        <f aca="false">VLOOKUP($A49,01_SINTETICO!$A:$M,4,0)</f>
        <v>SER.CG</v>
      </c>
      <c r="E49" s="313" t="str">
        <f aca="false">VLOOKUP($A49,01_SINTETICO!$A:$M,5,0)</f>
        <v>M</v>
      </c>
      <c r="F49" s="313" t="n">
        <f aca="false">VLOOKUP($A49,01_SINTETICO!$A:$M,6,0)</f>
        <v>60</v>
      </c>
      <c r="G49" s="314" t="n">
        <f aca="false">VLOOKUP($A49,01_SINTETICO!$A:$M,11,0)</f>
        <v>578.11161744</v>
      </c>
      <c r="H49" s="314" t="n">
        <f aca="false">VLOOKUP($A49,01_SINTETICO!$A:$M,12,0)</f>
        <v>572.591688503993</v>
      </c>
      <c r="I49" s="314" t="n">
        <f aca="false">VLOOKUP($A49,01_SINTETICO!$A:$M,13,0)</f>
        <v>1150.70330594399</v>
      </c>
      <c r="J49" s="315" t="n">
        <f aca="false">I49/SUM($I$7:$I$1048576)</f>
        <v>0.00318371799599119</v>
      </c>
      <c r="K49" s="316" t="n">
        <f aca="false">J49+K48</f>
        <v>0.894783746440701</v>
      </c>
    </row>
    <row r="50" customFormat="false" ht="38.25" hidden="false" customHeight="false" outlineLevel="0" collapsed="false">
      <c r="A50" s="317" t="s">
        <v>305</v>
      </c>
      <c r="B50" s="312" t="str">
        <f aca="false">VLOOKUP($A50,01_SINTETICO!$A:$M,2,0)</f>
        <v>91834U</v>
      </c>
      <c r="C50" s="312" t="str">
        <f aca="false">VLOOKUP($A50,01_SINTETICO!$A:$M,3,0)</f>
        <v>ELETRODUTO FLEXÍVEL CORRUGADO, PVC, DN 25 MM (3/4"), PARA CIRCUITOS TERMINAIS, INSTALADO EM FORRO - FORNECIMENTO E INSTALAÇÃO. AF_12/2015</v>
      </c>
      <c r="D50" s="312" t="str">
        <f aca="false">VLOOKUP($A50,01_SINTETICO!$A:$M,4,0)</f>
        <v>SER.CG</v>
      </c>
      <c r="E50" s="313" t="str">
        <f aca="false">VLOOKUP($A50,01_SINTETICO!$A:$M,5,0)</f>
        <v>M</v>
      </c>
      <c r="F50" s="313" t="n">
        <f aca="false">VLOOKUP($A50,01_SINTETICO!$A:$M,6,0)</f>
        <v>60</v>
      </c>
      <c r="G50" s="314" t="n">
        <f aca="false">VLOOKUP($A50,01_SINTETICO!$A:$M,11,0)</f>
        <v>578.11161744</v>
      </c>
      <c r="H50" s="314" t="n">
        <f aca="false">VLOOKUP($A50,01_SINTETICO!$A:$M,12,0)</f>
        <v>572.591688503993</v>
      </c>
      <c r="I50" s="314" t="n">
        <f aca="false">VLOOKUP($A50,01_SINTETICO!$A:$M,13,0)</f>
        <v>1150.70330594399</v>
      </c>
      <c r="J50" s="315" t="n">
        <f aca="false">I50/SUM($I$7:$I$1048576)</f>
        <v>0.00318371799599119</v>
      </c>
      <c r="K50" s="316" t="n">
        <f aca="false">J50+K49</f>
        <v>0.897967464436693</v>
      </c>
    </row>
    <row r="51" customFormat="false" ht="25.5" hidden="false" customHeight="false" outlineLevel="0" collapsed="false">
      <c r="A51" s="317" t="s">
        <v>343</v>
      </c>
      <c r="B51" s="312" t="str">
        <f aca="false">VLOOKUP($A51,01_SINTETICO!$A:$M,2,0)</f>
        <v>T.ELE.AMPLIFICADOR</v>
      </c>
      <c r="C51" s="312" t="str">
        <f aca="false">VLOOKUP($A51,01_SINTETICO!$A:$M,3,0)</f>
        <v>AMPLIFICADOR DE POTENCIA - 150 W</v>
      </c>
      <c r="D51" s="312" t="str">
        <f aca="false">VLOOKUP($A51,01_SINTETICO!$A:$M,4,0)</f>
        <v>SER.CG</v>
      </c>
      <c r="E51" s="313" t="str">
        <f aca="false">VLOOKUP($A51,01_SINTETICO!$A:$M,5,0)</f>
        <v>UN</v>
      </c>
      <c r="F51" s="313" t="n">
        <f aca="false">VLOOKUP($A51,01_SINTETICO!$A:$M,6,0)</f>
        <v>1</v>
      </c>
      <c r="G51" s="314" t="n">
        <f aca="false">VLOOKUP($A51,01_SINTETICO!$A:$M,11,0)</f>
        <v>1025.77524</v>
      </c>
      <c r="H51" s="314" t="n">
        <f aca="false">VLOOKUP($A51,01_SINTETICO!$A:$M,12,0)</f>
        <v>24.14179033629</v>
      </c>
      <c r="I51" s="314" t="n">
        <f aca="false">VLOOKUP($A51,01_SINTETICO!$A:$M,13,0)</f>
        <v>1049.91703033629</v>
      </c>
      <c r="J51" s="315" t="n">
        <f aca="false">I51/SUM($I$7:$I$1048576)</f>
        <v>0.00290486672499572</v>
      </c>
      <c r="K51" s="316" t="n">
        <f aca="false">J51+K50</f>
        <v>0.900872331161688</v>
      </c>
    </row>
    <row r="52" customFormat="false" ht="25.5" hidden="false" customHeight="false" outlineLevel="0" collapsed="false">
      <c r="A52" s="317" t="s">
        <v>300</v>
      </c>
      <c r="B52" s="312" t="str">
        <f aca="false">VLOOKUP($A52,01_SINTETICO!$A:$M,2,0)</f>
        <v>T.ELE.TAMPA.ELETROCALHA200</v>
      </c>
      <c r="C52" s="312" t="str">
        <f aca="false">VLOOKUP($A52,01_SINTETICO!$A:$M,3,0)</f>
        <v>TAMPA DE ENCAIXE PARA ELETROCALHA 200 MM - 3 M</v>
      </c>
      <c r="D52" s="312" t="str">
        <f aca="false">VLOOKUP($A52,01_SINTETICO!$A:$M,4,0)</f>
        <v>SER.CG</v>
      </c>
      <c r="E52" s="313" t="str">
        <f aca="false">VLOOKUP($A52,01_SINTETICO!$A:$M,5,0)</f>
        <v>UN</v>
      </c>
      <c r="F52" s="313" t="n">
        <f aca="false">VLOOKUP($A52,01_SINTETICO!$A:$M,6,0)</f>
        <v>12</v>
      </c>
      <c r="G52" s="314" t="n">
        <f aca="false">VLOOKUP($A52,01_SINTETICO!$A:$M,11,0)</f>
        <v>932.79312</v>
      </c>
      <c r="H52" s="314" t="n">
        <f aca="false">VLOOKUP($A52,01_SINTETICO!$A:$M,12,0)</f>
        <v>96.56716134516</v>
      </c>
      <c r="I52" s="314" t="n">
        <f aca="false">VLOOKUP($A52,01_SINTETICO!$A:$M,13,0)</f>
        <v>1029.36028134516</v>
      </c>
      <c r="J52" s="315" t="n">
        <f aca="false">I52/SUM($I$7:$I$1048576)</f>
        <v>0.00284799116779165</v>
      </c>
      <c r="K52" s="316" t="n">
        <f aca="false">J52+K51</f>
        <v>0.90372032232948</v>
      </c>
    </row>
    <row r="53" customFormat="false" ht="25.5" hidden="false" customHeight="false" outlineLevel="0" collapsed="false">
      <c r="A53" s="317" t="s">
        <v>330</v>
      </c>
      <c r="B53" s="312" t="str">
        <f aca="false">VLOOKUP($A53,01_SINTETICO!$A:$M,2,0)</f>
        <v>T.ELE.TAMPA.ELETROCALHA200</v>
      </c>
      <c r="C53" s="312" t="str">
        <f aca="false">VLOOKUP($A53,01_SINTETICO!$A:$M,3,0)</f>
        <v>TAMPA DE ENCAIXE PARA ELETROCALHA 200 MM - 3 M</v>
      </c>
      <c r="D53" s="312" t="str">
        <f aca="false">VLOOKUP($A53,01_SINTETICO!$A:$M,4,0)</f>
        <v>SER.CG</v>
      </c>
      <c r="E53" s="313" t="str">
        <f aca="false">VLOOKUP($A53,01_SINTETICO!$A:$M,5,0)</f>
        <v>UN</v>
      </c>
      <c r="F53" s="313" t="n">
        <f aca="false">VLOOKUP($A53,01_SINTETICO!$A:$M,6,0)</f>
        <v>12</v>
      </c>
      <c r="G53" s="314" t="n">
        <f aca="false">VLOOKUP($A53,01_SINTETICO!$A:$M,11,0)</f>
        <v>932.79312</v>
      </c>
      <c r="H53" s="314" t="n">
        <f aca="false">VLOOKUP($A53,01_SINTETICO!$A:$M,12,0)</f>
        <v>96.56716134516</v>
      </c>
      <c r="I53" s="314" t="n">
        <f aca="false">VLOOKUP($A53,01_SINTETICO!$A:$M,13,0)</f>
        <v>1029.36028134516</v>
      </c>
      <c r="J53" s="315" t="n">
        <f aca="false">I53/SUM($I$7:$I$1048576)</f>
        <v>0.00284799116779165</v>
      </c>
      <c r="K53" s="316" t="n">
        <f aca="false">J53+K52</f>
        <v>0.906568313497272</v>
      </c>
    </row>
    <row r="54" customFormat="false" ht="25.5" hidden="false" customHeight="false" outlineLevel="0" collapsed="false">
      <c r="A54" s="317" t="s">
        <v>444</v>
      </c>
      <c r="B54" s="312" t="str">
        <f aca="false">VLOOKUP($A54,01_SINTETICO!$A:$M,2,0)</f>
        <v>T.TAXAS.ART.03</v>
      </c>
      <c r="C54" s="312" t="str">
        <f aca="false">VLOOKUP($A54,01_SINTETICO!$A:$M,3,0)</f>
        <v>ANOTAÇÃO/REGISTRO DE RESPONSABILIDADE TÉCNICA (ART OU RRT) - FAIXA 3</v>
      </c>
      <c r="D54" s="312" t="str">
        <f aca="false">VLOOKUP($A54,01_SINTETICO!$A:$M,4,0)</f>
        <v>SER.CG</v>
      </c>
      <c r="E54" s="313" t="str">
        <f aca="false">VLOOKUP($A54,01_SINTETICO!$A:$M,5,0)</f>
        <v>UN</v>
      </c>
      <c r="F54" s="313" t="n">
        <f aca="false">VLOOKUP($A54,01_SINTETICO!$A:$M,6,0)</f>
        <v>3</v>
      </c>
      <c r="G54" s="314" t="n">
        <f aca="false">VLOOKUP($A54,01_SINTETICO!$A:$M,11,0)</f>
        <v>960.525153</v>
      </c>
      <c r="H54" s="314" t="n">
        <f aca="false">VLOOKUP($A54,01_SINTETICO!$A:$M,12,0)</f>
        <v>55.813213198314</v>
      </c>
      <c r="I54" s="314" t="n">
        <f aca="false">VLOOKUP($A54,01_SINTETICO!$A:$M,13,0)</f>
        <v>1016.33836619831</v>
      </c>
      <c r="J54" s="315" t="n">
        <f aca="false">I54/SUM($I$7:$I$1048576)</f>
        <v>0.00281196267514621</v>
      </c>
      <c r="K54" s="316" t="n">
        <f aca="false">J54+K53</f>
        <v>0.909380276172418</v>
      </c>
    </row>
    <row r="55" customFormat="false" ht="15" hidden="false" customHeight="false" outlineLevel="0" collapsed="false">
      <c r="A55" s="317" t="s">
        <v>274</v>
      </c>
      <c r="B55" s="318" t="str">
        <f aca="false">VLOOKUP($A55,01_SINTETICO!$A:$M,2,0)</f>
        <v>T.ELE.QDAC</v>
      </c>
      <c r="C55" s="318" t="str">
        <f aca="false">VLOOKUP($A55,01_SINTETICO!$A:$M,3,0)</f>
        <v>QUADRO ELÉTRICO METÁLICO DE SOBREPOR 60X40X20 MM</v>
      </c>
      <c r="D55" s="318" t="str">
        <f aca="false">VLOOKUP($A55,01_SINTETICO!$A:$M,4,0)</f>
        <v>SER.CG</v>
      </c>
      <c r="E55" s="37" t="str">
        <f aca="false">VLOOKUP($A55,01_SINTETICO!$A:$M,5,0)</f>
        <v>UN</v>
      </c>
      <c r="F55" s="37" t="n">
        <f aca="false">VLOOKUP($A55,01_SINTETICO!$A:$M,6,0)</f>
        <v>1</v>
      </c>
      <c r="G55" s="319" t="n">
        <f aca="false">VLOOKUP($A55,01_SINTETICO!$A:$M,11,0)</f>
        <v>943.04200536</v>
      </c>
      <c r="H55" s="319" t="n">
        <f aca="false">VLOOKUP($A55,01_SINTETICO!$A:$M,12,0)</f>
        <v>61.2919820321176</v>
      </c>
      <c r="I55" s="319" t="n">
        <f aca="false">VLOOKUP($A55,01_SINTETICO!$A:$M,13,0)</f>
        <v>1004.33398739212</v>
      </c>
      <c r="J55" s="320" t="n">
        <f aca="false">I55/SUM($I$7:$I$1048576)</f>
        <v>0.00277874945968175</v>
      </c>
      <c r="K55" s="316" t="n">
        <f aca="false">J55+K54</f>
        <v>0.912159025632099</v>
      </c>
    </row>
    <row r="56" customFormat="false" ht="15" hidden="false" customHeight="false" outlineLevel="0" collapsed="false">
      <c r="A56" s="317" t="s">
        <v>378</v>
      </c>
      <c r="B56" s="312" t="str">
        <f aca="false">VLOOKUP($A56,01_SINTETICO!$A:$M,2,0)</f>
        <v>T.BOTOEIRA</v>
      </c>
      <c r="C56" s="312" t="str">
        <f aca="false">VLOOKUP($A56,01_SINTETICO!$A:$M,3,0)</f>
        <v>FORNECIMENTO E INSTALAÇÃO DE ACIONADOR MANUAL ENDEREÇAVEL</v>
      </c>
      <c r="D56" s="312" t="str">
        <f aca="false">VLOOKUP($A56,01_SINTETICO!$A:$M,4,0)</f>
        <v>SER.CG</v>
      </c>
      <c r="E56" s="313" t="str">
        <f aca="false">VLOOKUP($A56,01_SINTETICO!$A:$M,5,0)</f>
        <v>UN</v>
      </c>
      <c r="F56" s="313" t="n">
        <f aca="false">VLOOKUP($A56,01_SINTETICO!$A:$M,6,0)</f>
        <v>3</v>
      </c>
      <c r="G56" s="314" t="n">
        <f aca="false">VLOOKUP($A56,01_SINTETICO!$A:$M,11,0)</f>
        <v>656.638416</v>
      </c>
      <c r="H56" s="314" t="n">
        <f aca="false">VLOOKUP($A56,01_SINTETICO!$A:$M,12,0)</f>
        <v>290.908573552294</v>
      </c>
      <c r="I56" s="314" t="n">
        <f aca="false">VLOOKUP($A56,01_SINTETICO!$A:$M,13,0)</f>
        <v>947.546989552295</v>
      </c>
      <c r="J56" s="315" t="n">
        <f aca="false">I56/SUM($I$7:$I$1048576)</f>
        <v>0.00262163355845242</v>
      </c>
      <c r="K56" s="316" t="n">
        <f aca="false">J56+K55</f>
        <v>0.914780659190552</v>
      </c>
    </row>
    <row r="57" customFormat="false" ht="15" hidden="false" customHeight="false" outlineLevel="0" collapsed="false">
      <c r="A57" s="317" t="s">
        <v>431</v>
      </c>
      <c r="B57" s="312" t="str">
        <f aca="false">VLOOKUP($A57,01_SINTETICO!$A:$M,2,0)</f>
        <v>9537U</v>
      </c>
      <c r="C57" s="312" t="str">
        <f aca="false">VLOOKUP($A57,01_SINTETICO!$A:$M,3,0)</f>
        <v>LIMPEZA FINAL DA OBRA</v>
      </c>
      <c r="D57" s="312" t="str">
        <f aca="false">VLOOKUP($A57,01_SINTETICO!$A:$M,4,0)</f>
        <v>SER.CG</v>
      </c>
      <c r="E57" s="313" t="str">
        <f aca="false">VLOOKUP($A57,01_SINTETICO!$A:$M,5,0)</f>
        <v>M2</v>
      </c>
      <c r="F57" s="313" t="n">
        <f aca="false">VLOOKUP($A57,01_SINTETICO!$A:$M,6,0)</f>
        <v>223.2</v>
      </c>
      <c r="G57" s="314" t="n">
        <f aca="false">VLOOKUP($A57,01_SINTETICO!$A:$M,11,0)</f>
        <v>486.51636096</v>
      </c>
      <c r="H57" s="314" t="n">
        <f aca="false">VLOOKUP($A57,01_SINTETICO!$A:$M,12,0)</f>
        <v>458.51615528286</v>
      </c>
      <c r="I57" s="314" t="n">
        <f aca="false">VLOOKUP($A57,01_SINTETICO!$A:$M,13,0)</f>
        <v>945.032516242859</v>
      </c>
      <c r="J57" s="315" t="n">
        <f aca="false">I57/SUM($I$7:$I$1048576)</f>
        <v>0.00261467661839295</v>
      </c>
      <c r="K57" s="316" t="n">
        <f aca="false">J57+K56</f>
        <v>0.917395335808945</v>
      </c>
    </row>
    <row r="58" customFormat="false" ht="15" hidden="false" customHeight="false" outlineLevel="0" collapsed="false">
      <c r="A58" s="317" t="s">
        <v>441</v>
      </c>
      <c r="B58" s="312" t="str">
        <f aca="false">VLOOKUP($A58,01_SINTETICO!$A:$M,2,0)</f>
        <v>T.PLACA.INAUG</v>
      </c>
      <c r="C58" s="312" t="str">
        <f aca="false">VLOOKUP($A58,01_SINTETICO!$A:$M,3,0)</f>
        <v>PLACA DE INAUGURAÇÃO 40X60 - FORNECIMENTO E COLOCAÇÃO</v>
      </c>
      <c r="D58" s="312" t="str">
        <f aca="false">VLOOKUP($A58,01_SINTETICO!$A:$M,4,0)</f>
        <v>SER.CG</v>
      </c>
      <c r="E58" s="313" t="str">
        <f aca="false">VLOOKUP($A58,01_SINTETICO!$A:$M,5,0)</f>
        <v>UN</v>
      </c>
      <c r="F58" s="313" t="n">
        <f aca="false">VLOOKUP($A58,01_SINTETICO!$A:$M,6,0)</f>
        <v>1</v>
      </c>
      <c r="G58" s="314" t="n">
        <f aca="false">VLOOKUP($A58,01_SINTETICO!$A:$M,11,0)</f>
        <v>926.70312</v>
      </c>
      <c r="H58" s="314" t="n">
        <f aca="false">VLOOKUP($A58,01_SINTETICO!$A:$M,12,0)</f>
        <v>14.67345607024</v>
      </c>
      <c r="I58" s="314" t="n">
        <f aca="false">VLOOKUP($A58,01_SINTETICO!$A:$M,13,0)</f>
        <v>941.37657607024</v>
      </c>
      <c r="J58" s="315" t="n">
        <f aca="false">I58/SUM($I$7:$I$1048576)</f>
        <v>0.00260456151534275</v>
      </c>
      <c r="K58" s="316" t="n">
        <f aca="false">J58+K57</f>
        <v>0.919999897324288</v>
      </c>
    </row>
    <row r="59" customFormat="false" ht="25.5" hidden="false" customHeight="false" outlineLevel="0" collapsed="false">
      <c r="A59" s="311" t="s">
        <v>185</v>
      </c>
      <c r="B59" s="312" t="str">
        <f aca="false">VLOOKUP($A59,01_SINTETICO!$A:$M,2,0)</f>
        <v>91933U</v>
      </c>
      <c r="C59" s="312" t="str">
        <f aca="false">VLOOKUP($A59,01_SINTETICO!$A:$M,3,0)</f>
        <v>CABO DE COBRE FLEXÍVEL ISOLADO, 10 MM², ANTI-CHAMA 0,6/1,0 KV, PARA CIRCUITOS TERMINAIS - FORNECIMENTO E INSTALAÇÃO. AF_12/2015</v>
      </c>
      <c r="D59" s="312" t="str">
        <f aca="false">VLOOKUP($A59,01_SINTETICO!$A:$M,4,0)</f>
        <v>SER.CG</v>
      </c>
      <c r="E59" s="313" t="str">
        <f aca="false">VLOOKUP($A59,01_SINTETICO!$A:$M,5,0)</f>
        <v>M</v>
      </c>
      <c r="F59" s="313" t="n">
        <f aca="false">VLOOKUP($A59,01_SINTETICO!$A:$M,6,0)</f>
        <v>52</v>
      </c>
      <c r="G59" s="314" t="n">
        <f aca="false">VLOOKUP($A59,01_SINTETICO!$A:$M,11,0)</f>
        <v>754.118824368</v>
      </c>
      <c r="H59" s="314" t="n">
        <f aca="false">VLOOKUP($A59,01_SINTETICO!$A:$M,12,0)</f>
        <v>159.013925681697</v>
      </c>
      <c r="I59" s="314" t="n">
        <f aca="false">VLOOKUP($A59,01_SINTETICO!$A:$M,13,0)</f>
        <v>913.132750049697</v>
      </c>
      <c r="J59" s="315" t="n">
        <f aca="false">I59/SUM($I$7:$I$1048576)</f>
        <v>0.00252641767347425</v>
      </c>
      <c r="K59" s="316" t="n">
        <f aca="false">J59+K58</f>
        <v>0.922526314997762</v>
      </c>
    </row>
    <row r="60" customFormat="false" ht="25.5" hidden="false" customHeight="false" outlineLevel="0" collapsed="false">
      <c r="A60" s="311" t="s">
        <v>133</v>
      </c>
      <c r="B60" s="312" t="str">
        <f aca="false">VLOOKUP($A60,01_SINTETICO!$A:$M,2,0)</f>
        <v>T.86895</v>
      </c>
      <c r="C60" s="312" t="str">
        <f aca="false">VLOOKUP($A60,01_SINTETICO!$A:$M,3,0)</f>
        <v>BANCADA DE GRANITO CINZA POLIDO PARA LAVATÓRIO - FORNECIMENTO E INSTALAÇÃO. AF_01/2020</v>
      </c>
      <c r="D60" s="312" t="str">
        <f aca="false">VLOOKUP($A60,01_SINTETICO!$A:$M,4,0)</f>
        <v>SER.CG</v>
      </c>
      <c r="E60" s="313" t="str">
        <f aca="false">VLOOKUP($A60,01_SINTETICO!$A:$M,5,0)</f>
        <v>M2</v>
      </c>
      <c r="F60" s="313" t="n">
        <f aca="false">VLOOKUP($A60,01_SINTETICO!$A:$M,6,0)</f>
        <v>1.07</v>
      </c>
      <c r="G60" s="314" t="n">
        <f aca="false">VLOOKUP($A60,01_SINTETICO!$A:$M,11,0)</f>
        <v>824.99409974268</v>
      </c>
      <c r="H60" s="314" t="n">
        <f aca="false">VLOOKUP($A60,01_SINTETICO!$A:$M,12,0)</f>
        <v>65.4304012986356</v>
      </c>
      <c r="I60" s="314" t="n">
        <f aca="false">VLOOKUP($A60,01_SINTETICO!$A:$M,13,0)</f>
        <v>890.424501041316</v>
      </c>
      <c r="J60" s="315" t="n">
        <f aca="false">I60/SUM($I$7:$I$1048576)</f>
        <v>0.00246358943560269</v>
      </c>
      <c r="K60" s="316" t="n">
        <f aca="false">J60+K59</f>
        <v>0.924989904433365</v>
      </c>
    </row>
    <row r="61" customFormat="false" ht="15" hidden="false" customHeight="false" outlineLevel="0" collapsed="false">
      <c r="A61" s="311" t="s">
        <v>209</v>
      </c>
      <c r="B61" s="312" t="str">
        <f aca="false">VLOOKUP($A61,01_SINTETICO!$A:$M,2,0)</f>
        <v>T.ELE.QDE</v>
      </c>
      <c r="C61" s="312" t="str">
        <f aca="false">VLOOKUP($A61,01_SINTETICO!$A:$M,3,0)</f>
        <v>QUADRO ELÉTRICO METÁLICO DE SOBREPOR 60X40X20 MM</v>
      </c>
      <c r="D61" s="312" t="str">
        <f aca="false">VLOOKUP($A61,01_SINTETICO!$A:$M,4,0)</f>
        <v>SER.CG</v>
      </c>
      <c r="E61" s="313" t="str">
        <f aca="false">VLOOKUP($A61,01_SINTETICO!$A:$M,5,0)</f>
        <v>UN</v>
      </c>
      <c r="F61" s="313" t="n">
        <f aca="false">VLOOKUP($A61,01_SINTETICO!$A:$M,6,0)</f>
        <v>1</v>
      </c>
      <c r="G61" s="314" t="n">
        <f aca="false">VLOOKUP($A61,01_SINTETICO!$A:$M,11,0)</f>
        <v>811.36889736</v>
      </c>
      <c r="H61" s="314" t="n">
        <f aca="false">VLOOKUP($A61,01_SINTETICO!$A:$M,12,0)</f>
        <v>61.2919820321176</v>
      </c>
      <c r="I61" s="314" t="n">
        <f aca="false">VLOOKUP($A61,01_SINTETICO!$A:$M,13,0)</f>
        <v>872.660879392118</v>
      </c>
      <c r="J61" s="315" t="n">
        <f aca="false">I61/SUM($I$7:$I$1048576)</f>
        <v>0.00241444178683311</v>
      </c>
      <c r="K61" s="316" t="n">
        <f aca="false">J61+K60</f>
        <v>0.927404346220198</v>
      </c>
    </row>
    <row r="62" customFormat="false" ht="25.5" hidden="false" customHeight="false" outlineLevel="0" collapsed="false">
      <c r="A62" s="317" t="s">
        <v>447</v>
      </c>
      <c r="B62" s="312" t="str">
        <f aca="false">VLOOKUP($A62,01_SINTETICO!$A:$M,2,0)</f>
        <v>T.PLACA.IDENT.AMB</v>
      </c>
      <c r="C62" s="312" t="str">
        <f aca="false">VLOOKUP($A62,01_SINTETICO!$A:$M,3,0)</f>
        <v>FORNECIMENTO E INSTALAÇÃO DE PLACA DE IDENTIFICAÇÃO DOS AMBIENTES</v>
      </c>
      <c r="D62" s="312" t="str">
        <f aca="false">VLOOKUP($A62,01_SINTETICO!$A:$M,4,0)</f>
        <v>SER.CG</v>
      </c>
      <c r="E62" s="313" t="str">
        <f aca="false">VLOOKUP($A62,01_SINTETICO!$A:$M,5,0)</f>
        <v>UN</v>
      </c>
      <c r="F62" s="313" t="n">
        <f aca="false">VLOOKUP($A62,01_SINTETICO!$A:$M,6,0)</f>
        <v>8</v>
      </c>
      <c r="G62" s="314" t="n">
        <f aca="false">VLOOKUP($A62,01_SINTETICO!$A:$M,11,0)</f>
        <v>818.890632</v>
      </c>
      <c r="H62" s="314" t="n">
        <f aca="false">VLOOKUP($A62,01_SINTETICO!$A:$M,12,0)</f>
        <v>18.293766847488</v>
      </c>
      <c r="I62" s="314" t="n">
        <f aca="false">VLOOKUP($A62,01_SINTETICO!$A:$M,13,0)</f>
        <v>837.184398847488</v>
      </c>
      <c r="J62" s="315" t="n">
        <f aca="false">I62/SUM($I$7:$I$1048576)</f>
        <v>0.0023162869375675</v>
      </c>
      <c r="K62" s="316" t="n">
        <f aca="false">J62+K61</f>
        <v>0.929720633157765</v>
      </c>
    </row>
    <row r="63" customFormat="false" ht="25.5" hidden="false" customHeight="false" outlineLevel="0" collapsed="false">
      <c r="A63" s="317" t="s">
        <v>149</v>
      </c>
      <c r="B63" s="318" t="str">
        <f aca="false">VLOOKUP($A63,01_SINTETICO!$A:$M,2,0)</f>
        <v>101965U</v>
      </c>
      <c r="C63" s="318" t="str">
        <f aca="false">VLOOKUP($A63,01_SINTETICO!$A:$M,3,0)</f>
        <v>PEITORIL LINEAR EM GRANITO OU MÁRMORE, L = 15CM, COMPRIMENTO DE ATÉ 2M, ASSENTADO COM ARGAMASSA 1:6 COM ADITIVO. AF_11/2020</v>
      </c>
      <c r="D63" s="318" t="str">
        <f aca="false">VLOOKUP($A63,01_SINTETICO!$A:$M,4,0)</f>
        <v>SER.CG</v>
      </c>
      <c r="E63" s="37" t="str">
        <f aca="false">VLOOKUP($A63,01_SINTETICO!$A:$M,5,0)</f>
        <v>M</v>
      </c>
      <c r="F63" s="37" t="n">
        <f aca="false">VLOOKUP($A63,01_SINTETICO!$A:$M,6,0)</f>
        <v>5.06</v>
      </c>
      <c r="G63" s="319" t="n">
        <f aca="false">VLOOKUP($A63,01_SINTETICO!$A:$M,11,0)</f>
        <v>702.704751870578</v>
      </c>
      <c r="H63" s="319" t="n">
        <f aca="false">VLOOKUP($A63,01_SINTETICO!$A:$M,12,0)</f>
        <v>105.926714268565</v>
      </c>
      <c r="I63" s="319" t="n">
        <f aca="false">VLOOKUP($A63,01_SINTETICO!$A:$M,13,0)</f>
        <v>808.631466139143</v>
      </c>
      <c r="J63" s="320" t="n">
        <f aca="false">I63/SUM($I$7:$I$1048576)</f>
        <v>0.00223728787218522</v>
      </c>
      <c r="K63" s="316" t="n">
        <f aca="false">J63+K62</f>
        <v>0.93195792102995</v>
      </c>
    </row>
    <row r="64" customFormat="false" ht="25.5" hidden="false" customHeight="false" outlineLevel="0" collapsed="false">
      <c r="A64" s="317" t="s">
        <v>191</v>
      </c>
      <c r="B64" s="318" t="str">
        <f aca="false">VLOOKUP($A64,01_SINTETICO!$A:$M,2,0)</f>
        <v>91994U</v>
      </c>
      <c r="C64" s="318" t="str">
        <f aca="false">VLOOKUP($A64,01_SINTETICO!$A:$M,3,0)</f>
        <v>TOMADA MÉDIA DE EMBUTIR (1 MÓDULO), 2P+T 10 A, SEM SUPORTE E SEM PLACA - FORNECIMENTO E INSTALAÇÃO. AF_12/2015</v>
      </c>
      <c r="D64" s="318" t="str">
        <f aca="false">VLOOKUP($A64,01_SINTETICO!$A:$M,4,0)</f>
        <v>SER.CG</v>
      </c>
      <c r="E64" s="37" t="str">
        <f aca="false">VLOOKUP($A64,01_SINTETICO!$A:$M,5,0)</f>
        <v>UN</v>
      </c>
      <c r="F64" s="37" t="n">
        <f aca="false">VLOOKUP($A64,01_SINTETICO!$A:$M,6,0)</f>
        <v>30</v>
      </c>
      <c r="G64" s="319" t="n">
        <f aca="false">VLOOKUP($A64,01_SINTETICO!$A:$M,11,0)</f>
        <v>416.000592</v>
      </c>
      <c r="H64" s="319" t="n">
        <f aca="false">VLOOKUP($A64,01_SINTETICO!$A:$M,12,0)</f>
        <v>382.647376830197</v>
      </c>
      <c r="I64" s="319" t="n">
        <f aca="false">VLOOKUP($A64,01_SINTETICO!$A:$M,13,0)</f>
        <v>798.647968830197</v>
      </c>
      <c r="J64" s="320" t="n">
        <f aca="false">I64/SUM($I$7:$I$1048576)</f>
        <v>0.00220966594750556</v>
      </c>
      <c r="K64" s="316" t="n">
        <f aca="false">J64+K63</f>
        <v>0.934167586977456</v>
      </c>
    </row>
    <row r="65" customFormat="false" ht="38.25" hidden="false" customHeight="false" outlineLevel="0" collapsed="false">
      <c r="A65" s="317" t="s">
        <v>415</v>
      </c>
      <c r="B65" s="312" t="str">
        <f aca="false">VLOOKUP($A65,01_SINTETICO!$A:$M,2,0)</f>
        <v>88417U</v>
      </c>
      <c r="C65" s="312" t="str">
        <f aca="false">VLOOKUP($A65,01_SINTETICO!$A:$M,3,0)</f>
        <v>APLICAÇÃO MANUAL DE PINTURA COM TINTA TEXTURIZADA ACRÍLICA EM PANOS CEGOS DE FACHADA (SEM PRESENÇA DE VÃOS) DE EDIFÍCIOS DE MÚLTIPLOS PAVIMENTOS, UMA COR. AF_06/2014</v>
      </c>
      <c r="D65" s="312" t="str">
        <f aca="false">VLOOKUP($A65,01_SINTETICO!$A:$M,4,0)</f>
        <v>SER.CG</v>
      </c>
      <c r="E65" s="313" t="str">
        <f aca="false">VLOOKUP($A65,01_SINTETICO!$A:$M,5,0)</f>
        <v>M2</v>
      </c>
      <c r="F65" s="313" t="n">
        <f aca="false">VLOOKUP($A65,01_SINTETICO!$A:$M,6,0)</f>
        <v>41.22</v>
      </c>
      <c r="G65" s="314" t="n">
        <f aca="false">VLOOKUP($A65,01_SINTETICO!$A:$M,11,0)</f>
        <v>703.9247116104</v>
      </c>
      <c r="H65" s="314" t="n">
        <f aca="false">VLOOKUP($A65,01_SINTETICO!$A:$M,12,0)</f>
        <v>83.1229123800807</v>
      </c>
      <c r="I65" s="314" t="n">
        <f aca="false">VLOOKUP($A65,01_SINTETICO!$A:$M,13,0)</f>
        <v>787.047623990481</v>
      </c>
      <c r="J65" s="315" t="n">
        <f aca="false">I65/SUM($I$7:$I$1048576)</f>
        <v>0.00217757059639712</v>
      </c>
      <c r="K65" s="316" t="n">
        <f aca="false">J65+K64</f>
        <v>0.936345157573853</v>
      </c>
    </row>
    <row r="66" customFormat="false" ht="25.5" hidden="false" customHeight="false" outlineLevel="0" collapsed="false">
      <c r="A66" s="317" t="s">
        <v>387</v>
      </c>
      <c r="B66" s="312" t="str">
        <f aca="false">VLOOKUP($A66,01_SINTETICO!$A:$M,2,0)</f>
        <v>T.PLACA.INC.13X26</v>
      </c>
      <c r="C66" s="312" t="str">
        <f aca="false">VLOOKUP($A66,01_SINTETICO!$A:$M,3,0)</f>
        <v>FORNECIMENTO E INSTALAÇÃO DE PLACA DE SINALIZAÇÃO DE COMBATE A INCÊNDIO 13X26CM</v>
      </c>
      <c r="D66" s="312" t="str">
        <f aca="false">VLOOKUP($A66,01_SINTETICO!$A:$M,4,0)</f>
        <v>SER.CG</v>
      </c>
      <c r="E66" s="313" t="str">
        <f aca="false">VLOOKUP($A66,01_SINTETICO!$A:$M,5,0)</f>
        <v>UN</v>
      </c>
      <c r="F66" s="313" t="n">
        <f aca="false">VLOOKUP($A66,01_SINTETICO!$A:$M,6,0)</f>
        <v>27</v>
      </c>
      <c r="G66" s="314" t="n">
        <f aca="false">VLOOKUP($A66,01_SINTETICO!$A:$M,11,0)</f>
        <v>716.503725</v>
      </c>
      <c r="H66" s="314" t="n">
        <f aca="false">VLOOKUP($A66,01_SINTETICO!$A:$M,12,0)</f>
        <v>61.741463110272</v>
      </c>
      <c r="I66" s="314" t="n">
        <f aca="false">VLOOKUP($A66,01_SINTETICO!$A:$M,13,0)</f>
        <v>778.245188110272</v>
      </c>
      <c r="J66" s="315" t="n">
        <f aca="false">I66/SUM($I$7:$I$1048576)</f>
        <v>0.0021532163833036</v>
      </c>
      <c r="K66" s="316" t="n">
        <f aca="false">J66+K65</f>
        <v>0.938498373957157</v>
      </c>
    </row>
    <row r="67" customFormat="false" ht="25.5" hidden="false" customHeight="false" outlineLevel="0" collapsed="false">
      <c r="A67" s="317" t="s">
        <v>362</v>
      </c>
      <c r="B67" s="312" t="str">
        <f aca="false">VLOOKUP($A67,01_SINTETICO!$A:$M,2,0)</f>
        <v>104316U</v>
      </c>
      <c r="C67" s="312" t="str">
        <f aca="false">VLOOKUP($A67,01_SINTETICO!$A:$M,3,0)</f>
        <v>TUBO, PVC, SOLDÁVEL, DN 32 MM, INSTALADO EM DRENO DE AR CONDICIONADO - FORNECIMENTO E INSTALAÇÃO. AF_08/2022</v>
      </c>
      <c r="D67" s="312" t="str">
        <f aca="false">VLOOKUP($A67,01_SINTETICO!$A:$M,4,0)</f>
        <v>SER.CG</v>
      </c>
      <c r="E67" s="313" t="str">
        <f aca="false">VLOOKUP($A67,01_SINTETICO!$A:$M,5,0)</f>
        <v>M</v>
      </c>
      <c r="F67" s="313" t="n">
        <f aca="false">VLOOKUP($A67,01_SINTETICO!$A:$M,6,0)</f>
        <v>25.5</v>
      </c>
      <c r="G67" s="314" t="n">
        <f aca="false">VLOOKUP($A67,01_SINTETICO!$A:$M,11,0)</f>
        <v>482.676768819</v>
      </c>
      <c r="H67" s="314" t="n">
        <f aca="false">VLOOKUP($A67,01_SINTETICO!$A:$M,12,0)</f>
        <v>273.923358719941</v>
      </c>
      <c r="I67" s="314" t="n">
        <f aca="false">VLOOKUP($A67,01_SINTETICO!$A:$M,13,0)</f>
        <v>756.600127538941</v>
      </c>
      <c r="J67" s="315" t="n">
        <f aca="false">I67/SUM($I$7:$I$1048576)</f>
        <v>0.00209332973093257</v>
      </c>
      <c r="K67" s="316" t="n">
        <f aca="false">J67+K66</f>
        <v>0.940591703688089</v>
      </c>
    </row>
    <row r="68" customFormat="false" ht="25.5" hidden="false" customHeight="false" outlineLevel="0" collapsed="false">
      <c r="A68" s="311" t="s">
        <v>235</v>
      </c>
      <c r="B68" s="312" t="str">
        <f aca="false">VLOOKUP($A68,01_SINTETICO!$A:$M,2,0)</f>
        <v>91941U</v>
      </c>
      <c r="C68" s="312" t="str">
        <f aca="false">VLOOKUP($A68,01_SINTETICO!$A:$M,3,0)</f>
        <v>CAIXA RETANGULAR 4" X 2" BAIXA (0,30 M DO PISO), PVC, INSTALADA EM PAREDE - FORNECIMENTO E INSTALAÇÃO. AF_12/2015</v>
      </c>
      <c r="D68" s="312" t="str">
        <f aca="false">VLOOKUP($A68,01_SINTETICO!$A:$M,4,0)</f>
        <v>SER.CG</v>
      </c>
      <c r="E68" s="313" t="str">
        <f aca="false">VLOOKUP($A68,01_SINTETICO!$A:$M,5,0)</f>
        <v>UN</v>
      </c>
      <c r="F68" s="313" t="n">
        <f aca="false">VLOOKUP($A68,01_SINTETICO!$A:$M,6,0)</f>
        <v>62</v>
      </c>
      <c r="G68" s="314" t="n">
        <f aca="false">VLOOKUP($A68,01_SINTETICO!$A:$M,11,0)</f>
        <v>325.85153773452</v>
      </c>
      <c r="H68" s="314" t="n">
        <f aca="false">VLOOKUP($A68,01_SINTETICO!$A:$M,12,0)</f>
        <v>416.139807890675</v>
      </c>
      <c r="I68" s="314" t="n">
        <f aca="false">VLOOKUP($A68,01_SINTETICO!$A:$M,13,0)</f>
        <v>741.991345625195</v>
      </c>
      <c r="J68" s="315" t="n">
        <f aca="false">I68/SUM($I$7:$I$1048576)</f>
        <v>0.00205291076138755</v>
      </c>
      <c r="K68" s="316" t="n">
        <f aca="false">J68+K67</f>
        <v>0.942644614449477</v>
      </c>
    </row>
    <row r="69" customFormat="false" ht="25.5" hidden="false" customHeight="false" outlineLevel="0" collapsed="false">
      <c r="A69" s="317" t="s">
        <v>381</v>
      </c>
      <c r="B69" s="312" t="str">
        <f aca="false">VLOOKUP($A69,01_SINTETICO!$A:$M,2,0)</f>
        <v>T.CABO.BLINDADO</v>
      </c>
      <c r="C69" s="312" t="str">
        <f aca="false">VLOOKUP($A69,01_SINTETICO!$A:$M,3,0)</f>
        <v>CABO DE COBRE BLINDADO COM FITA POLIESTER PARA ALARME INCENDIO 3x1,5MM² - FORNECIMENTO E INSTALAÇÃO</v>
      </c>
      <c r="D69" s="312" t="str">
        <f aca="false">VLOOKUP($A69,01_SINTETICO!$A:$M,4,0)</f>
        <v>SER.CG</v>
      </c>
      <c r="E69" s="313" t="str">
        <f aca="false">VLOOKUP($A69,01_SINTETICO!$A:$M,5,0)</f>
        <v>M</v>
      </c>
      <c r="F69" s="313" t="n">
        <f aca="false">VLOOKUP($A69,01_SINTETICO!$A:$M,6,0)</f>
        <v>50</v>
      </c>
      <c r="G69" s="314" t="n">
        <f aca="false">VLOOKUP($A69,01_SINTETICO!$A:$M,11,0)</f>
        <v>429.1014</v>
      </c>
      <c r="H69" s="314" t="n">
        <f aca="false">VLOOKUP($A69,01_SINTETICO!$A:$M,12,0)</f>
        <v>281.65422059005</v>
      </c>
      <c r="I69" s="314" t="n">
        <f aca="false">VLOOKUP($A69,01_SINTETICO!$A:$M,13,0)</f>
        <v>710.75562059005</v>
      </c>
      <c r="J69" s="315" t="n">
        <f aca="false">I69/SUM($I$7:$I$1048576)</f>
        <v>0.00196648905789671</v>
      </c>
      <c r="K69" s="316" t="n">
        <f aca="false">J69+K68</f>
        <v>0.944611103507374</v>
      </c>
    </row>
    <row r="70" customFormat="false" ht="25.5" hidden="false" customHeight="false" outlineLevel="0" collapsed="false">
      <c r="A70" s="317" t="s">
        <v>103</v>
      </c>
      <c r="B70" s="318" t="str">
        <f aca="false">VLOOKUP($A70,01_SINTETICO!$A:$M,2,0)</f>
        <v>T.RETIRADA.BAT-ALI</v>
      </c>
      <c r="C70" s="318" t="str">
        <f aca="false">VLOOKUP($A70,01_SINTETICO!$A:$M,3,0)</f>
        <v>RETIRADA DE BATENTES E ALISARES</v>
      </c>
      <c r="D70" s="318" t="str">
        <f aca="false">VLOOKUP($A70,01_SINTETICO!$A:$M,4,0)</f>
        <v>SER.CG</v>
      </c>
      <c r="E70" s="37" t="str">
        <f aca="false">VLOOKUP($A70,01_SINTETICO!$A:$M,5,0)</f>
        <v>UN</v>
      </c>
      <c r="F70" s="37" t="n">
        <f aca="false">VLOOKUP($A70,01_SINTETICO!$A:$M,6,0)</f>
        <v>5</v>
      </c>
      <c r="G70" s="319" t="n">
        <f aca="false">VLOOKUP($A70,01_SINTETICO!$A:$M,11,0)</f>
        <v>259.0686</v>
      </c>
      <c r="H70" s="319" t="n">
        <f aca="false">VLOOKUP($A70,01_SINTETICO!$A:$M,12,0)</f>
        <v>440.2036821072</v>
      </c>
      <c r="I70" s="319" t="n">
        <f aca="false">VLOOKUP($A70,01_SINTETICO!$A:$M,13,0)</f>
        <v>699.2722821072</v>
      </c>
      <c r="J70" s="320" t="n">
        <f aca="false">I70/SUM($I$7:$I$1048576)</f>
        <v>0.00193471743510475</v>
      </c>
      <c r="K70" s="316" t="n">
        <f aca="false">J70+K69</f>
        <v>0.946545820942478</v>
      </c>
    </row>
    <row r="71" customFormat="false" ht="38.25" hidden="false" customHeight="false" outlineLevel="0" collapsed="false">
      <c r="A71" s="317" t="s">
        <v>113</v>
      </c>
      <c r="B71" s="318" t="str">
        <f aca="false">VLOOKUP($A71,01_SINTETICO!$A:$M,2,0)</f>
        <v>T.87261UD</v>
      </c>
      <c r="C71" s="318" t="str">
        <f aca="false">VLOOKUP($A71,01_SINTETICO!$A:$M,3,0)</f>
        <v>REVESTIMENTO CERÂMICO PARA PAREDE COM PLACAS TIPO PORCELANATO DE DIMENSÕES 60X60 CM APLICADA EM AMBIENTES DE ÁREA MENOR QUE 5 M². AF_06/2014</v>
      </c>
      <c r="D71" s="318" t="str">
        <f aca="false">VLOOKUP($A71,01_SINTETICO!$A:$M,4,0)</f>
        <v>SER.CG</v>
      </c>
      <c r="E71" s="37" t="str">
        <f aca="false">VLOOKUP($A71,01_SINTETICO!$A:$M,5,0)</f>
        <v>M2</v>
      </c>
      <c r="F71" s="37" t="n">
        <f aca="false">VLOOKUP($A71,01_SINTETICO!$A:$M,6,0)</f>
        <v>3.66</v>
      </c>
      <c r="G71" s="319" t="n">
        <f aca="false">VLOOKUP($A71,01_SINTETICO!$A:$M,11,0)</f>
        <v>569.063093004</v>
      </c>
      <c r="H71" s="319" t="n">
        <f aca="false">VLOOKUP($A71,01_SINTETICO!$A:$M,12,0)</f>
        <v>116.991963063792</v>
      </c>
      <c r="I71" s="319" t="n">
        <f aca="false">VLOOKUP($A71,01_SINTETICO!$A:$M,13,0)</f>
        <v>686.055056067792</v>
      </c>
      <c r="J71" s="320" t="n">
        <f aca="false">I71/SUM($I$7:$I$1048576)</f>
        <v>0.00189814856441377</v>
      </c>
      <c r="K71" s="316" t="n">
        <f aca="false">J71+K70</f>
        <v>0.948443969506892</v>
      </c>
    </row>
    <row r="72" customFormat="false" ht="15" hidden="false" customHeight="false" outlineLevel="0" collapsed="false">
      <c r="A72" s="311" t="s">
        <v>153</v>
      </c>
      <c r="B72" s="312" t="str">
        <f aca="false">VLOOKUP($A72,01_SINTETICO!$A:$M,2,0)</f>
        <v>T.PELICULA</v>
      </c>
      <c r="C72" s="312" t="str">
        <f aca="false">VLOOKUP($A72,01_SINTETICO!$A:$M,3,0)</f>
        <v>PELICULA G5 LEITOSA FORNECIMENTO E INSTALAÇAO</v>
      </c>
      <c r="D72" s="312" t="str">
        <f aca="false">VLOOKUP($A72,01_SINTETICO!$A:$M,4,0)</f>
        <v>SER.CG</v>
      </c>
      <c r="E72" s="313" t="str">
        <f aca="false">VLOOKUP($A72,01_SINTETICO!$A:$M,5,0)</f>
        <v>M2</v>
      </c>
      <c r="F72" s="313" t="n">
        <f aca="false">VLOOKUP($A72,01_SINTETICO!$A:$M,6,0)</f>
        <v>6.92</v>
      </c>
      <c r="G72" s="314" t="n">
        <f aca="false">VLOOKUP($A72,01_SINTETICO!$A:$M,11,0)</f>
        <v>611.702742</v>
      </c>
      <c r="H72" s="314" t="n">
        <f aca="false">VLOOKUP($A72,01_SINTETICO!$A:$M,12,0)</f>
        <v>62.6792191364526</v>
      </c>
      <c r="I72" s="314" t="n">
        <f aca="false">VLOOKUP($A72,01_SINTETICO!$A:$M,13,0)</f>
        <v>674.381961136453</v>
      </c>
      <c r="J72" s="315" t="n">
        <f aca="false">I72/SUM($I$7:$I$1048576)</f>
        <v>0.00186585193138087</v>
      </c>
      <c r="K72" s="316" t="n">
        <f aca="false">J72+K71</f>
        <v>0.950309821438273</v>
      </c>
    </row>
    <row r="73" customFormat="false" ht="38.25" hidden="false" customHeight="false" outlineLevel="0" collapsed="false">
      <c r="A73" s="311" t="s">
        <v>227</v>
      </c>
      <c r="B73" s="312" t="str">
        <f aca="false">VLOOKUP($A73,01_SINTETICO!$A:$M,2,0)</f>
        <v>91840U</v>
      </c>
      <c r="C73" s="312" t="str">
        <f aca="false">VLOOKUP($A73,01_SINTETICO!$A:$M,3,0)</f>
        <v>ELETRODUTO FLEXÍVEL CORRUGADO, PEAD, DN 40 MM (1 1/4"), PARA CIRCUITOS TERMINAIS, INSTALADO EM FORRO - FORNECIMENTO E INSTALAÇÃO. AF_03/2023</v>
      </c>
      <c r="D73" s="312" t="str">
        <f aca="false">VLOOKUP($A73,01_SINTETICO!$A:$M,4,0)</f>
        <v>SER.CG</v>
      </c>
      <c r="E73" s="313" t="str">
        <f aca="false">VLOOKUP($A73,01_SINTETICO!$A:$M,5,0)</f>
        <v>M</v>
      </c>
      <c r="F73" s="313" t="n">
        <f aca="false">VLOOKUP($A73,01_SINTETICO!$A:$M,6,0)</f>
        <v>30</v>
      </c>
      <c r="G73" s="314" t="n">
        <f aca="false">VLOOKUP($A73,01_SINTETICO!$A:$M,11,0)</f>
        <v>344.47968072</v>
      </c>
      <c r="H73" s="314" t="n">
        <f aca="false">VLOOKUP($A73,01_SINTETICO!$A:$M,12,0)</f>
        <v>324.922708790061</v>
      </c>
      <c r="I73" s="314" t="n">
        <f aca="false">VLOOKUP($A73,01_SINTETICO!$A:$M,13,0)</f>
        <v>669.402389510061</v>
      </c>
      <c r="J73" s="315" t="n">
        <f aca="false">I73/SUM($I$7:$I$1048576)</f>
        <v>0.00185207465993533</v>
      </c>
      <c r="K73" s="316" t="n">
        <f aca="false">J73+K72</f>
        <v>0.952161896098208</v>
      </c>
    </row>
    <row r="74" customFormat="false" ht="25.5" hidden="false" customHeight="false" outlineLevel="0" collapsed="false">
      <c r="A74" s="317" t="s">
        <v>248</v>
      </c>
      <c r="B74" s="318" t="str">
        <f aca="false">VLOOKUP($A74,01_SINTETICO!$A:$M,2,0)</f>
        <v>91992U</v>
      </c>
      <c r="C74" s="318" t="str">
        <f aca="false">VLOOKUP($A74,01_SINTETICO!$A:$M,3,0)</f>
        <v>TOMADA ALTA DE EMBUTIR (1 MÓDULO), 2P+T 10 A, INCLUINDO SUPORTE E PLACA - FORNECIMENTO E INSTALAÇÃO. AF_12/2015</v>
      </c>
      <c r="D74" s="318" t="str">
        <f aca="false">VLOOKUP($A74,01_SINTETICO!$A:$M,4,0)</f>
        <v>SER.CG</v>
      </c>
      <c r="E74" s="37" t="str">
        <f aca="false">VLOOKUP($A74,01_SINTETICO!$A:$M,5,0)</f>
        <v>UN</v>
      </c>
      <c r="F74" s="37" t="n">
        <f aca="false">VLOOKUP($A74,01_SINTETICO!$A:$M,6,0)</f>
        <v>13</v>
      </c>
      <c r="G74" s="319" t="n">
        <f aca="false">VLOOKUP($A74,01_SINTETICO!$A:$M,11,0)</f>
        <v>314.8052544</v>
      </c>
      <c r="H74" s="319" t="n">
        <f aca="false">VLOOKUP($A74,01_SINTETICO!$A:$M,12,0)</f>
        <v>334.243087205935</v>
      </c>
      <c r="I74" s="319" t="n">
        <f aca="false">VLOOKUP($A74,01_SINTETICO!$A:$M,13,0)</f>
        <v>649.048341605935</v>
      </c>
      <c r="J74" s="320" t="n">
        <f aca="false">I74/SUM($I$7:$I$1048576)</f>
        <v>0.00179575992765908</v>
      </c>
      <c r="K74" s="316" t="n">
        <f aca="false">J74+K73</f>
        <v>0.953957656025867</v>
      </c>
    </row>
    <row r="75" customFormat="false" ht="38.25" hidden="false" customHeight="false" outlineLevel="0" collapsed="false">
      <c r="A75" s="317" t="s">
        <v>306</v>
      </c>
      <c r="B75" s="312" t="str">
        <f aca="false">VLOOKUP($A75,01_SINTETICO!$A:$M,2,0)</f>
        <v>97668U</v>
      </c>
      <c r="C75" s="312" t="str">
        <f aca="false">VLOOKUP($A75,01_SINTETICO!$A:$M,3,0)</f>
        <v>ELETRODUTO FLEXÍVEL CORRUGADO, PEAD, DN 63 (2"), PARA REDE ENTERRADA DE DISTRIBUIÇÃO DE ENERGIA ELÉTRICA - FORNECIMENTO E INSTALAÇÃO. AF_12/2021</v>
      </c>
      <c r="D75" s="312" t="str">
        <f aca="false">VLOOKUP($A75,01_SINTETICO!$A:$M,4,0)</f>
        <v>SER.CG</v>
      </c>
      <c r="E75" s="313" t="str">
        <f aca="false">VLOOKUP($A75,01_SINTETICO!$A:$M,5,0)</f>
        <v>M</v>
      </c>
      <c r="F75" s="313" t="n">
        <f aca="false">VLOOKUP($A75,01_SINTETICO!$A:$M,6,0)</f>
        <v>52</v>
      </c>
      <c r="G75" s="314" t="n">
        <f aca="false">VLOOKUP($A75,01_SINTETICO!$A:$M,11,0)</f>
        <v>447.7728528</v>
      </c>
      <c r="H75" s="314" t="n">
        <f aca="false">VLOOKUP($A75,01_SINTETICO!$A:$M,12,0)</f>
        <v>197.721262854215</v>
      </c>
      <c r="I75" s="314" t="n">
        <f aca="false">VLOOKUP($A75,01_SINTETICO!$A:$M,13,0)</f>
        <v>645.494115654215</v>
      </c>
      <c r="J75" s="315" t="n">
        <f aca="false">I75/SUM($I$7:$I$1048576)</f>
        <v>0.00178592624328027</v>
      </c>
      <c r="K75" s="316" t="n">
        <f aca="false">J75+K74</f>
        <v>0.955743582269148</v>
      </c>
    </row>
    <row r="76" customFormat="false" ht="25.5" hidden="false" customHeight="false" outlineLevel="0" collapsed="false">
      <c r="A76" s="317" t="s">
        <v>393</v>
      </c>
      <c r="B76" s="312" t="str">
        <f aca="false">VLOOKUP($A76,01_SINTETICO!$A:$M,2,0)</f>
        <v>T.CENTRAL.INCENDIO</v>
      </c>
      <c r="C76" s="312" t="str">
        <f aca="false">VLOOKUP($A76,01_SINTETICO!$A:$M,3,0)</f>
        <v>CENTRAL ALARME DE INCÊNDIO CONVENCIONAL CIC 06L COM BATERIA INTELBRAS FORNECIMENTO E INSTALAÇÃO</v>
      </c>
      <c r="D76" s="312" t="str">
        <f aca="false">VLOOKUP($A76,01_SINTETICO!$A:$M,4,0)</f>
        <v>SER.CG</v>
      </c>
      <c r="E76" s="313" t="str">
        <f aca="false">VLOOKUP($A76,01_SINTETICO!$A:$M,5,0)</f>
        <v>UN</v>
      </c>
      <c r="F76" s="313" t="n">
        <f aca="false">VLOOKUP($A76,01_SINTETICO!$A:$M,6,0)</f>
        <v>1</v>
      </c>
      <c r="G76" s="314" t="n">
        <f aca="false">VLOOKUP($A76,01_SINTETICO!$A:$M,11,0)</f>
        <v>529.832436</v>
      </c>
      <c r="H76" s="314" t="n">
        <f aca="false">VLOOKUP($A76,01_SINTETICO!$A:$M,12,0)</f>
        <v>111.696688347397</v>
      </c>
      <c r="I76" s="314" t="n">
        <f aca="false">VLOOKUP($A76,01_SINTETICO!$A:$M,13,0)</f>
        <v>641.529124347397</v>
      </c>
      <c r="J76" s="315" t="n">
        <f aca="false">I76/SUM($I$7:$I$1048576)</f>
        <v>0.00177495607041967</v>
      </c>
      <c r="K76" s="316" t="n">
        <f aca="false">J76+K75</f>
        <v>0.957518538339567</v>
      </c>
    </row>
    <row r="77" customFormat="false" ht="25.5" hidden="false" customHeight="false" outlineLevel="0" collapsed="false">
      <c r="A77" s="317" t="s">
        <v>334</v>
      </c>
      <c r="B77" s="312" t="str">
        <f aca="false">VLOOKUP($A77,01_SINTETICO!$A:$M,2,0)</f>
        <v>T.ELE.CABO.SOM</v>
      </c>
      <c r="C77" s="312" t="str">
        <f aca="false">VLOOKUP($A77,01_SINTETICO!$A:$M,3,0)</f>
        <v>CABO DE SONORIZAÇÃO CRISTAL 2 X 1,5MM - FORNECIMENTO E INSTALAÇÃO</v>
      </c>
      <c r="D77" s="312" t="str">
        <f aca="false">VLOOKUP($A77,01_SINTETICO!$A:$M,4,0)</f>
        <v>SER.CG</v>
      </c>
      <c r="E77" s="313" t="str">
        <f aca="false">VLOOKUP($A77,01_SINTETICO!$A:$M,5,0)</f>
        <v>M</v>
      </c>
      <c r="F77" s="313" t="n">
        <f aca="false">VLOOKUP($A77,01_SINTETICO!$A:$M,6,0)</f>
        <v>40</v>
      </c>
      <c r="G77" s="314" t="n">
        <f aca="false">VLOOKUP($A77,01_SINTETICO!$A:$M,11,0)</f>
        <v>368.8104</v>
      </c>
      <c r="H77" s="314" t="n">
        <f aca="false">VLOOKUP($A77,01_SINTETICO!$A:$M,12,0)</f>
        <v>241.4179033629</v>
      </c>
      <c r="I77" s="314" t="n">
        <f aca="false">VLOOKUP($A77,01_SINTETICO!$A:$M,13,0)</f>
        <v>610.2283033629</v>
      </c>
      <c r="J77" s="315" t="n">
        <f aca="false">I77/SUM($I$7:$I$1048576)</f>
        <v>0.00168835426216651</v>
      </c>
      <c r="K77" s="316" t="n">
        <f aca="false">J77+K76</f>
        <v>0.959206892601734</v>
      </c>
    </row>
    <row r="78" customFormat="false" ht="25.5" hidden="false" customHeight="false" outlineLevel="0" collapsed="false">
      <c r="A78" s="317" t="s">
        <v>421</v>
      </c>
      <c r="B78" s="312" t="str">
        <f aca="false">VLOOKUP($A78,01_SINTETICO!$A:$M,2,0)</f>
        <v>94974U</v>
      </c>
      <c r="C78" s="312" t="str">
        <f aca="false">VLOOKUP($A78,01_SINTETICO!$A:$M,3,0)</f>
        <v>CONCRETO MAGRO PARA LASTRO, TRAÇO 1:4,5:4,5 (EM MASSA SECA DE CIMENTO/ AREIA MÉDIA/ BRITA 1) - PREPARO MANUAL. AF_05/2021</v>
      </c>
      <c r="D78" s="312" t="str">
        <f aca="false">VLOOKUP($A78,01_SINTETICO!$A:$M,4,0)</f>
        <v>SER.CG</v>
      </c>
      <c r="E78" s="313" t="str">
        <f aca="false">VLOOKUP($A78,01_SINTETICO!$A:$M,5,0)</f>
        <v>M3</v>
      </c>
      <c r="F78" s="313" t="n">
        <f aca="false">VLOOKUP($A78,01_SINTETICO!$A:$M,6,0)</f>
        <v>1</v>
      </c>
      <c r="G78" s="314" t="n">
        <f aca="false">VLOOKUP($A78,01_SINTETICO!$A:$M,11,0)</f>
        <v>472.690244922</v>
      </c>
      <c r="H78" s="314" t="n">
        <f aca="false">VLOOKUP($A78,01_SINTETICO!$A:$M,12,0)</f>
        <v>92.2344101663146</v>
      </c>
      <c r="I78" s="314" t="n">
        <f aca="false">VLOOKUP($A78,01_SINTETICO!$A:$M,13,0)</f>
        <v>564.924655088315</v>
      </c>
      <c r="J78" s="315" t="n">
        <f aca="false">I78/SUM($I$7:$I$1048576)</f>
        <v>0.00156301001439143</v>
      </c>
      <c r="K78" s="316" t="n">
        <f aca="false">J78+K77</f>
        <v>0.960769902616125</v>
      </c>
    </row>
    <row r="79" customFormat="false" ht="38.25" hidden="false" customHeight="false" outlineLevel="0" collapsed="false">
      <c r="A79" s="317" t="s">
        <v>130</v>
      </c>
      <c r="B79" s="318" t="str">
        <f aca="false">VLOOKUP($A79,01_SINTETICO!$A:$M,2,0)</f>
        <v>86937U</v>
      </c>
      <c r="C79" s="318" t="str">
        <f aca="false">VLOOKUP($A79,01_SINTETICO!$A:$M,3,0)</f>
        <v>CUBA DE EMBUTIR OVAL EM LOUÇA BRANCA, 35 X 50CM OU EQUIVALENTE, INCLUSO VÁLVULA EM METAL CROMADO E SIFÃO FLEXÍVEL EM PVC - FORNECIMENTO E INSTALAÇÃO. AF_01/2020</v>
      </c>
      <c r="D79" s="318" t="str">
        <f aca="false">VLOOKUP($A79,01_SINTETICO!$A:$M,4,0)</f>
        <v>SER.CG</v>
      </c>
      <c r="E79" s="37" t="str">
        <f aca="false">VLOOKUP($A79,01_SINTETICO!$A:$M,5,0)</f>
        <v>UN</v>
      </c>
      <c r="F79" s="37" t="n">
        <f aca="false">VLOOKUP($A79,01_SINTETICO!$A:$M,6,0)</f>
        <v>2</v>
      </c>
      <c r="G79" s="319" t="n">
        <f aca="false">VLOOKUP($A79,01_SINTETICO!$A:$M,11,0)</f>
        <v>486.75321324</v>
      </c>
      <c r="H79" s="319" t="n">
        <f aca="false">VLOOKUP($A79,01_SINTETICO!$A:$M,12,0)</f>
        <v>64.0119550230422</v>
      </c>
      <c r="I79" s="319" t="n">
        <f aca="false">VLOOKUP($A79,01_SINTETICO!$A:$M,13,0)</f>
        <v>550.765168263042</v>
      </c>
      <c r="J79" s="320" t="n">
        <f aca="false">I79/SUM($I$7:$I$1048576)</f>
        <v>0.00152383413579026</v>
      </c>
      <c r="K79" s="316" t="n">
        <f aca="false">J79+K78</f>
        <v>0.962293736751916</v>
      </c>
    </row>
    <row r="80" customFormat="false" ht="15" hidden="false" customHeight="false" outlineLevel="0" collapsed="false">
      <c r="A80" s="311" t="s">
        <v>206</v>
      </c>
      <c r="B80" s="312" t="str">
        <f aca="false">VLOOKUP($A80,01_SINTETICO!$A:$M,2,0)</f>
        <v>T.CABO.PP</v>
      </c>
      <c r="C80" s="312" t="str">
        <f aca="false">VLOOKUP($A80,01_SINTETICO!$A:$M,3,0)</f>
        <v>CABO ISOLADO PP 3 X 2,5 MM2</v>
      </c>
      <c r="D80" s="312" t="str">
        <f aca="false">VLOOKUP($A80,01_SINTETICO!$A:$M,4,0)</f>
        <v>SER.CG</v>
      </c>
      <c r="E80" s="313" t="str">
        <f aca="false">VLOOKUP($A80,01_SINTETICO!$A:$M,5,0)</f>
        <v>M</v>
      </c>
      <c r="F80" s="313" t="n">
        <f aca="false">VLOOKUP($A80,01_SINTETICO!$A:$M,6,0)</f>
        <v>30</v>
      </c>
      <c r="G80" s="314" t="n">
        <f aca="false">VLOOKUP($A80,01_SINTETICO!$A:$M,11,0)</f>
        <v>350.63784</v>
      </c>
      <c r="H80" s="314" t="n">
        <f aca="false">VLOOKUP($A80,01_SINTETICO!$A:$M,12,0)</f>
        <v>168.99253235403</v>
      </c>
      <c r="I80" s="314" t="n">
        <f aca="false">VLOOKUP($A80,01_SINTETICO!$A:$M,13,0)</f>
        <v>519.63037235403</v>
      </c>
      <c r="J80" s="315" t="n">
        <f aca="false">I80/SUM($I$7:$I$1048576)</f>
        <v>0.0014376916788033</v>
      </c>
      <c r="K80" s="316" t="n">
        <f aca="false">J80+K79</f>
        <v>0.963731428430719</v>
      </c>
    </row>
    <row r="81" customFormat="false" ht="15" hidden="false" customHeight="false" outlineLevel="0" collapsed="false">
      <c r="A81" s="317" t="s">
        <v>270</v>
      </c>
      <c r="B81" s="318" t="str">
        <f aca="false">VLOOKUP($A81,01_SINTETICO!$A:$M,2,0)</f>
        <v>T.CABO.PP</v>
      </c>
      <c r="C81" s="318" t="str">
        <f aca="false">VLOOKUP($A81,01_SINTETICO!$A:$M,3,0)</f>
        <v>CABO ISOLADO PP 3 X 2,5 MM2</v>
      </c>
      <c r="D81" s="318" t="str">
        <f aca="false">VLOOKUP($A81,01_SINTETICO!$A:$M,4,0)</f>
        <v>SER.CG</v>
      </c>
      <c r="E81" s="37" t="str">
        <f aca="false">VLOOKUP($A81,01_SINTETICO!$A:$M,5,0)</f>
        <v>M</v>
      </c>
      <c r="F81" s="37" t="n">
        <f aca="false">VLOOKUP($A81,01_SINTETICO!$A:$M,6,0)</f>
        <v>30</v>
      </c>
      <c r="G81" s="319" t="n">
        <f aca="false">VLOOKUP($A81,01_SINTETICO!$A:$M,11,0)</f>
        <v>350.63784</v>
      </c>
      <c r="H81" s="319" t="n">
        <f aca="false">VLOOKUP($A81,01_SINTETICO!$A:$M,12,0)</f>
        <v>168.99253235403</v>
      </c>
      <c r="I81" s="319" t="n">
        <f aca="false">VLOOKUP($A81,01_SINTETICO!$A:$M,13,0)</f>
        <v>519.63037235403</v>
      </c>
      <c r="J81" s="320" t="n">
        <f aca="false">I81/SUM($I$7:$I$1048576)</f>
        <v>0.0014376916788033</v>
      </c>
      <c r="K81" s="316" t="n">
        <f aca="false">J81+K80</f>
        <v>0.965169120109522</v>
      </c>
    </row>
    <row r="82" customFormat="false" ht="25.5" hidden="false" customHeight="false" outlineLevel="0" collapsed="false">
      <c r="A82" s="311" t="s">
        <v>65</v>
      </c>
      <c r="B82" s="312" t="str">
        <f aca="false">VLOOKUP($A82,01_SINTETICO!$A:$M,2,0)</f>
        <v>97631U</v>
      </c>
      <c r="C82" s="312" t="str">
        <f aca="false">VLOOKUP($A82,01_SINTETICO!$A:$M,3,0)</f>
        <v>DEMOLIÇÃO DE ARGAMASSAS, DE FORMA MANUAL, SEM REAPROVEITAMENTO. AF_12/2017</v>
      </c>
      <c r="D82" s="312" t="str">
        <f aca="false">VLOOKUP($A82,01_SINTETICO!$A:$M,4,0)</f>
        <v>SER.CG</v>
      </c>
      <c r="E82" s="313" t="str">
        <f aca="false">VLOOKUP($A82,01_SINTETICO!$A:$M,5,0)</f>
        <v>M2</v>
      </c>
      <c r="F82" s="313" t="n">
        <f aca="false">VLOOKUP($A82,01_SINTETICO!$A:$M,6,0)</f>
        <v>39.24</v>
      </c>
      <c r="G82" s="314" t="n">
        <f aca="false">VLOOKUP($A82,01_SINTETICO!$A:$M,11,0)</f>
        <v>170.87038152408</v>
      </c>
      <c r="H82" s="314" t="n">
        <f aca="false">VLOOKUP($A82,01_SINTETICO!$A:$M,12,0)</f>
        <v>333.677652028131</v>
      </c>
      <c r="I82" s="314" t="n">
        <f aca="false">VLOOKUP($A82,01_SINTETICO!$A:$M,13,0)</f>
        <v>504.548033552211</v>
      </c>
      <c r="J82" s="315" t="n">
        <f aca="false">I82/SUM($I$7:$I$1048576)</f>
        <v>0.00139596249177747</v>
      </c>
      <c r="K82" s="316" t="n">
        <f aca="false">J82+K81</f>
        <v>0.966565082601299</v>
      </c>
    </row>
    <row r="83" customFormat="false" ht="25.5" hidden="false" customHeight="false" outlineLevel="0" collapsed="false">
      <c r="A83" s="311" t="s">
        <v>127</v>
      </c>
      <c r="B83" s="312" t="str">
        <f aca="false">VLOOKUP($A83,01_SINTETICO!$A:$M,2,0)</f>
        <v>86915U</v>
      </c>
      <c r="C83" s="312" t="str">
        <f aca="false">VLOOKUP($A83,01_SINTETICO!$A:$M,3,0)</f>
        <v>TORNEIRA CROMADA DE MESA, 1/2? OU 3/4?, PARA LAVATÓRIO, PADRÃO MÉDIO - FORNECIMENTO E INSTALAÇÃO. AF_01/2020</v>
      </c>
      <c r="D83" s="312" t="str">
        <f aca="false">VLOOKUP($A83,01_SINTETICO!$A:$M,4,0)</f>
        <v>SER.CG</v>
      </c>
      <c r="E83" s="313" t="str">
        <f aca="false">VLOOKUP($A83,01_SINTETICO!$A:$M,5,0)</f>
        <v>UN</v>
      </c>
      <c r="F83" s="313" t="n">
        <f aca="false">VLOOKUP($A83,01_SINTETICO!$A:$M,6,0)</f>
        <v>3</v>
      </c>
      <c r="G83" s="314" t="n">
        <f aca="false">VLOOKUP($A83,01_SINTETICO!$A:$M,11,0)</f>
        <v>688.361702238</v>
      </c>
      <c r="H83" s="314" t="n">
        <f aca="false">VLOOKUP($A83,01_SINTETICO!$A:$M,12,0)</f>
        <v>8.36917014550162</v>
      </c>
      <c r="I83" s="314" t="n">
        <f aca="false">VLOOKUP($A83,01_SINTETICO!$A:$M,13,0)</f>
        <v>696.730872383502</v>
      </c>
      <c r="J83" s="315" t="n">
        <f aca="false">I83/SUM($I$7:$I$1048576)</f>
        <v>0.00192768596849583</v>
      </c>
      <c r="K83" s="316" t="n">
        <f aca="false">J83+K82</f>
        <v>0.968492768569795</v>
      </c>
    </row>
    <row r="84" customFormat="false" ht="25.5" hidden="false" customHeight="false" outlineLevel="0" collapsed="false">
      <c r="A84" s="311" t="s">
        <v>288</v>
      </c>
      <c r="B84" s="312" t="str">
        <f aca="false">VLOOKUP($A84,01_SINTETICO!$A:$M,2,0)</f>
        <v>T.ELE.CURVA.HOR.200</v>
      </c>
      <c r="C84" s="312" t="str">
        <f aca="false">VLOOKUP($A84,01_SINTETICO!$A:$M,3,0)</f>
        <v>CURVA HORIZONTAL 90º PARA ELETROCALHA 200X100 MM</v>
      </c>
      <c r="D84" s="312" t="str">
        <f aca="false">VLOOKUP($A84,01_SINTETICO!$A:$M,4,0)</f>
        <v>SER.CG</v>
      </c>
      <c r="E84" s="313" t="str">
        <f aca="false">VLOOKUP($A84,01_SINTETICO!$A:$M,5,0)</f>
        <v>UN</v>
      </c>
      <c r="F84" s="313" t="n">
        <f aca="false">VLOOKUP($A84,01_SINTETICO!$A:$M,6,0)</f>
        <v>4</v>
      </c>
      <c r="G84" s="314" t="n">
        <f aca="false">VLOOKUP($A84,01_SINTETICO!$A:$M,11,0)</f>
        <v>430.73352</v>
      </c>
      <c r="H84" s="314" t="n">
        <f aca="false">VLOOKUP($A84,01_SINTETICO!$A:$M,12,0)</f>
        <v>32.18905378172</v>
      </c>
      <c r="I84" s="314" t="n">
        <f aca="false">VLOOKUP($A84,01_SINTETICO!$A:$M,13,0)</f>
        <v>462.92257378172</v>
      </c>
      <c r="J84" s="315" t="n">
        <f aca="false">I84/SUM($I$7:$I$1048576)</f>
        <v>0.00128079490280977</v>
      </c>
      <c r="K84" s="316" t="n">
        <f aca="false">J84+K83</f>
        <v>0.969773563472605</v>
      </c>
    </row>
    <row r="85" customFormat="false" ht="25.5" hidden="false" customHeight="false" outlineLevel="0" collapsed="false">
      <c r="A85" s="317" t="s">
        <v>277</v>
      </c>
      <c r="B85" s="318" t="str">
        <f aca="false">VLOOKUP($A85,01_SINTETICO!$A:$M,2,0)</f>
        <v>T.ELE.EMENDA100</v>
      </c>
      <c r="C85" s="318" t="str">
        <f aca="false">VLOOKUP($A85,01_SINTETICO!$A:$M,3,0)</f>
        <v>TALA DE EMENDA RETA 100 MM</v>
      </c>
      <c r="D85" s="318" t="str">
        <f aca="false">VLOOKUP($A85,01_SINTETICO!$A:$M,4,0)</f>
        <v>SER.CG</v>
      </c>
      <c r="E85" s="37" t="str">
        <f aca="false">VLOOKUP($A85,01_SINTETICO!$A:$M,5,0)</f>
        <v>UN</v>
      </c>
      <c r="F85" s="37" t="n">
        <f aca="false">VLOOKUP($A85,01_SINTETICO!$A:$M,6,0)</f>
        <v>32</v>
      </c>
      <c r="G85" s="319" t="n">
        <f aca="false">VLOOKUP($A85,01_SINTETICO!$A:$M,11,0)</f>
        <v>383.9136</v>
      </c>
      <c r="H85" s="319" t="n">
        <f aca="false">VLOOKUP($A85,01_SINTETICO!$A:$M,12,0)</f>
        <v>64.37810756344</v>
      </c>
      <c r="I85" s="319" t="n">
        <f aca="false">VLOOKUP($A85,01_SINTETICO!$A:$M,13,0)</f>
        <v>448.29170756344</v>
      </c>
      <c r="J85" s="320" t="n">
        <f aca="false">I85/SUM($I$7:$I$1048576)</f>
        <v>0.00124031483133048</v>
      </c>
      <c r="K85" s="316" t="n">
        <f aca="false">J85+K84</f>
        <v>0.971013878303936</v>
      </c>
    </row>
    <row r="86" customFormat="false" ht="25.5" hidden="false" customHeight="false" outlineLevel="0" collapsed="false">
      <c r="A86" s="317" t="s">
        <v>322</v>
      </c>
      <c r="B86" s="312" t="str">
        <f aca="false">VLOOKUP($A86,01_SINTETICO!$A:$M,2,0)</f>
        <v>T.ELE.EMENDA100</v>
      </c>
      <c r="C86" s="312" t="str">
        <f aca="false">VLOOKUP($A86,01_SINTETICO!$A:$M,3,0)</f>
        <v>TALA DE EMENDA RETA 100 MM</v>
      </c>
      <c r="D86" s="312" t="str">
        <f aca="false">VLOOKUP($A86,01_SINTETICO!$A:$M,4,0)</f>
        <v>SER.CG</v>
      </c>
      <c r="E86" s="313" t="str">
        <f aca="false">VLOOKUP($A86,01_SINTETICO!$A:$M,5,0)</f>
        <v>UN</v>
      </c>
      <c r="F86" s="313" t="n">
        <f aca="false">VLOOKUP($A86,01_SINTETICO!$A:$M,6,0)</f>
        <v>32</v>
      </c>
      <c r="G86" s="314" t="n">
        <f aca="false">VLOOKUP($A86,01_SINTETICO!$A:$M,11,0)</f>
        <v>383.9136</v>
      </c>
      <c r="H86" s="314" t="n">
        <f aca="false">VLOOKUP($A86,01_SINTETICO!$A:$M,12,0)</f>
        <v>64.37810756344</v>
      </c>
      <c r="I86" s="314" t="n">
        <f aca="false">VLOOKUP($A86,01_SINTETICO!$A:$M,13,0)</f>
        <v>448.29170756344</v>
      </c>
      <c r="J86" s="315" t="n">
        <f aca="false">I86/SUM($I$7:$I$1048576)</f>
        <v>0.00124031483133048</v>
      </c>
      <c r="K86" s="316" t="n">
        <f aca="false">J86+K85</f>
        <v>0.972254193135266</v>
      </c>
    </row>
    <row r="87" customFormat="false" ht="15" hidden="false" customHeight="false" outlineLevel="0" collapsed="false">
      <c r="A87" s="317" t="s">
        <v>434</v>
      </c>
      <c r="B87" s="312" t="str">
        <f aca="false">VLOOKUP($A87,01_SINTETICO!$A:$M,2,0)</f>
        <v>74209/1U</v>
      </c>
      <c r="C87" s="312" t="str">
        <f aca="false">VLOOKUP($A87,01_SINTETICO!$A:$M,3,0)</f>
        <v>PLACA DE OBRA EM CHAPA DE ACO GALVANIZADO</v>
      </c>
      <c r="D87" s="312" t="str">
        <f aca="false">VLOOKUP($A87,01_SINTETICO!$A:$M,4,0)</f>
        <v>SER.CG</v>
      </c>
      <c r="E87" s="313" t="str">
        <f aca="false">VLOOKUP($A87,01_SINTETICO!$A:$M,5,0)</f>
        <v>M2</v>
      </c>
      <c r="F87" s="313" t="n">
        <f aca="false">VLOOKUP($A87,01_SINTETICO!$A:$M,6,0)</f>
        <v>1</v>
      </c>
      <c r="G87" s="314" t="n">
        <f aca="false">VLOOKUP($A87,01_SINTETICO!$A:$M,11,0)</f>
        <v>390.916147868938</v>
      </c>
      <c r="H87" s="314" t="n">
        <f aca="false">VLOOKUP($A87,01_SINTETICO!$A:$M,12,0)</f>
        <v>54.1514229439541</v>
      </c>
      <c r="I87" s="314" t="n">
        <f aca="false">VLOOKUP($A87,01_SINTETICO!$A:$M,13,0)</f>
        <v>445.067570812892</v>
      </c>
      <c r="J87" s="315" t="n">
        <f aca="false">I87/SUM($I$7:$I$1048576)</f>
        <v>0.00123139442400981</v>
      </c>
      <c r="K87" s="316" t="n">
        <f aca="false">J87+K86</f>
        <v>0.973485587559276</v>
      </c>
    </row>
    <row r="88" customFormat="false" ht="25.5" hidden="false" customHeight="false" outlineLevel="0" collapsed="false">
      <c r="A88" s="311" t="s">
        <v>197</v>
      </c>
      <c r="B88" s="312" t="str">
        <f aca="false">VLOOKUP($A88,01_SINTETICO!$A:$M,2,0)</f>
        <v>92008U</v>
      </c>
      <c r="C88" s="312" t="str">
        <f aca="false">VLOOKUP($A88,01_SINTETICO!$A:$M,3,0)</f>
        <v>TOMADA BAIXA DE EMBUTIR (2 MÓDULOS), 2P+T 10 A, INCLUINDO SUPORTE E PLACA - FORNECIMENTO E INSTALAÇÃO. AF_12/2015</v>
      </c>
      <c r="D88" s="312" t="str">
        <f aca="false">VLOOKUP($A88,01_SINTETICO!$A:$M,4,0)</f>
        <v>SER.CG</v>
      </c>
      <c r="E88" s="313" t="str">
        <f aca="false">VLOOKUP($A88,01_SINTETICO!$A:$M,5,0)</f>
        <v>UN</v>
      </c>
      <c r="F88" s="313" t="n">
        <f aca="false">VLOOKUP($A88,01_SINTETICO!$A:$M,6,0)</f>
        <v>8</v>
      </c>
      <c r="G88" s="314" t="n">
        <f aca="false">VLOOKUP($A88,01_SINTETICO!$A:$M,11,0)</f>
        <v>247.5521664</v>
      </c>
      <c r="H88" s="314" t="n">
        <f aca="false">VLOOKUP($A88,01_SINTETICO!$A:$M,12,0)</f>
        <v>176.717905261643</v>
      </c>
      <c r="I88" s="314" t="n">
        <f aca="false">VLOOKUP($A88,01_SINTETICO!$A:$M,13,0)</f>
        <v>424.270071661643</v>
      </c>
      <c r="J88" s="315" t="n">
        <f aca="false">I88/SUM($I$7:$I$1048576)</f>
        <v>0.00117385276928664</v>
      </c>
      <c r="K88" s="316" t="n">
        <f aca="false">J88+K87</f>
        <v>0.974659440328562</v>
      </c>
    </row>
    <row r="89" customFormat="false" ht="25.5" hidden="false" customHeight="false" outlineLevel="0" collapsed="false">
      <c r="A89" s="317" t="s">
        <v>253</v>
      </c>
      <c r="B89" s="318" t="str">
        <f aca="false">VLOOKUP($A89,01_SINTETICO!$A:$M,2,0)</f>
        <v>92005U</v>
      </c>
      <c r="C89" s="318" t="str">
        <f aca="false">VLOOKUP($A89,01_SINTETICO!$A:$M,3,0)</f>
        <v>TOMADA MÉDIA DE EMBUTIR (2 MÓDULOS), 2P+T 20 A, INCLUINDO SUPORTE E PLACA - FORNECIMENTO E INSTALAÇÃO. AF_12/2015</v>
      </c>
      <c r="D89" s="318" t="str">
        <f aca="false">VLOOKUP($A89,01_SINTETICO!$A:$M,4,0)</f>
        <v>SER.CG</v>
      </c>
      <c r="E89" s="37" t="str">
        <f aca="false">VLOOKUP($A89,01_SINTETICO!$A:$M,5,0)</f>
        <v>UN</v>
      </c>
      <c r="F89" s="37" t="n">
        <f aca="false">VLOOKUP($A89,01_SINTETICO!$A:$M,6,0)</f>
        <v>6</v>
      </c>
      <c r="G89" s="319" t="n">
        <f aca="false">VLOOKUP($A89,01_SINTETICO!$A:$M,11,0)</f>
        <v>229.4712</v>
      </c>
      <c r="H89" s="319" t="n">
        <f aca="false">VLOOKUP($A89,01_SINTETICO!$A:$M,12,0)</f>
        <v>168.99253235403</v>
      </c>
      <c r="I89" s="319" t="n">
        <f aca="false">VLOOKUP($A89,01_SINTETICO!$A:$M,13,0)</f>
        <v>398.46373235403</v>
      </c>
      <c r="J89" s="320" t="n">
        <f aca="false">I89/SUM($I$7:$I$1048576)</f>
        <v>0.00110245286416783</v>
      </c>
      <c r="K89" s="316" t="n">
        <f aca="false">J89+K88</f>
        <v>0.97576189319273</v>
      </c>
    </row>
    <row r="90" customFormat="false" ht="38.25" hidden="false" customHeight="false" outlineLevel="0" collapsed="false">
      <c r="A90" s="317" t="s">
        <v>333</v>
      </c>
      <c r="B90" s="312" t="str">
        <f aca="false">VLOOKUP($A90,01_SINTETICO!$A:$M,2,0)</f>
        <v>91834U</v>
      </c>
      <c r="C90" s="312" t="str">
        <f aca="false">VLOOKUP($A90,01_SINTETICO!$A:$M,3,0)</f>
        <v>ELETRODUTO FLEXÍVEL CORRUGADO, PVC, DN 25 MM (3/4"), PARA CIRCUITOS TERMINAIS, INSTALADO EM FORRO - FORNECIMENTO E INSTALAÇÃO. AF_12/2015</v>
      </c>
      <c r="D90" s="312" t="str">
        <f aca="false">VLOOKUP($A90,01_SINTETICO!$A:$M,4,0)</f>
        <v>SER.CG</v>
      </c>
      <c r="E90" s="313" t="str">
        <f aca="false">VLOOKUP($A90,01_SINTETICO!$A:$M,5,0)</f>
        <v>M</v>
      </c>
      <c r="F90" s="313" t="n">
        <f aca="false">VLOOKUP($A90,01_SINTETICO!$A:$M,6,0)</f>
        <v>20</v>
      </c>
      <c r="G90" s="314" t="n">
        <f aca="false">VLOOKUP($A90,01_SINTETICO!$A:$M,11,0)</f>
        <v>192.70387248</v>
      </c>
      <c r="H90" s="314" t="n">
        <f aca="false">VLOOKUP($A90,01_SINTETICO!$A:$M,12,0)</f>
        <v>190.863896167998</v>
      </c>
      <c r="I90" s="314" t="n">
        <f aca="false">VLOOKUP($A90,01_SINTETICO!$A:$M,13,0)</f>
        <v>383.567768647998</v>
      </c>
      <c r="J90" s="315" t="n">
        <f aca="false">I90/SUM($I$7:$I$1048576)</f>
        <v>0.00106123933199706</v>
      </c>
      <c r="K90" s="316" t="n">
        <f aca="false">J90+K89</f>
        <v>0.976823132524727</v>
      </c>
    </row>
    <row r="91" customFormat="false" ht="25.5" hidden="false" customHeight="false" outlineLevel="0" collapsed="false">
      <c r="A91" s="317" t="s">
        <v>124</v>
      </c>
      <c r="B91" s="318" t="str">
        <f aca="false">VLOOKUP($A91,01_SINTETICO!$A:$M,2,0)</f>
        <v>86894U</v>
      </c>
      <c r="C91" s="318" t="str">
        <f aca="false">VLOOKUP($A91,01_SINTETICO!$A:$M,3,0)</f>
        <v>BANCADA DE MÁRMORE SINTÉTICO, DE 120 X 60CM, COM CUBA INTEGRADA - FORNECIMENTO E INSTALAÇÃO. AF_01/2020</v>
      </c>
      <c r="D91" s="318" t="str">
        <f aca="false">VLOOKUP($A91,01_SINTETICO!$A:$M,4,0)</f>
        <v>SER.CG</v>
      </c>
      <c r="E91" s="37" t="str">
        <f aca="false">VLOOKUP($A91,01_SINTETICO!$A:$M,5,0)</f>
        <v>UN</v>
      </c>
      <c r="F91" s="37" t="n">
        <f aca="false">VLOOKUP($A91,01_SINTETICO!$A:$M,6,0)</f>
        <v>1</v>
      </c>
      <c r="G91" s="319" t="n">
        <f aca="false">VLOOKUP($A91,01_SINTETICO!$A:$M,11,0)</f>
        <v>345.55782387</v>
      </c>
      <c r="H91" s="319" t="n">
        <f aca="false">VLOOKUP($A91,01_SINTETICO!$A:$M,12,0)</f>
        <v>29.4939769542561</v>
      </c>
      <c r="I91" s="319" t="n">
        <f aca="false">VLOOKUP($A91,01_SINTETICO!$A:$M,13,0)</f>
        <v>375.051800824256</v>
      </c>
      <c r="J91" s="320" t="n">
        <f aca="false">I91/SUM($I$7:$I$1048576)</f>
        <v>0.00103767770679474</v>
      </c>
      <c r="K91" s="316" t="n">
        <f aca="false">J91+K90</f>
        <v>0.977860810231522</v>
      </c>
    </row>
    <row r="92" customFormat="false" ht="15" hidden="false" customHeight="false" outlineLevel="0" collapsed="false">
      <c r="A92" s="317" t="s">
        <v>372</v>
      </c>
      <c r="B92" s="312" t="str">
        <f aca="false">VLOOKUP($A92,01_SINTETICO!$A:$M,2,0)</f>
        <v>T.EXT.02</v>
      </c>
      <c r="C92" s="312" t="str">
        <f aca="false">VLOOKUP($A92,01_SINTETICO!$A:$M,3,0)</f>
        <v>SINALIZAÇÃO DE EXTINTOR - PLACA E SINALIZAÇÃO DE PISO</v>
      </c>
      <c r="D92" s="312" t="str">
        <f aca="false">VLOOKUP($A92,01_SINTETICO!$A:$M,4,0)</f>
        <v>SER.CG</v>
      </c>
      <c r="E92" s="313" t="str">
        <f aca="false">VLOOKUP($A92,01_SINTETICO!$A:$M,5,0)</f>
        <v>UN</v>
      </c>
      <c r="F92" s="313" t="n">
        <f aca="false">VLOOKUP($A92,01_SINTETICO!$A:$M,6,0)</f>
        <v>4</v>
      </c>
      <c r="G92" s="314" t="n">
        <f aca="false">VLOOKUP($A92,01_SINTETICO!$A:$M,11,0)</f>
        <v>245.6706</v>
      </c>
      <c r="H92" s="314" t="n">
        <f aca="false">VLOOKUP($A92,01_SINTETICO!$A:$M,12,0)</f>
        <v>117.5723863182</v>
      </c>
      <c r="I92" s="314" t="n">
        <f aca="false">VLOOKUP($A92,01_SINTETICO!$A:$M,13,0)</f>
        <v>363.2429863182</v>
      </c>
      <c r="J92" s="315" t="n">
        <f aca="false">I92/SUM($I$7:$I$1048576)</f>
        <v>0.00100500557049336</v>
      </c>
      <c r="K92" s="316" t="n">
        <f aca="false">J92+K91</f>
        <v>0.978865815802015</v>
      </c>
    </row>
    <row r="93" customFormat="false" ht="38.25" hidden="false" customHeight="false" outlineLevel="0" collapsed="false">
      <c r="A93" s="317" t="s">
        <v>309</v>
      </c>
      <c r="B93" s="312" t="str">
        <f aca="false">VLOOKUP($A93,01_SINTETICO!$A:$M,2,0)</f>
        <v>100562U</v>
      </c>
      <c r="C93" s="312" t="str">
        <f aca="false">VLOOKUP($A93,01_SINTETICO!$A:$M,3,0)</f>
        <v>QUADRO DE DISTRIBUICAO PARA TELEFONE N.4, 60X60X12CM EM CHAPA METALICA, DE EMBUTIR, SEM ACESSORIOS, PADRAO TELEBRAS, FORNECIMENTO E INSTALAÇÃO. AF_11/2019</v>
      </c>
      <c r="D93" s="312" t="str">
        <f aca="false">VLOOKUP($A93,01_SINTETICO!$A:$M,4,0)</f>
        <v>SER.CG</v>
      </c>
      <c r="E93" s="313" t="str">
        <f aca="false">VLOOKUP($A93,01_SINTETICO!$A:$M,5,0)</f>
        <v>UN</v>
      </c>
      <c r="F93" s="313" t="n">
        <f aca="false">VLOOKUP($A93,01_SINTETICO!$A:$M,6,0)</f>
        <v>1</v>
      </c>
      <c r="G93" s="314" t="n">
        <f aca="false">VLOOKUP($A93,01_SINTETICO!$A:$M,11,0)</f>
        <v>299.34502653006</v>
      </c>
      <c r="H93" s="314" t="n">
        <f aca="false">VLOOKUP($A93,01_SINTETICO!$A:$M,12,0)</f>
        <v>46.76166159662</v>
      </c>
      <c r="I93" s="314" t="n">
        <f aca="false">VLOOKUP($A93,01_SINTETICO!$A:$M,13,0)</f>
        <v>346.10668812668</v>
      </c>
      <c r="J93" s="315" t="n">
        <f aca="false">I93/SUM($I$7:$I$1048576)</f>
        <v>0.000957593574147126</v>
      </c>
      <c r="K93" s="316" t="n">
        <f aca="false">J93+K92</f>
        <v>0.979823409376163</v>
      </c>
    </row>
    <row r="94" customFormat="false" ht="25.5" hidden="false" customHeight="false" outlineLevel="0" collapsed="false">
      <c r="A94" s="317" t="s">
        <v>264</v>
      </c>
      <c r="B94" s="318" t="str">
        <f aca="false">VLOOKUP($A94,01_SINTETICO!$A:$M,2,0)</f>
        <v>97599U</v>
      </c>
      <c r="C94" s="318" t="str">
        <f aca="false">VLOOKUP($A94,01_SINTETICO!$A:$M,3,0)</f>
        <v>LUMINÁRIA DE EMERGÊNCIA, COM 30 LÂMPADAS LED DE 2 W, SEM REATOR - FORNECIMENTO E INSTALAÇÃO. AF_02/2020</v>
      </c>
      <c r="D94" s="318" t="str">
        <f aca="false">VLOOKUP($A94,01_SINTETICO!$A:$M,4,0)</f>
        <v>SER.CG</v>
      </c>
      <c r="E94" s="37" t="str">
        <f aca="false">VLOOKUP($A94,01_SINTETICO!$A:$M,5,0)</f>
        <v>UN</v>
      </c>
      <c r="F94" s="37" t="n">
        <f aca="false">VLOOKUP($A94,01_SINTETICO!$A:$M,6,0)</f>
        <v>13</v>
      </c>
      <c r="G94" s="319" t="n">
        <f aca="false">VLOOKUP($A94,01_SINTETICO!$A:$M,11,0)</f>
        <v>267.29312064</v>
      </c>
      <c r="H94" s="319" t="n">
        <f aca="false">VLOOKUP($A94,01_SINTETICO!$A:$M,12,0)</f>
        <v>73.100612988572</v>
      </c>
      <c r="I94" s="319" t="n">
        <f aca="false">VLOOKUP($A94,01_SINTETICO!$A:$M,13,0)</f>
        <v>340.393733628572</v>
      </c>
      <c r="J94" s="320" t="n">
        <f aca="false">I94/SUM($I$7:$I$1048576)</f>
        <v>0.000941787209507386</v>
      </c>
      <c r="K94" s="316" t="n">
        <f aca="false">J94+K93</f>
        <v>0.98076519658567</v>
      </c>
    </row>
    <row r="95" customFormat="false" ht="38.25" hidden="false" customHeight="false" outlineLevel="0" collapsed="false">
      <c r="A95" s="317" t="s">
        <v>409</v>
      </c>
      <c r="B95" s="312" t="str">
        <f aca="false">VLOOKUP($A95,01_SINTETICO!$A:$M,2,0)</f>
        <v>87894U</v>
      </c>
      <c r="C95" s="312" t="str">
        <f aca="false">VLOOKUP($A95,01_SINTETICO!$A:$M,3,0)</f>
        <v>CHAPISCO APLICADO EM ALVENARIA (SEM PRESENÇA DE VÃOS) E ESTRUTURAS DE CONCRETO DE FACHADA, COM COLHER DE PEDREIRO. ARGAMASSA TRAÇO 1:3 COM PREPARO EM BETONEIRA 400L. AF_06/2014</v>
      </c>
      <c r="D95" s="312" t="str">
        <f aca="false">VLOOKUP($A95,01_SINTETICO!$A:$M,4,0)</f>
        <v>SER.CG</v>
      </c>
      <c r="E95" s="313" t="str">
        <f aca="false">VLOOKUP($A95,01_SINTETICO!$A:$M,5,0)</f>
        <v>M2</v>
      </c>
      <c r="F95" s="313" t="n">
        <f aca="false">VLOOKUP($A95,01_SINTETICO!$A:$M,6,0)</f>
        <v>41.22</v>
      </c>
      <c r="G95" s="314" t="n">
        <f aca="false">VLOOKUP($A95,01_SINTETICO!$A:$M,11,0)</f>
        <v>154.728377782445</v>
      </c>
      <c r="H95" s="314" t="n">
        <f aca="false">VLOOKUP($A95,01_SINTETICO!$A:$M,12,0)</f>
        <v>178.342473093407</v>
      </c>
      <c r="I95" s="314" t="n">
        <f aca="false">VLOOKUP($A95,01_SINTETICO!$A:$M,13,0)</f>
        <v>333.070850875853</v>
      </c>
      <c r="J95" s="315" t="n">
        <f aca="false">I95/SUM($I$7:$I$1048576)</f>
        <v>0.000921526562404056</v>
      </c>
      <c r="K95" s="316" t="n">
        <f aca="false">J95+K94</f>
        <v>0.981686723148074</v>
      </c>
    </row>
    <row r="96" customFormat="false" ht="38.25" hidden="false" customHeight="false" outlineLevel="0" collapsed="false">
      <c r="A96" s="317" t="s">
        <v>173</v>
      </c>
      <c r="B96" s="318" t="str">
        <f aca="false">VLOOKUP($A96,01_SINTETICO!$A:$M,2,0)</f>
        <v>89957U</v>
      </c>
      <c r="C96" s="318" t="str">
        <f aca="false">VLOOKUP($A96,01_SINTETICO!$A:$M,3,0)</f>
        <v>PONTO DE CONSUMO TERMINAL DE ÁGUA FRIA (SUBRAMAL) COM TUBULAÇÃO DE PVC, DN 25 MM, INSTALADO EM RAMAL DE ÁGUA, INCLUSOS RASGO E CHUMBAMENTO EM ALVENARIA. AF_12/2014</v>
      </c>
      <c r="D96" s="318" t="str">
        <f aca="false">VLOOKUP($A96,01_SINTETICO!$A:$M,4,0)</f>
        <v>SER.CG</v>
      </c>
      <c r="E96" s="37" t="str">
        <f aca="false">VLOOKUP($A96,01_SINTETICO!$A:$M,5,0)</f>
        <v>UN</v>
      </c>
      <c r="F96" s="37" t="n">
        <f aca="false">VLOOKUP($A96,01_SINTETICO!$A:$M,6,0)</f>
        <v>2</v>
      </c>
      <c r="G96" s="319" t="n">
        <f aca="false">VLOOKUP($A96,01_SINTETICO!$A:$M,11,0)</f>
        <v>151.573166452663</v>
      </c>
      <c r="H96" s="319" t="n">
        <f aca="false">VLOOKUP($A96,01_SINTETICO!$A:$M,12,0)</f>
        <v>178.509617204087</v>
      </c>
      <c r="I96" s="319" t="n">
        <f aca="false">VLOOKUP($A96,01_SINTETICO!$A:$M,13,0)</f>
        <v>330.08278365675</v>
      </c>
      <c r="J96" s="320" t="n">
        <f aca="false">I96/SUM($I$7:$I$1048576)</f>
        <v>0.00091325930243396</v>
      </c>
      <c r="K96" s="316" t="n">
        <f aca="false">J96+K95</f>
        <v>0.982599982450508</v>
      </c>
    </row>
    <row r="97" customFormat="false" ht="25.5" hidden="false" customHeight="false" outlineLevel="0" collapsed="false">
      <c r="A97" s="317" t="s">
        <v>69</v>
      </c>
      <c r="B97" s="318" t="str">
        <f aca="false">VLOOKUP($A97,01_SINTETICO!$A:$M,2,0)</f>
        <v>97638U</v>
      </c>
      <c r="C97" s="318" t="str">
        <f aca="false">VLOOKUP($A97,01_SINTETICO!$A:$M,3,0)</f>
        <v>REMOÇÃO DE CHAPAS E PERFIS DE DRYWALL, DE FORMA MANUAL, SEM REAPROVEITAMENTO. AF_12/2017</v>
      </c>
      <c r="D97" s="318" t="str">
        <f aca="false">VLOOKUP($A97,01_SINTETICO!$A:$M,4,0)</f>
        <v>SER.CG</v>
      </c>
      <c r="E97" s="37" t="str">
        <f aca="false">VLOOKUP($A97,01_SINTETICO!$A:$M,5,0)</f>
        <v>M2</v>
      </c>
      <c r="F97" s="37" t="n">
        <f aca="false">VLOOKUP($A97,01_SINTETICO!$A:$M,6,0)</f>
        <v>35.41</v>
      </c>
      <c r="G97" s="319" t="n">
        <f aca="false">VLOOKUP($A97,01_SINTETICO!$A:$M,11,0)</f>
        <v>110.00402832342</v>
      </c>
      <c r="H97" s="319" t="n">
        <f aca="false">VLOOKUP($A97,01_SINTETICO!$A:$M,12,0)</f>
        <v>203.931692603819</v>
      </c>
      <c r="I97" s="319" t="n">
        <f aca="false">VLOOKUP($A97,01_SINTETICO!$A:$M,13,0)</f>
        <v>313.935720927239</v>
      </c>
      <c r="J97" s="320" t="n">
        <f aca="false">I97/SUM($I$7:$I$1048576)</f>
        <v>0.000868584281576025</v>
      </c>
      <c r="K97" s="316" t="n">
        <f aca="false">J97+K96</f>
        <v>0.983468566732084</v>
      </c>
    </row>
    <row r="98" customFormat="false" ht="25.5" hidden="false" customHeight="false" outlineLevel="0" collapsed="false">
      <c r="A98" s="311" t="s">
        <v>257</v>
      </c>
      <c r="B98" s="312" t="str">
        <f aca="false">VLOOKUP($A98,01_SINTETICO!$A:$M,2,0)</f>
        <v>93655U</v>
      </c>
      <c r="C98" s="312" t="str">
        <f aca="false">VLOOKUP($A98,01_SINTETICO!$A:$M,3,0)</f>
        <v>DISJUNTOR MONOPOLAR TIPO DIN, CORRENTE NOMINAL DE 20A - FORNECIMENTO E INSTALAÇÃO. AF_10/2020</v>
      </c>
      <c r="D98" s="312" t="str">
        <f aca="false">VLOOKUP($A98,01_SINTETICO!$A:$M,4,0)</f>
        <v>SER.CG</v>
      </c>
      <c r="E98" s="313" t="str">
        <f aca="false">VLOOKUP($A98,01_SINTETICO!$A:$M,5,0)</f>
        <v>UN</v>
      </c>
      <c r="F98" s="313" t="n">
        <f aca="false">VLOOKUP($A98,01_SINTETICO!$A:$M,6,0)</f>
        <v>19</v>
      </c>
      <c r="G98" s="314" t="n">
        <f aca="false">VLOOKUP($A98,01_SINTETICO!$A:$M,11,0)</f>
        <v>240.78603024</v>
      </c>
      <c r="H98" s="314" t="n">
        <f aca="false">VLOOKUP($A98,01_SINTETICO!$A:$M,12,0)</f>
        <v>50.6856888110409</v>
      </c>
      <c r="I98" s="314" t="n">
        <f aca="false">VLOOKUP($A98,01_SINTETICO!$A:$M,13,0)</f>
        <v>291.471719051041</v>
      </c>
      <c r="J98" s="315" t="n">
        <f aca="false">I98/SUM($I$7:$I$1048576)</f>
        <v>0.000806431816500276</v>
      </c>
      <c r="K98" s="316" t="n">
        <f aca="false">J98+K97</f>
        <v>0.984274998548584</v>
      </c>
    </row>
    <row r="99" customFormat="false" ht="25.5" hidden="false" customHeight="false" outlineLevel="0" collapsed="false">
      <c r="A99" s="311" t="s">
        <v>245</v>
      </c>
      <c r="B99" s="312" t="str">
        <f aca="false">VLOOKUP($A99,01_SINTETICO!$A:$M,2,0)</f>
        <v>91961U</v>
      </c>
      <c r="C99" s="312" t="str">
        <f aca="false">VLOOKUP($A99,01_SINTETICO!$A:$M,3,0)</f>
        <v>INTERRUPTOR PARALELO (2 MÓDULOS), 10A/250V, INCLUINDO SUPORTE E PLACA - FORNECIMENTO E INSTALAÇÃO. AF_12/2015</v>
      </c>
      <c r="D99" s="312" t="str">
        <f aca="false">VLOOKUP($A99,01_SINTETICO!$A:$M,4,0)</f>
        <v>SER.CG</v>
      </c>
      <c r="E99" s="313" t="str">
        <f aca="false">VLOOKUP($A99,01_SINTETICO!$A:$M,5,0)</f>
        <v>UN</v>
      </c>
      <c r="F99" s="313" t="n">
        <f aca="false">VLOOKUP($A99,01_SINTETICO!$A:$M,6,0)</f>
        <v>4</v>
      </c>
      <c r="G99" s="314" t="n">
        <f aca="false">VLOOKUP($A99,01_SINTETICO!$A:$M,11,0)</f>
        <v>144.01632</v>
      </c>
      <c r="H99" s="314" t="n">
        <f aca="false">VLOOKUP($A99,01_SINTETICO!$A:$M,12,0)</f>
        <v>112.66168823602</v>
      </c>
      <c r="I99" s="314" t="n">
        <f aca="false">VLOOKUP($A99,01_SINTETICO!$A:$M,13,0)</f>
        <v>256.67800823602</v>
      </c>
      <c r="J99" s="315" t="n">
        <f aca="false">I99/SUM($I$7:$I$1048576)</f>
        <v>0.000710166026094624</v>
      </c>
      <c r="K99" s="316" t="n">
        <f aca="false">J99+K98</f>
        <v>0.984985164574679</v>
      </c>
    </row>
    <row r="100" customFormat="false" ht="25.5" hidden="false" customHeight="false" outlineLevel="0" collapsed="false">
      <c r="A100" s="311" t="s">
        <v>252</v>
      </c>
      <c r="B100" s="312" t="str">
        <f aca="false">VLOOKUP($A100,01_SINTETICO!$A:$M,2,0)</f>
        <v>92004U</v>
      </c>
      <c r="C100" s="312" t="str">
        <f aca="false">VLOOKUP($A100,01_SINTETICO!$A:$M,3,0)</f>
        <v>TOMADA MÉDIA DE EMBUTIR (2 MÓDULOS), 2P+T 10 A, INCLUINDO SUPORTE E PLACA - FORNECIMENTO E INSTALAÇÃO. AF_12/2015</v>
      </c>
      <c r="D100" s="312" t="str">
        <f aca="false">VLOOKUP($A100,01_SINTETICO!$A:$M,4,0)</f>
        <v>SER.CG</v>
      </c>
      <c r="E100" s="313" t="str">
        <f aca="false">VLOOKUP($A100,01_SINTETICO!$A:$M,5,0)</f>
        <v>UN</v>
      </c>
      <c r="F100" s="313" t="n">
        <f aca="false">VLOOKUP($A100,01_SINTETICO!$A:$M,6,0)</f>
        <v>4</v>
      </c>
      <c r="G100" s="314" t="n">
        <f aca="false">VLOOKUP($A100,01_SINTETICO!$A:$M,11,0)</f>
        <v>134.36976</v>
      </c>
      <c r="H100" s="314" t="n">
        <f aca="false">VLOOKUP($A100,01_SINTETICO!$A:$M,12,0)</f>
        <v>112.66168823602</v>
      </c>
      <c r="I100" s="314" t="n">
        <f aca="false">VLOOKUP($A100,01_SINTETICO!$A:$M,13,0)</f>
        <v>247.03144823602</v>
      </c>
      <c r="J100" s="315" t="n">
        <f aca="false">I100/SUM($I$7:$I$1048576)</f>
        <v>0.000683476325532572</v>
      </c>
      <c r="K100" s="316" t="n">
        <f aca="false">J100+K99</f>
        <v>0.985668640900211</v>
      </c>
    </row>
    <row r="101" customFormat="false" ht="25.5" hidden="false" customHeight="false" outlineLevel="0" collapsed="false">
      <c r="A101" s="317" t="s">
        <v>166</v>
      </c>
      <c r="B101" s="318" t="str">
        <f aca="false">VLOOKUP($A101,01_SINTETICO!$A:$M,2,0)</f>
        <v>102204U</v>
      </c>
      <c r="C101" s="318" t="str">
        <f aca="false">VLOOKUP($A101,01_SINTETICO!$A:$M,3,0)</f>
        <v>PINTURA VERNIZ (INCOLOR) ALQUÍDICO EM MADEIRA, USO INTERNO, 1 DEMÃO. AF_01/2021</v>
      </c>
      <c r="D101" s="318" t="str">
        <f aca="false">VLOOKUP($A101,01_SINTETICO!$A:$M,4,0)</f>
        <v>SER.CG</v>
      </c>
      <c r="E101" s="37" t="str">
        <f aca="false">VLOOKUP($A101,01_SINTETICO!$A:$M,5,0)</f>
        <v>M2</v>
      </c>
      <c r="F101" s="37" t="n">
        <f aca="false">VLOOKUP($A101,01_SINTETICO!$A:$M,6,0)</f>
        <v>19.32</v>
      </c>
      <c r="G101" s="319" t="n">
        <f aca="false">VLOOKUP($A101,01_SINTETICO!$A:$M,11,0)</f>
        <v>133.1178720732</v>
      </c>
      <c r="H101" s="319" t="n">
        <f aca="false">VLOOKUP($A101,01_SINTETICO!$A:$M,12,0)</f>
        <v>110.929494875547</v>
      </c>
      <c r="I101" s="319" t="n">
        <f aca="false">VLOOKUP($A101,01_SINTETICO!$A:$M,13,0)</f>
        <v>244.047366948747</v>
      </c>
      <c r="J101" s="320" t="n">
        <f aca="false">I101/SUM($I$7:$I$1048576)</f>
        <v>0.000675220093672703</v>
      </c>
      <c r="K101" s="316" t="n">
        <f aca="false">J101+K100</f>
        <v>0.986343860993884</v>
      </c>
    </row>
    <row r="102" customFormat="false" ht="25.5" hidden="false" customHeight="false" outlineLevel="0" collapsed="false">
      <c r="A102" s="311" t="s">
        <v>221</v>
      </c>
      <c r="B102" s="312" t="str">
        <f aca="false">VLOOKUP($A102,01_SINTETICO!$A:$M,2,0)</f>
        <v>T.ELE.ELETROD.GALV1.1/4</v>
      </c>
      <c r="C102" s="312" t="str">
        <f aca="false">VLOOKUP($A102,01_SINTETICO!$A:$M,3,0)</f>
        <v>ELETRODUTO EM AÇO GALVANIZADO 1.1/4</v>
      </c>
      <c r="D102" s="312" t="str">
        <f aca="false">VLOOKUP($A102,01_SINTETICO!$A:$M,4,0)</f>
        <v>SER.CG</v>
      </c>
      <c r="E102" s="313" t="str">
        <f aca="false">VLOOKUP($A102,01_SINTETICO!$A:$M,5,0)</f>
        <v>M</v>
      </c>
      <c r="F102" s="313" t="n">
        <f aca="false">VLOOKUP($A102,01_SINTETICO!$A:$M,6,0)</f>
        <v>3</v>
      </c>
      <c r="G102" s="314" t="n">
        <f aca="false">VLOOKUP($A102,01_SINTETICO!$A:$M,11,0)</f>
        <v>229.54428</v>
      </c>
      <c r="H102" s="314" t="n">
        <f aca="false">VLOOKUP($A102,01_SINTETICO!$A:$M,12,0)</f>
        <v>12.070895168145</v>
      </c>
      <c r="I102" s="314" t="n">
        <f aca="false">VLOOKUP($A102,01_SINTETICO!$A:$M,13,0)</f>
        <v>241.615175168145</v>
      </c>
      <c r="J102" s="315" t="n">
        <f aca="false">I102/SUM($I$7:$I$1048576)</f>
        <v>0.000668490806721318</v>
      </c>
      <c r="K102" s="316" t="n">
        <f aca="false">J102+K101</f>
        <v>0.987012351800605</v>
      </c>
    </row>
    <row r="103" customFormat="false" ht="25.5" hidden="false" customHeight="false" outlineLevel="0" collapsed="false">
      <c r="A103" s="317" t="s">
        <v>365</v>
      </c>
      <c r="B103" s="312" t="str">
        <f aca="false">VLOOKUP($A103,01_SINTETICO!$A:$M,2,0)</f>
        <v>104319U</v>
      </c>
      <c r="C103" s="312" t="str">
        <f aca="false">VLOOKUP($A103,01_SINTETICO!$A:$M,3,0)</f>
        <v>JOELHO 90 GRAUS, PVC, SOLDÁVEL, DN 32 MM, INSTALADO EM DRENO DE AR CONDICIONADO - FORNECIMENTO E INSTALAÇÃO. AF_08/2022</v>
      </c>
      <c r="D103" s="312" t="str">
        <f aca="false">VLOOKUP($A103,01_SINTETICO!$A:$M,4,0)</f>
        <v>SER.CG</v>
      </c>
      <c r="E103" s="313" t="str">
        <f aca="false">VLOOKUP($A103,01_SINTETICO!$A:$M,5,0)</f>
        <v>UN</v>
      </c>
      <c r="F103" s="313" t="n">
        <f aca="false">VLOOKUP($A103,01_SINTETICO!$A:$M,6,0)</f>
        <v>20</v>
      </c>
      <c r="G103" s="314" t="n">
        <f aca="false">VLOOKUP($A103,01_SINTETICO!$A:$M,11,0)</f>
        <v>146.42937288</v>
      </c>
      <c r="H103" s="314" t="n">
        <f aca="false">VLOOKUP($A103,01_SINTETICO!$A:$M,12,0)</f>
        <v>93.087634410606</v>
      </c>
      <c r="I103" s="314" t="n">
        <f aca="false">VLOOKUP($A103,01_SINTETICO!$A:$M,13,0)</f>
        <v>239.517007290606</v>
      </c>
      <c r="J103" s="315" t="n">
        <f aca="false">I103/SUM($I$7:$I$1048576)</f>
        <v>0.000662685683197447</v>
      </c>
      <c r="K103" s="316" t="n">
        <f aca="false">J103+K102</f>
        <v>0.987675037483803</v>
      </c>
    </row>
    <row r="104" customFormat="false" ht="25.5" hidden="false" customHeight="false" outlineLevel="0" collapsed="false">
      <c r="A104" s="317" t="s">
        <v>326</v>
      </c>
      <c r="B104" s="312" t="str">
        <f aca="false">VLOOKUP($A104,01_SINTETICO!$A:$M,2,0)</f>
        <v>T.ELE.CURVA.HOR.200</v>
      </c>
      <c r="C104" s="312" t="str">
        <f aca="false">VLOOKUP($A104,01_SINTETICO!$A:$M,3,0)</f>
        <v>CURVA HORIZONTAL 90º PARA ELETROCALHA 200X100 MM</v>
      </c>
      <c r="D104" s="312" t="str">
        <f aca="false">VLOOKUP($A104,01_SINTETICO!$A:$M,4,0)</f>
        <v>SER.CG</v>
      </c>
      <c r="E104" s="313" t="str">
        <f aca="false">VLOOKUP($A104,01_SINTETICO!$A:$M,5,0)</f>
        <v>UN</v>
      </c>
      <c r="F104" s="313" t="n">
        <f aca="false">VLOOKUP($A104,01_SINTETICO!$A:$M,6,0)</f>
        <v>2</v>
      </c>
      <c r="G104" s="314" t="n">
        <f aca="false">VLOOKUP($A104,01_SINTETICO!$A:$M,11,0)</f>
        <v>215.36676</v>
      </c>
      <c r="H104" s="314" t="n">
        <f aca="false">VLOOKUP($A104,01_SINTETICO!$A:$M,12,0)</f>
        <v>16.09452689086</v>
      </c>
      <c r="I104" s="314" t="n">
        <f aca="false">VLOOKUP($A104,01_SINTETICO!$A:$M,13,0)</f>
        <v>231.46128689086</v>
      </c>
      <c r="J104" s="315" t="n">
        <f aca="false">I104/SUM($I$7:$I$1048576)</f>
        <v>0.000640397451404887</v>
      </c>
      <c r="K104" s="316" t="n">
        <f aca="false">J104+K103</f>
        <v>0.988315434935208</v>
      </c>
    </row>
    <row r="105" customFormat="false" ht="25.5" hidden="false" customHeight="false" outlineLevel="0" collapsed="false">
      <c r="A105" s="317" t="s">
        <v>400</v>
      </c>
      <c r="B105" s="312" t="str">
        <f aca="false">VLOOKUP($A105,01_SINTETICO!$A:$M,2,0)</f>
        <v>84161U</v>
      </c>
      <c r="C105" s="312" t="str">
        <f aca="false">VLOOKUP($A105,01_SINTETICO!$A:$M,3,0)</f>
        <v>SOLEIRA DE MARMORE BRANCO, LARGURA 15CM, ESPESSURA 3CM, ASSENTADA SOBRE ARGAMASSA TRACO 1:4 (CIMENTO E AREIA)</v>
      </c>
      <c r="D105" s="312" t="str">
        <f aca="false">VLOOKUP($A105,01_SINTETICO!$A:$M,4,0)</f>
        <v>SER.CG</v>
      </c>
      <c r="E105" s="313" t="str">
        <f aca="false">VLOOKUP($A105,01_SINTETICO!$A:$M,5,0)</f>
        <v>M</v>
      </c>
      <c r="F105" s="313" t="n">
        <f aca="false">VLOOKUP($A105,01_SINTETICO!$A:$M,6,0)</f>
        <v>2</v>
      </c>
      <c r="G105" s="314" t="n">
        <f aca="false">VLOOKUP($A105,01_SINTETICO!$A:$M,11,0)</f>
        <v>198.8470586424</v>
      </c>
      <c r="H105" s="314" t="n">
        <f aca="false">VLOOKUP($A105,01_SINTETICO!$A:$M,12,0)</f>
        <v>26.3112056873468</v>
      </c>
      <c r="I105" s="314" t="n">
        <f aca="false">VLOOKUP($A105,01_SINTETICO!$A:$M,13,0)</f>
        <v>225.158264329747</v>
      </c>
      <c r="J105" s="315" t="n">
        <f aca="false">I105/SUM($I$7:$I$1048576)</f>
        <v>0.000622958511016606</v>
      </c>
      <c r="K105" s="316" t="n">
        <f aca="false">J105+K104</f>
        <v>0.988938393446224</v>
      </c>
    </row>
    <row r="106" customFormat="false" ht="25.5" hidden="false" customHeight="false" outlineLevel="0" collapsed="false">
      <c r="A106" s="317" t="s">
        <v>261</v>
      </c>
      <c r="B106" s="318" t="str">
        <f aca="false">VLOOKUP($A106,01_SINTETICO!$A:$M,2,0)</f>
        <v>93673U</v>
      </c>
      <c r="C106" s="318" t="str">
        <f aca="false">VLOOKUP($A106,01_SINTETICO!$A:$M,3,0)</f>
        <v>DISJUNTOR TRIPOLAR TIPO DIN, CORRENTE NOMINAL DE 50A - FORNECIMENTO E INSTALAÇÃO. AF_10/2020</v>
      </c>
      <c r="D106" s="318" t="str">
        <f aca="false">VLOOKUP($A106,01_SINTETICO!$A:$M,4,0)</f>
        <v>SER.CG</v>
      </c>
      <c r="E106" s="37" t="str">
        <f aca="false">VLOOKUP($A106,01_SINTETICO!$A:$M,5,0)</f>
        <v>UN</v>
      </c>
      <c r="F106" s="37" t="n">
        <f aca="false">VLOOKUP($A106,01_SINTETICO!$A:$M,6,0)</f>
        <v>2</v>
      </c>
      <c r="G106" s="319" t="n">
        <f aca="false">VLOOKUP($A106,01_SINTETICO!$A:$M,11,0)</f>
        <v>174.28332768</v>
      </c>
      <c r="H106" s="319" t="n">
        <f aca="false">VLOOKUP($A106,01_SINTETICO!$A:$M,12,0)</f>
        <v>45.6843145797061</v>
      </c>
      <c r="I106" s="319" t="n">
        <f aca="false">VLOOKUP($A106,01_SINTETICO!$A:$M,13,0)</f>
        <v>219.967642259706</v>
      </c>
      <c r="J106" s="320" t="n">
        <f aca="false">I106/SUM($I$7:$I$1048576)</f>
        <v>0.000608597313990914</v>
      </c>
      <c r="K106" s="316" t="n">
        <f aca="false">J106+K105</f>
        <v>0.989546990760215</v>
      </c>
    </row>
    <row r="107" customFormat="false" ht="25.5" hidden="false" customHeight="false" outlineLevel="0" collapsed="false">
      <c r="A107" s="317" t="s">
        <v>291</v>
      </c>
      <c r="B107" s="312" t="str">
        <f aca="false">VLOOKUP($A107,01_SINTETICO!$A:$M,2,0)</f>
        <v>T.ELE.CURVA.INV.200</v>
      </c>
      <c r="C107" s="312" t="str">
        <f aca="false">VLOOKUP($A107,01_SINTETICO!$A:$M,3,0)</f>
        <v>CURVA DE INVERSÃO PARA ELETROCALHA 200X100 MM</v>
      </c>
      <c r="D107" s="312" t="str">
        <f aca="false">VLOOKUP($A107,01_SINTETICO!$A:$M,4,0)</f>
        <v>SER.CG</v>
      </c>
      <c r="E107" s="313" t="str">
        <f aca="false">VLOOKUP($A107,01_SINTETICO!$A:$M,5,0)</f>
        <v>UN</v>
      </c>
      <c r="F107" s="313" t="n">
        <f aca="false">VLOOKUP($A107,01_SINTETICO!$A:$M,6,0)</f>
        <v>2</v>
      </c>
      <c r="G107" s="314" t="n">
        <f aca="false">VLOOKUP($A107,01_SINTETICO!$A:$M,11,0)</f>
        <v>202.82136</v>
      </c>
      <c r="H107" s="314" t="n">
        <f aca="false">VLOOKUP($A107,01_SINTETICO!$A:$M,12,0)</f>
        <v>16.09452689086</v>
      </c>
      <c r="I107" s="314" t="n">
        <f aca="false">VLOOKUP($A107,01_SINTETICO!$A:$M,13,0)</f>
        <v>218.91588689086</v>
      </c>
      <c r="J107" s="315" t="n">
        <f aca="false">I107/SUM($I$7:$I$1048576)</f>
        <v>0.00060568736102747</v>
      </c>
      <c r="K107" s="316" t="n">
        <f aca="false">J107+K106</f>
        <v>0.990152678121243</v>
      </c>
    </row>
    <row r="108" customFormat="false" ht="15" hidden="false" customHeight="false" outlineLevel="0" collapsed="false">
      <c r="A108" s="317" t="s">
        <v>276</v>
      </c>
      <c r="B108" s="318" t="str">
        <f aca="false">VLOOKUP($A108,01_SINTETICO!$A:$M,2,0)</f>
        <v>T.ELE.SAIDA</v>
      </c>
      <c r="C108" s="318" t="str">
        <f aca="false">VLOOKUP($A108,01_SINTETICO!$A:$M,3,0)</f>
        <v>SAIDA HORIZONTAL PARA ELETRODUTO 3/4</v>
      </c>
      <c r="D108" s="318" t="str">
        <f aca="false">VLOOKUP($A108,01_SINTETICO!$A:$M,4,0)</f>
        <v>SER.CG</v>
      </c>
      <c r="E108" s="37" t="str">
        <f aca="false">VLOOKUP($A108,01_SINTETICO!$A:$M,5,0)</f>
        <v>UN</v>
      </c>
      <c r="F108" s="37" t="n">
        <f aca="false">VLOOKUP($A108,01_SINTETICO!$A:$M,6,0)</f>
        <v>23</v>
      </c>
      <c r="G108" s="319" t="n">
        <f aca="false">VLOOKUP($A108,01_SINTETICO!$A:$M,11,0)</f>
        <v>150.43518</v>
      </c>
      <c r="H108" s="319" t="n">
        <f aca="false">VLOOKUP($A108,01_SINTETICO!$A:$M,12,0)</f>
        <v>46.2717648112225</v>
      </c>
      <c r="I108" s="319" t="n">
        <f aca="false">VLOOKUP($A108,01_SINTETICO!$A:$M,13,0)</f>
        <v>196.706944811223</v>
      </c>
      <c r="J108" s="320" t="n">
        <f aca="false">I108/SUM($I$7:$I$1048576)</f>
        <v>0.00054424058477713</v>
      </c>
      <c r="K108" s="316" t="n">
        <f aca="false">J108+K107</f>
        <v>0.99069691870602</v>
      </c>
    </row>
    <row r="109" customFormat="false" ht="15" hidden="false" customHeight="false" outlineLevel="0" collapsed="false">
      <c r="A109" s="317" t="s">
        <v>271</v>
      </c>
      <c r="B109" s="318" t="str">
        <f aca="false">VLOOKUP($A109,01_SINTETICO!$A:$M,2,0)</f>
        <v>T.ELE.DR25</v>
      </c>
      <c r="C109" s="318" t="str">
        <f aca="false">VLOOKUP($A109,01_SINTETICO!$A:$M,3,0)</f>
        <v>INTERRUPTOR DIFERENCIAL RESIDUAL (D.R.) 25 A - 30 mA</v>
      </c>
      <c r="D109" s="318" t="str">
        <f aca="false">VLOOKUP($A109,01_SINTETICO!$A:$M,4,0)</f>
        <v>SER.CG</v>
      </c>
      <c r="E109" s="37" t="str">
        <f aca="false">VLOOKUP($A109,01_SINTETICO!$A:$M,5,0)</f>
        <v>UN</v>
      </c>
      <c r="F109" s="37" t="n">
        <f aca="false">VLOOKUP($A109,01_SINTETICO!$A:$M,6,0)</f>
        <v>1</v>
      </c>
      <c r="G109" s="319" t="n">
        <f aca="false">VLOOKUP($A109,01_SINTETICO!$A:$M,11,0)</f>
        <v>172.29828</v>
      </c>
      <c r="H109" s="319" t="n">
        <f aca="false">VLOOKUP($A109,01_SINTETICO!$A:$M,12,0)</f>
        <v>24.14179033629</v>
      </c>
      <c r="I109" s="319" t="n">
        <f aca="false">VLOOKUP($A109,01_SINTETICO!$A:$M,13,0)</f>
        <v>196.44007033629</v>
      </c>
      <c r="J109" s="320" t="n">
        <f aca="false">I109/SUM($I$7:$I$1048576)</f>
        <v>0.000543502207591521</v>
      </c>
      <c r="K109" s="316" t="n">
        <f aca="false">J109+K108</f>
        <v>0.991240420913611</v>
      </c>
    </row>
    <row r="110" customFormat="false" ht="25.5" hidden="false" customHeight="false" outlineLevel="0" collapsed="false">
      <c r="A110" s="317" t="s">
        <v>397</v>
      </c>
      <c r="B110" s="312" t="str">
        <f aca="false">VLOOKUP($A110,01_SINTETICO!$A:$M,2,0)</f>
        <v>5968U</v>
      </c>
      <c r="C110" s="312" t="str">
        <f aca="false">VLOOKUP($A110,01_SINTETICO!$A:$M,3,0)</f>
        <v>IMPERMEABILIZACAO DE SUPERFICIE COM ARGAMASSA DE CIMENTO E AREIA (MEDIA), TRACO 1:3, COM ADITIVO IMPERMEABILIZANTE, E=2CM.</v>
      </c>
      <c r="D110" s="312" t="str">
        <f aca="false">VLOOKUP($A110,01_SINTETICO!$A:$M,4,0)</f>
        <v>SER.CG</v>
      </c>
      <c r="E110" s="313" t="str">
        <f aca="false">VLOOKUP($A110,01_SINTETICO!$A:$M,5,0)</f>
        <v>M2</v>
      </c>
      <c r="F110" s="313" t="n">
        <f aca="false">VLOOKUP($A110,01_SINTETICO!$A:$M,6,0)</f>
        <v>2.85</v>
      </c>
      <c r="G110" s="314" t="n">
        <f aca="false">VLOOKUP($A110,01_SINTETICO!$A:$M,11,0)</f>
        <v>87.2291010665214</v>
      </c>
      <c r="H110" s="314" t="n">
        <f aca="false">VLOOKUP($A110,01_SINTETICO!$A:$M,12,0)</f>
        <v>87.3414879773586</v>
      </c>
      <c r="I110" s="314" t="n">
        <f aca="false">VLOOKUP($A110,01_SINTETICO!$A:$M,13,0)</f>
        <v>174.57058904388</v>
      </c>
      <c r="J110" s="315" t="n">
        <f aca="false">I110/SUM($I$7:$I$1048576)</f>
        <v>0.00048299463731343</v>
      </c>
      <c r="K110" s="316" t="n">
        <f aca="false">J110+K109</f>
        <v>0.991723415550925</v>
      </c>
    </row>
    <row r="111" customFormat="false" ht="25.5" hidden="false" customHeight="false" outlineLevel="0" collapsed="false">
      <c r="A111" s="311" t="s">
        <v>218</v>
      </c>
      <c r="B111" s="312" t="str">
        <f aca="false">VLOOKUP($A111,01_SINTETICO!$A:$M,2,0)</f>
        <v>T.ELE.PINO.MACHO</v>
      </c>
      <c r="C111" s="312" t="str">
        <f aca="false">VLOOKUP($A111,01_SINTETICO!$A:$M,3,0)</f>
        <v>PINO MACHO ANGULAR 2P+T - 10 A</v>
      </c>
      <c r="D111" s="312" t="str">
        <f aca="false">VLOOKUP($A111,01_SINTETICO!$A:$M,4,0)</f>
        <v>SER.CG</v>
      </c>
      <c r="E111" s="313" t="str">
        <f aca="false">VLOOKUP($A111,01_SINTETICO!$A:$M,5,0)</f>
        <v>UN</v>
      </c>
      <c r="F111" s="313" t="n">
        <f aca="false">VLOOKUP($A111,01_SINTETICO!$A:$M,6,0)</f>
        <v>7</v>
      </c>
      <c r="G111" s="314" t="n">
        <f aca="false">VLOOKUP($A111,01_SINTETICO!$A:$M,11,0)</f>
        <v>103.42038</v>
      </c>
      <c r="H111" s="314" t="n">
        <f aca="false">VLOOKUP($A111,01_SINTETICO!$A:$M,12,0)</f>
        <v>56.33084411801</v>
      </c>
      <c r="I111" s="314" t="n">
        <f aca="false">VLOOKUP($A111,01_SINTETICO!$A:$M,13,0)</f>
        <v>159.75122411801</v>
      </c>
      <c r="J111" s="315" t="n">
        <f aca="false">I111/SUM($I$7:$I$1048576)</f>
        <v>0.000441993035458338</v>
      </c>
      <c r="K111" s="316" t="n">
        <f aca="false">J111+K110</f>
        <v>0.992165408586383</v>
      </c>
    </row>
    <row r="112" customFormat="false" ht="25.5" hidden="false" customHeight="false" outlineLevel="0" collapsed="false">
      <c r="A112" s="317" t="s">
        <v>280</v>
      </c>
      <c r="B112" s="318" t="str">
        <f aca="false">VLOOKUP($A112,01_SINTETICO!$A:$M,2,0)</f>
        <v>T.ELE.PINO.MACHO</v>
      </c>
      <c r="C112" s="318" t="str">
        <f aca="false">VLOOKUP($A112,01_SINTETICO!$A:$M,3,0)</f>
        <v>PINO MACHO ANGULAR 2P+T - 10 A</v>
      </c>
      <c r="D112" s="318" t="str">
        <f aca="false">VLOOKUP($A112,01_SINTETICO!$A:$M,4,0)</f>
        <v>SER.CG</v>
      </c>
      <c r="E112" s="37" t="str">
        <f aca="false">VLOOKUP($A112,01_SINTETICO!$A:$M,5,0)</f>
        <v>UN</v>
      </c>
      <c r="F112" s="37" t="n">
        <f aca="false">VLOOKUP($A112,01_SINTETICO!$A:$M,6,0)</f>
        <v>7</v>
      </c>
      <c r="G112" s="319" t="n">
        <f aca="false">VLOOKUP($A112,01_SINTETICO!$A:$M,11,0)</f>
        <v>103.42038</v>
      </c>
      <c r="H112" s="319" t="n">
        <f aca="false">VLOOKUP($A112,01_SINTETICO!$A:$M,12,0)</f>
        <v>56.33084411801</v>
      </c>
      <c r="I112" s="319" t="n">
        <f aca="false">VLOOKUP($A112,01_SINTETICO!$A:$M,13,0)</f>
        <v>159.75122411801</v>
      </c>
      <c r="J112" s="320" t="n">
        <f aca="false">I112/SUM($I$7:$I$1048576)</f>
        <v>0.000441993035458338</v>
      </c>
      <c r="K112" s="316" t="n">
        <f aca="false">J112+K111</f>
        <v>0.992607401621841</v>
      </c>
    </row>
    <row r="113" customFormat="false" ht="25.5" hidden="false" customHeight="false" outlineLevel="0" collapsed="false">
      <c r="A113" s="311" t="s">
        <v>239</v>
      </c>
      <c r="B113" s="312" t="str">
        <f aca="false">VLOOKUP($A113,01_SINTETICO!$A:$M,2,0)</f>
        <v>91955U</v>
      </c>
      <c r="C113" s="312" t="str">
        <f aca="false">VLOOKUP($A113,01_SINTETICO!$A:$M,3,0)</f>
        <v>INTERRUPTOR PARALELO (1 MÓDULO), 10A/250V, INCLUINDO SUPORTE E PLACA - FORNECIMENTO E INSTALAÇÃO. AF_12/2015</v>
      </c>
      <c r="D113" s="312" t="str">
        <f aca="false">VLOOKUP($A113,01_SINTETICO!$A:$M,4,0)</f>
        <v>SER.CG</v>
      </c>
      <c r="E113" s="313" t="str">
        <f aca="false">VLOOKUP($A113,01_SINTETICO!$A:$M,5,0)</f>
        <v>UN</v>
      </c>
      <c r="F113" s="313" t="n">
        <f aca="false">VLOOKUP($A113,01_SINTETICO!$A:$M,6,0)</f>
        <v>4</v>
      </c>
      <c r="G113" s="314" t="n">
        <f aca="false">VLOOKUP($A113,01_SINTETICO!$A:$M,11,0)</f>
        <v>88.076016</v>
      </c>
      <c r="H113" s="314" t="n">
        <f aca="false">VLOOKUP($A113,01_SINTETICO!$A:$M,12,0)</f>
        <v>71.620644664327</v>
      </c>
      <c r="I113" s="314" t="n">
        <f aca="false">VLOOKUP($A113,01_SINTETICO!$A:$M,13,0)</f>
        <v>159.696660664327</v>
      </c>
      <c r="J113" s="315" t="n">
        <f aca="false">I113/SUM($I$7:$I$1048576)</f>
        <v>0.000441842071566502</v>
      </c>
      <c r="K113" s="316" t="n">
        <f aca="false">J113+K112</f>
        <v>0.993049243693408</v>
      </c>
    </row>
    <row r="114" customFormat="false" ht="15" hidden="false" customHeight="false" outlineLevel="0" collapsed="false">
      <c r="A114" s="317" t="s">
        <v>315</v>
      </c>
      <c r="B114" s="312" t="str">
        <f aca="false">VLOOKUP($A114,01_SINTETICO!$A:$M,2,0)</f>
        <v>T.ELE.SAIDA</v>
      </c>
      <c r="C114" s="312" t="str">
        <f aca="false">VLOOKUP($A114,01_SINTETICO!$A:$M,3,0)</f>
        <v>SAIDA HORIZONTAL PARA ELETRODUTO 3/4</v>
      </c>
      <c r="D114" s="312" t="str">
        <f aca="false">VLOOKUP($A114,01_SINTETICO!$A:$M,4,0)</f>
        <v>SER.CG</v>
      </c>
      <c r="E114" s="313" t="str">
        <f aca="false">VLOOKUP($A114,01_SINTETICO!$A:$M,5,0)</f>
        <v>UN</v>
      </c>
      <c r="F114" s="313" t="n">
        <f aca="false">VLOOKUP($A114,01_SINTETICO!$A:$M,6,0)</f>
        <v>18</v>
      </c>
      <c r="G114" s="314" t="n">
        <f aca="false">VLOOKUP($A114,01_SINTETICO!$A:$M,11,0)</f>
        <v>117.73188</v>
      </c>
      <c r="H114" s="314" t="n">
        <f aca="false">VLOOKUP($A114,01_SINTETICO!$A:$M,12,0)</f>
        <v>36.212685504435</v>
      </c>
      <c r="I114" s="314" t="n">
        <f aca="false">VLOOKUP($A114,01_SINTETICO!$A:$M,13,0)</f>
        <v>153.944565504435</v>
      </c>
      <c r="J114" s="315" t="n">
        <f aca="false">I114/SUM($I$7:$I$1048576)</f>
        <v>0.000425927414173406</v>
      </c>
      <c r="K114" s="316" t="n">
        <f aca="false">J114+K113</f>
        <v>0.993475171107581</v>
      </c>
    </row>
    <row r="115" customFormat="false" ht="51" hidden="false" customHeight="false" outlineLevel="0" collapsed="false">
      <c r="A115" s="317" t="s">
        <v>107</v>
      </c>
      <c r="B115" s="318" t="str">
        <f aca="false">VLOOKUP($A115,01_SINTETICO!$A:$M,2,0)</f>
        <v>87530U</v>
      </c>
      <c r="C115" s="318" t="str">
        <f aca="false">VLOOKUP($A115,01_SINTETICO!$A:$M,3,0)</f>
        <v>MASSA ÚNICA, PARA RECEBIMENTO DE PINTURA, EM ARGAMASSA TRAÇO 1:2:8, PREPARO MANUAL, APLICADA MANUALMENTE EM FACES INTERNAS DE PAREDES, ESPESSURA DE 20MM, COM EXECUÇÃO DE TALISCAS. AF_06/2014</v>
      </c>
      <c r="D115" s="318" t="str">
        <f aca="false">VLOOKUP($A115,01_SINTETICO!$A:$M,4,0)</f>
        <v>SER.CG</v>
      </c>
      <c r="E115" s="37" t="str">
        <f aca="false">VLOOKUP($A115,01_SINTETICO!$A:$M,5,0)</f>
        <v>M2</v>
      </c>
      <c r="F115" s="37" t="n">
        <f aca="false">VLOOKUP($A115,01_SINTETICO!$A:$M,6,0)</f>
        <v>2.76</v>
      </c>
      <c r="G115" s="319" t="n">
        <f aca="false">VLOOKUP($A115,01_SINTETICO!$A:$M,11,0)</f>
        <v>92.183092063776</v>
      </c>
      <c r="H115" s="319" t="n">
        <f aca="false">VLOOKUP($A115,01_SINTETICO!$A:$M,12,0)</f>
        <v>55.6317305549902</v>
      </c>
      <c r="I115" s="319" t="n">
        <f aca="false">VLOOKUP($A115,01_SINTETICO!$A:$M,13,0)</f>
        <v>147.814822618766</v>
      </c>
      <c r="J115" s="320" t="n">
        <f aca="false">I115/SUM($I$7:$I$1048576)</f>
        <v>0.00040896789677644</v>
      </c>
      <c r="K115" s="316" t="n">
        <f aca="false">J115+K114</f>
        <v>0.993884139004358</v>
      </c>
    </row>
    <row r="116" customFormat="false" ht="25.5" hidden="false" customHeight="false" outlineLevel="0" collapsed="false">
      <c r="A116" s="317" t="s">
        <v>294</v>
      </c>
      <c r="B116" s="312" t="str">
        <f aca="false">VLOOKUP($A116,01_SINTETICO!$A:$M,2,0)</f>
        <v>T.ELE.TAMPA.CURVA.HOR200</v>
      </c>
      <c r="C116" s="312" t="str">
        <f aca="false">VLOOKUP($A116,01_SINTETICO!$A:$M,3,0)</f>
        <v>TAMPA DE ENCAIXE PARA CURVA HORIZONTAL 90º - 200 MM</v>
      </c>
      <c r="D116" s="312" t="str">
        <f aca="false">VLOOKUP($A116,01_SINTETICO!$A:$M,4,0)</f>
        <v>SER.CG</v>
      </c>
      <c r="E116" s="313" t="str">
        <f aca="false">VLOOKUP($A116,01_SINTETICO!$A:$M,5,0)</f>
        <v>UN</v>
      </c>
      <c r="F116" s="313" t="n">
        <f aca="false">VLOOKUP($A116,01_SINTETICO!$A:$M,6,0)</f>
        <v>4</v>
      </c>
      <c r="G116" s="314" t="n">
        <f aca="false">VLOOKUP($A116,01_SINTETICO!$A:$M,11,0)</f>
        <v>106.35576</v>
      </c>
      <c r="H116" s="314" t="n">
        <f aca="false">VLOOKUP($A116,01_SINTETICO!$A:$M,12,0)</f>
        <v>32.18905378172</v>
      </c>
      <c r="I116" s="314" t="n">
        <f aca="false">VLOOKUP($A116,01_SINTETICO!$A:$M,13,0)</f>
        <v>138.54481378172</v>
      </c>
      <c r="J116" s="315" t="n">
        <f aca="false">I116/SUM($I$7:$I$1048576)</f>
        <v>0.000383320022293895</v>
      </c>
      <c r="K116" s="316" t="n">
        <f aca="false">J116+K115</f>
        <v>0.994267459026652</v>
      </c>
    </row>
    <row r="117" customFormat="false" ht="25.5" hidden="false" customHeight="false" outlineLevel="0" collapsed="false">
      <c r="A117" s="317" t="s">
        <v>424</v>
      </c>
      <c r="B117" s="312" t="str">
        <f aca="false">VLOOKUP($A117,01_SINTETICO!$A:$M,2,0)</f>
        <v>T.PISO.TATIL</v>
      </c>
      <c r="C117" s="312" t="str">
        <f aca="false">VLOOKUP($A117,01_SINTETICO!$A:$M,3,0)</f>
        <v>PISO TATIL ALERTA OU DIRECIONAL, DE BORRACHA, COLORIDO, 25 X 25 CM, E=5MM, PARA COLA</v>
      </c>
      <c r="D117" s="312" t="str">
        <f aca="false">VLOOKUP($A117,01_SINTETICO!$A:$M,4,0)</f>
        <v>SER.CG</v>
      </c>
      <c r="E117" s="313" t="str">
        <f aca="false">VLOOKUP($A117,01_SINTETICO!$A:$M,5,0)</f>
        <v>M2</v>
      </c>
      <c r="F117" s="313" t="n">
        <f aca="false">VLOOKUP($A117,01_SINTETICO!$A:$M,6,0)</f>
        <v>0.45</v>
      </c>
      <c r="G117" s="314" t="n">
        <f aca="false">VLOOKUP($A117,01_SINTETICO!$A:$M,11,0)</f>
        <v>132.64924365</v>
      </c>
      <c r="H117" s="314" t="n">
        <f aca="false">VLOOKUP($A117,01_SINTETICO!$A:$M,12,0)</f>
        <v>2.9980958511141</v>
      </c>
      <c r="I117" s="314" t="n">
        <f aca="false">VLOOKUP($A117,01_SINTETICO!$A:$M,13,0)</f>
        <v>135.647339501114</v>
      </c>
      <c r="J117" s="315" t="n">
        <f aca="false">I117/SUM($I$7:$I$1048576)</f>
        <v>0.000375303411094087</v>
      </c>
      <c r="K117" s="316" t="n">
        <f aca="false">J117+K116</f>
        <v>0.994642762437746</v>
      </c>
    </row>
    <row r="118" customFormat="false" ht="38.25" hidden="false" customHeight="false" outlineLevel="0" collapsed="false">
      <c r="A118" s="317" t="s">
        <v>412</v>
      </c>
      <c r="B118" s="312" t="str">
        <f aca="false">VLOOKUP($A118,01_SINTETICO!$A:$M,2,0)</f>
        <v>88412U</v>
      </c>
      <c r="C118" s="312" t="str">
        <f aca="false">VLOOKUP($A118,01_SINTETICO!$A:$M,3,0)</f>
        <v>APLICAÇÃO MANUAL DE FUNDO SELADOR ACRÍLICO EM PANOS CEGOS DE FACHADA (SEM PRESENÇA DE VÃOS) DE EDIFÍCIOS DE MÚLTIPLOS PAVIMENTOS. AF_06/2014</v>
      </c>
      <c r="D118" s="312" t="str">
        <f aca="false">VLOOKUP($A118,01_SINTETICO!$A:$M,4,0)</f>
        <v>SER.CG</v>
      </c>
      <c r="E118" s="313" t="str">
        <f aca="false">VLOOKUP($A118,01_SINTETICO!$A:$M,5,0)</f>
        <v>M2</v>
      </c>
      <c r="F118" s="313" t="n">
        <f aca="false">VLOOKUP($A118,01_SINTETICO!$A:$M,6,0)</f>
        <v>41.22</v>
      </c>
      <c r="G118" s="314" t="n">
        <f aca="false">VLOOKUP($A118,01_SINTETICO!$A:$M,11,0)</f>
        <v>106.7474100924</v>
      </c>
      <c r="H118" s="314" t="n">
        <f aca="false">VLOOKUP($A118,01_SINTETICO!$A:$M,12,0)</f>
        <v>28.7109123893909</v>
      </c>
      <c r="I118" s="314" t="n">
        <f aca="false">VLOOKUP($A118,01_SINTETICO!$A:$M,13,0)</f>
        <v>135.458322481791</v>
      </c>
      <c r="J118" s="315" t="n">
        <f aca="false">I118/SUM($I$7:$I$1048576)</f>
        <v>0.000374780446674971</v>
      </c>
      <c r="K118" s="316" t="n">
        <f aca="false">J118+K117</f>
        <v>0.99501754288442</v>
      </c>
    </row>
    <row r="119" customFormat="false" ht="25.5" hidden="false" customHeight="false" outlineLevel="0" collapsed="false">
      <c r="A119" s="317" t="s">
        <v>390</v>
      </c>
      <c r="B119" s="312" t="str">
        <f aca="false">VLOOKUP($A119,01_SINTETICO!$A:$M,2,0)</f>
        <v>T.PLACA.INC.20X20</v>
      </c>
      <c r="C119" s="312" t="str">
        <f aca="false">VLOOKUP($A119,01_SINTETICO!$A:$M,3,0)</f>
        <v>FORNECIMENTO E INSTALAÇÃO DE PLACA DE SINALIZAÇÃO DE COMBATE A INCÊNDIO 20x20CM</v>
      </c>
      <c r="D119" s="312" t="str">
        <f aca="false">VLOOKUP($A119,01_SINTETICO!$A:$M,4,0)</f>
        <v>SER.CG</v>
      </c>
      <c r="E119" s="313" t="str">
        <f aca="false">VLOOKUP($A119,01_SINTETICO!$A:$M,5,0)</f>
        <v>UN</v>
      </c>
      <c r="F119" s="313" t="n">
        <f aca="false">VLOOKUP($A119,01_SINTETICO!$A:$M,6,0)</f>
        <v>4</v>
      </c>
      <c r="G119" s="314" t="n">
        <f aca="false">VLOOKUP($A119,01_SINTETICO!$A:$M,11,0)</f>
        <v>120.71598</v>
      </c>
      <c r="H119" s="314" t="n">
        <f aca="false">VLOOKUP($A119,01_SINTETICO!$A:$M,12,0)</f>
        <v>9.146883423744</v>
      </c>
      <c r="I119" s="314" t="n">
        <f aca="false">VLOOKUP($A119,01_SINTETICO!$A:$M,13,0)</f>
        <v>129.862863423744</v>
      </c>
      <c r="J119" s="315" t="n">
        <f aca="false">I119/SUM($I$7:$I$1048576)</f>
        <v>0.00035929916352673</v>
      </c>
      <c r="K119" s="316" t="n">
        <f aca="false">J119+K118</f>
        <v>0.995376842047947</v>
      </c>
    </row>
    <row r="120" customFormat="false" ht="25.5" hidden="false" customHeight="false" outlineLevel="0" collapsed="false">
      <c r="A120" s="317" t="s">
        <v>281</v>
      </c>
      <c r="B120" s="318" t="str">
        <f aca="false">VLOOKUP($A120,01_SINTETICO!$A:$M,2,0)</f>
        <v>T.ELE.CABO.ALARME</v>
      </c>
      <c r="C120" s="318" t="str">
        <f aca="false">VLOOKUP($A120,01_SINTETICO!$A:$M,3,0)</f>
        <v>CABO PP 4x0,40 MM² PARA ALARME</v>
      </c>
      <c r="D120" s="318" t="str">
        <f aca="false">VLOOKUP($A120,01_SINTETICO!$A:$M,4,0)</f>
        <v>SER.CG</v>
      </c>
      <c r="E120" s="37" t="str">
        <f aca="false">VLOOKUP($A120,01_SINTETICO!$A:$M,5,0)</f>
        <v>M </v>
      </c>
      <c r="F120" s="37" t="n">
        <f aca="false">VLOOKUP($A120,01_SINTETICO!$A:$M,6,0)</f>
        <v>65</v>
      </c>
      <c r="G120" s="319" t="n">
        <f aca="false">VLOOKUP($A120,01_SINTETICO!$A:$M,11,0)</f>
        <v>67.389504</v>
      </c>
      <c r="H120" s="319" t="n">
        <f aca="false">VLOOKUP($A120,01_SINTETICO!$A:$M,12,0)</f>
        <v>60.1532942545892</v>
      </c>
      <c r="I120" s="319" t="n">
        <f aca="false">VLOOKUP($A120,01_SINTETICO!$A:$M,13,0)</f>
        <v>127.542798254589</v>
      </c>
      <c r="J120" s="320" t="n">
        <f aca="false">I120/SUM($I$7:$I$1048576)</f>
        <v>0.000352880103815373</v>
      </c>
      <c r="K120" s="316" t="n">
        <f aca="false">J120+K119</f>
        <v>0.995729722151763</v>
      </c>
    </row>
    <row r="121" customFormat="false" ht="25.5" hidden="false" customHeight="false" outlineLevel="0" collapsed="false">
      <c r="A121" s="311" t="s">
        <v>194</v>
      </c>
      <c r="B121" s="312" t="str">
        <f aca="false">VLOOKUP($A121,01_SINTETICO!$A:$M,2,0)</f>
        <v>92004U</v>
      </c>
      <c r="C121" s="312" t="str">
        <f aca="false">VLOOKUP($A121,01_SINTETICO!$A:$M,3,0)</f>
        <v>TOMADA MÉDIA DE EMBUTIR (2 MÓDULOS), 2P+T 10 A, INCLUINDO SUPORTE E PLACA - FORNECIMENTO E INSTALAÇÃO. AF_12/2015</v>
      </c>
      <c r="D121" s="312" t="str">
        <f aca="false">VLOOKUP($A121,01_SINTETICO!$A:$M,4,0)</f>
        <v>SER.CG</v>
      </c>
      <c r="E121" s="313" t="str">
        <f aca="false">VLOOKUP($A121,01_SINTETICO!$A:$M,5,0)</f>
        <v>UN</v>
      </c>
      <c r="F121" s="313" t="n">
        <f aca="false">VLOOKUP($A121,01_SINTETICO!$A:$M,6,0)</f>
        <v>2</v>
      </c>
      <c r="G121" s="314" t="n">
        <f aca="false">VLOOKUP($A121,01_SINTETICO!$A:$M,11,0)</f>
        <v>67.18488</v>
      </c>
      <c r="H121" s="314" t="n">
        <f aca="false">VLOOKUP($A121,01_SINTETICO!$A:$M,12,0)</f>
        <v>56.33084411801</v>
      </c>
      <c r="I121" s="314" t="n">
        <f aca="false">VLOOKUP($A121,01_SINTETICO!$A:$M,13,0)</f>
        <v>123.51572411801</v>
      </c>
      <c r="J121" s="315" t="n">
        <f aca="false">I121/SUM($I$7:$I$1048576)</f>
        <v>0.000341738162766286</v>
      </c>
      <c r="K121" s="316" t="n">
        <f aca="false">J121+K120</f>
        <v>0.996071460314529</v>
      </c>
    </row>
    <row r="122" customFormat="false" ht="25.5" hidden="false" customHeight="false" outlineLevel="0" collapsed="false">
      <c r="A122" s="317" t="s">
        <v>188</v>
      </c>
      <c r="B122" s="318" t="str">
        <f aca="false">VLOOKUP($A122,01_SINTETICO!$A:$M,2,0)</f>
        <v>91941U</v>
      </c>
      <c r="C122" s="318" t="str">
        <f aca="false">VLOOKUP($A122,01_SINTETICO!$A:$M,3,0)</f>
        <v>CAIXA RETANGULAR 4" X 2" BAIXA (0,30 M DO PISO), PVC, INSTALADA EM PAREDE - FORNECIMENTO E INSTALAÇÃO. AF_12/2015</v>
      </c>
      <c r="D122" s="318" t="str">
        <f aca="false">VLOOKUP($A122,01_SINTETICO!$A:$M,4,0)</f>
        <v>SER.CG</v>
      </c>
      <c r="E122" s="37" t="str">
        <f aca="false">VLOOKUP($A122,01_SINTETICO!$A:$M,5,0)</f>
        <v>UN</v>
      </c>
      <c r="F122" s="37" t="n">
        <f aca="false">VLOOKUP($A122,01_SINTETICO!$A:$M,6,0)</f>
        <v>10</v>
      </c>
      <c r="G122" s="319" t="n">
        <f aca="false">VLOOKUP($A122,01_SINTETICO!$A:$M,11,0)</f>
        <v>52.5566996346</v>
      </c>
      <c r="H122" s="319" t="n">
        <f aca="false">VLOOKUP($A122,01_SINTETICO!$A:$M,12,0)</f>
        <v>67.1193238533347</v>
      </c>
      <c r="I122" s="319" t="n">
        <f aca="false">VLOOKUP($A122,01_SINTETICO!$A:$M,13,0)</f>
        <v>119.676023487935</v>
      </c>
      <c r="J122" s="320" t="n">
        <f aca="false">I122/SUM($I$7:$I$1048576)</f>
        <v>0.000331114638933476</v>
      </c>
      <c r="K122" s="316" t="n">
        <f aca="false">J122+K121</f>
        <v>0.996402574953462</v>
      </c>
    </row>
    <row r="123" customFormat="false" ht="25.5" hidden="false" customHeight="false" outlineLevel="0" collapsed="false">
      <c r="A123" s="317" t="s">
        <v>349</v>
      </c>
      <c r="B123" s="312" t="str">
        <f aca="false">VLOOKUP($A123,01_SINTETICO!$A:$M,2,0)</f>
        <v>T.ELE.INST.CAIXASOM</v>
      </c>
      <c r="C123" s="312" t="str">
        <f aca="false">VLOOKUP($A123,01_SINTETICO!$A:$M,3,0)</f>
        <v>CAIXA DE SOM EMBUTIDA NO FORRO INSTALACAO</v>
      </c>
      <c r="D123" s="312" t="str">
        <f aca="false">VLOOKUP($A123,01_SINTETICO!$A:$M,4,0)</f>
        <v>SER.CG</v>
      </c>
      <c r="E123" s="313" t="str">
        <f aca="false">VLOOKUP($A123,01_SINTETICO!$A:$M,5,0)</f>
        <v>UN</v>
      </c>
      <c r="F123" s="313" t="n">
        <f aca="false">VLOOKUP($A123,01_SINTETICO!$A:$M,6,0)</f>
        <v>4</v>
      </c>
      <c r="G123" s="314" t="n">
        <f aca="false">VLOOKUP($A123,01_SINTETICO!$A:$M,11,0)</f>
        <v>35.33998883688</v>
      </c>
      <c r="H123" s="314" t="n">
        <f aca="false">VLOOKUP($A123,01_SINTETICO!$A:$M,12,0)</f>
        <v>80.9576257776645</v>
      </c>
      <c r="I123" s="314" t="n">
        <f aca="false">VLOOKUP($A123,01_SINTETICO!$A:$M,13,0)</f>
        <v>116.297614614544</v>
      </c>
      <c r="J123" s="315" t="n">
        <f aca="false">I123/SUM($I$7:$I$1048576)</f>
        <v>0.000321767397926633</v>
      </c>
      <c r="K123" s="316" t="n">
        <f aca="false">J123+K122</f>
        <v>0.996724342351389</v>
      </c>
    </row>
    <row r="124" customFormat="false" ht="25.5" hidden="false" customHeight="false" outlineLevel="0" collapsed="false">
      <c r="A124" s="317" t="s">
        <v>327</v>
      </c>
      <c r="B124" s="312" t="str">
        <f aca="false">VLOOKUP($A124,01_SINTETICO!$A:$M,2,0)</f>
        <v>T.ELE.CURVA.INV.200</v>
      </c>
      <c r="C124" s="312" t="str">
        <f aca="false">VLOOKUP($A124,01_SINTETICO!$A:$M,3,0)</f>
        <v>CURVA DE INVERSÃO PARA ELETROCALHA 200X100 MM</v>
      </c>
      <c r="D124" s="312" t="str">
        <f aca="false">VLOOKUP($A124,01_SINTETICO!$A:$M,4,0)</f>
        <v>SER.CG</v>
      </c>
      <c r="E124" s="313" t="str">
        <f aca="false">VLOOKUP($A124,01_SINTETICO!$A:$M,5,0)</f>
        <v>UN</v>
      </c>
      <c r="F124" s="313" t="n">
        <f aca="false">VLOOKUP($A124,01_SINTETICO!$A:$M,6,0)</f>
        <v>1</v>
      </c>
      <c r="G124" s="314" t="n">
        <f aca="false">VLOOKUP($A124,01_SINTETICO!$A:$M,11,0)</f>
        <v>101.41068</v>
      </c>
      <c r="H124" s="314" t="n">
        <f aca="false">VLOOKUP($A124,01_SINTETICO!$A:$M,12,0)</f>
        <v>8.04726344543</v>
      </c>
      <c r="I124" s="314" t="n">
        <f aca="false">VLOOKUP($A124,01_SINTETICO!$A:$M,13,0)</f>
        <v>109.45794344543</v>
      </c>
      <c r="J124" s="315" t="n">
        <f aca="false">I124/SUM($I$7:$I$1048576)</f>
        <v>0.000302843680513735</v>
      </c>
      <c r="K124" s="316" t="n">
        <f aca="false">J124+K123</f>
        <v>0.997027186031903</v>
      </c>
    </row>
    <row r="125" customFormat="false" ht="25.5" hidden="false" customHeight="false" outlineLevel="0" collapsed="false">
      <c r="A125" s="317" t="s">
        <v>78</v>
      </c>
      <c r="B125" s="318" t="str">
        <f aca="false">VLOOKUP($A125,01_SINTETICO!$A:$M,2,0)</f>
        <v>97645U</v>
      </c>
      <c r="C125" s="318" t="str">
        <f aca="false">VLOOKUP($A125,01_SINTETICO!$A:$M,3,0)</f>
        <v>REMOÇÃO DE JANELAS, DE FORMA MANUAL, SEM REAPROVEITAMENTO. AF_12/2017</v>
      </c>
      <c r="D125" s="318" t="str">
        <f aca="false">VLOOKUP($A125,01_SINTETICO!$A:$M,4,0)</f>
        <v>SER.CG</v>
      </c>
      <c r="E125" s="37" t="str">
        <f aca="false">VLOOKUP($A125,01_SINTETICO!$A:$M,5,0)</f>
        <v>M2</v>
      </c>
      <c r="F125" s="37" t="n">
        <f aca="false">VLOOKUP($A125,01_SINTETICO!$A:$M,6,0)</f>
        <v>3.85</v>
      </c>
      <c r="G125" s="319" t="n">
        <f aca="false">VLOOKUP($A125,01_SINTETICO!$A:$M,11,0)</f>
        <v>35.8753536603</v>
      </c>
      <c r="H125" s="319" t="n">
        <f aca="false">VLOOKUP($A125,01_SINTETICO!$A:$M,12,0)</f>
        <v>71.3284568083228</v>
      </c>
      <c r="I125" s="319" t="n">
        <f aca="false">VLOOKUP($A125,01_SINTETICO!$A:$M,13,0)</f>
        <v>107.203810468623</v>
      </c>
      <c r="J125" s="320" t="n">
        <f aca="false">I125/SUM($I$7:$I$1048576)</f>
        <v>0.000296607039247001</v>
      </c>
      <c r="K125" s="316" t="n">
        <f aca="false">J125+K124</f>
        <v>0.99732379307115</v>
      </c>
    </row>
    <row r="126" customFormat="false" ht="25.5" hidden="false" customHeight="false" outlineLevel="0" collapsed="false">
      <c r="A126" s="317" t="s">
        <v>90</v>
      </c>
      <c r="B126" s="318" t="str">
        <f aca="false">VLOOKUP($A126,01_SINTETICO!$A:$M,2,0)</f>
        <v>97665U</v>
      </c>
      <c r="C126" s="318" t="str">
        <f aca="false">VLOOKUP($A126,01_SINTETICO!$A:$M,3,0)</f>
        <v>REMOÇÃO DE LUMINÁRIAS, DE FORMA MANUAL, SEM REAPROVEITAMENTO. AF_12/2017</v>
      </c>
      <c r="D126" s="318" t="str">
        <f aca="false">VLOOKUP($A126,01_SINTETICO!$A:$M,4,0)</f>
        <v>SER.CG</v>
      </c>
      <c r="E126" s="37" t="str">
        <f aca="false">VLOOKUP($A126,01_SINTETICO!$A:$M,5,0)</f>
        <v>UN</v>
      </c>
      <c r="F126" s="37" t="n">
        <f aca="false">VLOOKUP($A126,01_SINTETICO!$A:$M,6,0)</f>
        <v>48</v>
      </c>
      <c r="G126" s="319" t="n">
        <f aca="false">VLOOKUP($A126,01_SINTETICO!$A:$M,11,0)</f>
        <v>32.67085248</v>
      </c>
      <c r="H126" s="319" t="n">
        <f aca="false">VLOOKUP($A126,01_SINTETICO!$A:$M,12,0)</f>
        <v>65.4128156125752</v>
      </c>
      <c r="I126" s="319" t="n">
        <f aca="false">VLOOKUP($A126,01_SINTETICO!$A:$M,13,0)</f>
        <v>98.0836680925752</v>
      </c>
      <c r="J126" s="320" t="n">
        <f aca="false">I126/SUM($I$7:$I$1048576)</f>
        <v>0.000271373809048879</v>
      </c>
      <c r="K126" s="316" t="n">
        <f aca="false">J126+K125</f>
        <v>0.997595166880199</v>
      </c>
    </row>
    <row r="127" customFormat="false" ht="25.5" hidden="false" customHeight="false" outlineLevel="0" collapsed="false">
      <c r="A127" s="311" t="s">
        <v>200</v>
      </c>
      <c r="B127" s="312" t="str">
        <f aca="false">VLOOKUP($A127,01_SINTETICO!$A:$M,2,0)</f>
        <v>93655U</v>
      </c>
      <c r="C127" s="312" t="str">
        <f aca="false">VLOOKUP($A127,01_SINTETICO!$A:$M,3,0)</f>
        <v>DISJUNTOR MONOPOLAR TIPO DIN, CORRENTE NOMINAL DE 20A - FORNECIMENTO E INSTALAÇÃO. AF_10/2020</v>
      </c>
      <c r="D127" s="312" t="str">
        <f aca="false">VLOOKUP($A127,01_SINTETICO!$A:$M,4,0)</f>
        <v>SER.CG</v>
      </c>
      <c r="E127" s="313" t="str">
        <f aca="false">VLOOKUP($A127,01_SINTETICO!$A:$M,5,0)</f>
        <v>UN</v>
      </c>
      <c r="F127" s="313" t="n">
        <f aca="false">VLOOKUP($A127,01_SINTETICO!$A:$M,6,0)</f>
        <v>6</v>
      </c>
      <c r="G127" s="314" t="n">
        <f aca="false">VLOOKUP($A127,01_SINTETICO!$A:$M,11,0)</f>
        <v>76.03769376</v>
      </c>
      <c r="H127" s="314" t="n">
        <f aca="false">VLOOKUP($A127,01_SINTETICO!$A:$M,12,0)</f>
        <v>16.0060069929603</v>
      </c>
      <c r="I127" s="314" t="n">
        <f aca="false">VLOOKUP($A127,01_SINTETICO!$A:$M,13,0)</f>
        <v>92.0437007529603</v>
      </c>
      <c r="J127" s="315" t="n">
        <f aca="false">I127/SUM($I$7:$I$1048576)</f>
        <v>0.000254662678894824</v>
      </c>
      <c r="K127" s="316" t="n">
        <f aca="false">J127+K126</f>
        <v>0.997849829559094</v>
      </c>
    </row>
    <row r="128" customFormat="false" ht="25.5" hidden="false" customHeight="false" outlineLevel="0" collapsed="false">
      <c r="A128" s="311" t="s">
        <v>75</v>
      </c>
      <c r="B128" s="312" t="str">
        <f aca="false">VLOOKUP($A128,01_SINTETICO!$A:$M,2,0)</f>
        <v>97644U</v>
      </c>
      <c r="C128" s="312" t="str">
        <f aca="false">VLOOKUP($A128,01_SINTETICO!$A:$M,3,0)</f>
        <v>REMOÇÃO DE PORTAS, DE FORMA MANUAL, SEM REAPROVEITAMENTO. AF_12/2017</v>
      </c>
      <c r="D128" s="312" t="str">
        <f aca="false">VLOOKUP($A128,01_SINTETICO!$A:$M,4,0)</f>
        <v>SER.CG</v>
      </c>
      <c r="E128" s="313" t="str">
        <f aca="false">VLOOKUP($A128,01_SINTETICO!$A:$M,5,0)</f>
        <v>M2</v>
      </c>
      <c r="F128" s="313" t="n">
        <f aca="false">VLOOKUP($A128,01_SINTETICO!$A:$M,6,0)</f>
        <v>8.4</v>
      </c>
      <c r="G128" s="314" t="n">
        <f aca="false">VLOOKUP($A128,01_SINTETICO!$A:$M,11,0)</f>
        <v>30.3242741424</v>
      </c>
      <c r="H128" s="314" t="n">
        <f aca="false">VLOOKUP($A128,01_SINTETICO!$A:$M,12,0)</f>
        <v>60.2878292606225</v>
      </c>
      <c r="I128" s="314" t="n">
        <f aca="false">VLOOKUP($A128,01_SINTETICO!$A:$M,13,0)</f>
        <v>90.6121034030225</v>
      </c>
      <c r="J128" s="315" t="n">
        <f aca="false">I128/SUM($I$7:$I$1048576)</f>
        <v>0.000250701794953267</v>
      </c>
      <c r="K128" s="316" t="n">
        <f aca="false">J128+K127</f>
        <v>0.998100531354047</v>
      </c>
    </row>
    <row r="129" customFormat="false" ht="25.5" hidden="false" customHeight="false" outlineLevel="0" collapsed="false">
      <c r="A129" s="317" t="s">
        <v>203</v>
      </c>
      <c r="B129" s="318" t="str">
        <f aca="false">VLOOKUP($A129,01_SINTETICO!$A:$M,2,0)</f>
        <v>93659U</v>
      </c>
      <c r="C129" s="318" t="str">
        <f aca="false">VLOOKUP($A129,01_SINTETICO!$A:$M,3,0)</f>
        <v>DISJUNTOR MONOPOLAR TIPO DIN, CORRENTE NOMINAL DE 50A - FORNECIMENTO E INSTALAÇÃO. AF_10/2020</v>
      </c>
      <c r="D129" s="318" t="str">
        <f aca="false">VLOOKUP($A129,01_SINTETICO!$A:$M,4,0)</f>
        <v>SER.CG</v>
      </c>
      <c r="E129" s="37" t="str">
        <f aca="false">VLOOKUP($A129,01_SINTETICO!$A:$M,5,0)</f>
        <v>UN</v>
      </c>
      <c r="F129" s="37" t="n">
        <f aca="false">VLOOKUP($A129,01_SINTETICO!$A:$M,6,0)</f>
        <v>3</v>
      </c>
      <c r="G129" s="319" t="n">
        <f aca="false">VLOOKUP($A129,01_SINTETICO!$A:$M,11,0)</f>
        <v>61.40356992</v>
      </c>
      <c r="H129" s="319" t="n">
        <f aca="false">VLOOKUP($A129,01_SINTETICO!$A:$M,12,0)</f>
        <v>22.8381336581303</v>
      </c>
      <c r="I129" s="319" t="n">
        <f aca="false">VLOOKUP($A129,01_SINTETICO!$A:$M,13,0)</f>
        <v>84.2417035781303</v>
      </c>
      <c r="J129" s="320" t="n">
        <f aca="false">I129/SUM($I$7:$I$1048576)</f>
        <v>0.000233076437956895</v>
      </c>
      <c r="K129" s="316" t="n">
        <f aca="false">J129+K128</f>
        <v>0.998333607792004</v>
      </c>
    </row>
    <row r="130" customFormat="false" ht="25.5" hidden="false" customHeight="false" outlineLevel="0" collapsed="false">
      <c r="A130" s="317" t="s">
        <v>258</v>
      </c>
      <c r="B130" s="318" t="str">
        <f aca="false">VLOOKUP($A130,01_SINTETICO!$A:$M,2,0)</f>
        <v>93656U</v>
      </c>
      <c r="C130" s="318" t="str">
        <f aca="false">VLOOKUP($A130,01_SINTETICO!$A:$M,3,0)</f>
        <v>DISJUNTOR MONOPOLAR TIPO DIN, CORRENTE NOMINAL DE 25A - FORNECIMENTO E INSTALAÇÃO. AF_10/2020</v>
      </c>
      <c r="D130" s="318" t="str">
        <f aca="false">VLOOKUP($A130,01_SINTETICO!$A:$M,4,0)</f>
        <v>SER.CG</v>
      </c>
      <c r="E130" s="37" t="str">
        <f aca="false">VLOOKUP($A130,01_SINTETICO!$A:$M,5,0)</f>
        <v>UN</v>
      </c>
      <c r="F130" s="37" t="n">
        <f aca="false">VLOOKUP($A130,01_SINTETICO!$A:$M,6,0)</f>
        <v>5</v>
      </c>
      <c r="G130" s="319" t="n">
        <f aca="false">VLOOKUP($A130,01_SINTETICO!$A:$M,11,0)</f>
        <v>63.3647448</v>
      </c>
      <c r="H130" s="319" t="n">
        <f aca="false">VLOOKUP($A130,01_SINTETICO!$A:$M,12,0)</f>
        <v>13.3383391608002</v>
      </c>
      <c r="I130" s="319" t="n">
        <f aca="false">VLOOKUP($A130,01_SINTETICO!$A:$M,13,0)</f>
        <v>76.7030839608002</v>
      </c>
      <c r="J130" s="320" t="n">
        <f aca="false">I130/SUM($I$7:$I$1048576)</f>
        <v>0.00021221889907902</v>
      </c>
      <c r="K130" s="316" t="n">
        <f aca="false">J130+K129</f>
        <v>0.998545826691083</v>
      </c>
    </row>
    <row r="131" customFormat="false" ht="25.5" hidden="false" customHeight="false" outlineLevel="0" collapsed="false">
      <c r="A131" s="317" t="s">
        <v>328</v>
      </c>
      <c r="B131" s="312" t="str">
        <f aca="false">VLOOKUP($A131,01_SINTETICO!$A:$M,2,0)</f>
        <v>T.ELE.TAMPA.CURVA.HOR200</v>
      </c>
      <c r="C131" s="312" t="str">
        <f aca="false">VLOOKUP($A131,01_SINTETICO!$A:$M,3,0)</f>
        <v>TAMPA DE ENCAIXE PARA CURVA HORIZONTAL 90º - 200 MM</v>
      </c>
      <c r="D131" s="312" t="str">
        <f aca="false">VLOOKUP($A131,01_SINTETICO!$A:$M,4,0)</f>
        <v>SER.CG</v>
      </c>
      <c r="E131" s="313" t="str">
        <f aca="false">VLOOKUP($A131,01_SINTETICO!$A:$M,5,0)</f>
        <v>UN</v>
      </c>
      <c r="F131" s="313" t="n">
        <f aca="false">VLOOKUP($A131,01_SINTETICO!$A:$M,6,0)</f>
        <v>2</v>
      </c>
      <c r="G131" s="314" t="n">
        <f aca="false">VLOOKUP($A131,01_SINTETICO!$A:$M,11,0)</f>
        <v>53.17788</v>
      </c>
      <c r="H131" s="314" t="n">
        <f aca="false">VLOOKUP($A131,01_SINTETICO!$A:$M,12,0)</f>
        <v>16.09452689086</v>
      </c>
      <c r="I131" s="314" t="n">
        <f aca="false">VLOOKUP($A131,01_SINTETICO!$A:$M,13,0)</f>
        <v>69.27240689086</v>
      </c>
      <c r="J131" s="315" t="n">
        <f aca="false">I131/SUM($I$7:$I$1048576)</f>
        <v>0.000191660011146948</v>
      </c>
      <c r="K131" s="316" t="n">
        <f aca="false">J131+K130</f>
        <v>0.99873748670223</v>
      </c>
    </row>
    <row r="132" customFormat="false" ht="25.5" hidden="false" customHeight="false" outlineLevel="0" collapsed="false">
      <c r="A132" s="311" t="s">
        <v>236</v>
      </c>
      <c r="B132" s="312" t="str">
        <f aca="false">VLOOKUP($A132,01_SINTETICO!$A:$M,2,0)</f>
        <v>91953U</v>
      </c>
      <c r="C132" s="312" t="str">
        <f aca="false">VLOOKUP($A132,01_SINTETICO!$A:$M,3,0)</f>
        <v>INTERRUPTOR SIMPLES (1 MÓDULO), 10A/250V, INCLUINDO SUPORTE E PLACA - FORNECIMENTO E INSTALAÇÃO. AF_12/2015</v>
      </c>
      <c r="D132" s="312" t="str">
        <f aca="false">VLOOKUP($A132,01_SINTETICO!$A:$M,4,0)</f>
        <v>SER.CG</v>
      </c>
      <c r="E132" s="313" t="str">
        <f aca="false">VLOOKUP($A132,01_SINTETICO!$A:$M,5,0)</f>
        <v>UN</v>
      </c>
      <c r="F132" s="313" t="n">
        <f aca="false">VLOOKUP($A132,01_SINTETICO!$A:$M,6,0)</f>
        <v>2</v>
      </c>
      <c r="G132" s="314" t="n">
        <f aca="false">VLOOKUP($A132,01_SINTETICO!$A:$M,11,0)</f>
        <v>36.622824</v>
      </c>
      <c r="H132" s="314" t="n">
        <f aca="false">VLOOKUP($A132,01_SINTETICO!$A:$M,12,0)</f>
        <v>28.970148403548</v>
      </c>
      <c r="I132" s="314" t="n">
        <f aca="false">VLOOKUP($A132,01_SINTETICO!$A:$M,13,0)</f>
        <v>65.592972403548</v>
      </c>
      <c r="J132" s="315" t="n">
        <f aca="false">I132/SUM($I$7:$I$1048576)</f>
        <v>0.000181479905005064</v>
      </c>
      <c r="K132" s="316" t="n">
        <f aca="false">J132+K131</f>
        <v>0.998918966607235</v>
      </c>
    </row>
    <row r="133" customFormat="false" ht="25.5" hidden="false" customHeight="false" outlineLevel="0" collapsed="false">
      <c r="A133" s="317" t="s">
        <v>346</v>
      </c>
      <c r="B133" s="312" t="str">
        <f aca="false">VLOOKUP($A133,01_SINTETICO!$A:$M,2,0)</f>
        <v>T.ELE.CONECTOR.SOM</v>
      </c>
      <c r="C133" s="312" t="str">
        <f aca="false">VLOOKUP($A133,01_SINTETICO!$A:$M,3,0)</f>
        <v>CONECTORIZAÇÃO EM CABO DE MICROFONE XLR/CANON - FORNECIMENTO E INSTALACAO</v>
      </c>
      <c r="D133" s="312" t="str">
        <f aca="false">VLOOKUP($A133,01_SINTETICO!$A:$M,4,0)</f>
        <v>SER.CG</v>
      </c>
      <c r="E133" s="313" t="str">
        <f aca="false">VLOOKUP($A133,01_SINTETICO!$A:$M,5,0)</f>
        <v>UN</v>
      </c>
      <c r="F133" s="313" t="n">
        <f aca="false">VLOOKUP($A133,01_SINTETICO!$A:$M,6,0)</f>
        <v>2</v>
      </c>
      <c r="G133" s="314" t="n">
        <f aca="false">VLOOKUP($A133,01_SINTETICO!$A:$M,11,0)</f>
        <v>62.2651344</v>
      </c>
      <c r="H133" s="314" t="n">
        <f aca="false">VLOOKUP($A133,01_SINTETICO!$A:$M,12,0)</f>
        <v>1.2875621512688</v>
      </c>
      <c r="I133" s="314" t="n">
        <f aca="false">VLOOKUP($A133,01_SINTETICO!$A:$M,13,0)</f>
        <v>63.5526965512688</v>
      </c>
      <c r="J133" s="315" t="n">
        <f aca="false">I133/SUM($I$7:$I$1048576)</f>
        <v>0.000175834954726279</v>
      </c>
      <c r="K133" s="316" t="n">
        <f aca="false">J133+K132</f>
        <v>0.999094801561961</v>
      </c>
    </row>
    <row r="134" customFormat="false" ht="25.5" hidden="false" customHeight="false" outlineLevel="0" collapsed="false">
      <c r="A134" s="311" t="s">
        <v>251</v>
      </c>
      <c r="B134" s="312" t="str">
        <f aca="false">VLOOKUP($A134,01_SINTETICO!$A:$M,2,0)</f>
        <v>91994U</v>
      </c>
      <c r="C134" s="312" t="str">
        <f aca="false">VLOOKUP($A134,01_SINTETICO!$A:$M,3,0)</f>
        <v>TOMADA MÉDIA DE EMBUTIR (1 MÓDULO), 2P+T 10 A, SEM SUPORTE E SEM PLACA - FORNECIMENTO E INSTALAÇÃO. AF_12/2015</v>
      </c>
      <c r="D134" s="312" t="str">
        <f aca="false">VLOOKUP($A134,01_SINTETICO!$A:$M,4,0)</f>
        <v>SER.CG</v>
      </c>
      <c r="E134" s="313" t="str">
        <f aca="false">VLOOKUP($A134,01_SINTETICO!$A:$M,5,0)</f>
        <v>UN</v>
      </c>
      <c r="F134" s="313" t="n">
        <f aca="false">VLOOKUP($A134,01_SINTETICO!$A:$M,6,0)</f>
        <v>2</v>
      </c>
      <c r="G134" s="314" t="n">
        <f aca="false">VLOOKUP($A134,01_SINTETICO!$A:$M,11,0)</f>
        <v>27.7333728</v>
      </c>
      <c r="H134" s="314" t="n">
        <f aca="false">VLOOKUP($A134,01_SINTETICO!$A:$M,12,0)</f>
        <v>25.5098251220131</v>
      </c>
      <c r="I134" s="314" t="n">
        <f aca="false">VLOOKUP($A134,01_SINTETICO!$A:$M,13,0)</f>
        <v>53.2431979220131</v>
      </c>
      <c r="J134" s="315" t="n">
        <f aca="false">I134/SUM($I$7:$I$1048576)</f>
        <v>0.000147311063167037</v>
      </c>
      <c r="K134" s="316" t="n">
        <f aca="false">J134+K133</f>
        <v>0.999242112625128</v>
      </c>
    </row>
    <row r="135" customFormat="false" ht="25.5" hidden="false" customHeight="false" outlineLevel="0" collapsed="false">
      <c r="A135" s="317" t="s">
        <v>242</v>
      </c>
      <c r="B135" s="318" t="str">
        <f aca="false">VLOOKUP($A135,01_SINTETICO!$A:$M,2,0)</f>
        <v>91959U</v>
      </c>
      <c r="C135" s="318" t="str">
        <f aca="false">VLOOKUP($A135,01_SINTETICO!$A:$M,3,0)</f>
        <v>INTERRUPTOR SIMPLES (2 MÓDULOS), 10A/250V, INCLUINDO SUPORTE E PLACA - FORNECIMENTO E INSTALAÇÃO. AF_12/2015</v>
      </c>
      <c r="D135" s="318" t="str">
        <f aca="false">VLOOKUP($A135,01_SINTETICO!$A:$M,4,0)</f>
        <v>SER.CG</v>
      </c>
      <c r="E135" s="37" t="str">
        <f aca="false">VLOOKUP($A135,01_SINTETICO!$A:$M,5,0)</f>
        <v>UN</v>
      </c>
      <c r="F135" s="37" t="n">
        <f aca="false">VLOOKUP($A135,01_SINTETICO!$A:$M,6,0)</f>
        <v>1</v>
      </c>
      <c r="G135" s="319" t="n">
        <f aca="false">VLOOKUP($A135,01_SINTETICO!$A:$M,11,0)</f>
        <v>28.588896</v>
      </c>
      <c r="H135" s="319" t="n">
        <f aca="false">VLOOKUP($A135,01_SINTETICO!$A:$M,12,0)</f>
        <v>21.3252481303895</v>
      </c>
      <c r="I135" s="319" t="n">
        <f aca="false">VLOOKUP($A135,01_SINTETICO!$A:$M,13,0)</f>
        <v>49.9141441303895</v>
      </c>
      <c r="J135" s="320" t="n">
        <f aca="false">I135/SUM($I$7:$I$1048576)</f>
        <v>0.000138100375745469</v>
      </c>
      <c r="K135" s="316" t="n">
        <f aca="false">J135+K134</f>
        <v>0.999380213000873</v>
      </c>
    </row>
    <row r="136" customFormat="false" ht="15" hidden="false" customHeight="false" outlineLevel="0" collapsed="false">
      <c r="A136" s="317" t="s">
        <v>212</v>
      </c>
      <c r="B136" s="318" t="str">
        <f aca="false">VLOOKUP($A136,01_SINTETICO!$A:$M,2,0)</f>
        <v>T.ELE.SAIDA</v>
      </c>
      <c r="C136" s="318" t="str">
        <f aca="false">VLOOKUP($A136,01_SINTETICO!$A:$M,3,0)</f>
        <v>SAIDA HORIZONTAL PARA ELETRODUTO 3/4</v>
      </c>
      <c r="D136" s="318" t="str">
        <f aca="false">VLOOKUP($A136,01_SINTETICO!$A:$M,4,0)</f>
        <v>SER.CG</v>
      </c>
      <c r="E136" s="37" t="str">
        <f aca="false">VLOOKUP($A136,01_SINTETICO!$A:$M,5,0)</f>
        <v>UN</v>
      </c>
      <c r="F136" s="37" t="n">
        <f aca="false">VLOOKUP($A136,01_SINTETICO!$A:$M,6,0)</f>
        <v>5</v>
      </c>
      <c r="G136" s="319" t="n">
        <f aca="false">VLOOKUP($A136,01_SINTETICO!$A:$M,11,0)</f>
        <v>32.7033</v>
      </c>
      <c r="H136" s="319" t="n">
        <f aca="false">VLOOKUP($A136,01_SINTETICO!$A:$M,12,0)</f>
        <v>10.0590793067875</v>
      </c>
      <c r="I136" s="319" t="n">
        <f aca="false">VLOOKUP($A136,01_SINTETICO!$A:$M,13,0)</f>
        <v>42.7623793067875</v>
      </c>
      <c r="J136" s="320" t="n">
        <f aca="false">I136/SUM($I$7:$I$1048576)</f>
        <v>0.000118313170603724</v>
      </c>
      <c r="K136" s="316" t="n">
        <f aca="false">J136+K135</f>
        <v>0.999498526171477</v>
      </c>
    </row>
    <row r="137" customFormat="false" ht="25.5" hidden="false" customHeight="false" outlineLevel="0" collapsed="false">
      <c r="A137" s="311" t="s">
        <v>93</v>
      </c>
      <c r="B137" s="312" t="str">
        <f aca="false">VLOOKUP($A137,01_SINTETICO!$A:$M,2,0)</f>
        <v>97666U</v>
      </c>
      <c r="C137" s="312" t="str">
        <f aca="false">VLOOKUP($A137,01_SINTETICO!$A:$M,3,0)</f>
        <v>REMOÇÃO DE METAIS SANITÁRIOS, DE FORMA MANUAL, SEM REAPROVEITAMENTO. AF_12/2017</v>
      </c>
      <c r="D137" s="312" t="str">
        <f aca="false">VLOOKUP($A137,01_SINTETICO!$A:$M,4,0)</f>
        <v>SER.CG</v>
      </c>
      <c r="E137" s="313" t="str">
        <f aca="false">VLOOKUP($A137,01_SINTETICO!$A:$M,5,0)</f>
        <v>UN</v>
      </c>
      <c r="F137" s="313" t="n">
        <f aca="false">VLOOKUP($A137,01_SINTETICO!$A:$M,6,0)</f>
        <v>4</v>
      </c>
      <c r="G137" s="314" t="n">
        <f aca="false">VLOOKUP($A137,01_SINTETICO!$A:$M,11,0)</f>
        <v>13.668814992</v>
      </c>
      <c r="H137" s="314" t="n">
        <f aca="false">VLOOKUP($A137,01_SINTETICO!$A:$M,12,0)</f>
        <v>27.8444936470793</v>
      </c>
      <c r="I137" s="314" t="n">
        <f aca="false">VLOOKUP($A137,01_SINTETICO!$A:$M,13,0)</f>
        <v>41.5133086390793</v>
      </c>
      <c r="J137" s="315" t="n">
        <f aca="false">I137/SUM($I$7:$I$1048576)</f>
        <v>0.000114857293886845</v>
      </c>
      <c r="K137" s="316" t="n">
        <f aca="false">J137+K136</f>
        <v>0.999613383465364</v>
      </c>
    </row>
    <row r="138" customFormat="false" ht="25.5" hidden="false" customHeight="false" outlineLevel="0" collapsed="false">
      <c r="A138" s="311" t="s">
        <v>96</v>
      </c>
      <c r="B138" s="312" t="str">
        <f aca="false">VLOOKUP($A138,01_SINTETICO!$A:$M,2,0)</f>
        <v>T.97644UD</v>
      </c>
      <c r="C138" s="312" t="str">
        <f aca="false">VLOOKUP($A138,01_SINTETICO!$A:$M,3,0)</f>
        <v>REMOÇÃO DE BATE MACA, DE FORMA MANUAL, SEM REAPROVEITAMENTO. AF_12/2017</v>
      </c>
      <c r="D138" s="312" t="str">
        <f aca="false">VLOOKUP($A138,01_SINTETICO!$A:$M,4,0)</f>
        <v>SER.CG</v>
      </c>
      <c r="E138" s="313" t="str">
        <f aca="false">VLOOKUP($A138,01_SINTETICO!$A:$M,5,0)</f>
        <v>M2</v>
      </c>
      <c r="F138" s="313" t="n">
        <f aca="false">VLOOKUP($A138,01_SINTETICO!$A:$M,6,0)</f>
        <v>5.84</v>
      </c>
      <c r="G138" s="314" t="n">
        <f aca="false">VLOOKUP($A138,01_SINTETICO!$A:$M,11,0)</f>
        <v>13.02154777056</v>
      </c>
      <c r="H138" s="314" t="n">
        <f aca="false">VLOOKUP($A138,01_SINTETICO!$A:$M,12,0)</f>
        <v>22.125928326842</v>
      </c>
      <c r="I138" s="314" t="n">
        <f aca="false">VLOOKUP($A138,01_SINTETICO!$A:$M,13,0)</f>
        <v>35.147476097402</v>
      </c>
      <c r="J138" s="315" t="n">
        <f aca="false">I138/SUM($I$7:$I$1048576)</f>
        <v>9.72445734595078E-005</v>
      </c>
      <c r="K138" s="316" t="n">
        <f aca="false">J138+K137</f>
        <v>0.999710628038823</v>
      </c>
    </row>
    <row r="139" customFormat="false" ht="25.5" hidden="false" customHeight="false" outlineLevel="0" collapsed="false">
      <c r="A139" s="311" t="s">
        <v>81</v>
      </c>
      <c r="B139" s="312" t="str">
        <f aca="false">VLOOKUP($A139,01_SINTETICO!$A:$M,2,0)</f>
        <v>97660U</v>
      </c>
      <c r="C139" s="312" t="str">
        <f aca="false">VLOOKUP($A139,01_SINTETICO!$A:$M,3,0)</f>
        <v>REMOÇÃO DE INTERRUPTORES/TOMADAS ELÉTRICAS, DE FORMA MANUAL, SEM REAPROVEITAMENTO. AF_12/2017</v>
      </c>
      <c r="D139" s="312" t="str">
        <f aca="false">VLOOKUP($A139,01_SINTETICO!$A:$M,4,0)</f>
        <v>SER.CG</v>
      </c>
      <c r="E139" s="313" t="str">
        <f aca="false">VLOOKUP($A139,01_SINTETICO!$A:$M,5,0)</f>
        <v>UN</v>
      </c>
      <c r="F139" s="313" t="n">
        <f aca="false">VLOOKUP($A139,01_SINTETICO!$A:$M,6,0)</f>
        <v>45</v>
      </c>
      <c r="G139" s="314" t="n">
        <f aca="false">VLOOKUP($A139,01_SINTETICO!$A:$M,11,0)</f>
        <v>11.35416555</v>
      </c>
      <c r="H139" s="314" t="n">
        <f aca="false">VLOOKUP($A139,01_SINTETICO!$A:$M,12,0)</f>
        <v>22.7333315104117</v>
      </c>
      <c r="I139" s="314" t="n">
        <f aca="false">VLOOKUP($A139,01_SINTETICO!$A:$M,13,0)</f>
        <v>34.0874970604117</v>
      </c>
      <c r="J139" s="315" t="n">
        <f aca="false">I139/SUM($I$7:$I$1048576)</f>
        <v>9.43118675934453E-005</v>
      </c>
      <c r="K139" s="316" t="n">
        <f aca="false">J139+K138</f>
        <v>0.999804939906417</v>
      </c>
    </row>
    <row r="140" customFormat="false" ht="25.5" hidden="false" customHeight="false" outlineLevel="0" collapsed="false">
      <c r="A140" s="317" t="s">
        <v>72</v>
      </c>
      <c r="B140" s="318" t="str">
        <f aca="false">VLOOKUP($A140,01_SINTETICO!$A:$M,2,0)</f>
        <v>97640U</v>
      </c>
      <c r="C140" s="318" t="str">
        <f aca="false">VLOOKUP($A140,01_SINTETICO!$A:$M,3,0)</f>
        <v>REMOÇÃO DE FORROS DE DRYWALL, PVC E FIBROMINERAL, DE FORMA MANUAL, SEM REAPROVEITAMENTO. AF_12/2017</v>
      </c>
      <c r="D140" s="318" t="str">
        <f aca="false">VLOOKUP($A140,01_SINTETICO!$A:$M,4,0)</f>
        <v>SER.CG</v>
      </c>
      <c r="E140" s="37" t="str">
        <f aca="false">VLOOKUP($A140,01_SINTETICO!$A:$M,5,0)</f>
        <v>M2</v>
      </c>
      <c r="F140" s="37" t="n">
        <f aca="false">VLOOKUP($A140,01_SINTETICO!$A:$M,6,0)</f>
        <v>15.12</v>
      </c>
      <c r="G140" s="319" t="n">
        <f aca="false">VLOOKUP($A140,01_SINTETICO!$A:$M,11,0)</f>
        <v>10.98673114896</v>
      </c>
      <c r="H140" s="319" t="n">
        <f aca="false">VLOOKUP($A140,01_SINTETICO!$A:$M,12,0)</f>
        <v>20.3696349935646</v>
      </c>
      <c r="I140" s="319" t="n">
        <f aca="false">VLOOKUP($A140,01_SINTETICO!$A:$M,13,0)</f>
        <v>31.3563661425246</v>
      </c>
      <c r="J140" s="320" t="n">
        <f aca="false">I140/SUM($I$7:$I$1048576)</f>
        <v>8.67554882837048E-005</v>
      </c>
      <c r="K140" s="316" t="n">
        <f aca="false">J140+K139</f>
        <v>0.999891695394701</v>
      </c>
    </row>
    <row r="141" customFormat="false" ht="25.5" hidden="false" customHeight="false" outlineLevel="0" collapsed="false">
      <c r="A141" s="311" t="s">
        <v>84</v>
      </c>
      <c r="B141" s="312" t="str">
        <f aca="false">VLOOKUP($A141,01_SINTETICO!$A:$M,2,0)</f>
        <v>97663U</v>
      </c>
      <c r="C141" s="312" t="str">
        <f aca="false">VLOOKUP($A141,01_SINTETICO!$A:$M,3,0)</f>
        <v>REMOÇÃO DE LOUÇAS, DE FORMA MANUAL, SEM REAPROVEITAMENTO. AF_12/2017</v>
      </c>
      <c r="D141" s="312" t="str">
        <f aca="false">VLOOKUP($A141,01_SINTETICO!$A:$M,4,0)</f>
        <v>SER.CG</v>
      </c>
      <c r="E141" s="313" t="str">
        <f aca="false">VLOOKUP($A141,01_SINTETICO!$A:$M,5,0)</f>
        <v>UN</v>
      </c>
      <c r="F141" s="313" t="n">
        <f aca="false">VLOOKUP($A141,01_SINTETICO!$A:$M,6,0)</f>
        <v>2</v>
      </c>
      <c r="G141" s="314" t="n">
        <f aca="false">VLOOKUP($A141,01_SINTETICO!$A:$M,11,0)</f>
        <v>9.37411776</v>
      </c>
      <c r="H141" s="314" t="n">
        <f aca="false">VLOOKUP($A141,01_SINTETICO!$A:$M,12,0)</f>
        <v>19.0949334958392</v>
      </c>
      <c r="I141" s="314" t="n">
        <f aca="false">VLOOKUP($A141,01_SINTETICO!$A:$M,13,0)</f>
        <v>28.4690512558392</v>
      </c>
      <c r="J141" s="315" t="n">
        <f aca="false">I141/SUM($I$7:$I$1048576)</f>
        <v>7.87669856719976E-005</v>
      </c>
      <c r="K141" s="316" t="n">
        <f aca="false">J141+K140</f>
        <v>0.999970462380373</v>
      </c>
    </row>
    <row r="142" customFormat="false" ht="25.5" hidden="false" customHeight="false" outlineLevel="0" collapsed="false">
      <c r="A142" s="321" t="s">
        <v>87</v>
      </c>
      <c r="B142" s="312" t="str">
        <f aca="false">VLOOKUP($A142,01_SINTETICO!$A:$M,2,0)</f>
        <v>97664U</v>
      </c>
      <c r="C142" s="312" t="str">
        <f aca="false">VLOOKUP($A142,01_SINTETICO!$A:$M,3,0)</f>
        <v>REMOÇÃO DE ACESSÓRIOS, DE FORMA MANUAL, SEM REAPROVEITAMENTO. AF_12/2017</v>
      </c>
      <c r="D142" s="312" t="str">
        <f aca="false">VLOOKUP($A142,01_SINTETICO!$A:$M,4,0)</f>
        <v>SER.CG</v>
      </c>
      <c r="E142" s="313" t="str">
        <f aca="false">VLOOKUP($A142,01_SINTETICO!$A:$M,5,0)</f>
        <v>UN</v>
      </c>
      <c r="F142" s="313" t="n">
        <f aca="false">VLOOKUP($A142,01_SINTETICO!$A:$M,6,0)</f>
        <v>6</v>
      </c>
      <c r="G142" s="314" t="n">
        <f aca="false">VLOOKUP($A142,01_SINTETICO!$A:$M,11,0)</f>
        <v>3.51529416</v>
      </c>
      <c r="H142" s="314" t="n">
        <f aca="false">VLOOKUP($A142,01_SINTETICO!$A:$M,12,0)</f>
        <v>7.16060006093969</v>
      </c>
      <c r="I142" s="314" t="n">
        <f aca="false">VLOOKUP($A142,01_SINTETICO!$A:$M,13,0)</f>
        <v>10.6758942209397</v>
      </c>
      <c r="J142" s="315" t="n">
        <f aca="false">I142/SUM($I$7:$I$1048576)</f>
        <v>2.95376196269991E-005</v>
      </c>
      <c r="K142" s="316" t="n">
        <f aca="false">J142+K141</f>
        <v>1</v>
      </c>
    </row>
  </sheetData>
  <autoFilter ref="A6:J142"/>
  <mergeCells count="13">
    <mergeCell ref="A1:C3"/>
    <mergeCell ref="D1:K1"/>
    <mergeCell ref="D2:I3"/>
    <mergeCell ref="J2:K2"/>
    <mergeCell ref="J3:K3"/>
    <mergeCell ref="A4:A5"/>
    <mergeCell ref="B4:B5"/>
    <mergeCell ref="C4:C5"/>
    <mergeCell ref="D4:D5"/>
    <mergeCell ref="E4:E5"/>
    <mergeCell ref="F4:F5"/>
    <mergeCell ref="G4:I4"/>
    <mergeCell ref="J4:K4"/>
  </mergeCells>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A1:H243"/>
  <sheetViews>
    <sheetView showFormulas="false" showGridLines="true" showRowColHeaders="true" showZeros="true" rightToLeft="false" tabSelected="false" showOutlineSymbols="true" defaultGridColor="true" view="pageBreakPreview" topLeftCell="A37" colorId="64" zoomScale="90" zoomScaleNormal="85" zoomScalePageLayoutView="90" workbookViewId="0">
      <selection pane="topLeft" activeCell="C9" activeCellId="0" sqref="C9"/>
    </sheetView>
  </sheetViews>
  <sheetFormatPr defaultRowHeight="15" zeroHeight="false" outlineLevelRow="0" outlineLevelCol="0"/>
  <cols>
    <col collapsed="false" customWidth="true" hidden="false" outlineLevel="0" max="1" min="1" style="322" width="20.86"/>
    <col collapsed="false" customWidth="true" hidden="false" outlineLevel="0" max="2" min="2" style="323" width="61.42"/>
    <col collapsed="false" customWidth="true" hidden="false" outlineLevel="0" max="5" min="3" style="324" width="9.14"/>
    <col collapsed="false" customWidth="true" hidden="false" outlineLevel="0" max="6" min="6" style="325" width="20.14"/>
    <col collapsed="false" customWidth="true" hidden="false" outlineLevel="0" max="7" min="7" style="326" width="22.43"/>
    <col collapsed="false" customWidth="true" hidden="false" outlineLevel="0" max="8" min="8" style="324" width="13.29"/>
    <col collapsed="false" customWidth="true" hidden="false" outlineLevel="0" max="9" min="9" style="327" width="9.58"/>
    <col collapsed="false" customWidth="true" hidden="false" outlineLevel="0" max="10" min="10" style="327" width="12.14"/>
    <col collapsed="false" customWidth="true" hidden="false" outlineLevel="0" max="1025" min="11" style="327" width="9.14"/>
  </cols>
  <sheetData>
    <row r="1" customFormat="false" ht="18" hidden="false" customHeight="false" outlineLevel="0" collapsed="false">
      <c r="A1" s="328" t="s">
        <v>953</v>
      </c>
    </row>
    <row r="2" customFormat="false" ht="42.75" hidden="false" customHeight="false" outlineLevel="0" collapsed="false">
      <c r="B2" s="323" t="s">
        <v>954</v>
      </c>
    </row>
    <row r="3" customFormat="false" ht="15" hidden="false" customHeight="false" outlineLevel="0" collapsed="false">
      <c r="A3" s="329" t="s">
        <v>29</v>
      </c>
      <c r="B3" s="330" t="s">
        <v>955</v>
      </c>
      <c r="C3" s="331" t="s">
        <v>31</v>
      </c>
      <c r="D3" s="331" t="s">
        <v>839</v>
      </c>
      <c r="E3" s="331" t="s">
        <v>956</v>
      </c>
      <c r="F3" s="332" t="s">
        <v>957</v>
      </c>
      <c r="G3" s="333" t="s">
        <v>55</v>
      </c>
      <c r="H3" s="331" t="s">
        <v>958</v>
      </c>
    </row>
    <row r="4" customFormat="false" ht="14.25" hidden="false" customHeight="false" outlineLevel="0" collapsed="false">
      <c r="A4" s="334" t="n">
        <v>40813</v>
      </c>
      <c r="B4" s="144" t="s">
        <v>475</v>
      </c>
      <c r="C4" s="145" t="s">
        <v>476</v>
      </c>
      <c r="D4" s="145" t="s">
        <v>63</v>
      </c>
      <c r="E4" s="143" t="n">
        <v>2.02</v>
      </c>
      <c r="F4" s="335" t="n">
        <v>17590.92</v>
      </c>
      <c r="G4" s="336" t="n">
        <f aca="false">VLOOKUP(A4,'INSUMOS SINAPI'!A:E,5,0)</f>
        <v>17590.92</v>
      </c>
      <c r="H4" s="337"/>
    </row>
    <row r="5" customFormat="false" ht="14.25" hidden="false" customHeight="false" outlineLevel="0" collapsed="false">
      <c r="A5" s="334" t="s">
        <v>646</v>
      </c>
      <c r="B5" s="144" t="s">
        <v>647</v>
      </c>
      <c r="C5" s="145" t="s">
        <v>478</v>
      </c>
      <c r="D5" s="145" t="s">
        <v>32</v>
      </c>
      <c r="E5" s="143" t="n">
        <v>1</v>
      </c>
      <c r="F5" s="335" t="n">
        <v>26889</v>
      </c>
      <c r="G5" s="336" t="n">
        <f aca="false">ROUND(VLOOKUP(A5,04_PESQUISAS!A:G,7,0),2)</f>
        <v>26889</v>
      </c>
      <c r="H5" s="337" t="n">
        <f aca="false">F5-G5</f>
        <v>0</v>
      </c>
    </row>
    <row r="6" customFormat="false" ht="31.5" hidden="false" customHeight="false" outlineLevel="0" collapsed="false">
      <c r="A6" s="334" t="n">
        <v>42422</v>
      </c>
      <c r="B6" s="144" t="s">
        <v>716</v>
      </c>
      <c r="C6" s="145" t="s">
        <v>478</v>
      </c>
      <c r="D6" s="145" t="s">
        <v>32</v>
      </c>
      <c r="E6" s="143" t="n">
        <v>4</v>
      </c>
      <c r="F6" s="335" t="n">
        <v>3945</v>
      </c>
      <c r="G6" s="336" t="n">
        <f aca="false">VLOOKUP(A6,'INSUMOS SINAPI'!A:E,5,0)</f>
        <v>3945</v>
      </c>
      <c r="H6" s="337" t="n">
        <f aca="false">F6-G6</f>
        <v>0</v>
      </c>
    </row>
    <row r="7" customFormat="false" ht="31.5" hidden="false" customHeight="false" outlineLevel="0" collapsed="false">
      <c r="A7" s="334" t="n">
        <v>42425</v>
      </c>
      <c r="B7" s="144" t="s">
        <v>715</v>
      </c>
      <c r="C7" s="145" t="s">
        <v>478</v>
      </c>
      <c r="D7" s="145" t="s">
        <v>32</v>
      </c>
      <c r="E7" s="143" t="n">
        <v>4</v>
      </c>
      <c r="F7" s="335" t="n">
        <v>2657.4</v>
      </c>
      <c r="G7" s="336" t="n">
        <f aca="false">VLOOKUP(A7,'INSUMOS SINAPI'!A:E,5,0)</f>
        <v>2657.4</v>
      </c>
      <c r="H7" s="337" t="n">
        <f aca="false">F7-G7</f>
        <v>0</v>
      </c>
    </row>
    <row r="8" customFormat="false" ht="21" hidden="false" customHeight="false" outlineLevel="0" collapsed="false">
      <c r="A8" s="334" t="n">
        <v>39413</v>
      </c>
      <c r="B8" s="144" t="s">
        <v>521</v>
      </c>
      <c r="C8" s="145" t="s">
        <v>478</v>
      </c>
      <c r="D8" s="145" t="s">
        <v>68</v>
      </c>
      <c r="E8" s="143" t="n">
        <v>466.17</v>
      </c>
      <c r="F8" s="335" t="n">
        <v>19.09</v>
      </c>
      <c r="G8" s="336" t="n">
        <f aca="false">VLOOKUP(A8,'INSUMOS SINAPI'!A:E,5,0)</f>
        <v>19.09</v>
      </c>
      <c r="H8" s="337" t="n">
        <f aca="false">F8-G8</f>
        <v>0</v>
      </c>
    </row>
    <row r="9" customFormat="false" ht="14.25" hidden="false" customHeight="false" outlineLevel="0" collapsed="false">
      <c r="A9" s="334" t="n">
        <v>2436</v>
      </c>
      <c r="B9" s="144" t="s">
        <v>497</v>
      </c>
      <c r="C9" s="145" t="s">
        <v>476</v>
      </c>
      <c r="D9" s="145" t="s">
        <v>484</v>
      </c>
      <c r="E9" s="143" t="n">
        <v>478.58</v>
      </c>
      <c r="F9" s="335" t="n">
        <v>18.58</v>
      </c>
      <c r="G9" s="336" t="n">
        <f aca="false">VLOOKUP(A9,'INSUMOS SINAPI'!A:E,5,0)</f>
        <v>18.58</v>
      </c>
      <c r="H9" s="337" t="n">
        <f aca="false">F9-G9</f>
        <v>0</v>
      </c>
    </row>
    <row r="10" customFormat="false" ht="21" hidden="false" customHeight="false" outlineLevel="0" collapsed="false">
      <c r="A10" s="334" t="n">
        <v>37370</v>
      </c>
      <c r="B10" s="144" t="s">
        <v>483</v>
      </c>
      <c r="C10" s="145" t="s">
        <v>478</v>
      </c>
      <c r="D10" s="145" t="s">
        <v>484</v>
      </c>
      <c r="E10" s="335" t="n">
        <v>2725.9</v>
      </c>
      <c r="F10" s="335" t="n">
        <v>3.14</v>
      </c>
      <c r="G10" s="336" t="n">
        <f aca="false">VLOOKUP(A10,'INSUMOS SINAPI'!A:E,5,0)</f>
        <v>3.14</v>
      </c>
      <c r="H10" s="337" t="n">
        <f aca="false">F10-G10</f>
        <v>0</v>
      </c>
    </row>
    <row r="11" customFormat="false" ht="21" hidden="false" customHeight="false" outlineLevel="0" collapsed="false">
      <c r="A11" s="334" t="n">
        <v>41955</v>
      </c>
      <c r="B11" s="144" t="s">
        <v>754</v>
      </c>
      <c r="C11" s="145" t="s">
        <v>478</v>
      </c>
      <c r="D11" s="145" t="s">
        <v>506</v>
      </c>
      <c r="E11" s="143" t="n">
        <v>100</v>
      </c>
      <c r="F11" s="335" t="n">
        <v>80.32</v>
      </c>
      <c r="G11" s="336" t="n">
        <f aca="false">VLOOKUP(A11,'INSUMOS SINAPI'!A:E,5,0)</f>
        <v>80.32</v>
      </c>
      <c r="H11" s="337" t="n">
        <f aca="false">F11-G11</f>
        <v>0</v>
      </c>
    </row>
    <row r="12" customFormat="false" ht="31.5" hidden="false" customHeight="false" outlineLevel="0" collapsed="false">
      <c r="A12" s="334" t="n">
        <v>42424</v>
      </c>
      <c r="B12" s="144" t="s">
        <v>714</v>
      </c>
      <c r="C12" s="145" t="s">
        <v>478</v>
      </c>
      <c r="D12" s="145" t="s">
        <v>32</v>
      </c>
      <c r="E12" s="143" t="n">
        <v>3</v>
      </c>
      <c r="F12" s="335" t="n">
        <v>2373.29</v>
      </c>
      <c r="G12" s="336" t="n">
        <f aca="false">VLOOKUP(A12,'INSUMOS SINAPI'!A:E,5,0)</f>
        <v>2373.29</v>
      </c>
      <c r="H12" s="337" t="n">
        <f aca="false">F12-G12</f>
        <v>0</v>
      </c>
    </row>
    <row r="13" customFormat="false" ht="21" hidden="false" customHeight="false" outlineLevel="0" collapsed="false">
      <c r="A13" s="334" t="n">
        <v>39599</v>
      </c>
      <c r="B13" s="144" t="s">
        <v>697</v>
      </c>
      <c r="C13" s="145" t="s">
        <v>478</v>
      </c>
      <c r="D13" s="145" t="s">
        <v>152</v>
      </c>
      <c r="E13" s="143" t="n">
        <v>750</v>
      </c>
      <c r="F13" s="335" t="n">
        <v>8.46</v>
      </c>
      <c r="G13" s="336" t="n">
        <f aca="false">VLOOKUP(A13,'INSUMOS SINAPI'!A:E,5,0)</f>
        <v>8.46</v>
      </c>
      <c r="H13" s="337" t="n">
        <f aca="false">F13-G13</f>
        <v>0</v>
      </c>
    </row>
    <row r="14" customFormat="false" ht="14.25" hidden="false" customHeight="false" outlineLevel="0" collapsed="false">
      <c r="A14" s="334" t="n">
        <v>6111</v>
      </c>
      <c r="B14" s="144" t="s">
        <v>493</v>
      </c>
      <c r="C14" s="145" t="s">
        <v>476</v>
      </c>
      <c r="D14" s="145" t="s">
        <v>484</v>
      </c>
      <c r="E14" s="143" t="n">
        <v>517.84</v>
      </c>
      <c r="F14" s="335" t="n">
        <v>11.12</v>
      </c>
      <c r="G14" s="336" t="n">
        <f aca="false">VLOOKUP(A14,'INSUMOS SINAPI'!A:E,5,0)</f>
        <v>11.11</v>
      </c>
      <c r="H14" s="337" t="n">
        <f aca="false">F14-G14</f>
        <v>0.00999999999999979</v>
      </c>
    </row>
    <row r="15" customFormat="false" ht="14.25" hidden="false" customHeight="false" outlineLevel="0" collapsed="false">
      <c r="A15" s="334" t="n">
        <v>247</v>
      </c>
      <c r="B15" s="144" t="s">
        <v>610</v>
      </c>
      <c r="C15" s="145" t="s">
        <v>476</v>
      </c>
      <c r="D15" s="145" t="s">
        <v>484</v>
      </c>
      <c r="E15" s="143" t="n">
        <v>434.87</v>
      </c>
      <c r="F15" s="335" t="n">
        <v>11.37</v>
      </c>
      <c r="G15" s="336" t="n">
        <f aca="false">VLOOKUP(A15,'INSUMOS SINAPI'!A:E,5,0)</f>
        <v>11.37</v>
      </c>
      <c r="H15" s="337" t="n">
        <f aca="false">F15-G15</f>
        <v>0</v>
      </c>
    </row>
    <row r="16" customFormat="false" ht="21" hidden="false" customHeight="false" outlineLevel="0" collapsed="false">
      <c r="A16" s="334" t="n">
        <v>39664</v>
      </c>
      <c r="B16" s="144" t="s">
        <v>720</v>
      </c>
      <c r="C16" s="145" t="s">
        <v>478</v>
      </c>
      <c r="D16" s="145" t="s">
        <v>152</v>
      </c>
      <c r="E16" s="143" t="n">
        <v>171.54</v>
      </c>
      <c r="F16" s="335" t="n">
        <v>28.15</v>
      </c>
      <c r="G16" s="336" t="n">
        <f aca="false">VLOOKUP(A16,'INSUMOS SINAPI'!A:E,5,0)</f>
        <v>28.15</v>
      </c>
      <c r="H16" s="337" t="n">
        <f aca="false">F16-G16</f>
        <v>0</v>
      </c>
    </row>
    <row r="17" customFormat="false" ht="31.5" hidden="false" customHeight="false" outlineLevel="0" collapsed="false">
      <c r="A17" s="334" t="n">
        <v>1014</v>
      </c>
      <c r="B17" s="144" t="s">
        <v>613</v>
      </c>
      <c r="C17" s="145" t="s">
        <v>478</v>
      </c>
      <c r="D17" s="145" t="s">
        <v>152</v>
      </c>
      <c r="E17" s="335" t="n">
        <v>2343.81</v>
      </c>
      <c r="F17" s="335" t="n">
        <v>1.99</v>
      </c>
      <c r="G17" s="336" t="n">
        <f aca="false">VLOOKUP(A17,'INSUMOS SINAPI'!A:E,5,0)</f>
        <v>1.99</v>
      </c>
      <c r="H17" s="337" t="n">
        <f aca="false">F17-G17</f>
        <v>0</v>
      </c>
    </row>
    <row r="18" customFormat="false" ht="14.25" hidden="false" customHeight="false" outlineLevel="0" collapsed="false">
      <c r="A18" s="334" t="n">
        <v>4783</v>
      </c>
      <c r="B18" s="144" t="s">
        <v>586</v>
      </c>
      <c r="C18" s="145" t="s">
        <v>476</v>
      </c>
      <c r="D18" s="145" t="s">
        <v>484</v>
      </c>
      <c r="E18" s="143" t="n">
        <v>250</v>
      </c>
      <c r="F18" s="335" t="n">
        <v>18.58</v>
      </c>
      <c r="G18" s="336" t="n">
        <f aca="false">VLOOKUP(A18,'INSUMOS SINAPI'!A:E,5,0)</f>
        <v>18.58</v>
      </c>
      <c r="H18" s="337" t="n">
        <f aca="false">F18-G18</f>
        <v>0</v>
      </c>
    </row>
    <row r="19" customFormat="false" ht="21" hidden="false" customHeight="false" outlineLevel="0" collapsed="false">
      <c r="A19" s="334" t="n">
        <v>10853</v>
      </c>
      <c r="B19" s="144" t="s">
        <v>768</v>
      </c>
      <c r="C19" s="145" t="s">
        <v>478</v>
      </c>
      <c r="D19" s="145" t="s">
        <v>32</v>
      </c>
      <c r="E19" s="143" t="n">
        <v>52</v>
      </c>
      <c r="F19" s="335" t="n">
        <v>88.37</v>
      </c>
      <c r="G19" s="336" t="n">
        <f aca="false">VLOOKUP(A19,'INSUMOS SINAPI'!A:E,5,0)</f>
        <v>88.37</v>
      </c>
      <c r="H19" s="337" t="n">
        <f aca="false">F19-G19</f>
        <v>0</v>
      </c>
    </row>
    <row r="20" customFormat="false" ht="14.25" hidden="false" customHeight="false" outlineLevel="0" collapsed="false">
      <c r="A20" s="334" t="n">
        <v>6160</v>
      </c>
      <c r="B20" s="144" t="s">
        <v>760</v>
      </c>
      <c r="C20" s="145" t="s">
        <v>476</v>
      </c>
      <c r="D20" s="145" t="s">
        <v>484</v>
      </c>
      <c r="E20" s="143" t="n">
        <v>215.32</v>
      </c>
      <c r="F20" s="335" t="n">
        <v>18.58</v>
      </c>
      <c r="G20" s="336" t="n">
        <f aca="false">VLOOKUP(A20,'INSUMOS SINAPI'!A:E,5,0)</f>
        <v>18.58</v>
      </c>
      <c r="H20" s="337" t="n">
        <f aca="false">F20-G20</f>
        <v>0</v>
      </c>
    </row>
    <row r="21" customFormat="false" ht="14.25" hidden="false" customHeight="false" outlineLevel="0" collapsed="false">
      <c r="A21" s="334" t="s">
        <v>703</v>
      </c>
      <c r="B21" s="144" t="s">
        <v>704</v>
      </c>
      <c r="C21" s="145" t="s">
        <v>478</v>
      </c>
      <c r="D21" s="145" t="s">
        <v>32</v>
      </c>
      <c r="E21" s="143" t="n">
        <v>1</v>
      </c>
      <c r="F21" s="335" t="n">
        <v>3821.37</v>
      </c>
      <c r="G21" s="336" t="n">
        <f aca="false">ROUND(VLOOKUP(A21,04_PESQUISAS!A:G,7,0),2)</f>
        <v>3821.37</v>
      </c>
      <c r="H21" s="337" t="n">
        <f aca="false">F21-G21</f>
        <v>0</v>
      </c>
    </row>
    <row r="22" customFormat="false" ht="14.25" hidden="false" customHeight="false" outlineLevel="0" collapsed="false">
      <c r="A22" s="334" t="n">
        <v>4750</v>
      </c>
      <c r="B22" s="144" t="s">
        <v>492</v>
      </c>
      <c r="C22" s="145" t="s">
        <v>476</v>
      </c>
      <c r="D22" s="145" t="s">
        <v>484</v>
      </c>
      <c r="E22" s="143" t="n">
        <v>197.53</v>
      </c>
      <c r="F22" s="335" t="n">
        <v>18.58</v>
      </c>
      <c r="G22" s="336" t="n">
        <f aca="false">VLOOKUP(A22,'INSUMOS SINAPI'!A:E,5,0)</f>
        <v>18.58</v>
      </c>
      <c r="H22" s="337" t="n">
        <f aca="false">F22-G22</f>
        <v>0</v>
      </c>
    </row>
    <row r="23" customFormat="false" ht="21" hidden="false" customHeight="false" outlineLevel="0" collapsed="false">
      <c r="A23" s="334" t="n">
        <v>37372</v>
      </c>
      <c r="B23" s="144" t="s">
        <v>486</v>
      </c>
      <c r="C23" s="145" t="s">
        <v>478</v>
      </c>
      <c r="D23" s="145" t="s">
        <v>484</v>
      </c>
      <c r="E23" s="335" t="n">
        <v>2726.35</v>
      </c>
      <c r="F23" s="335" t="n">
        <v>1.34</v>
      </c>
      <c r="G23" s="336" t="n">
        <f aca="false">VLOOKUP(A23,'INSUMOS SINAPI'!A:E,5,0)</f>
        <v>1.34</v>
      </c>
      <c r="H23" s="337" t="n">
        <f aca="false">F23-G23</f>
        <v>0</v>
      </c>
    </row>
    <row r="24" customFormat="false" ht="14.25" hidden="false" customHeight="false" outlineLevel="0" collapsed="false">
      <c r="A24" s="334" t="s">
        <v>671</v>
      </c>
      <c r="B24" s="144" t="s">
        <v>287</v>
      </c>
      <c r="C24" s="145" t="s">
        <v>478</v>
      </c>
      <c r="D24" s="145" t="s">
        <v>32</v>
      </c>
      <c r="E24" s="143" t="n">
        <v>144</v>
      </c>
      <c r="F24" s="335" t="n">
        <v>24.83</v>
      </c>
      <c r="G24" s="336" t="n">
        <f aca="false">ROUND(VLOOKUP(A24,04_PESQUISAS!A:G,7,0),2)</f>
        <v>24.83</v>
      </c>
      <c r="H24" s="337" t="n">
        <f aca="false">F24-G24</f>
        <v>0</v>
      </c>
    </row>
    <row r="25" customFormat="false" ht="21" hidden="false" customHeight="false" outlineLevel="0" collapsed="false">
      <c r="A25" s="334" t="n">
        <v>39422</v>
      </c>
      <c r="B25" s="144" t="s">
        <v>523</v>
      </c>
      <c r="C25" s="145" t="s">
        <v>478</v>
      </c>
      <c r="D25" s="145" t="s">
        <v>152</v>
      </c>
      <c r="E25" s="143" t="n">
        <v>423</v>
      </c>
      <c r="F25" s="335" t="n">
        <v>7.57</v>
      </c>
      <c r="G25" s="336" t="n">
        <f aca="false">VLOOKUP(A25,'INSUMOS SINAPI'!A:E,5,0)</f>
        <v>7.57</v>
      </c>
      <c r="H25" s="337" t="n">
        <f aca="false">F25-G25</f>
        <v>0</v>
      </c>
    </row>
    <row r="26" customFormat="false" ht="14.25" hidden="false" customHeight="false" outlineLevel="0" collapsed="false">
      <c r="A26" s="334" t="s">
        <v>678</v>
      </c>
      <c r="B26" s="144" t="s">
        <v>299</v>
      </c>
      <c r="C26" s="145" t="s">
        <v>478</v>
      </c>
      <c r="D26" s="145" t="s">
        <v>284</v>
      </c>
      <c r="E26" s="143" t="n">
        <v>24</v>
      </c>
      <c r="F26" s="335" t="n">
        <v>127.81</v>
      </c>
      <c r="G26" s="336" t="n">
        <f aca="false">ROUND(VLOOKUP(A26,04_PESQUISAS!A:G,7,0),2)</f>
        <v>127.81</v>
      </c>
      <c r="H26" s="337" t="n">
        <f aca="false">F26-G26</f>
        <v>0</v>
      </c>
    </row>
    <row r="27" customFormat="false" ht="21" hidden="false" customHeight="false" outlineLevel="0" collapsed="false">
      <c r="A27" s="334" t="n">
        <v>39597</v>
      </c>
      <c r="B27" s="144" t="s">
        <v>694</v>
      </c>
      <c r="C27" s="145" t="s">
        <v>478</v>
      </c>
      <c r="D27" s="145" t="s">
        <v>32</v>
      </c>
      <c r="E27" s="143" t="n">
        <v>1</v>
      </c>
      <c r="F27" s="335" t="n">
        <v>2878.87</v>
      </c>
      <c r="G27" s="336" t="n">
        <f aca="false">VLOOKUP(A27,'INSUMOS SINAPI'!A:E,5,0)</f>
        <v>2878.87</v>
      </c>
      <c r="H27" s="337" t="n">
        <f aca="false">F27-G27</f>
        <v>0</v>
      </c>
    </row>
    <row r="28" customFormat="false" ht="21" hidden="false" customHeight="false" outlineLevel="0" collapsed="false">
      <c r="A28" s="334" t="n">
        <v>39700</v>
      </c>
      <c r="B28" s="144" t="s">
        <v>530</v>
      </c>
      <c r="C28" s="145" t="s">
        <v>478</v>
      </c>
      <c r="D28" s="145" t="s">
        <v>68</v>
      </c>
      <c r="E28" s="143" t="n">
        <v>116.85</v>
      </c>
      <c r="F28" s="335" t="n">
        <v>23.88</v>
      </c>
      <c r="G28" s="336" t="n">
        <f aca="false">VLOOKUP(A28,'INSUMOS SINAPI'!A:E,5,0)</f>
        <v>23.88</v>
      </c>
      <c r="H28" s="337" t="n">
        <f aca="false">F28-G28</f>
        <v>0</v>
      </c>
    </row>
    <row r="29" customFormat="false" ht="14.25" hidden="false" customHeight="false" outlineLevel="0" collapsed="false">
      <c r="A29" s="334" t="n">
        <v>6110</v>
      </c>
      <c r="B29" s="144" t="s">
        <v>759</v>
      </c>
      <c r="C29" s="145" t="s">
        <v>476</v>
      </c>
      <c r="D29" s="145" t="s">
        <v>484</v>
      </c>
      <c r="E29" s="143" t="n">
        <v>141.86</v>
      </c>
      <c r="F29" s="335" t="n">
        <v>18.58</v>
      </c>
      <c r="G29" s="336" t="n">
        <f aca="false">VLOOKUP(A29,'INSUMOS SINAPI'!A:E,5,0)</f>
        <v>18.58</v>
      </c>
      <c r="H29" s="337" t="n">
        <f aca="false">F29-G29</f>
        <v>0</v>
      </c>
    </row>
    <row r="30" customFormat="false" ht="14.25" hidden="false" customHeight="false" outlineLevel="0" collapsed="false">
      <c r="A30" s="334" t="n">
        <v>2696</v>
      </c>
      <c r="B30" s="144" t="s">
        <v>500</v>
      </c>
      <c r="C30" s="145" t="s">
        <v>476</v>
      </c>
      <c r="D30" s="145" t="s">
        <v>484</v>
      </c>
      <c r="E30" s="143" t="n">
        <v>138.68</v>
      </c>
      <c r="F30" s="335" t="n">
        <v>18.58</v>
      </c>
      <c r="G30" s="336" t="n">
        <f aca="false">VLOOKUP(A30,'INSUMOS SINAPI'!A:E,5,0)</f>
        <v>18.58</v>
      </c>
      <c r="H30" s="337" t="n">
        <f aca="false">F30-G30</f>
        <v>0</v>
      </c>
    </row>
    <row r="31" customFormat="false" ht="21" hidden="false" customHeight="false" outlineLevel="0" collapsed="false">
      <c r="A31" s="334" t="n">
        <v>43836</v>
      </c>
      <c r="B31" s="144" t="s">
        <v>696</v>
      </c>
      <c r="C31" s="145" t="s">
        <v>478</v>
      </c>
      <c r="D31" s="145" t="s">
        <v>32</v>
      </c>
      <c r="E31" s="143" t="n">
        <v>1</v>
      </c>
      <c r="F31" s="335" t="n">
        <v>2482.03</v>
      </c>
      <c r="G31" s="336" t="n">
        <f aca="false">VLOOKUP(A31,'INSUMOS SINAPI'!A:E,5,0)</f>
        <v>2482.03</v>
      </c>
      <c r="H31" s="337" t="n">
        <f aca="false">F31-G31</f>
        <v>0</v>
      </c>
    </row>
    <row r="32" customFormat="false" ht="42" hidden="false" customHeight="false" outlineLevel="0" collapsed="false">
      <c r="A32" s="334" t="n">
        <v>4992</v>
      </c>
      <c r="B32" s="144" t="s">
        <v>575</v>
      </c>
      <c r="C32" s="145" t="s">
        <v>478</v>
      </c>
      <c r="D32" s="145" t="s">
        <v>32</v>
      </c>
      <c r="E32" s="143" t="n">
        <v>10</v>
      </c>
      <c r="F32" s="335" t="n">
        <v>222.93</v>
      </c>
      <c r="G32" s="336" t="n">
        <f aca="false">VLOOKUP(A32,'INSUMOS SINAPI'!A:E,5,0)</f>
        <v>222.93</v>
      </c>
      <c r="H32" s="337" t="n">
        <f aca="false">F32-G32</f>
        <v>0</v>
      </c>
    </row>
    <row r="33" customFormat="false" ht="42" hidden="false" customHeight="false" outlineLevel="0" collapsed="false">
      <c r="A33" s="334" t="n">
        <v>11154</v>
      </c>
      <c r="B33" s="144" t="s">
        <v>749</v>
      </c>
      <c r="C33" s="145" t="s">
        <v>478</v>
      </c>
      <c r="D33" s="145" t="s">
        <v>32</v>
      </c>
      <c r="E33" s="143" t="n">
        <v>2</v>
      </c>
      <c r="F33" s="335" t="n">
        <v>1110.57</v>
      </c>
      <c r="G33" s="336" t="n">
        <f aca="false">VLOOKUP(A33,'INSUMOS SINAPI'!A:E,5,0)</f>
        <v>1110.57</v>
      </c>
      <c r="H33" s="337" t="n">
        <f aca="false">F33-G33</f>
        <v>0</v>
      </c>
    </row>
    <row r="34" customFormat="false" ht="52.5" hidden="false" customHeight="false" outlineLevel="0" collapsed="false">
      <c r="A34" s="334" t="n">
        <v>183</v>
      </c>
      <c r="B34" s="144" t="s">
        <v>560</v>
      </c>
      <c r="C34" s="145" t="s">
        <v>478</v>
      </c>
      <c r="D34" s="145" t="s">
        <v>561</v>
      </c>
      <c r="E34" s="143" t="n">
        <v>12</v>
      </c>
      <c r="F34" s="335" t="n">
        <v>180</v>
      </c>
      <c r="G34" s="336" t="n">
        <f aca="false">VLOOKUP(A34,'INSUMOS SINAPI'!A:E,5,0)</f>
        <v>180</v>
      </c>
      <c r="H34" s="337" t="n">
        <f aca="false">F34-G34</f>
        <v>0</v>
      </c>
    </row>
    <row r="35" customFormat="false" ht="14.25" hidden="false" customHeight="false" outlineLevel="0" collapsed="false">
      <c r="A35" s="334" t="s">
        <v>693</v>
      </c>
      <c r="B35" s="144" t="s">
        <v>318</v>
      </c>
      <c r="C35" s="145" t="s">
        <v>478</v>
      </c>
      <c r="D35" s="145" t="s">
        <v>32</v>
      </c>
      <c r="E35" s="143" t="n">
        <v>37</v>
      </c>
      <c r="F35" s="335" t="n">
        <v>58.33</v>
      </c>
      <c r="G35" s="336" t="n">
        <f aca="false">ROUND(VLOOKUP(A35,04_PESQUISAS!A:G,7,0),2)</f>
        <v>58.33</v>
      </c>
      <c r="H35" s="337" t="n">
        <f aca="false">F35-G35</f>
        <v>0</v>
      </c>
    </row>
    <row r="36" customFormat="false" ht="31.5" hidden="false" customHeight="false" outlineLevel="0" collapsed="false">
      <c r="A36" s="334" t="n">
        <v>34381</v>
      </c>
      <c r="B36" s="144" t="s">
        <v>556</v>
      </c>
      <c r="C36" s="145" t="s">
        <v>478</v>
      </c>
      <c r="D36" s="145" t="s">
        <v>32</v>
      </c>
      <c r="E36" s="143" t="n">
        <v>8.02</v>
      </c>
      <c r="F36" s="335" t="n">
        <v>263.56</v>
      </c>
      <c r="G36" s="336" t="n">
        <f aca="false">VLOOKUP(A36,'INSUMOS SINAPI'!A:E,5,0)</f>
        <v>263.56</v>
      </c>
      <c r="H36" s="337" t="n">
        <f aca="false">F36-G36</f>
        <v>0</v>
      </c>
    </row>
    <row r="37" customFormat="false" ht="21" hidden="false" customHeight="false" outlineLevel="0" collapsed="false">
      <c r="A37" s="334" t="n">
        <v>38181</v>
      </c>
      <c r="B37" s="144" t="s">
        <v>750</v>
      </c>
      <c r="C37" s="145" t="s">
        <v>478</v>
      </c>
      <c r="D37" s="145" t="s">
        <v>68</v>
      </c>
      <c r="E37" s="143" t="n">
        <v>9.55</v>
      </c>
      <c r="F37" s="335" t="n">
        <v>221.03</v>
      </c>
      <c r="G37" s="336" t="n">
        <f aca="false">VLOOKUP(A37,'INSUMOS SINAPI'!A:E,5,0)</f>
        <v>221.03</v>
      </c>
      <c r="H37" s="337" t="n">
        <f aca="false">F37-G37</f>
        <v>0</v>
      </c>
    </row>
    <row r="38" customFormat="false" ht="14.25" hidden="false" customHeight="false" outlineLevel="0" collapsed="false">
      <c r="A38" s="334" t="n">
        <v>10999</v>
      </c>
      <c r="B38" s="144" t="s">
        <v>751</v>
      </c>
      <c r="C38" s="145" t="s">
        <v>478</v>
      </c>
      <c r="D38" s="145" t="s">
        <v>506</v>
      </c>
      <c r="E38" s="143" t="n">
        <v>75</v>
      </c>
      <c r="F38" s="335" t="n">
        <v>26.29</v>
      </c>
      <c r="G38" s="336" t="n">
        <f aca="false">VLOOKUP(A38,'INSUMOS SINAPI'!A:E,5,0)</f>
        <v>26.29</v>
      </c>
      <c r="H38" s="337" t="n">
        <f aca="false">F38-G38</f>
        <v>0</v>
      </c>
    </row>
    <row r="39" customFormat="false" ht="21" hidden="false" customHeight="false" outlineLevel="0" collapsed="false">
      <c r="A39" s="334" t="n">
        <v>4792</v>
      </c>
      <c r="B39" s="144" t="s">
        <v>535</v>
      </c>
      <c r="C39" s="145" t="s">
        <v>478</v>
      </c>
      <c r="D39" s="145" t="s">
        <v>68</v>
      </c>
      <c r="E39" s="143" t="n">
        <v>12.45</v>
      </c>
      <c r="F39" s="335" t="n">
        <v>155.43</v>
      </c>
      <c r="G39" s="336" t="n">
        <f aca="false">VLOOKUP(A39,'INSUMOS SINAPI'!A:E,5,0)</f>
        <v>155.43</v>
      </c>
      <c r="H39" s="337" t="n">
        <f aca="false">F39-G39</f>
        <v>0</v>
      </c>
    </row>
    <row r="40" customFormat="false" ht="14.25" hidden="false" customHeight="false" outlineLevel="0" collapsed="false">
      <c r="A40" s="334" t="n">
        <v>5077</v>
      </c>
      <c r="B40" s="144" t="s">
        <v>758</v>
      </c>
      <c r="C40" s="145" t="s">
        <v>478</v>
      </c>
      <c r="D40" s="145" t="s">
        <v>506</v>
      </c>
      <c r="E40" s="143" t="n">
        <v>75</v>
      </c>
      <c r="F40" s="335" t="n">
        <v>23.85</v>
      </c>
      <c r="G40" s="336" t="n">
        <f aca="false">VLOOKUP(A40,'INSUMOS SINAPI'!A:E,5,0)</f>
        <v>23.85</v>
      </c>
      <c r="H40" s="337" t="n">
        <f aca="false">F40-G40</f>
        <v>0</v>
      </c>
    </row>
    <row r="41" customFormat="false" ht="42" hidden="false" customHeight="false" outlineLevel="0" collapsed="false">
      <c r="A41" s="334" t="n">
        <v>3081</v>
      </c>
      <c r="B41" s="144" t="s">
        <v>574</v>
      </c>
      <c r="C41" s="145" t="s">
        <v>478</v>
      </c>
      <c r="D41" s="145" t="s">
        <v>565</v>
      </c>
      <c r="E41" s="143" t="n">
        <v>10</v>
      </c>
      <c r="F41" s="335" t="n">
        <v>176.97</v>
      </c>
      <c r="G41" s="336" t="n">
        <f aca="false">VLOOKUP(A41,'INSUMOS SINAPI'!A:E,5,0)</f>
        <v>176.97</v>
      </c>
      <c r="H41" s="337" t="n">
        <f aca="false">F41-G41</f>
        <v>0</v>
      </c>
    </row>
    <row r="42" customFormat="false" ht="14.25" hidden="false" customHeight="false" outlineLevel="0" collapsed="false">
      <c r="A42" s="334" t="s">
        <v>679</v>
      </c>
      <c r="B42" s="144" t="s">
        <v>680</v>
      </c>
      <c r="C42" s="145" t="s">
        <v>478</v>
      </c>
      <c r="D42" s="145" t="s">
        <v>32</v>
      </c>
      <c r="E42" s="143" t="n">
        <v>48</v>
      </c>
      <c r="F42" s="335" t="n">
        <v>36.14</v>
      </c>
      <c r="G42" s="336" t="n">
        <f aca="false">ROUND(VLOOKUP(A42,04_PESQUISAS!A:G,7,0),2)</f>
        <v>36.14</v>
      </c>
      <c r="H42" s="337" t="n">
        <f aca="false">F42-G42</f>
        <v>0</v>
      </c>
    </row>
    <row r="43" customFormat="false" ht="21" hidden="false" customHeight="false" outlineLevel="0" collapsed="false">
      <c r="A43" s="334" t="n">
        <v>37371</v>
      </c>
      <c r="B43" s="144" t="s">
        <v>485</v>
      </c>
      <c r="C43" s="145" t="s">
        <v>478</v>
      </c>
      <c r="D43" s="145" t="s">
        <v>484</v>
      </c>
      <c r="E43" s="335" t="n">
        <v>2725.9</v>
      </c>
      <c r="F43" s="335" t="n">
        <v>0.63</v>
      </c>
      <c r="G43" s="336" t="n">
        <f aca="false">VLOOKUP(A43,'INSUMOS SINAPI'!A:E,5,0)</f>
        <v>0.63</v>
      </c>
      <c r="H43" s="337" t="n">
        <f aca="false">F43-G43</f>
        <v>0</v>
      </c>
    </row>
    <row r="44" customFormat="false" ht="42" hidden="false" customHeight="false" outlineLevel="0" collapsed="false">
      <c r="A44" s="334" t="n">
        <v>39741</v>
      </c>
      <c r="B44" s="144" t="s">
        <v>721</v>
      </c>
      <c r="C44" s="145" t="s">
        <v>478</v>
      </c>
      <c r="D44" s="145" t="s">
        <v>152</v>
      </c>
      <c r="E44" s="143" t="n">
        <v>171.54</v>
      </c>
      <c r="F44" s="335" t="n">
        <v>9.24</v>
      </c>
      <c r="G44" s="336" t="n">
        <f aca="false">VLOOKUP(A44,'INSUMOS SINAPI'!A:E,5,0)</f>
        <v>9.24</v>
      </c>
      <c r="H44" s="337" t="n">
        <f aca="false">F44-G44</f>
        <v>0</v>
      </c>
    </row>
    <row r="45" customFormat="false" ht="14.25" hidden="false" customHeight="false" outlineLevel="0" collapsed="false">
      <c r="A45" s="334" t="s">
        <v>733</v>
      </c>
      <c r="B45" s="144" t="s">
        <v>734</v>
      </c>
      <c r="C45" s="145" t="s">
        <v>478</v>
      </c>
      <c r="D45" s="145" t="s">
        <v>32</v>
      </c>
      <c r="E45" s="143" t="n">
        <v>12</v>
      </c>
      <c r="F45" s="335" t="n">
        <v>130</v>
      </c>
      <c r="G45" s="336" t="n">
        <f aca="false">ROUND(VLOOKUP(A45,04_PESQUISAS!A:G,7,0),2)</f>
        <v>130</v>
      </c>
      <c r="H45" s="337" t="n">
        <f aca="false">F45-G45</f>
        <v>0</v>
      </c>
    </row>
    <row r="46" customFormat="false" ht="14.25" hidden="false" customHeight="false" outlineLevel="0" collapsed="false">
      <c r="A46" s="334" t="n">
        <v>7356</v>
      </c>
      <c r="B46" s="144" t="s">
        <v>587</v>
      </c>
      <c r="C46" s="145" t="s">
        <v>478</v>
      </c>
      <c r="D46" s="145" t="s">
        <v>511</v>
      </c>
      <c r="E46" s="143" t="n">
        <v>52.54</v>
      </c>
      <c r="F46" s="335" t="n">
        <v>28.67</v>
      </c>
      <c r="G46" s="336" t="n">
        <f aca="false">VLOOKUP(A46,'INSUMOS SINAPI'!A:E,5,0)</f>
        <v>28.67</v>
      </c>
      <c r="H46" s="337" t="n">
        <f aca="false">F46-G46</f>
        <v>0</v>
      </c>
    </row>
    <row r="47" customFormat="false" ht="14.25" hidden="false" customHeight="false" outlineLevel="0" collapsed="false">
      <c r="A47" s="334" t="s">
        <v>683</v>
      </c>
      <c r="B47" s="144" t="s">
        <v>684</v>
      </c>
      <c r="C47" s="145" t="s">
        <v>478</v>
      </c>
      <c r="D47" s="145" t="s">
        <v>32</v>
      </c>
      <c r="E47" s="143" t="n">
        <v>24</v>
      </c>
      <c r="F47" s="335" t="n">
        <v>60.94</v>
      </c>
      <c r="G47" s="336" t="n">
        <f aca="false">ROUND(VLOOKUP(A47,04_PESQUISAS!A:G,7,0),2)</f>
        <v>60.94</v>
      </c>
      <c r="H47" s="337" t="n">
        <f aca="false">F47-G47</f>
        <v>0</v>
      </c>
    </row>
    <row r="48" customFormat="false" ht="14.25" hidden="false" customHeight="false" outlineLevel="0" collapsed="false">
      <c r="A48" s="334" t="n">
        <v>44497</v>
      </c>
      <c r="B48" s="144" t="s">
        <v>496</v>
      </c>
      <c r="C48" s="145" t="s">
        <v>476</v>
      </c>
      <c r="D48" s="145" t="s">
        <v>484</v>
      </c>
      <c r="E48" s="143" t="n">
        <v>107.19</v>
      </c>
      <c r="F48" s="335" t="n">
        <v>13.31</v>
      </c>
      <c r="G48" s="336" t="n">
        <f aca="false">VLOOKUP(A48,'INSUMOS SINAPI'!A:E,5,0)</f>
        <v>13.31</v>
      </c>
      <c r="H48" s="337" t="n">
        <f aca="false">F48-G48</f>
        <v>0</v>
      </c>
    </row>
    <row r="49" customFormat="false" ht="21" hidden="false" customHeight="false" outlineLevel="0" collapsed="false">
      <c r="A49" s="334" t="n">
        <v>39601</v>
      </c>
      <c r="B49" s="144" t="s">
        <v>688</v>
      </c>
      <c r="C49" s="145" t="s">
        <v>478</v>
      </c>
      <c r="D49" s="145" t="s">
        <v>32</v>
      </c>
      <c r="E49" s="143" t="n">
        <v>40</v>
      </c>
      <c r="F49" s="335" t="n">
        <v>35.26</v>
      </c>
      <c r="G49" s="336" t="n">
        <f aca="false">VLOOKUP(A49,'INSUMOS SINAPI'!A:E,5,0)</f>
        <v>35.26</v>
      </c>
      <c r="H49" s="337" t="n">
        <f aca="false">F49-G49</f>
        <v>0</v>
      </c>
    </row>
    <row r="50" customFormat="false" ht="14.25" hidden="false" customHeight="false" outlineLevel="0" collapsed="false">
      <c r="A50" s="334" t="n">
        <v>35692</v>
      </c>
      <c r="B50" s="144" t="s">
        <v>597</v>
      </c>
      <c r="C50" s="145" t="s">
        <v>478</v>
      </c>
      <c r="D50" s="145" t="s">
        <v>511</v>
      </c>
      <c r="E50" s="143" t="n">
        <v>74.24</v>
      </c>
      <c r="F50" s="335" t="n">
        <v>18.76</v>
      </c>
      <c r="G50" s="336" t="n">
        <f aca="false">VLOOKUP(A50,'INSUMOS SINAPI'!A:E,5,0)</f>
        <v>18.76</v>
      </c>
      <c r="H50" s="337" t="n">
        <f aca="false">F50-G50</f>
        <v>0</v>
      </c>
    </row>
    <row r="51" customFormat="false" ht="31.5" hidden="false" customHeight="false" outlineLevel="0" collapsed="false">
      <c r="A51" s="334" t="n">
        <v>39257</v>
      </c>
      <c r="B51" s="144" t="s">
        <v>719</v>
      </c>
      <c r="C51" s="145" t="s">
        <v>478</v>
      </c>
      <c r="D51" s="145" t="s">
        <v>152</v>
      </c>
      <c r="E51" s="143" t="n">
        <v>273.44</v>
      </c>
      <c r="F51" s="335" t="n">
        <v>5.03</v>
      </c>
      <c r="G51" s="336" t="n">
        <f aca="false">VLOOKUP(A51,'INSUMOS SINAPI'!A:E,5,0)</f>
        <v>5.03</v>
      </c>
      <c r="H51" s="337" t="n">
        <f aca="false">F51-G51</f>
        <v>0</v>
      </c>
    </row>
    <row r="52" customFormat="false" ht="14.25" hidden="false" customHeight="false" outlineLevel="0" collapsed="false">
      <c r="A52" s="334" t="n">
        <v>1214</v>
      </c>
      <c r="B52" s="144" t="s">
        <v>559</v>
      </c>
      <c r="C52" s="145" t="s">
        <v>476</v>
      </c>
      <c r="D52" s="145" t="s">
        <v>484</v>
      </c>
      <c r="E52" s="143" t="n">
        <v>78.51</v>
      </c>
      <c r="F52" s="335" t="n">
        <v>17.49</v>
      </c>
      <c r="G52" s="336" t="n">
        <f aca="false">VLOOKUP(A52,'INSUMOS SINAPI'!A:E,5,0)</f>
        <v>17.49</v>
      </c>
      <c r="H52" s="337" t="n">
        <f aca="false">F52-G52</f>
        <v>0</v>
      </c>
    </row>
    <row r="53" customFormat="false" ht="14.25" hidden="false" customHeight="false" outlineLevel="0" collapsed="false">
      <c r="A53" s="334" t="n">
        <v>1379</v>
      </c>
      <c r="B53" s="144" t="s">
        <v>507</v>
      </c>
      <c r="C53" s="145" t="s">
        <v>478</v>
      </c>
      <c r="D53" s="145" t="s">
        <v>506</v>
      </c>
      <c r="E53" s="335" t="n">
        <v>1958.85</v>
      </c>
      <c r="F53" s="335" t="n">
        <v>0.7</v>
      </c>
      <c r="G53" s="336" t="n">
        <f aca="false">VLOOKUP(A53,'INSUMOS SINAPI'!A:E,5,0)</f>
        <v>0.7</v>
      </c>
      <c r="H53" s="337" t="n">
        <f aca="false">F53-G53</f>
        <v>0</v>
      </c>
    </row>
    <row r="54" customFormat="false" ht="31.5" hidden="false" customHeight="false" outlineLevel="0" collapsed="false">
      <c r="A54" s="334" t="n">
        <v>1020</v>
      </c>
      <c r="B54" s="144" t="s">
        <v>615</v>
      </c>
      <c r="C54" s="145" t="s">
        <v>478</v>
      </c>
      <c r="D54" s="145" t="s">
        <v>152</v>
      </c>
      <c r="E54" s="143" t="n">
        <v>151.69</v>
      </c>
      <c r="F54" s="335" t="n">
        <v>8.67</v>
      </c>
      <c r="G54" s="336" t="n">
        <f aca="false">VLOOKUP(A54,'INSUMOS SINAPI'!A:E,5,0)</f>
        <v>8.67</v>
      </c>
      <c r="H54" s="337" t="n">
        <f aca="false">F54-G54</f>
        <v>0</v>
      </c>
    </row>
    <row r="55" customFormat="false" ht="21" hidden="false" customHeight="false" outlineLevel="0" collapsed="false">
      <c r="A55" s="334" t="n">
        <v>981</v>
      </c>
      <c r="B55" s="144" t="s">
        <v>654</v>
      </c>
      <c r="C55" s="145" t="s">
        <v>478</v>
      </c>
      <c r="D55" s="145" t="s">
        <v>152</v>
      </c>
      <c r="E55" s="143" t="n">
        <v>373.02</v>
      </c>
      <c r="F55" s="335" t="n">
        <v>3.31</v>
      </c>
      <c r="G55" s="336" t="n">
        <f aca="false">VLOOKUP(A55,'INSUMOS SINAPI'!A:E,5,0)</f>
        <v>3.31</v>
      </c>
      <c r="H55" s="337" t="n">
        <f aca="false">F55-G55</f>
        <v>0</v>
      </c>
    </row>
    <row r="56" customFormat="false" ht="21" hidden="false" customHeight="false" outlineLevel="0" collapsed="false">
      <c r="A56" s="334" t="n">
        <v>392</v>
      </c>
      <c r="B56" s="144" t="s">
        <v>612</v>
      </c>
      <c r="C56" s="145" t="s">
        <v>478</v>
      </c>
      <c r="D56" s="145" t="s">
        <v>32</v>
      </c>
      <c r="E56" s="143" t="n">
        <v>832.14</v>
      </c>
      <c r="F56" s="335" t="n">
        <v>1.4</v>
      </c>
      <c r="G56" s="336" t="n">
        <f aca="false">VLOOKUP(A56,'INSUMOS SINAPI'!A:E,5,0)</f>
        <v>1.4</v>
      </c>
      <c r="H56" s="337" t="n">
        <f aca="false">F56-G56</f>
        <v>0</v>
      </c>
    </row>
    <row r="57" customFormat="false" ht="21" hidden="false" customHeight="false" outlineLevel="0" collapsed="false">
      <c r="A57" s="334" t="n">
        <v>43484</v>
      </c>
      <c r="B57" s="144" t="s">
        <v>499</v>
      </c>
      <c r="C57" s="145" t="s">
        <v>478</v>
      </c>
      <c r="D57" s="145" t="s">
        <v>484</v>
      </c>
      <c r="E57" s="143" t="n">
        <v>902.24</v>
      </c>
      <c r="F57" s="335" t="n">
        <v>1.2</v>
      </c>
      <c r="G57" s="336" t="n">
        <f aca="false">VLOOKUP(A57,'INSUMOS SINAPI'!A:E,5,0)</f>
        <v>1.2</v>
      </c>
      <c r="H57" s="337" t="n">
        <f aca="false">F57-G57</f>
        <v>0</v>
      </c>
    </row>
    <row r="58" customFormat="false" ht="21" hidden="false" customHeight="false" outlineLevel="0" collapsed="false">
      <c r="A58" s="334" t="n">
        <v>39419</v>
      </c>
      <c r="B58" s="144" t="s">
        <v>522</v>
      </c>
      <c r="C58" s="145" t="s">
        <v>478</v>
      </c>
      <c r="D58" s="145" t="s">
        <v>152</v>
      </c>
      <c r="E58" s="143" t="n">
        <v>161.57</v>
      </c>
      <c r="F58" s="335" t="n">
        <v>6.67</v>
      </c>
      <c r="G58" s="336" t="n">
        <f aca="false">VLOOKUP(A58,'INSUMOS SINAPI'!A:E,5,0)</f>
        <v>6.67</v>
      </c>
      <c r="H58" s="337" t="n">
        <f aca="false">F58-G58</f>
        <v>0</v>
      </c>
    </row>
    <row r="59" customFormat="false" ht="14.25" hidden="false" customHeight="false" outlineLevel="0" collapsed="false">
      <c r="A59" s="334" t="n">
        <v>7266</v>
      </c>
      <c r="B59" s="144" t="s">
        <v>744</v>
      </c>
      <c r="C59" s="145" t="s">
        <v>478</v>
      </c>
      <c r="D59" s="145" t="s">
        <v>745</v>
      </c>
      <c r="E59" s="143" t="n">
        <v>1.15</v>
      </c>
      <c r="F59" s="335" t="n">
        <v>913.24</v>
      </c>
      <c r="G59" s="336" t="e">
        <f aca="false">VLOOKUP(A59,'INSUMOS SINAPI'!A:E,5,0)</f>
        <v>#N/A</v>
      </c>
      <c r="H59" s="337"/>
    </row>
    <row r="60" customFormat="false" ht="14.25" hidden="false" customHeight="false" outlineLevel="0" collapsed="false">
      <c r="A60" s="334" t="n">
        <v>2688</v>
      </c>
      <c r="B60" s="144" t="s">
        <v>611</v>
      </c>
      <c r="C60" s="145" t="s">
        <v>478</v>
      </c>
      <c r="D60" s="145" t="s">
        <v>152</v>
      </c>
      <c r="E60" s="143" t="n">
        <v>479.6</v>
      </c>
      <c r="F60" s="335" t="n">
        <v>2.19</v>
      </c>
      <c r="G60" s="336" t="n">
        <f aca="false">VLOOKUP(A60,'INSUMOS SINAPI'!A:E,5,0)</f>
        <v>2.19</v>
      </c>
      <c r="H60" s="337" t="n">
        <f aca="false">F60-G60</f>
        <v>0</v>
      </c>
    </row>
    <row r="61" customFormat="false" ht="21" hidden="false" customHeight="false" outlineLevel="0" collapsed="false">
      <c r="A61" s="334" t="n">
        <v>2432</v>
      </c>
      <c r="B61" s="144" t="s">
        <v>563</v>
      </c>
      <c r="C61" s="145" t="s">
        <v>478</v>
      </c>
      <c r="D61" s="145" t="s">
        <v>32</v>
      </c>
      <c r="E61" s="143" t="n">
        <v>36</v>
      </c>
      <c r="F61" s="335" t="n">
        <v>28.8</v>
      </c>
      <c r="G61" s="336" t="n">
        <f aca="false">VLOOKUP(A61,'INSUMOS SINAPI'!A:E,5,0)</f>
        <v>28.8</v>
      </c>
      <c r="H61" s="337" t="n">
        <f aca="false">F61-G61</f>
        <v>0</v>
      </c>
    </row>
    <row r="62" customFormat="false" ht="21" hidden="false" customHeight="false" outlineLevel="0" collapsed="false">
      <c r="A62" s="334" t="n">
        <v>370</v>
      </c>
      <c r="B62" s="144" t="s">
        <v>508</v>
      </c>
      <c r="C62" s="145" t="s">
        <v>478</v>
      </c>
      <c r="D62" s="145" t="s">
        <v>102</v>
      </c>
      <c r="E62" s="143" t="n">
        <v>6.83</v>
      </c>
      <c r="F62" s="335" t="n">
        <v>150</v>
      </c>
      <c r="G62" s="336" t="n">
        <f aca="false">VLOOKUP(A62,'INSUMOS SINAPI'!A:E,5,0)</f>
        <v>150</v>
      </c>
      <c r="H62" s="337" t="n">
        <f aca="false">F62-G62</f>
        <v>0</v>
      </c>
    </row>
    <row r="63" customFormat="false" ht="14.25" hidden="false" customHeight="false" outlineLevel="0" collapsed="false">
      <c r="A63" s="334" t="n">
        <v>252</v>
      </c>
      <c r="B63" s="144" t="s">
        <v>753</v>
      </c>
      <c r="C63" s="145" t="s">
        <v>476</v>
      </c>
      <c r="D63" s="145" t="s">
        <v>484</v>
      </c>
      <c r="E63" s="143" t="n">
        <v>88.66</v>
      </c>
      <c r="F63" s="335" t="n">
        <v>11.37</v>
      </c>
      <c r="G63" s="336" t="n">
        <f aca="false">VLOOKUP(A63,'INSUMOS SINAPI'!A:E,5,0)</f>
        <v>11.37</v>
      </c>
      <c r="H63" s="337" t="n">
        <f aca="false">F63-G63</f>
        <v>0</v>
      </c>
    </row>
    <row r="64" customFormat="false" ht="14.25" hidden="false" customHeight="false" outlineLevel="0" collapsed="false">
      <c r="A64" s="334" t="s">
        <v>681</v>
      </c>
      <c r="B64" s="144" t="s">
        <v>682</v>
      </c>
      <c r="C64" s="145" t="s">
        <v>478</v>
      </c>
      <c r="D64" s="145" t="s">
        <v>32</v>
      </c>
      <c r="E64" s="143" t="n">
        <v>48</v>
      </c>
      <c r="F64" s="335" t="n">
        <v>20.83</v>
      </c>
      <c r="G64" s="336" t="n">
        <f aca="false">ROUND(VLOOKUP(A64,04_PESQUISAS!A:G,7,0),2)</f>
        <v>20.83</v>
      </c>
      <c r="H64" s="337" t="n">
        <f aca="false">F64-G64</f>
        <v>0</v>
      </c>
    </row>
    <row r="65" customFormat="false" ht="14.25" hidden="false" customHeight="false" outlineLevel="0" collapsed="false">
      <c r="A65" s="334" t="n">
        <v>11186</v>
      </c>
      <c r="B65" s="144" t="s">
        <v>553</v>
      </c>
      <c r="C65" s="145" t="s">
        <v>478</v>
      </c>
      <c r="D65" s="145" t="s">
        <v>68</v>
      </c>
      <c r="E65" s="143" t="n">
        <v>2.7</v>
      </c>
      <c r="F65" s="335" t="n">
        <v>355.46</v>
      </c>
      <c r="G65" s="336" t="n">
        <f aca="false">VLOOKUP(A65,'INSUMOS SINAPI'!A:E,5,0)</f>
        <v>355.46</v>
      </c>
      <c r="H65" s="337" t="n">
        <f aca="false">F65-G65</f>
        <v>0</v>
      </c>
    </row>
    <row r="66" customFormat="false" ht="42" hidden="false" customHeight="false" outlineLevel="0" collapsed="false">
      <c r="A66" s="334" t="n">
        <v>20017</v>
      </c>
      <c r="B66" s="144" t="s">
        <v>562</v>
      </c>
      <c r="C66" s="145" t="s">
        <v>478</v>
      </c>
      <c r="D66" s="145" t="s">
        <v>152</v>
      </c>
      <c r="E66" s="143" t="n">
        <v>138.63</v>
      </c>
      <c r="F66" s="335" t="n">
        <v>6.54</v>
      </c>
      <c r="G66" s="336" t="n">
        <f aca="false">VLOOKUP(A66,'INSUMOS SINAPI'!A:E,5,0)</f>
        <v>6.54</v>
      </c>
      <c r="H66" s="337" t="n">
        <f aca="false">F66-G66</f>
        <v>0</v>
      </c>
    </row>
    <row r="67" customFormat="false" ht="14.25" hidden="false" customHeight="false" outlineLevel="0" collapsed="false">
      <c r="A67" s="334" t="s">
        <v>728</v>
      </c>
      <c r="B67" s="144" t="s">
        <v>729</v>
      </c>
      <c r="C67" s="145" t="s">
        <v>478</v>
      </c>
      <c r="D67" s="145" t="s">
        <v>32</v>
      </c>
      <c r="E67" s="143" t="n">
        <v>3</v>
      </c>
      <c r="F67" s="335" t="n">
        <v>298</v>
      </c>
      <c r="G67" s="336" t="n">
        <f aca="false">ROUND(VLOOKUP(A67,04_PESQUISAS!A:G,7,0),2)</f>
        <v>298</v>
      </c>
      <c r="H67" s="337" t="n">
        <f aca="false">F67-G67</f>
        <v>0</v>
      </c>
    </row>
    <row r="68" customFormat="false" ht="14.25" hidden="false" customHeight="false" outlineLevel="0" collapsed="false">
      <c r="A68" s="334" t="n">
        <v>38101</v>
      </c>
      <c r="B68" s="144" t="s">
        <v>617</v>
      </c>
      <c r="C68" s="145" t="s">
        <v>478</v>
      </c>
      <c r="D68" s="145" t="s">
        <v>32</v>
      </c>
      <c r="E68" s="143" t="n">
        <v>125</v>
      </c>
      <c r="F68" s="335" t="n">
        <v>6.82</v>
      </c>
      <c r="G68" s="336" t="n">
        <f aca="false">VLOOKUP(A68,'INSUMOS SINAPI'!A:E,5,0)</f>
        <v>6.82</v>
      </c>
      <c r="H68" s="337" t="n">
        <f aca="false">F68-G68</f>
        <v>0</v>
      </c>
    </row>
    <row r="69" customFormat="false" ht="21" hidden="false" customHeight="false" outlineLevel="0" collapsed="false">
      <c r="A69" s="334" t="n">
        <v>37526</v>
      </c>
      <c r="B69" s="144" t="s">
        <v>503</v>
      </c>
      <c r="C69" s="145" t="s">
        <v>478</v>
      </c>
      <c r="D69" s="145" t="s">
        <v>32</v>
      </c>
      <c r="E69" s="143" t="n">
        <v>192</v>
      </c>
      <c r="F69" s="335" t="n">
        <v>4.44</v>
      </c>
      <c r="G69" s="336" t="n">
        <f aca="false">VLOOKUP(A69,'INSUMOS SINAPI'!A:E,5,0)</f>
        <v>4.44</v>
      </c>
      <c r="H69" s="337" t="n">
        <f aca="false">F69-G69</f>
        <v>0</v>
      </c>
    </row>
    <row r="70" customFormat="false" ht="14.25" hidden="false" customHeight="false" outlineLevel="0" collapsed="false">
      <c r="A70" s="334" t="s">
        <v>705</v>
      </c>
      <c r="B70" s="144" t="s">
        <v>706</v>
      </c>
      <c r="C70" s="145" t="s">
        <v>478</v>
      </c>
      <c r="D70" s="145" t="s">
        <v>32</v>
      </c>
      <c r="E70" s="143" t="n">
        <v>1</v>
      </c>
      <c r="F70" s="335" t="n">
        <v>833.54</v>
      </c>
      <c r="G70" s="336" t="n">
        <f aca="false">ROUND(VLOOKUP(A70,04_PESQUISAS!A:G,7,0),2)</f>
        <v>833.54</v>
      </c>
      <c r="H70" s="337" t="n">
        <f aca="false">F70-G70</f>
        <v>0</v>
      </c>
    </row>
    <row r="71" customFormat="false" ht="14.25" hidden="false" customHeight="false" outlineLevel="0" collapsed="false">
      <c r="A71" s="334" t="n">
        <v>4221</v>
      </c>
      <c r="B71" s="144" t="s">
        <v>755</v>
      </c>
      <c r="C71" s="145" t="s">
        <v>478</v>
      </c>
      <c r="D71" s="145" t="s">
        <v>511</v>
      </c>
      <c r="E71" s="143" t="n">
        <v>140.53</v>
      </c>
      <c r="F71" s="335" t="n">
        <v>5.9</v>
      </c>
      <c r="G71" s="336" t="n">
        <f aca="false">VLOOKUP(A71,'INSUMOS SINAPI'!A:E,5,0)</f>
        <v>5.9</v>
      </c>
      <c r="H71" s="337" t="n">
        <f aca="false">F71-G71</f>
        <v>0</v>
      </c>
    </row>
    <row r="72" customFormat="false" ht="21" hidden="false" customHeight="false" outlineLevel="0" collapsed="false">
      <c r="A72" s="334" t="n">
        <v>13333</v>
      </c>
      <c r="B72" s="144" t="s">
        <v>752</v>
      </c>
      <c r="C72" s="145" t="s">
        <v>478</v>
      </c>
      <c r="D72" s="145" t="s">
        <v>32</v>
      </c>
      <c r="E72" s="143" t="n">
        <v>0</v>
      </c>
      <c r="F72" s="335" t="n">
        <v>238170.66</v>
      </c>
      <c r="G72" s="336" t="n">
        <f aca="false">VLOOKUP(A72,'INSUMOS SINAPI'!A:E,5,0)</f>
        <v>238170.66</v>
      </c>
      <c r="H72" s="337" t="n">
        <f aca="false">F72-G72</f>
        <v>0</v>
      </c>
    </row>
    <row r="73" customFormat="false" ht="21" hidden="false" customHeight="false" outlineLevel="0" collapsed="false">
      <c r="A73" s="334" t="n">
        <v>43460</v>
      </c>
      <c r="B73" s="144" t="s">
        <v>498</v>
      </c>
      <c r="C73" s="145" t="s">
        <v>478</v>
      </c>
      <c r="D73" s="145" t="s">
        <v>484</v>
      </c>
      <c r="E73" s="143" t="n">
        <v>902.24</v>
      </c>
      <c r="F73" s="335" t="n">
        <v>0.85</v>
      </c>
      <c r="G73" s="336" t="n">
        <f aca="false">VLOOKUP(A73,'INSUMOS SINAPI'!A:E,5,0)</f>
        <v>0.85</v>
      </c>
      <c r="H73" s="337" t="n">
        <f aca="false">F73-G73</f>
        <v>0</v>
      </c>
    </row>
    <row r="74" customFormat="false" ht="14.25" hidden="false" customHeight="false" outlineLevel="0" collapsed="false">
      <c r="A74" s="334" t="n">
        <v>10848</v>
      </c>
      <c r="B74" s="144" t="s">
        <v>769</v>
      </c>
      <c r="C74" s="145" t="s">
        <v>478</v>
      </c>
      <c r="D74" s="145" t="s">
        <v>32</v>
      </c>
      <c r="E74" s="143" t="n">
        <v>1</v>
      </c>
      <c r="F74" s="335" t="n">
        <v>753.75</v>
      </c>
      <c r="G74" s="336" t="n">
        <f aca="false">VLOOKUP(A74,'INSUMOS SINAPI'!A:E,5,0)</f>
        <v>753.75</v>
      </c>
      <c r="H74" s="337" t="n">
        <f aca="false">F74-G74</f>
        <v>0</v>
      </c>
    </row>
    <row r="75" customFormat="false" ht="14.25" hidden="false" customHeight="false" outlineLevel="0" collapsed="false">
      <c r="A75" s="334" t="s">
        <v>638</v>
      </c>
      <c r="B75" s="144" t="s">
        <v>211</v>
      </c>
      <c r="C75" s="145" t="s">
        <v>478</v>
      </c>
      <c r="D75" s="145" t="s">
        <v>32</v>
      </c>
      <c r="E75" s="143" t="n">
        <v>2</v>
      </c>
      <c r="F75" s="335" t="n">
        <v>369.75</v>
      </c>
      <c r="G75" s="336" t="n">
        <f aca="false">ROUND(VLOOKUP(A75,04_PESQUISAS!A:G,7,0),2)</f>
        <v>369.75</v>
      </c>
      <c r="H75" s="337" t="n">
        <f aca="false">F75-G75</f>
        <v>0</v>
      </c>
    </row>
    <row r="76" customFormat="false" ht="21" hidden="false" customHeight="false" outlineLevel="0" collapsed="false">
      <c r="A76" s="334" t="n">
        <v>43491</v>
      </c>
      <c r="B76" s="144" t="s">
        <v>491</v>
      </c>
      <c r="C76" s="145" t="s">
        <v>478</v>
      </c>
      <c r="D76" s="145" t="s">
        <v>484</v>
      </c>
      <c r="E76" s="143" t="n">
        <v>533.65</v>
      </c>
      <c r="F76" s="335" t="n">
        <v>1.33</v>
      </c>
      <c r="G76" s="336" t="n">
        <f aca="false">VLOOKUP(A76,'INSUMOS SINAPI'!A:E,5,0)</f>
        <v>1.33</v>
      </c>
      <c r="H76" s="337" t="n">
        <f aca="false">F76-G76</f>
        <v>0</v>
      </c>
    </row>
    <row r="77" customFormat="false" ht="31.5" hidden="false" customHeight="false" outlineLevel="0" collapsed="false">
      <c r="A77" s="334" t="n">
        <v>10851</v>
      </c>
      <c r="B77" s="144" t="s">
        <v>775</v>
      </c>
      <c r="C77" s="145" t="s">
        <v>478</v>
      </c>
      <c r="D77" s="145" t="s">
        <v>32</v>
      </c>
      <c r="E77" s="143" t="n">
        <v>8</v>
      </c>
      <c r="F77" s="335" t="n">
        <v>82.56</v>
      </c>
      <c r="G77" s="336" t="n">
        <f aca="false">VLOOKUP(A77,'INSUMOS SINAPI'!A:E,5,0)</f>
        <v>82.56</v>
      </c>
      <c r="H77" s="337" t="n">
        <f aca="false">F77-G77</f>
        <v>0</v>
      </c>
    </row>
    <row r="78" customFormat="false" ht="14.25" hidden="false" customHeight="false" outlineLevel="0" collapsed="false">
      <c r="A78" s="334" t="n">
        <v>1106</v>
      </c>
      <c r="B78" s="144" t="s">
        <v>505</v>
      </c>
      <c r="C78" s="145" t="s">
        <v>478</v>
      </c>
      <c r="D78" s="145" t="s">
        <v>506</v>
      </c>
      <c r="E78" s="143" t="n">
        <v>492.99</v>
      </c>
      <c r="F78" s="335" t="n">
        <v>1.3</v>
      </c>
      <c r="G78" s="336" t="n">
        <f aca="false">VLOOKUP(A78,'INSUMOS SINAPI'!A:E,5,0)</f>
        <v>1.3</v>
      </c>
      <c r="H78" s="337" t="n">
        <f aca="false">F78-G78</f>
        <v>0</v>
      </c>
    </row>
    <row r="79" customFormat="false" ht="31.5" hidden="false" customHeight="false" outlineLevel="0" collapsed="false">
      <c r="A79" s="334" t="n">
        <v>11795</v>
      </c>
      <c r="B79" s="144" t="s">
        <v>550</v>
      </c>
      <c r="C79" s="145" t="s">
        <v>478</v>
      </c>
      <c r="D79" s="145" t="s">
        <v>68</v>
      </c>
      <c r="E79" s="143" t="n">
        <v>1.07</v>
      </c>
      <c r="F79" s="335" t="n">
        <v>558.49</v>
      </c>
      <c r="G79" s="336" t="n">
        <f aca="false">VLOOKUP(A79,'INSUMOS SINAPI'!A:E,5,0)</f>
        <v>558.49</v>
      </c>
      <c r="H79" s="337" t="n">
        <f aca="false">F79-G79</f>
        <v>0</v>
      </c>
    </row>
    <row r="80" customFormat="false" ht="21" hidden="false" customHeight="false" outlineLevel="0" collapsed="false">
      <c r="A80" s="334" t="s">
        <v>773</v>
      </c>
      <c r="B80" s="144" t="s">
        <v>774</v>
      </c>
      <c r="C80" s="145" t="s">
        <v>478</v>
      </c>
      <c r="D80" s="145" t="s">
        <v>32</v>
      </c>
      <c r="E80" s="143" t="n">
        <v>3</v>
      </c>
      <c r="F80" s="335" t="n">
        <f aca="false">G80</f>
        <v>262.55</v>
      </c>
      <c r="G80" s="336" t="n">
        <f aca="false">ROUND(VLOOKUP(A80,04_PESQUISAS!A:G,7,0),2)</f>
        <v>262.55</v>
      </c>
      <c r="H80" s="337" t="n">
        <f aca="false">F80-G80</f>
        <v>0</v>
      </c>
    </row>
    <row r="81" customFormat="false" ht="14.25" hidden="false" customHeight="false" outlineLevel="0" collapsed="false">
      <c r="A81" s="334" t="n">
        <v>246</v>
      </c>
      <c r="B81" s="144" t="s">
        <v>602</v>
      </c>
      <c r="C81" s="145" t="s">
        <v>476</v>
      </c>
      <c r="D81" s="145" t="s">
        <v>484</v>
      </c>
      <c r="E81" s="143" t="n">
        <v>49.04</v>
      </c>
      <c r="F81" s="335" t="n">
        <v>11.37</v>
      </c>
      <c r="G81" s="336" t="n">
        <f aca="false">VLOOKUP(A81,'INSUMOS SINAPI'!A:E,5,0)</f>
        <v>11.37</v>
      </c>
      <c r="H81" s="337" t="n">
        <f aca="false">F81-G81</f>
        <v>0</v>
      </c>
    </row>
    <row r="82" customFormat="false" ht="21" hidden="false" customHeight="false" outlineLevel="0" collapsed="false">
      <c r="A82" s="334" t="n">
        <v>43489</v>
      </c>
      <c r="B82" s="144" t="s">
        <v>490</v>
      </c>
      <c r="C82" s="145" t="s">
        <v>478</v>
      </c>
      <c r="D82" s="145" t="s">
        <v>484</v>
      </c>
      <c r="E82" s="143" t="n">
        <v>443.91</v>
      </c>
      <c r="F82" s="335" t="n">
        <v>1.24</v>
      </c>
      <c r="G82" s="336" t="n">
        <f aca="false">VLOOKUP(A82,'INSUMOS SINAPI'!A:E,5,0)</f>
        <v>1.24</v>
      </c>
      <c r="H82" s="337" t="n">
        <f aca="false">F82-G82</f>
        <v>0</v>
      </c>
    </row>
    <row r="83" customFormat="false" ht="21" hidden="false" customHeight="false" outlineLevel="0" collapsed="false">
      <c r="A83" s="334" t="n">
        <v>38877</v>
      </c>
      <c r="B83" s="144" t="s">
        <v>748</v>
      </c>
      <c r="C83" s="145" t="s">
        <v>478</v>
      </c>
      <c r="D83" s="145" t="s">
        <v>506</v>
      </c>
      <c r="E83" s="143" t="n">
        <v>79.88</v>
      </c>
      <c r="F83" s="335" t="n">
        <v>6.84</v>
      </c>
      <c r="G83" s="336" t="n">
        <f aca="false">VLOOKUP(A83,'INSUMOS SINAPI'!A:E,5,0)</f>
        <v>6.84</v>
      </c>
      <c r="H83" s="337" t="n">
        <f aca="false">F83-G83</f>
        <v>0</v>
      </c>
    </row>
    <row r="84" customFormat="false" ht="21" hidden="false" customHeight="false" outlineLevel="0" collapsed="false">
      <c r="A84" s="334" t="n">
        <v>34747</v>
      </c>
      <c r="B84" s="144" t="s">
        <v>577</v>
      </c>
      <c r="C84" s="145" t="s">
        <v>478</v>
      </c>
      <c r="D84" s="145" t="s">
        <v>152</v>
      </c>
      <c r="E84" s="143" t="n">
        <v>5.26</v>
      </c>
      <c r="F84" s="335" t="n">
        <v>100.38</v>
      </c>
      <c r="G84" s="336" t="n">
        <f aca="false">VLOOKUP(A84,'INSUMOS SINAPI'!A:E,5,0)</f>
        <v>100.38</v>
      </c>
      <c r="H84" s="337" t="n">
        <f aca="false">F84-G84</f>
        <v>0</v>
      </c>
    </row>
    <row r="85" customFormat="false" ht="42" hidden="false" customHeight="false" outlineLevel="0" collapsed="false">
      <c r="A85" s="334" t="n">
        <v>37539</v>
      </c>
      <c r="B85" s="144" t="s">
        <v>736</v>
      </c>
      <c r="C85" s="145" t="s">
        <v>478</v>
      </c>
      <c r="D85" s="145" t="s">
        <v>32</v>
      </c>
      <c r="E85" s="143" t="n">
        <v>27</v>
      </c>
      <c r="F85" s="335" t="n">
        <v>19.11</v>
      </c>
      <c r="G85" s="336" t="n">
        <f aca="false">VLOOKUP(A85,'INSUMOS SINAPI'!A:E,5,0)</f>
        <v>19.11</v>
      </c>
      <c r="H85" s="337" t="n">
        <f aca="false">F85-G85</f>
        <v>0</v>
      </c>
    </row>
    <row r="86" customFormat="false" ht="14.25" hidden="false" customHeight="false" outlineLevel="0" collapsed="false">
      <c r="A86" s="334" t="n">
        <v>34794</v>
      </c>
      <c r="B86" s="144" t="s">
        <v>713</v>
      </c>
      <c r="C86" s="145" t="s">
        <v>476</v>
      </c>
      <c r="D86" s="145" t="s">
        <v>484</v>
      </c>
      <c r="E86" s="143" t="n">
        <v>27.27</v>
      </c>
      <c r="F86" s="335" t="n">
        <v>18.53</v>
      </c>
      <c r="G86" s="336" t="n">
        <f aca="false">VLOOKUP(A86,'INSUMOS SINAPI'!A:E,5,0)</f>
        <v>18.52</v>
      </c>
      <c r="H86" s="337" t="n">
        <f aca="false">F86-G86</f>
        <v>0.0100000000000016</v>
      </c>
    </row>
    <row r="87" customFormat="false" ht="21" hidden="false" customHeight="false" outlineLevel="0" collapsed="false">
      <c r="A87" s="334" t="n">
        <v>40863</v>
      </c>
      <c r="B87" s="144" t="s">
        <v>477</v>
      </c>
      <c r="C87" s="145" t="s">
        <v>478</v>
      </c>
      <c r="D87" s="145" t="s">
        <v>63</v>
      </c>
      <c r="E87" s="143" t="n">
        <v>2</v>
      </c>
      <c r="F87" s="335" t="n">
        <v>252.08</v>
      </c>
      <c r="G87" s="336" t="n">
        <f aca="false">VLOOKUP(A87,'INSUMOS SINAPI'!A:E,5,0)</f>
        <v>252.08</v>
      </c>
      <c r="H87" s="337" t="n">
        <f aca="false">F87-G87</f>
        <v>0</v>
      </c>
    </row>
    <row r="88" customFormat="false" ht="21" hidden="false" customHeight="false" outlineLevel="0" collapsed="false">
      <c r="A88" s="334" t="n">
        <v>39437</v>
      </c>
      <c r="B88" s="144" t="s">
        <v>528</v>
      </c>
      <c r="C88" s="145" t="s">
        <v>478</v>
      </c>
      <c r="D88" s="145" t="s">
        <v>32</v>
      </c>
      <c r="E88" s="335" t="n">
        <v>2125.42</v>
      </c>
      <c r="F88" s="335" t="n">
        <v>0.23</v>
      </c>
      <c r="G88" s="336" t="n">
        <f aca="false">VLOOKUP(A88,'INSUMOS SINAPI'!A:E,5,0)</f>
        <v>0.23</v>
      </c>
      <c r="H88" s="337" t="n">
        <f aca="false">F88-G88</f>
        <v>0</v>
      </c>
    </row>
    <row r="89" customFormat="false" ht="21" hidden="false" customHeight="false" outlineLevel="0" collapsed="false">
      <c r="A89" s="334" t="n">
        <v>43466</v>
      </c>
      <c r="B89" s="144" t="s">
        <v>584</v>
      </c>
      <c r="C89" s="145" t="s">
        <v>478</v>
      </c>
      <c r="D89" s="145" t="s">
        <v>484</v>
      </c>
      <c r="E89" s="143" t="n">
        <v>245.82</v>
      </c>
      <c r="F89" s="335" t="n">
        <v>1.97</v>
      </c>
      <c r="G89" s="336" t="n">
        <f aca="false">VLOOKUP(A89,'INSUMOS SINAPI'!A:E,5,0)</f>
        <v>1.97</v>
      </c>
      <c r="H89" s="337" t="n">
        <f aca="false">F89-G89</f>
        <v>0</v>
      </c>
    </row>
    <row r="90" customFormat="false" ht="21" hidden="false" customHeight="false" outlineLevel="0" collapsed="false">
      <c r="A90" s="334" t="n">
        <v>39432</v>
      </c>
      <c r="B90" s="144" t="s">
        <v>525</v>
      </c>
      <c r="C90" s="145" t="s">
        <v>478</v>
      </c>
      <c r="D90" s="145" t="s">
        <v>152</v>
      </c>
      <c r="E90" s="143" t="n">
        <v>182.05</v>
      </c>
      <c r="F90" s="335" t="n">
        <v>2.64</v>
      </c>
      <c r="G90" s="336" t="n">
        <f aca="false">VLOOKUP(A90,'INSUMOS SINAPI'!A:E,5,0)</f>
        <v>2.64</v>
      </c>
      <c r="H90" s="337" t="n">
        <f aca="false">F90-G90</f>
        <v>0</v>
      </c>
    </row>
    <row r="91" customFormat="false" ht="14.25" hidden="false" customHeight="false" outlineLevel="0" collapsed="false">
      <c r="A91" s="334" t="s">
        <v>581</v>
      </c>
      <c r="B91" s="144" t="s">
        <v>582</v>
      </c>
      <c r="C91" s="145" t="s">
        <v>478</v>
      </c>
      <c r="D91" s="145" t="s">
        <v>68</v>
      </c>
      <c r="E91" s="143" t="n">
        <v>6.92</v>
      </c>
      <c r="F91" s="335" t="n">
        <v>69</v>
      </c>
      <c r="G91" s="336" t="n">
        <f aca="false">ROUND(VLOOKUP(A91,04_PESQUISAS!A:G,7,0),2)</f>
        <v>69</v>
      </c>
      <c r="H91" s="337" t="n">
        <f aca="false">F91-G91</f>
        <v>0</v>
      </c>
    </row>
    <row r="92" customFormat="false" ht="31.5" hidden="false" customHeight="false" outlineLevel="0" collapsed="false">
      <c r="A92" s="334" t="n">
        <v>39258</v>
      </c>
      <c r="B92" s="144" t="s">
        <v>624</v>
      </c>
      <c r="C92" s="145" t="s">
        <v>478</v>
      </c>
      <c r="D92" s="145" t="s">
        <v>152</v>
      </c>
      <c r="E92" s="143" t="n">
        <v>60</v>
      </c>
      <c r="F92" s="335" t="n">
        <v>7.58</v>
      </c>
      <c r="G92" s="336" t="n">
        <f aca="false">VLOOKUP(A92,'INSUMOS SINAPI'!A:E,5,0)</f>
        <v>7.58</v>
      </c>
      <c r="H92" s="337" t="n">
        <f aca="false">F92-G92</f>
        <v>0</v>
      </c>
    </row>
    <row r="93" customFormat="false" ht="21" hidden="false" customHeight="false" outlineLevel="0" collapsed="false">
      <c r="A93" s="334" t="n">
        <v>37591</v>
      </c>
      <c r="B93" s="144" t="s">
        <v>540</v>
      </c>
      <c r="C93" s="145" t="s">
        <v>478</v>
      </c>
      <c r="D93" s="145" t="s">
        <v>32</v>
      </c>
      <c r="E93" s="143" t="n">
        <v>24</v>
      </c>
      <c r="F93" s="335" t="n">
        <v>18.58</v>
      </c>
      <c r="G93" s="336" t="n">
        <f aca="false">VLOOKUP(A93,'INSUMOS SINAPI'!A:E,5,0)</f>
        <v>18.58</v>
      </c>
      <c r="H93" s="337" t="n">
        <f aca="false">F93-G93</f>
        <v>0</v>
      </c>
    </row>
    <row r="94" customFormat="false" ht="14.25" hidden="false" customHeight="false" outlineLevel="0" collapsed="false">
      <c r="A94" s="334" t="s">
        <v>730</v>
      </c>
      <c r="B94" s="144" t="s">
        <v>731</v>
      </c>
      <c r="C94" s="145" t="s">
        <v>478</v>
      </c>
      <c r="D94" s="145" t="s">
        <v>732</v>
      </c>
      <c r="E94" s="143" t="n">
        <v>3</v>
      </c>
      <c r="F94" s="335" t="n">
        <v>145</v>
      </c>
      <c r="G94" s="336" t="n">
        <f aca="false">ROUND(VLOOKUP(A94,04_PESQUISAS!A:G,7,0),2)</f>
        <v>145</v>
      </c>
      <c r="H94" s="337" t="n">
        <f aca="false">F94-G94</f>
        <v>0</v>
      </c>
    </row>
    <row r="95" customFormat="false" ht="21" hidden="false" customHeight="false" outlineLevel="0" collapsed="false">
      <c r="A95" s="334" t="n">
        <v>43490</v>
      </c>
      <c r="B95" s="144" t="s">
        <v>585</v>
      </c>
      <c r="C95" s="145" t="s">
        <v>478</v>
      </c>
      <c r="D95" s="145" t="s">
        <v>484</v>
      </c>
      <c r="E95" s="143" t="n">
        <v>245.82</v>
      </c>
      <c r="F95" s="335" t="n">
        <v>1.73</v>
      </c>
      <c r="G95" s="336" t="n">
        <f aca="false">VLOOKUP(A95,'INSUMOS SINAPI'!A:E,5,0)</f>
        <v>1.73</v>
      </c>
      <c r="H95" s="337" t="n">
        <f aca="false">F95-G95</f>
        <v>0</v>
      </c>
    </row>
    <row r="96" customFormat="false" ht="14.25" hidden="false" customHeight="false" outlineLevel="0" collapsed="false">
      <c r="A96" s="334" t="s">
        <v>669</v>
      </c>
      <c r="B96" s="144" t="s">
        <v>279</v>
      </c>
      <c r="C96" s="145" t="s">
        <v>478</v>
      </c>
      <c r="D96" s="145" t="s">
        <v>32</v>
      </c>
      <c r="E96" s="143" t="n">
        <v>100</v>
      </c>
      <c r="F96" s="335" t="n">
        <v>4.17</v>
      </c>
      <c r="G96" s="336" t="n">
        <f aca="false">ROUND(VLOOKUP(A96,04_PESQUISAS!A:G,7,0),2)</f>
        <v>4.17</v>
      </c>
      <c r="H96" s="337" t="n">
        <f aca="false">F96-G96</f>
        <v>0</v>
      </c>
    </row>
    <row r="97" customFormat="false" ht="31.5" hidden="false" customHeight="false" outlineLevel="0" collapsed="false">
      <c r="A97" s="334" t="n">
        <v>39434</v>
      </c>
      <c r="B97" s="144" t="s">
        <v>526</v>
      </c>
      <c r="C97" s="145" t="s">
        <v>478</v>
      </c>
      <c r="D97" s="145" t="s">
        <v>506</v>
      </c>
      <c r="E97" s="143" t="n">
        <v>121.67</v>
      </c>
      <c r="F97" s="335" t="n">
        <v>3.31</v>
      </c>
      <c r="G97" s="336" t="n">
        <f aca="false">VLOOKUP(A97,'INSUMOS SINAPI'!A:E,5,0)</f>
        <v>3.31</v>
      </c>
      <c r="H97" s="337" t="n">
        <f aca="false">F97-G97</f>
        <v>0</v>
      </c>
    </row>
    <row r="98" customFormat="false" ht="21" hidden="false" customHeight="false" outlineLevel="0" collapsed="false">
      <c r="A98" s="334" t="s">
        <v>738</v>
      </c>
      <c r="B98" s="144" t="s">
        <v>739</v>
      </c>
      <c r="C98" s="145" t="s">
        <v>478</v>
      </c>
      <c r="D98" s="145" t="s">
        <v>32</v>
      </c>
      <c r="E98" s="143" t="n">
        <v>1</v>
      </c>
      <c r="F98" s="335" t="n">
        <v>396.05</v>
      </c>
      <c r="G98" s="336" t="n">
        <f aca="false">ROUND(VLOOKUP(A98,04_PESQUISAS!A:G,7,0),2)</f>
        <v>396.05</v>
      </c>
      <c r="H98" s="337" t="n">
        <f aca="false">F98-G98</f>
        <v>0</v>
      </c>
    </row>
    <row r="99" customFormat="false" ht="21" hidden="false" customHeight="false" outlineLevel="0" collapsed="false">
      <c r="A99" s="334" t="n">
        <v>43492</v>
      </c>
      <c r="B99" s="144" t="s">
        <v>757</v>
      </c>
      <c r="C99" s="145" t="s">
        <v>478</v>
      </c>
      <c r="D99" s="145" t="s">
        <v>484</v>
      </c>
      <c r="E99" s="143" t="n">
        <v>212.5</v>
      </c>
      <c r="F99" s="335" t="n">
        <v>1.79</v>
      </c>
      <c r="G99" s="336" t="n">
        <f aca="false">VLOOKUP(A99,'INSUMOS SINAPI'!A:E,5,0)</f>
        <v>1.79</v>
      </c>
      <c r="H99" s="337" t="n">
        <f aca="false">F99-G99</f>
        <v>0</v>
      </c>
    </row>
    <row r="100" customFormat="false" ht="21" hidden="false" customHeight="false" outlineLevel="0" collapsed="false">
      <c r="A100" s="334" t="n">
        <v>36791</v>
      </c>
      <c r="B100" s="144" t="s">
        <v>545</v>
      </c>
      <c r="C100" s="145" t="s">
        <v>478</v>
      </c>
      <c r="D100" s="145" t="s">
        <v>32</v>
      </c>
      <c r="E100" s="143" t="n">
        <v>2</v>
      </c>
      <c r="F100" s="335" t="n">
        <v>187.46</v>
      </c>
      <c r="G100" s="336" t="n">
        <f aca="false">VLOOKUP(A100,'INSUMOS SINAPI'!A:E,5,0)</f>
        <v>187.46</v>
      </c>
      <c r="H100" s="337" t="n">
        <f aca="false">F100-G100</f>
        <v>0</v>
      </c>
    </row>
    <row r="101" customFormat="false" ht="21" hidden="false" customHeight="false" outlineLevel="0" collapsed="false">
      <c r="A101" s="334" t="n">
        <v>43465</v>
      </c>
      <c r="B101" s="144" t="s">
        <v>488</v>
      </c>
      <c r="C101" s="145" t="s">
        <v>478</v>
      </c>
      <c r="D101" s="145" t="s">
        <v>484</v>
      </c>
      <c r="E101" s="143" t="n">
        <v>443.91</v>
      </c>
      <c r="F101" s="335" t="n">
        <v>0.82</v>
      </c>
      <c r="G101" s="336" t="n">
        <f aca="false">VLOOKUP(A101,'INSUMOS SINAPI'!A:E,5,0)</f>
        <v>0.82</v>
      </c>
      <c r="H101" s="337" t="n">
        <f aca="false">F101-G101</f>
        <v>0</v>
      </c>
    </row>
    <row r="102" customFormat="false" ht="14.25" hidden="false" customHeight="false" outlineLevel="0" collapsed="false">
      <c r="A102" s="334" t="s">
        <v>701</v>
      </c>
      <c r="B102" s="144" t="s">
        <v>702</v>
      </c>
      <c r="C102" s="145" t="s">
        <v>478</v>
      </c>
      <c r="D102" s="145" t="s">
        <v>152</v>
      </c>
      <c r="E102" s="143" t="n">
        <v>62</v>
      </c>
      <c r="F102" s="335" t="n">
        <v>5.82</v>
      </c>
      <c r="G102" s="336" t="n">
        <f aca="false">ROUND(VLOOKUP(A102,04_PESQUISAS!A:G,7,0),2)</f>
        <v>5.82</v>
      </c>
      <c r="H102" s="337" t="n">
        <f aca="false">F102-G102</f>
        <v>0</v>
      </c>
    </row>
    <row r="103" customFormat="false" ht="42" hidden="false" customHeight="false" outlineLevel="0" collapsed="false">
      <c r="A103" s="334" t="n">
        <v>5020</v>
      </c>
      <c r="B103" s="144" t="s">
        <v>570</v>
      </c>
      <c r="C103" s="145" t="s">
        <v>478</v>
      </c>
      <c r="D103" s="145" t="s">
        <v>32</v>
      </c>
      <c r="E103" s="143" t="n">
        <v>2</v>
      </c>
      <c r="F103" s="335" t="n">
        <v>177.97</v>
      </c>
      <c r="G103" s="336" t="n">
        <f aca="false">VLOOKUP(A103,'INSUMOS SINAPI'!A:E,5,0)</f>
        <v>177.97</v>
      </c>
      <c r="H103" s="337" t="n">
        <f aca="false">F103-G103</f>
        <v>0</v>
      </c>
    </row>
    <row r="104" customFormat="false" ht="21" hidden="false" customHeight="false" outlineLevel="0" collapsed="false">
      <c r="A104" s="334" t="n">
        <v>38195</v>
      </c>
      <c r="B104" s="144" t="s">
        <v>517</v>
      </c>
      <c r="C104" s="145" t="s">
        <v>478</v>
      </c>
      <c r="D104" s="145" t="s">
        <v>68</v>
      </c>
      <c r="E104" s="143" t="n">
        <v>4.1</v>
      </c>
      <c r="F104" s="335" t="n">
        <v>86.32</v>
      </c>
      <c r="G104" s="336" t="n">
        <f aca="false">VLOOKUP(A104,'INSUMOS SINAPI'!A:E,5,0)</f>
        <v>86.32</v>
      </c>
      <c r="H104" s="337" t="n">
        <f aca="false">F104-G104</f>
        <v>0</v>
      </c>
    </row>
    <row r="105" customFormat="false" ht="14.25" hidden="false" customHeight="false" outlineLevel="0" collapsed="false">
      <c r="A105" s="334" t="n">
        <v>242</v>
      </c>
      <c r="B105" s="144" t="s">
        <v>580</v>
      </c>
      <c r="C105" s="145" t="s">
        <v>476</v>
      </c>
      <c r="D105" s="145" t="s">
        <v>484</v>
      </c>
      <c r="E105" s="143" t="n">
        <v>28.53</v>
      </c>
      <c r="F105" s="335" t="n">
        <v>11.68</v>
      </c>
      <c r="G105" s="336" t="n">
        <f aca="false">VLOOKUP(A105,'INSUMOS SINAPI'!A:E,5,0)</f>
        <v>11.67</v>
      </c>
      <c r="H105" s="337" t="n">
        <f aca="false">F105-G105</f>
        <v>0.00999999999999979</v>
      </c>
    </row>
    <row r="106" customFormat="false" ht="21" hidden="false" customHeight="false" outlineLevel="0" collapsed="false">
      <c r="A106" s="334" t="n">
        <v>43467</v>
      </c>
      <c r="B106" s="144" t="s">
        <v>489</v>
      </c>
      <c r="C106" s="145" t="s">
        <v>478</v>
      </c>
      <c r="D106" s="145" t="s">
        <v>484</v>
      </c>
      <c r="E106" s="143" t="n">
        <v>533.65</v>
      </c>
      <c r="F106" s="335" t="n">
        <v>0.61</v>
      </c>
      <c r="G106" s="336" t="n">
        <f aca="false">VLOOKUP(A106,'INSUMOS SINAPI'!A:E,5,0)</f>
        <v>0.61</v>
      </c>
      <c r="H106" s="337" t="n">
        <f aca="false">F106-G106</f>
        <v>0</v>
      </c>
    </row>
    <row r="107" customFormat="false" ht="42" hidden="false" customHeight="false" outlineLevel="0" collapsed="false">
      <c r="A107" s="334" t="n">
        <v>3099</v>
      </c>
      <c r="B107" s="144" t="s">
        <v>564</v>
      </c>
      <c r="C107" s="145" t="s">
        <v>478</v>
      </c>
      <c r="D107" s="145" t="s">
        <v>565</v>
      </c>
      <c r="E107" s="143" t="n">
        <v>2</v>
      </c>
      <c r="F107" s="335" t="n">
        <v>160.36</v>
      </c>
      <c r="G107" s="336" t="n">
        <f aca="false">VLOOKUP(A107,'INSUMOS SINAPI'!A:E,5,0)</f>
        <v>160.36</v>
      </c>
      <c r="H107" s="337" t="n">
        <f aca="false">F107-G107</f>
        <v>0</v>
      </c>
    </row>
    <row r="108" customFormat="false" ht="14.25" hidden="false" customHeight="false" outlineLevel="0" collapsed="false">
      <c r="A108" s="334" t="n">
        <v>9869</v>
      </c>
      <c r="B108" s="144" t="s">
        <v>717</v>
      </c>
      <c r="C108" s="145" t="s">
        <v>478</v>
      </c>
      <c r="D108" s="145" t="s">
        <v>152</v>
      </c>
      <c r="E108" s="143" t="n">
        <v>26.9</v>
      </c>
      <c r="F108" s="335" t="n">
        <v>11.33</v>
      </c>
      <c r="G108" s="336" t="n">
        <f aca="false">VLOOKUP(A108,'INSUMOS SINAPI'!A:E,5,0)</f>
        <v>11.33</v>
      </c>
      <c r="H108" s="337" t="n">
        <f aca="false">F108-G108</f>
        <v>0</v>
      </c>
    </row>
    <row r="109" customFormat="false" ht="31.5" hidden="false" customHeight="false" outlineLevel="0" collapsed="false">
      <c r="A109" s="334" t="n">
        <v>39427</v>
      </c>
      <c r="B109" s="144" t="s">
        <v>590</v>
      </c>
      <c r="C109" s="145" t="s">
        <v>478</v>
      </c>
      <c r="D109" s="145" t="s">
        <v>152</v>
      </c>
      <c r="E109" s="143" t="n">
        <v>61.29</v>
      </c>
      <c r="F109" s="335" t="n">
        <v>4.91</v>
      </c>
      <c r="G109" s="336" t="n">
        <f aca="false">VLOOKUP(A109,'INSUMOS SINAPI'!A:E,5,0)</f>
        <v>4.91</v>
      </c>
      <c r="H109" s="337" t="n">
        <f aca="false">F109-G109</f>
        <v>0</v>
      </c>
    </row>
    <row r="110" customFormat="false" ht="31.5" hidden="false" customHeight="false" outlineLevel="0" collapsed="false">
      <c r="A110" s="334" t="n">
        <v>2446</v>
      </c>
      <c r="B110" s="144" t="s">
        <v>686</v>
      </c>
      <c r="C110" s="145" t="s">
        <v>478</v>
      </c>
      <c r="D110" s="145" t="s">
        <v>152</v>
      </c>
      <c r="E110" s="143" t="n">
        <v>57.2</v>
      </c>
      <c r="F110" s="335" t="n">
        <v>5.19</v>
      </c>
      <c r="G110" s="336" t="n">
        <f aca="false">VLOOKUP(A110,'INSUMOS SINAPI'!A:E,5,0)</f>
        <v>5.19</v>
      </c>
      <c r="H110" s="337" t="n">
        <f aca="false">F110-G110</f>
        <v>0</v>
      </c>
    </row>
    <row r="111" customFormat="false" ht="14.25" hidden="false" customHeight="false" outlineLevel="0" collapsed="false">
      <c r="A111" s="334" t="n">
        <v>39997</v>
      </c>
      <c r="B111" s="144" t="s">
        <v>643</v>
      </c>
      <c r="C111" s="145" t="s">
        <v>478</v>
      </c>
      <c r="D111" s="145" t="s">
        <v>32</v>
      </c>
      <c r="E111" s="143" t="n">
        <v>988</v>
      </c>
      <c r="F111" s="335" t="n">
        <v>0.3</v>
      </c>
      <c r="G111" s="336" t="n">
        <f aca="false">VLOOKUP(A111,'INSUMOS SINAPI'!A:E,5,0)</f>
        <v>0.3</v>
      </c>
      <c r="H111" s="337" t="n">
        <f aca="false">F111-G111</f>
        <v>0</v>
      </c>
    </row>
    <row r="112" customFormat="false" ht="14.25" hidden="false" customHeight="false" outlineLevel="0" collapsed="false">
      <c r="A112" s="334" t="s">
        <v>672</v>
      </c>
      <c r="B112" s="144" t="s">
        <v>673</v>
      </c>
      <c r="C112" s="145" t="s">
        <v>478</v>
      </c>
      <c r="D112" s="145" t="s">
        <v>32</v>
      </c>
      <c r="E112" s="143" t="n">
        <v>6</v>
      </c>
      <c r="F112" s="335" t="n">
        <v>49.01</v>
      </c>
      <c r="G112" s="336" t="n">
        <f aca="false">ROUND(VLOOKUP(A112,04_PESQUISAS!A:G,7,0),2)</f>
        <v>49.01</v>
      </c>
      <c r="H112" s="337" t="n">
        <f aca="false">F112-G112</f>
        <v>0</v>
      </c>
    </row>
    <row r="113" customFormat="false" ht="14.25" hidden="false" customHeight="false" outlineLevel="0" collapsed="false">
      <c r="A113" s="334" t="n">
        <v>3777</v>
      </c>
      <c r="B113" s="144" t="s">
        <v>598</v>
      </c>
      <c r="C113" s="145" t="s">
        <v>478</v>
      </c>
      <c r="D113" s="145" t="s">
        <v>68</v>
      </c>
      <c r="E113" s="143" t="n">
        <v>305.7</v>
      </c>
      <c r="F113" s="335" t="n">
        <v>0.95</v>
      </c>
      <c r="G113" s="336" t="n">
        <f aca="false">VLOOKUP(A113,'INSUMOS SINAPI'!A:E,5,0)</f>
        <v>0.95</v>
      </c>
      <c r="H113" s="337" t="n">
        <f aca="false">F113-G113</f>
        <v>0</v>
      </c>
    </row>
    <row r="114" customFormat="false" ht="21" hidden="false" customHeight="false" outlineLevel="0" collapsed="false">
      <c r="A114" s="334" t="n">
        <v>43498</v>
      </c>
      <c r="B114" s="144" t="s">
        <v>481</v>
      </c>
      <c r="C114" s="145" t="s">
        <v>478</v>
      </c>
      <c r="D114" s="145" t="s">
        <v>63</v>
      </c>
      <c r="E114" s="143" t="n">
        <v>2</v>
      </c>
      <c r="F114" s="335" t="n">
        <v>140.23</v>
      </c>
      <c r="G114" s="336" t="n">
        <f aca="false">VLOOKUP(A114,'INSUMOS SINAPI'!A:E,5,0)</f>
        <v>140.23</v>
      </c>
      <c r="H114" s="337" t="n">
        <f aca="false">F114-G114</f>
        <v>0</v>
      </c>
    </row>
    <row r="115" customFormat="false" ht="21" hidden="false" customHeight="false" outlineLevel="0" collapsed="false">
      <c r="A115" s="334" t="n">
        <v>43468</v>
      </c>
      <c r="B115" s="144" t="s">
        <v>756</v>
      </c>
      <c r="C115" s="145" t="s">
        <v>478</v>
      </c>
      <c r="D115" s="145" t="s">
        <v>484</v>
      </c>
      <c r="E115" s="143" t="n">
        <v>212.5</v>
      </c>
      <c r="F115" s="335" t="n">
        <v>1.23</v>
      </c>
      <c r="G115" s="336" t="n">
        <f aca="false">VLOOKUP(A115,'INSUMOS SINAPI'!A:E,5,0)</f>
        <v>1.23</v>
      </c>
      <c r="H115" s="337" t="n">
        <f aca="false">F115-G115</f>
        <v>0</v>
      </c>
    </row>
    <row r="116" customFormat="false" ht="21" hidden="false" customHeight="false" outlineLevel="0" collapsed="false">
      <c r="A116" s="334" t="n">
        <v>4813</v>
      </c>
      <c r="B116" s="144" t="s">
        <v>767</v>
      </c>
      <c r="C116" s="145" t="s">
        <v>478</v>
      </c>
      <c r="D116" s="145" t="s">
        <v>68</v>
      </c>
      <c r="E116" s="143" t="n">
        <v>1</v>
      </c>
      <c r="F116" s="335" t="n">
        <v>250</v>
      </c>
      <c r="G116" s="336" t="n">
        <f aca="false">VLOOKUP(A116,'INSUMOS SINAPI'!A:E,5,0)</f>
        <v>250</v>
      </c>
      <c r="H116" s="337" t="n">
        <f aca="false">F116-G116</f>
        <v>0</v>
      </c>
    </row>
    <row r="117" customFormat="false" ht="14.25" hidden="false" customHeight="false" outlineLevel="0" collapsed="false">
      <c r="A117" s="334" t="n">
        <v>34653</v>
      </c>
      <c r="B117" s="144" t="s">
        <v>621</v>
      </c>
      <c r="C117" s="145" t="s">
        <v>478</v>
      </c>
      <c r="D117" s="145" t="s">
        <v>32</v>
      </c>
      <c r="E117" s="143" t="n">
        <v>30</v>
      </c>
      <c r="F117" s="335" t="n">
        <v>8.2</v>
      </c>
      <c r="G117" s="336" t="n">
        <f aca="false">VLOOKUP(A117,'INSUMOS SINAPI'!A:E,5,0)</f>
        <v>8.2</v>
      </c>
      <c r="H117" s="337" t="n">
        <f aca="false">F117-G117</f>
        <v>0</v>
      </c>
    </row>
    <row r="118" customFormat="false" ht="21" hidden="false" customHeight="false" outlineLevel="0" collapsed="false">
      <c r="A118" s="334" t="n">
        <v>37586</v>
      </c>
      <c r="B118" s="144" t="s">
        <v>519</v>
      </c>
      <c r="C118" s="145" t="s">
        <v>478</v>
      </c>
      <c r="D118" s="145" t="s">
        <v>520</v>
      </c>
      <c r="E118" s="143" t="n">
        <v>5.16</v>
      </c>
      <c r="F118" s="335" t="n">
        <v>46.91</v>
      </c>
      <c r="G118" s="336" t="n">
        <f aca="false">VLOOKUP(A118,'INSUMOS SINAPI'!A:E,5,0)</f>
        <v>46.91</v>
      </c>
      <c r="H118" s="337" t="n">
        <f aca="false">F118-G118</f>
        <v>0</v>
      </c>
    </row>
    <row r="119" customFormat="false" ht="14.25" hidden="false" customHeight="false" outlineLevel="0" collapsed="false">
      <c r="A119" s="334" t="n">
        <v>43626</v>
      </c>
      <c r="B119" s="144" t="s">
        <v>589</v>
      </c>
      <c r="C119" s="145" t="s">
        <v>478</v>
      </c>
      <c r="D119" s="145" t="s">
        <v>506</v>
      </c>
      <c r="E119" s="143" t="n">
        <v>95.49</v>
      </c>
      <c r="F119" s="335" t="n">
        <v>2.44</v>
      </c>
      <c r="G119" s="336" t="n">
        <f aca="false">VLOOKUP(A119,'INSUMOS SINAPI'!A:E,5,0)</f>
        <v>2.44</v>
      </c>
      <c r="H119" s="337" t="n">
        <f aca="false">F119-G119</f>
        <v>0</v>
      </c>
    </row>
    <row r="120" customFormat="false" ht="14.25" hidden="false" customHeight="false" outlineLevel="0" collapsed="false">
      <c r="A120" s="334" t="n">
        <v>4791</v>
      </c>
      <c r="B120" s="144" t="s">
        <v>534</v>
      </c>
      <c r="C120" s="145" t="s">
        <v>478</v>
      </c>
      <c r="D120" s="145" t="s">
        <v>506</v>
      </c>
      <c r="E120" s="143" t="n">
        <v>4.6</v>
      </c>
      <c r="F120" s="335" t="n">
        <v>50.15</v>
      </c>
      <c r="G120" s="336" t="n">
        <f aca="false">VLOOKUP(A120,'INSUMOS SINAPI'!A:E,5,0)</f>
        <v>50.15</v>
      </c>
      <c r="H120" s="337" t="n">
        <f aca="false">F120-G120</f>
        <v>0</v>
      </c>
    </row>
    <row r="121" customFormat="false" ht="21" hidden="false" customHeight="false" outlineLevel="0" collapsed="false">
      <c r="A121" s="334" t="n">
        <v>39435</v>
      </c>
      <c r="B121" s="144" t="s">
        <v>527</v>
      </c>
      <c r="C121" s="145" t="s">
        <v>478</v>
      </c>
      <c r="D121" s="145" t="s">
        <v>32</v>
      </c>
      <c r="E121" s="335" t="n">
        <v>2292.12</v>
      </c>
      <c r="F121" s="335" t="n">
        <v>0.1</v>
      </c>
      <c r="G121" s="336" t="n">
        <f aca="false">VLOOKUP(A121,'INSUMOS SINAPI'!A:E,5,0)</f>
        <v>0.1</v>
      </c>
      <c r="H121" s="337" t="n">
        <f aca="false">F121-G121</f>
        <v>0</v>
      </c>
    </row>
    <row r="122" customFormat="false" ht="21" hidden="false" customHeight="false" outlineLevel="0" collapsed="false">
      <c r="A122" s="334" t="n">
        <v>38094</v>
      </c>
      <c r="B122" s="144" t="s">
        <v>618</v>
      </c>
      <c r="C122" s="145" t="s">
        <v>478</v>
      </c>
      <c r="D122" s="145" t="s">
        <v>32</v>
      </c>
      <c r="E122" s="143" t="n">
        <v>90</v>
      </c>
      <c r="F122" s="335" t="n">
        <v>2.54</v>
      </c>
      <c r="G122" s="336" t="n">
        <f aca="false">VLOOKUP(A122,'INSUMOS SINAPI'!A:E,5,0)</f>
        <v>2.54</v>
      </c>
      <c r="H122" s="337" t="n">
        <f aca="false">F122-G122</f>
        <v>0</v>
      </c>
    </row>
    <row r="123" customFormat="false" ht="14.25" hidden="false" customHeight="false" outlineLevel="0" collapsed="false">
      <c r="A123" s="334" t="n">
        <v>39996</v>
      </c>
      <c r="B123" s="144" t="s">
        <v>677</v>
      </c>
      <c r="C123" s="145" t="s">
        <v>478</v>
      </c>
      <c r="D123" s="145" t="s">
        <v>152</v>
      </c>
      <c r="E123" s="143" t="n">
        <v>72</v>
      </c>
      <c r="F123" s="335" t="n">
        <v>3.12</v>
      </c>
      <c r="G123" s="336" t="n">
        <f aca="false">VLOOKUP(A123,'INSUMOS SINAPI'!A:E,5,0)</f>
        <v>3.12</v>
      </c>
      <c r="H123" s="337" t="n">
        <f aca="false">F123-G123</f>
        <v>0</v>
      </c>
    </row>
    <row r="124" customFormat="false" ht="14.25" hidden="false" customHeight="false" outlineLevel="0" collapsed="false">
      <c r="A124" s="334" t="n">
        <v>541</v>
      </c>
      <c r="B124" s="144" t="s">
        <v>542</v>
      </c>
      <c r="C124" s="145" t="s">
        <v>478</v>
      </c>
      <c r="D124" s="145" t="s">
        <v>32</v>
      </c>
      <c r="E124" s="143" t="n">
        <v>1</v>
      </c>
      <c r="F124" s="335" t="n">
        <v>222.06</v>
      </c>
      <c r="G124" s="336" t="n">
        <f aca="false">VLOOKUP(A124,'INSUMOS SINAPI'!A:E,5,0)</f>
        <v>222.06</v>
      </c>
      <c r="H124" s="337" t="n">
        <f aca="false">F124-G124</f>
        <v>0</v>
      </c>
    </row>
    <row r="125" customFormat="false" ht="14.25" hidden="false" customHeight="false" outlineLevel="0" collapsed="false">
      <c r="A125" s="334" t="s">
        <v>699</v>
      </c>
      <c r="B125" s="144" t="s">
        <v>700</v>
      </c>
      <c r="C125" s="145" t="s">
        <v>478</v>
      </c>
      <c r="D125" s="145" t="s">
        <v>152</v>
      </c>
      <c r="E125" s="143" t="n">
        <v>40</v>
      </c>
      <c r="F125" s="335" t="n">
        <v>5.41</v>
      </c>
      <c r="G125" s="336" t="n">
        <f aca="false">ROUND(VLOOKUP(A125,04_PESQUISAS!A:G,7,0),2)</f>
        <v>5.41</v>
      </c>
      <c r="H125" s="337" t="n">
        <f aca="false">F125-G125</f>
        <v>0</v>
      </c>
    </row>
    <row r="126" customFormat="false" ht="31.5" hidden="false" customHeight="false" outlineLevel="0" collapsed="false">
      <c r="A126" s="334" t="n">
        <v>11253</v>
      </c>
      <c r="B126" s="144" t="s">
        <v>687</v>
      </c>
      <c r="C126" s="145" t="s">
        <v>478</v>
      </c>
      <c r="D126" s="145" t="s">
        <v>32</v>
      </c>
      <c r="E126" s="143" t="n">
        <v>1</v>
      </c>
      <c r="F126" s="335" t="n">
        <v>213.63</v>
      </c>
      <c r="G126" s="336" t="n">
        <f aca="false">VLOOKUP(A126,'INSUMOS SINAPI'!A:E,5,0)</f>
        <v>213.63</v>
      </c>
      <c r="H126" s="337" t="n">
        <f aca="false">F126-G126</f>
        <v>0</v>
      </c>
    </row>
    <row r="127" customFormat="false" ht="21" hidden="false" customHeight="false" outlineLevel="0" collapsed="false">
      <c r="A127" s="334" t="n">
        <v>4721</v>
      </c>
      <c r="B127" s="144" t="s">
        <v>533</v>
      </c>
      <c r="C127" s="145" t="s">
        <v>478</v>
      </c>
      <c r="D127" s="145" t="s">
        <v>102</v>
      </c>
      <c r="E127" s="143" t="n">
        <v>1.93</v>
      </c>
      <c r="F127" s="335" t="n">
        <v>104.17</v>
      </c>
      <c r="G127" s="336" t="n">
        <f aca="false">VLOOKUP(A127,'INSUMOS SINAPI'!A:E,5,0)</f>
        <v>104.17</v>
      </c>
      <c r="H127" s="337" t="n">
        <f aca="false">F127-G127</f>
        <v>0</v>
      </c>
    </row>
    <row r="128" customFormat="false" ht="21" hidden="false" customHeight="false" outlineLevel="0" collapsed="false">
      <c r="A128" s="334" t="n">
        <v>20269</v>
      </c>
      <c r="B128" s="144" t="s">
        <v>546</v>
      </c>
      <c r="C128" s="145" t="s">
        <v>478</v>
      </c>
      <c r="D128" s="145" t="s">
        <v>32</v>
      </c>
      <c r="E128" s="143" t="n">
        <v>2</v>
      </c>
      <c r="F128" s="335" t="n">
        <v>98.79</v>
      </c>
      <c r="G128" s="336" t="n">
        <f aca="false">VLOOKUP(A128,'INSUMOS SINAPI'!A:E,5,0)</f>
        <v>98.79</v>
      </c>
      <c r="H128" s="337" t="n">
        <f aca="false">F128-G128</f>
        <v>0</v>
      </c>
    </row>
    <row r="129" customFormat="false" ht="21" hidden="false" customHeight="false" outlineLevel="0" collapsed="false">
      <c r="A129" s="334" t="n">
        <v>38774</v>
      </c>
      <c r="B129" s="144" t="s">
        <v>659</v>
      </c>
      <c r="C129" s="145" t="s">
        <v>478</v>
      </c>
      <c r="D129" s="145" t="s">
        <v>32</v>
      </c>
      <c r="E129" s="143" t="n">
        <v>13</v>
      </c>
      <c r="F129" s="335" t="n">
        <v>15.05</v>
      </c>
      <c r="G129" s="336" t="n">
        <f aca="false">VLOOKUP(A129,'INSUMOS SINAPI'!A:E,5,0)</f>
        <v>15.05</v>
      </c>
      <c r="H129" s="337" t="n">
        <f aca="false">F129-G129</f>
        <v>0</v>
      </c>
    </row>
    <row r="130" customFormat="false" ht="14.25" hidden="false" customHeight="false" outlineLevel="0" collapsed="false">
      <c r="A130" s="334" t="n">
        <v>37666</v>
      </c>
      <c r="B130" s="144" t="s">
        <v>514</v>
      </c>
      <c r="C130" s="145" t="s">
        <v>476</v>
      </c>
      <c r="D130" s="145" t="s">
        <v>484</v>
      </c>
      <c r="E130" s="143" t="n">
        <v>17.94</v>
      </c>
      <c r="F130" s="335" t="n">
        <v>10.9</v>
      </c>
      <c r="G130" s="336" t="n">
        <f aca="false">VLOOKUP(A130,'INSUMOS SINAPI'!A:E,5,0)</f>
        <v>10.89</v>
      </c>
      <c r="H130" s="337" t="n">
        <f aca="false">F130-G130</f>
        <v>0.00999999999999979</v>
      </c>
    </row>
    <row r="131" customFormat="false" ht="21" hidden="false" customHeight="false" outlineLevel="0" collapsed="false">
      <c r="A131" s="334" t="n">
        <v>43485</v>
      </c>
      <c r="B131" s="144" t="s">
        <v>502</v>
      </c>
      <c r="C131" s="145" t="s">
        <v>478</v>
      </c>
      <c r="D131" s="145" t="s">
        <v>484</v>
      </c>
      <c r="E131" s="143" t="n">
        <v>183.91</v>
      </c>
      <c r="F131" s="335" t="n">
        <v>1.06</v>
      </c>
      <c r="G131" s="336" t="n">
        <f aca="false">VLOOKUP(A131,'INSUMOS SINAPI'!A:E,5,0)</f>
        <v>1.06</v>
      </c>
      <c r="H131" s="337" t="n">
        <f aca="false">F131-G131</f>
        <v>0</v>
      </c>
    </row>
    <row r="132" customFormat="false" ht="14.25" hidden="false" customHeight="false" outlineLevel="0" collapsed="false">
      <c r="A132" s="334" t="s">
        <v>667</v>
      </c>
      <c r="B132" s="144" t="s">
        <v>668</v>
      </c>
      <c r="C132" s="145" t="s">
        <v>478</v>
      </c>
      <c r="D132" s="145" t="s">
        <v>32</v>
      </c>
      <c r="E132" s="143" t="n">
        <v>800</v>
      </c>
      <c r="F132" s="335" t="n">
        <v>0.23</v>
      </c>
      <c r="G132" s="336"/>
      <c r="H132" s="337"/>
    </row>
    <row r="133" customFormat="false" ht="14.25" hidden="false" customHeight="false" outlineLevel="0" collapsed="false">
      <c r="A133" s="334" t="n">
        <v>3</v>
      </c>
      <c r="B133" s="144" t="s">
        <v>763</v>
      </c>
      <c r="C133" s="145" t="s">
        <v>478</v>
      </c>
      <c r="D133" s="145" t="s">
        <v>511</v>
      </c>
      <c r="E133" s="143" t="n">
        <v>11.16</v>
      </c>
      <c r="F133" s="335" t="n">
        <v>15.94</v>
      </c>
      <c r="G133" s="336" t="n">
        <f aca="false">VLOOKUP(A133,'INSUMOS SINAPI'!A:E,5,0)</f>
        <v>15.94</v>
      </c>
      <c r="H133" s="337" t="n">
        <f aca="false">F133-G133</f>
        <v>0</v>
      </c>
    </row>
    <row r="134" customFormat="false" ht="21" hidden="false" customHeight="false" outlineLevel="0" collapsed="false">
      <c r="A134" s="334" t="n">
        <v>408</v>
      </c>
      <c r="B134" s="144" t="s">
        <v>722</v>
      </c>
      <c r="C134" s="145" t="s">
        <v>478</v>
      </c>
      <c r="D134" s="145" t="s">
        <v>32</v>
      </c>
      <c r="E134" s="143" t="n">
        <v>223.99</v>
      </c>
      <c r="F134" s="335" t="n">
        <v>0.79</v>
      </c>
      <c r="G134" s="336" t="n">
        <f aca="false">VLOOKUP(A134,'INSUMOS SINAPI'!A:E,5,0)</f>
        <v>0.79</v>
      </c>
      <c r="H134" s="337" t="n">
        <f aca="false">F134-G134</f>
        <v>0</v>
      </c>
    </row>
    <row r="135" customFormat="false" ht="42" hidden="false" customHeight="false" outlineLevel="0" collapsed="false">
      <c r="A135" s="334" t="n">
        <v>37556</v>
      </c>
      <c r="B135" s="144" t="s">
        <v>725</v>
      </c>
      <c r="C135" s="145" t="s">
        <v>478</v>
      </c>
      <c r="D135" s="145" t="s">
        <v>32</v>
      </c>
      <c r="E135" s="143" t="n">
        <v>8</v>
      </c>
      <c r="F135" s="335" t="n">
        <v>22.1</v>
      </c>
      <c r="G135" s="336" t="n">
        <f aca="false">VLOOKUP(A135,'INSUMOS SINAPI'!A:E,5,0)</f>
        <v>22.1</v>
      </c>
      <c r="H135" s="337" t="n">
        <f aca="false">F135-G135</f>
        <v>0</v>
      </c>
    </row>
    <row r="136" customFormat="false" ht="14.25" hidden="false" customHeight="false" outlineLevel="0" collapsed="false">
      <c r="A136" s="334" t="n">
        <v>39961</v>
      </c>
      <c r="B136" s="144" t="s">
        <v>554</v>
      </c>
      <c r="C136" s="145" t="s">
        <v>478</v>
      </c>
      <c r="D136" s="145" t="s">
        <v>32</v>
      </c>
      <c r="E136" s="143" t="n">
        <v>7.5</v>
      </c>
      <c r="F136" s="335" t="n">
        <v>23.07</v>
      </c>
      <c r="G136" s="336" t="n">
        <f aca="false">VLOOKUP(A136,'INSUMOS SINAPI'!A:E,5,0)</f>
        <v>23.07</v>
      </c>
      <c r="H136" s="337" t="n">
        <f aca="false">F136-G136</f>
        <v>0</v>
      </c>
    </row>
    <row r="137" customFormat="false" ht="21" hidden="false" customHeight="false" outlineLevel="0" collapsed="false">
      <c r="A137" s="334" t="n">
        <v>1535</v>
      </c>
      <c r="B137" s="144" t="s">
        <v>625</v>
      </c>
      <c r="C137" s="145" t="s">
        <v>478</v>
      </c>
      <c r="D137" s="145" t="s">
        <v>32</v>
      </c>
      <c r="E137" s="143" t="n">
        <v>31</v>
      </c>
      <c r="F137" s="335" t="n">
        <v>5.28</v>
      </c>
      <c r="G137" s="336" t="n">
        <f aca="false">VLOOKUP(A137,'INSUMOS SINAPI'!A:E,5,0)</f>
        <v>5.28</v>
      </c>
      <c r="H137" s="337" t="n">
        <f aca="false">F137-G137</f>
        <v>0</v>
      </c>
    </row>
    <row r="138" customFormat="false" ht="14.25" hidden="false" customHeight="false" outlineLevel="0" collapsed="false">
      <c r="A138" s="334" t="s">
        <v>691</v>
      </c>
      <c r="B138" s="144" t="s">
        <v>692</v>
      </c>
      <c r="C138" s="145" t="s">
        <v>478</v>
      </c>
      <c r="D138" s="145" t="s">
        <v>32</v>
      </c>
      <c r="E138" s="143" t="n">
        <v>40</v>
      </c>
      <c r="F138" s="335" t="n">
        <f aca="false">G138</f>
        <v>5.06</v>
      </c>
      <c r="G138" s="336" t="n">
        <f aca="false">ROUND(VLOOKUP(A138,04_PESQUISAS!A:G,7,0),2)</f>
        <v>5.06</v>
      </c>
      <c r="H138" s="337" t="n">
        <f aca="false">F138-G138</f>
        <v>0</v>
      </c>
    </row>
    <row r="139" customFormat="false" ht="14.25" hidden="false" customHeight="false" outlineLevel="0" collapsed="false">
      <c r="A139" s="334" t="s">
        <v>644</v>
      </c>
      <c r="B139" s="144" t="s">
        <v>645</v>
      </c>
      <c r="C139" s="145" t="s">
        <v>478</v>
      </c>
      <c r="D139" s="145" t="s">
        <v>32</v>
      </c>
      <c r="E139" s="143" t="n">
        <v>46</v>
      </c>
      <c r="F139" s="335" t="n">
        <v>3.41</v>
      </c>
      <c r="G139" s="336" t="n">
        <f aca="false">ROUND(VLOOKUP(A139,04_PESQUISAS!A:G,7,0),2)</f>
        <v>3.41</v>
      </c>
      <c r="H139" s="337" t="n">
        <f aca="false">F139-G139</f>
        <v>0</v>
      </c>
    </row>
    <row r="140" customFormat="false" ht="21" hidden="false" customHeight="false" outlineLevel="0" collapsed="false">
      <c r="A140" s="334" t="n">
        <v>7271</v>
      </c>
      <c r="B140" s="144" t="s">
        <v>537</v>
      </c>
      <c r="C140" s="145" t="s">
        <v>478</v>
      </c>
      <c r="D140" s="145" t="s">
        <v>32</v>
      </c>
      <c r="E140" s="143" t="n">
        <v>175.5</v>
      </c>
      <c r="F140" s="335" t="n">
        <v>0.88</v>
      </c>
      <c r="G140" s="336" t="n">
        <f aca="false">VLOOKUP(A140,'INSUMOS SINAPI'!A:E,5,0)</f>
        <v>0.88</v>
      </c>
      <c r="H140" s="337" t="n">
        <f aca="false">F140-G140</f>
        <v>0</v>
      </c>
    </row>
    <row r="141" customFormat="false" ht="21" hidden="false" customHeight="false" outlineLevel="0" collapsed="false">
      <c r="A141" s="334" t="n">
        <v>4828</v>
      </c>
      <c r="B141" s="144" t="s">
        <v>741</v>
      </c>
      <c r="C141" s="145" t="s">
        <v>478</v>
      </c>
      <c r="D141" s="145" t="s">
        <v>152</v>
      </c>
      <c r="E141" s="143" t="n">
        <v>2</v>
      </c>
      <c r="F141" s="335" t="n">
        <v>75.53</v>
      </c>
      <c r="G141" s="336" t="n">
        <f aca="false">VLOOKUP(A141,'INSUMOS SINAPI'!A:E,5,0)</f>
        <v>75.53</v>
      </c>
      <c r="H141" s="337" t="n">
        <f aca="false">F141-G141</f>
        <v>0</v>
      </c>
    </row>
    <row r="142" customFormat="false" ht="31.5" hidden="false" customHeight="false" outlineLevel="0" collapsed="false">
      <c r="A142" s="334" t="n">
        <v>4350</v>
      </c>
      <c r="B142" s="144" t="s">
        <v>723</v>
      </c>
      <c r="C142" s="145" t="s">
        <v>478</v>
      </c>
      <c r="D142" s="145" t="s">
        <v>32</v>
      </c>
      <c r="E142" s="143" t="n">
        <v>235.2</v>
      </c>
      <c r="F142" s="335" t="n">
        <v>0.63</v>
      </c>
      <c r="G142" s="336" t="n">
        <f aca="false">VLOOKUP(A142,'INSUMOS SINAPI'!A:E,5,0)</f>
        <v>0.63</v>
      </c>
      <c r="H142" s="337" t="n">
        <f aca="false">F142-G142</f>
        <v>0</v>
      </c>
    </row>
    <row r="143" customFormat="false" ht="14.25" hidden="false" customHeight="false" outlineLevel="0" collapsed="false">
      <c r="A143" s="334" t="s">
        <v>636</v>
      </c>
      <c r="B143" s="144" t="s">
        <v>637</v>
      </c>
      <c r="C143" s="145" t="s">
        <v>478</v>
      </c>
      <c r="D143" s="145" t="s">
        <v>284</v>
      </c>
      <c r="E143" s="143" t="n">
        <v>3.2</v>
      </c>
      <c r="F143" s="335" t="n">
        <f aca="false">G143</f>
        <v>43.04</v>
      </c>
      <c r="G143" s="336" t="n">
        <f aca="false">ROUND(VLOOKUP(A143,04_PESQUISAS!A:G,7,0),2)</f>
        <v>43.04</v>
      </c>
      <c r="H143" s="337" t="n">
        <f aca="false">F143-G143</f>
        <v>0</v>
      </c>
    </row>
    <row r="144" customFormat="false" ht="14.25" hidden="false" customHeight="false" outlineLevel="0" collapsed="false">
      <c r="A144" s="334" t="s">
        <v>660</v>
      </c>
      <c r="B144" s="144" t="s">
        <v>273</v>
      </c>
      <c r="C144" s="145" t="s">
        <v>478</v>
      </c>
      <c r="D144" s="145" t="s">
        <v>32</v>
      </c>
      <c r="E144" s="143" t="n">
        <v>1</v>
      </c>
      <c r="F144" s="335" t="n">
        <v>132.82</v>
      </c>
      <c r="G144" s="336"/>
      <c r="H144" s="337"/>
    </row>
    <row r="145" customFormat="false" ht="14.25" hidden="false" customHeight="false" outlineLevel="0" collapsed="false">
      <c r="A145" s="334" t="s">
        <v>674</v>
      </c>
      <c r="B145" s="144" t="s">
        <v>293</v>
      </c>
      <c r="C145" s="145" t="s">
        <v>478</v>
      </c>
      <c r="D145" s="145" t="s">
        <v>32</v>
      </c>
      <c r="E145" s="143" t="n">
        <v>3</v>
      </c>
      <c r="F145" s="335" t="n">
        <v>43.86</v>
      </c>
      <c r="G145" s="336" t="n">
        <f aca="false">ROUND(VLOOKUP(A145,04_PESQUISAS!A:G,7,0),2)</f>
        <v>43.86</v>
      </c>
      <c r="H145" s="337" t="n">
        <f aca="false">F145-G145</f>
        <v>0</v>
      </c>
    </row>
    <row r="146" customFormat="false" ht="14.25" hidden="false" customHeight="false" outlineLevel="0" collapsed="false">
      <c r="A146" s="334" t="s">
        <v>648</v>
      </c>
      <c r="B146" s="144" t="s">
        <v>220</v>
      </c>
      <c r="C146" s="145" t="s">
        <v>478</v>
      </c>
      <c r="D146" s="145" t="s">
        <v>32</v>
      </c>
      <c r="E146" s="143" t="n">
        <v>14</v>
      </c>
      <c r="F146" s="335" t="n">
        <v>9.25</v>
      </c>
      <c r="G146" s="336" t="n">
        <f aca="false">ROUND(VLOOKUP(A146,04_PESQUISAS!A:G,7,0),2)</f>
        <v>9.25</v>
      </c>
      <c r="H146" s="337" t="n">
        <f aca="false">F146-G146</f>
        <v>0</v>
      </c>
    </row>
    <row r="147" customFormat="false" ht="14.25" hidden="false" customHeight="false" outlineLevel="0" collapsed="false">
      <c r="A147" s="334" t="n">
        <v>4755</v>
      </c>
      <c r="B147" s="144" t="s">
        <v>549</v>
      </c>
      <c r="C147" s="145" t="s">
        <v>476</v>
      </c>
      <c r="D147" s="145" t="s">
        <v>484</v>
      </c>
      <c r="E147" s="143" t="n">
        <v>6.78</v>
      </c>
      <c r="F147" s="335" t="n">
        <v>18.58</v>
      </c>
      <c r="G147" s="336" t="n">
        <f aca="false">VLOOKUP(A147,'INSUMOS SINAPI'!A:E,5,0)</f>
        <v>18.58</v>
      </c>
      <c r="H147" s="337" t="n">
        <f aca="false">F147-G147</f>
        <v>0</v>
      </c>
    </row>
    <row r="148" customFormat="false" ht="31.5" hidden="false" customHeight="false" outlineLevel="0" collapsed="false">
      <c r="A148" s="334" t="n">
        <v>38099</v>
      </c>
      <c r="B148" s="144" t="s">
        <v>619</v>
      </c>
      <c r="C148" s="145" t="s">
        <v>478</v>
      </c>
      <c r="D148" s="145" t="s">
        <v>32</v>
      </c>
      <c r="E148" s="143" t="n">
        <v>90</v>
      </c>
      <c r="F148" s="335" t="n">
        <v>1.32</v>
      </c>
      <c r="G148" s="336" t="n">
        <f aca="false">VLOOKUP(A148,'INSUMOS SINAPI'!A:E,5,0)</f>
        <v>1.32</v>
      </c>
      <c r="H148" s="337" t="n">
        <f aca="false">F148-G148</f>
        <v>0</v>
      </c>
    </row>
    <row r="149" customFormat="false" ht="14.25" hidden="false" customHeight="false" outlineLevel="0" collapsed="false">
      <c r="A149" s="334" t="n">
        <v>10489</v>
      </c>
      <c r="B149" s="144" t="s">
        <v>552</v>
      </c>
      <c r="C149" s="145" t="s">
        <v>476</v>
      </c>
      <c r="D149" s="145" t="s">
        <v>484</v>
      </c>
      <c r="E149" s="143" t="n">
        <v>7.31</v>
      </c>
      <c r="F149" s="335" t="n">
        <v>16.02</v>
      </c>
      <c r="G149" s="336" t="n">
        <f aca="false">VLOOKUP(A149,'INSUMOS SINAPI'!A:E,5,0)</f>
        <v>16.01</v>
      </c>
      <c r="H149" s="337" t="n">
        <f aca="false">F149-G149</f>
        <v>0.00999999999999801</v>
      </c>
    </row>
    <row r="150" customFormat="false" ht="21" hidden="false" customHeight="false" outlineLevel="0" collapsed="false">
      <c r="A150" s="334" t="n">
        <v>37588</v>
      </c>
      <c r="B150" s="144" t="s">
        <v>547</v>
      </c>
      <c r="C150" s="145" t="s">
        <v>478</v>
      </c>
      <c r="D150" s="145" t="s">
        <v>32</v>
      </c>
      <c r="E150" s="143" t="n">
        <v>2</v>
      </c>
      <c r="F150" s="335" t="n">
        <v>58.49</v>
      </c>
      <c r="G150" s="336" t="n">
        <f aca="false">VLOOKUP(A150,'INSUMOS SINAPI'!A:E,5,0)</f>
        <v>58.49</v>
      </c>
      <c r="H150" s="337" t="n">
        <f aca="false">F150-G150</f>
        <v>0</v>
      </c>
    </row>
    <row r="151" customFormat="false" ht="14.25" hidden="false" customHeight="false" outlineLevel="0" collapsed="false">
      <c r="A151" s="334" t="n">
        <v>34709</v>
      </c>
      <c r="B151" s="144" t="s">
        <v>658</v>
      </c>
      <c r="C151" s="145" t="s">
        <v>478</v>
      </c>
      <c r="D151" s="145" t="s">
        <v>32</v>
      </c>
      <c r="E151" s="143" t="n">
        <v>2</v>
      </c>
      <c r="F151" s="335" t="n">
        <v>57.64</v>
      </c>
      <c r="G151" s="336" t="n">
        <f aca="false">VLOOKUP(A151,'INSUMOS SINAPI'!A:E,5,0)</f>
        <v>57.64</v>
      </c>
      <c r="H151" s="337" t="n">
        <f aca="false">F151-G151</f>
        <v>0</v>
      </c>
    </row>
    <row r="152" customFormat="false" ht="21" hidden="false" customHeight="false" outlineLevel="0" collapsed="false">
      <c r="A152" s="334" t="s">
        <v>675</v>
      </c>
      <c r="B152" s="144" t="s">
        <v>676</v>
      </c>
      <c r="C152" s="145" t="s">
        <v>478</v>
      </c>
      <c r="D152" s="145" t="s">
        <v>32</v>
      </c>
      <c r="E152" s="143" t="n">
        <v>6</v>
      </c>
      <c r="F152" s="335" t="n">
        <v>18.95</v>
      </c>
      <c r="G152" s="336" t="n">
        <f aca="false">ROUND(VLOOKUP(A152,04_PESQUISAS!A:G,7,0),2)</f>
        <v>18.95</v>
      </c>
      <c r="H152" s="337" t="n">
        <f aca="false">F152-G152</f>
        <v>0</v>
      </c>
    </row>
    <row r="153" customFormat="false" ht="14.25" hidden="false" customHeight="false" outlineLevel="0" collapsed="false">
      <c r="A153" s="334" t="s">
        <v>626</v>
      </c>
      <c r="B153" s="144" t="s">
        <v>627</v>
      </c>
      <c r="C153" s="145" t="s">
        <v>478</v>
      </c>
      <c r="D153" s="145" t="s">
        <v>152</v>
      </c>
      <c r="E153" s="143" t="n">
        <v>1</v>
      </c>
      <c r="F153" s="335" t="n">
        <v>97</v>
      </c>
      <c r="G153" s="336"/>
      <c r="H153" s="337"/>
    </row>
    <row r="154" customFormat="false" ht="21" hidden="false" customHeight="false" outlineLevel="0" collapsed="false">
      <c r="A154" s="334" t="n">
        <v>43483</v>
      </c>
      <c r="B154" s="144" t="s">
        <v>569</v>
      </c>
      <c r="C154" s="145" t="s">
        <v>478</v>
      </c>
      <c r="D154" s="145" t="s">
        <v>484</v>
      </c>
      <c r="E154" s="143" t="n">
        <v>78.2</v>
      </c>
      <c r="F154" s="335" t="n">
        <v>1.43</v>
      </c>
      <c r="G154" s="336" t="n">
        <f aca="false">VLOOKUP(A154,'INSUMOS SINAPI'!A:E,5,0)</f>
        <v>1.43</v>
      </c>
      <c r="H154" s="337" t="n">
        <f aca="false">F154-G154</f>
        <v>0</v>
      </c>
    </row>
    <row r="155" customFormat="false" ht="21" hidden="false" customHeight="false" outlineLevel="0" collapsed="false">
      <c r="A155" s="334" t="n">
        <v>123</v>
      </c>
      <c r="B155" s="144" t="s">
        <v>510</v>
      </c>
      <c r="C155" s="145" t="s">
        <v>478</v>
      </c>
      <c r="D155" s="145" t="s">
        <v>511</v>
      </c>
      <c r="E155" s="143" t="n">
        <v>15.19</v>
      </c>
      <c r="F155" s="335" t="n">
        <v>7.28</v>
      </c>
      <c r="G155" s="336" t="n">
        <f aca="false">VLOOKUP(A155,'INSUMOS SINAPI'!A:E,5,0)</f>
        <v>7.28</v>
      </c>
      <c r="H155" s="337" t="n">
        <f aca="false">F155-G155</f>
        <v>0</v>
      </c>
    </row>
    <row r="156" customFormat="false" ht="14.25" hidden="false" customHeight="false" outlineLevel="0" collapsed="false">
      <c r="A156" s="334" t="n">
        <v>7258</v>
      </c>
      <c r="B156" s="144" t="s">
        <v>536</v>
      </c>
      <c r="C156" s="145" t="s">
        <v>478</v>
      </c>
      <c r="D156" s="145" t="s">
        <v>32</v>
      </c>
      <c r="E156" s="143" t="n">
        <v>146.25</v>
      </c>
      <c r="F156" s="335" t="n">
        <v>0.75</v>
      </c>
      <c r="G156" s="336" t="n">
        <f aca="false">VLOOKUP(A156,'INSUMOS SINAPI'!A:E,5,0)</f>
        <v>0.75</v>
      </c>
      <c r="H156" s="337" t="n">
        <f aca="false">F156-G156</f>
        <v>0</v>
      </c>
    </row>
    <row r="157" customFormat="false" ht="21" hidden="false" customHeight="false" outlineLevel="0" collapsed="false">
      <c r="A157" s="334" t="n">
        <v>37373</v>
      </c>
      <c r="B157" s="144" t="s">
        <v>487</v>
      </c>
      <c r="C157" s="145" t="s">
        <v>478</v>
      </c>
      <c r="D157" s="145" t="s">
        <v>484</v>
      </c>
      <c r="E157" s="335" t="n">
        <v>2726.35</v>
      </c>
      <c r="F157" s="335" t="n">
        <v>0.04</v>
      </c>
      <c r="G157" s="336" t="n">
        <f aca="false">VLOOKUP(A157,'INSUMOS SINAPI'!A:E,5,0)</f>
        <v>0.04</v>
      </c>
      <c r="H157" s="337" t="n">
        <f aca="false">F157-G157</f>
        <v>0</v>
      </c>
    </row>
    <row r="158" customFormat="false" ht="21" hidden="false" customHeight="false" outlineLevel="0" collapsed="false">
      <c r="A158" s="334" t="n">
        <v>43488</v>
      </c>
      <c r="B158" s="144" t="s">
        <v>495</v>
      </c>
      <c r="C158" s="145" t="s">
        <v>478</v>
      </c>
      <c r="D158" s="145" t="s">
        <v>484</v>
      </c>
      <c r="E158" s="143" t="n">
        <v>125.68</v>
      </c>
      <c r="F158" s="335" t="n">
        <v>0.86</v>
      </c>
      <c r="G158" s="336" t="n">
        <f aca="false">VLOOKUP(A158,'INSUMOS SINAPI'!A:E,5,0)</f>
        <v>0.86</v>
      </c>
      <c r="H158" s="337" t="n">
        <f aca="false">F158-G158</f>
        <v>0</v>
      </c>
    </row>
    <row r="159" customFormat="false" ht="21" hidden="false" customHeight="false" outlineLevel="0" collapsed="false">
      <c r="A159" s="334" t="n">
        <v>21127</v>
      </c>
      <c r="B159" s="144" t="s">
        <v>614</v>
      </c>
      <c r="C159" s="145" t="s">
        <v>478</v>
      </c>
      <c r="D159" s="145" t="s">
        <v>32</v>
      </c>
      <c r="E159" s="143" t="n">
        <v>31.69</v>
      </c>
      <c r="F159" s="335" t="n">
        <v>3.4</v>
      </c>
      <c r="G159" s="336" t="n">
        <f aca="false">VLOOKUP(A159,'INSUMOS SINAPI'!A:E,5,0)</f>
        <v>3.4</v>
      </c>
      <c r="H159" s="337" t="n">
        <f aca="false">F159-G159</f>
        <v>0</v>
      </c>
    </row>
    <row r="160" customFormat="false" ht="21" hidden="false" customHeight="false" outlineLevel="0" collapsed="false">
      <c r="A160" s="334" t="n">
        <v>1570</v>
      </c>
      <c r="B160" s="144" t="s">
        <v>712</v>
      </c>
      <c r="C160" s="145" t="s">
        <v>478</v>
      </c>
      <c r="D160" s="145" t="s">
        <v>32</v>
      </c>
      <c r="E160" s="143" t="n">
        <v>110</v>
      </c>
      <c r="F160" s="335" t="n">
        <v>0.96</v>
      </c>
      <c r="G160" s="336" t="n">
        <f aca="false">VLOOKUP(A160,'INSUMOS SINAPI'!A:E,5,0)</f>
        <v>0.96</v>
      </c>
      <c r="H160" s="337" t="n">
        <f aca="false">F160-G160</f>
        <v>0</v>
      </c>
    </row>
    <row r="161" customFormat="false" ht="14.25" hidden="false" customHeight="false" outlineLevel="0" collapsed="false">
      <c r="A161" s="334" t="n">
        <v>38102</v>
      </c>
      <c r="B161" s="144" t="s">
        <v>657</v>
      </c>
      <c r="C161" s="145" t="s">
        <v>478</v>
      </c>
      <c r="D161" s="145" t="s">
        <v>32</v>
      </c>
      <c r="E161" s="143" t="n">
        <v>12</v>
      </c>
      <c r="F161" s="335" t="n">
        <v>8.73</v>
      </c>
      <c r="G161" s="336" t="n">
        <f aca="false">VLOOKUP(A161,'INSUMOS SINAPI'!A:E,5,0)</f>
        <v>8.73</v>
      </c>
      <c r="H161" s="337" t="n">
        <f aca="false">F161-G161</f>
        <v>0</v>
      </c>
    </row>
    <row r="162" customFormat="false" ht="21" hidden="false" customHeight="false" outlineLevel="0" collapsed="false">
      <c r="A162" s="334" t="n">
        <v>1872</v>
      </c>
      <c r="B162" s="144" t="s">
        <v>616</v>
      </c>
      <c r="C162" s="145" t="s">
        <v>478</v>
      </c>
      <c r="D162" s="145" t="s">
        <v>32</v>
      </c>
      <c r="E162" s="143" t="n">
        <v>72</v>
      </c>
      <c r="F162" s="335" t="n">
        <v>1.45</v>
      </c>
      <c r="G162" s="336" t="n">
        <f aca="false">VLOOKUP(A162,'INSUMOS SINAPI'!A:E,5,0)</f>
        <v>1.45</v>
      </c>
      <c r="H162" s="337" t="n">
        <f aca="false">F162-G162</f>
        <v>0</v>
      </c>
    </row>
    <row r="163" customFormat="false" ht="31.5" hidden="false" customHeight="false" outlineLevel="0" collapsed="false">
      <c r="A163" s="334" t="n">
        <v>39247</v>
      </c>
      <c r="B163" s="144" t="s">
        <v>653</v>
      </c>
      <c r="C163" s="145" t="s">
        <v>478</v>
      </c>
      <c r="D163" s="145" t="s">
        <v>152</v>
      </c>
      <c r="E163" s="143" t="n">
        <v>33</v>
      </c>
      <c r="F163" s="335" t="n">
        <v>3.15</v>
      </c>
      <c r="G163" s="336" t="n">
        <f aca="false">VLOOKUP(A163,'INSUMOS SINAPI'!A:E,5,0)</f>
        <v>3.15</v>
      </c>
      <c r="H163" s="337" t="n">
        <f aca="false">F163-G163</f>
        <v>0</v>
      </c>
    </row>
    <row r="164" customFormat="false" ht="14.25" hidden="false" customHeight="false" outlineLevel="0" collapsed="false">
      <c r="A164" s="334" t="n">
        <v>38113</v>
      </c>
      <c r="B164" s="144" t="s">
        <v>656</v>
      </c>
      <c r="C164" s="145" t="s">
        <v>478</v>
      </c>
      <c r="D164" s="145" t="s">
        <v>32</v>
      </c>
      <c r="E164" s="143" t="n">
        <v>12</v>
      </c>
      <c r="F164" s="335" t="n">
        <v>7.81</v>
      </c>
      <c r="G164" s="336" t="n">
        <f aca="false">VLOOKUP(A164,'INSUMOS SINAPI'!A:E,5,0)</f>
        <v>7.81</v>
      </c>
      <c r="H164" s="337" t="n">
        <f aca="false">F164-G164</f>
        <v>0</v>
      </c>
    </row>
    <row r="165" customFormat="false" ht="14.25" hidden="false" customHeight="false" outlineLevel="0" collapsed="false">
      <c r="A165" s="334" t="s">
        <v>665</v>
      </c>
      <c r="B165" s="144" t="s">
        <v>666</v>
      </c>
      <c r="C165" s="145" t="s">
        <v>478</v>
      </c>
      <c r="D165" s="145" t="s">
        <v>32</v>
      </c>
      <c r="E165" s="143" t="n">
        <v>896</v>
      </c>
      <c r="F165" s="335" t="n">
        <v>0.09</v>
      </c>
      <c r="G165" s="336"/>
      <c r="H165" s="337"/>
    </row>
    <row r="166" customFormat="false" ht="21" hidden="false" customHeight="false" outlineLevel="0" collapsed="false">
      <c r="A166" s="334" t="n">
        <v>39431</v>
      </c>
      <c r="B166" s="144" t="s">
        <v>524</v>
      </c>
      <c r="C166" s="145" t="s">
        <v>478</v>
      </c>
      <c r="D166" s="145" t="s">
        <v>152</v>
      </c>
      <c r="E166" s="143" t="n">
        <v>265.86</v>
      </c>
      <c r="F166" s="335" t="n">
        <v>0.3</v>
      </c>
      <c r="G166" s="336" t="n">
        <f aca="false">VLOOKUP(A166,'INSUMOS SINAPI'!A:E,5,0)</f>
        <v>0.3</v>
      </c>
      <c r="H166" s="337" t="n">
        <f aca="false">F166-G166</f>
        <v>0</v>
      </c>
    </row>
    <row r="167" customFormat="false" ht="14.25" hidden="false" customHeight="false" outlineLevel="0" collapsed="false">
      <c r="A167" s="334" t="n">
        <v>11976</v>
      </c>
      <c r="B167" s="144" t="s">
        <v>710</v>
      </c>
      <c r="C167" s="145" t="s">
        <v>478</v>
      </c>
      <c r="D167" s="145" t="s">
        <v>32</v>
      </c>
      <c r="E167" s="143" t="n">
        <v>66</v>
      </c>
      <c r="F167" s="335" t="n">
        <v>1.2</v>
      </c>
      <c r="G167" s="336" t="n">
        <f aca="false">VLOOKUP(A167,'INSUMOS SINAPI'!A:E,5,0)</f>
        <v>1.2</v>
      </c>
      <c r="H167" s="337" t="n">
        <f aca="false">F167-G167</f>
        <v>0</v>
      </c>
    </row>
    <row r="168" customFormat="false" ht="14.25" hidden="false" customHeight="false" outlineLevel="0" collapsed="false">
      <c r="A168" s="334" t="n">
        <v>6085</v>
      </c>
      <c r="B168" s="144" t="s">
        <v>747</v>
      </c>
      <c r="C168" s="145" t="s">
        <v>478</v>
      </c>
      <c r="D168" s="145" t="s">
        <v>511</v>
      </c>
      <c r="E168" s="143" t="n">
        <v>6.6</v>
      </c>
      <c r="F168" s="335" t="n">
        <v>11.64</v>
      </c>
      <c r="G168" s="336" t="n">
        <f aca="false">VLOOKUP(A168,'INSUMOS SINAPI'!A:E,5,0)</f>
        <v>11.64</v>
      </c>
      <c r="H168" s="337" t="n">
        <f aca="false">F168-G168</f>
        <v>0</v>
      </c>
    </row>
    <row r="169" customFormat="false" ht="14.25" hidden="false" customHeight="false" outlineLevel="0" collapsed="false">
      <c r="A169" s="334" t="n">
        <v>4760</v>
      </c>
      <c r="B169" s="144" t="s">
        <v>518</v>
      </c>
      <c r="C169" s="145" t="s">
        <v>476</v>
      </c>
      <c r="D169" s="145" t="s">
        <v>484</v>
      </c>
      <c r="E169" s="143" t="n">
        <v>3.95</v>
      </c>
      <c r="F169" s="335" t="n">
        <v>19.11</v>
      </c>
      <c r="G169" s="336" t="n">
        <f aca="false">VLOOKUP(A169,'INSUMOS SINAPI'!A:E,5,0)</f>
        <v>19.1</v>
      </c>
      <c r="H169" s="337" t="n">
        <f aca="false">F169-G169</f>
        <v>0.00999999999999801</v>
      </c>
    </row>
    <row r="170" customFormat="false" ht="21" hidden="false" customHeight="false" outlineLevel="0" collapsed="false">
      <c r="A170" s="334" t="s">
        <v>650</v>
      </c>
      <c r="B170" s="144" t="s">
        <v>651</v>
      </c>
      <c r="C170" s="145" t="s">
        <v>478</v>
      </c>
      <c r="D170" s="145" t="s">
        <v>152</v>
      </c>
      <c r="E170" s="143" t="n">
        <v>3</v>
      </c>
      <c r="F170" s="335" t="n">
        <v>57.01</v>
      </c>
      <c r="G170" s="336"/>
      <c r="H170" s="337"/>
    </row>
    <row r="171" customFormat="false" ht="14.25" hidden="false" customHeight="false" outlineLevel="0" collapsed="false">
      <c r="A171" s="334" t="n">
        <v>37595</v>
      </c>
      <c r="B171" s="144" t="s">
        <v>516</v>
      </c>
      <c r="C171" s="145" t="s">
        <v>478</v>
      </c>
      <c r="D171" s="145" t="s">
        <v>506</v>
      </c>
      <c r="E171" s="143" t="n">
        <v>31.55</v>
      </c>
      <c r="F171" s="335" t="n">
        <v>2.33</v>
      </c>
      <c r="G171" s="336" t="n">
        <f aca="false">VLOOKUP(A171,'INSUMOS SINAPI'!A:E,5,0)</f>
        <v>2.33</v>
      </c>
      <c r="H171" s="337" t="n">
        <f aca="false">F171-G171</f>
        <v>0</v>
      </c>
    </row>
    <row r="172" customFormat="false" ht="31.5" hidden="false" customHeight="false" outlineLevel="0" collapsed="false">
      <c r="A172" s="334" t="n">
        <v>7568</v>
      </c>
      <c r="B172" s="144" t="s">
        <v>543</v>
      </c>
      <c r="C172" s="145" t="s">
        <v>478</v>
      </c>
      <c r="D172" s="145" t="s">
        <v>32</v>
      </c>
      <c r="E172" s="143" t="n">
        <v>109.42</v>
      </c>
      <c r="F172" s="335" t="n">
        <v>0.67</v>
      </c>
      <c r="G172" s="336" t="n">
        <f aca="false">VLOOKUP(A172,'INSUMOS SINAPI'!A:E,5,0)</f>
        <v>0.67</v>
      </c>
      <c r="H172" s="337" t="n">
        <f aca="false">F172-G172</f>
        <v>0</v>
      </c>
    </row>
    <row r="173" customFormat="false" ht="14.25" hidden="false" customHeight="false" outlineLevel="0" collapsed="false">
      <c r="A173" s="334" t="s">
        <v>630</v>
      </c>
      <c r="B173" s="144" t="s">
        <v>631</v>
      </c>
      <c r="C173" s="145" t="s">
        <v>478</v>
      </c>
      <c r="D173" s="145" t="s">
        <v>32</v>
      </c>
      <c r="E173" s="143" t="n">
        <v>120</v>
      </c>
      <c r="F173" s="335" t="n">
        <v>0.62</v>
      </c>
      <c r="G173" s="336"/>
      <c r="H173" s="337"/>
    </row>
    <row r="174" customFormat="false" ht="14.25" hidden="false" customHeight="false" outlineLevel="0" collapsed="false">
      <c r="A174" s="334" t="n">
        <v>4823</v>
      </c>
      <c r="B174" s="144" t="s">
        <v>541</v>
      </c>
      <c r="C174" s="145" t="s">
        <v>478</v>
      </c>
      <c r="D174" s="145" t="s">
        <v>506</v>
      </c>
      <c r="E174" s="143" t="n">
        <v>1.53</v>
      </c>
      <c r="F174" s="335" t="n">
        <v>45.11</v>
      </c>
      <c r="G174" s="336" t="n">
        <f aca="false">VLOOKUP(A174,'INSUMOS SINAPI'!A:E,5,0)</f>
        <v>45.11</v>
      </c>
      <c r="H174" s="337" t="n">
        <f aca="false">F174-G174</f>
        <v>0</v>
      </c>
    </row>
    <row r="175" customFormat="false" ht="14.25" hidden="false" customHeight="false" outlineLevel="0" collapsed="false">
      <c r="A175" s="334" t="n">
        <v>248</v>
      </c>
      <c r="B175" s="144" t="s">
        <v>735</v>
      </c>
      <c r="C175" s="145" t="s">
        <v>476</v>
      </c>
      <c r="D175" s="145" t="s">
        <v>484</v>
      </c>
      <c r="E175" s="143" t="n">
        <v>5.93</v>
      </c>
      <c r="F175" s="335" t="n">
        <v>11.68</v>
      </c>
      <c r="G175" s="336" t="n">
        <f aca="false">VLOOKUP(A175,'INSUMOS SINAPI'!A:E,5,0)</f>
        <v>11.67</v>
      </c>
      <c r="H175" s="337" t="n">
        <f aca="false">F175-G175</f>
        <v>0.00999999999999979</v>
      </c>
    </row>
    <row r="176" customFormat="false" ht="14.25" hidden="false" customHeight="false" outlineLevel="0" collapsed="false">
      <c r="A176" s="334" t="s">
        <v>689</v>
      </c>
      <c r="B176" s="144" t="s">
        <v>690</v>
      </c>
      <c r="C176" s="145" t="s">
        <v>478</v>
      </c>
      <c r="D176" s="145" t="s">
        <v>32</v>
      </c>
      <c r="E176" s="143" t="n">
        <v>20</v>
      </c>
      <c r="F176" s="335" t="n">
        <v>2.51</v>
      </c>
      <c r="G176" s="336"/>
      <c r="H176" s="337"/>
    </row>
    <row r="177" customFormat="false" ht="14.25" hidden="false" customHeight="false" outlineLevel="0" collapsed="false">
      <c r="A177" s="334" t="s">
        <v>726</v>
      </c>
      <c r="B177" s="144" t="s">
        <v>727</v>
      </c>
      <c r="C177" s="145" t="s">
        <v>478</v>
      </c>
      <c r="D177" s="145" t="s">
        <v>152</v>
      </c>
      <c r="E177" s="143" t="n">
        <v>80</v>
      </c>
      <c r="F177" s="335" t="n">
        <v>0.88</v>
      </c>
      <c r="G177" s="336" t="n">
        <f aca="false">ROUND(VLOOKUP(A177,04_PESQUISAS!A:G,7,0),2)</f>
        <v>0.88</v>
      </c>
      <c r="H177" s="337" t="n">
        <f aca="false">F177-G177</f>
        <v>0</v>
      </c>
    </row>
    <row r="178" customFormat="false" ht="14.25" hidden="false" customHeight="false" outlineLevel="0" collapsed="false">
      <c r="A178" s="334" t="n">
        <v>10475</v>
      </c>
      <c r="B178" s="144" t="s">
        <v>594</v>
      </c>
      <c r="C178" s="145" t="s">
        <v>478</v>
      </c>
      <c r="D178" s="145" t="s">
        <v>511</v>
      </c>
      <c r="E178" s="143" t="n">
        <v>1.96</v>
      </c>
      <c r="F178" s="335" t="n">
        <v>32.02</v>
      </c>
      <c r="G178" s="336" t="n">
        <f aca="false">VLOOKUP(A178,'INSUMOS SINAPI'!A:E,5,0)</f>
        <v>32.02</v>
      </c>
      <c r="H178" s="337" t="n">
        <f aca="false">F178-G178</f>
        <v>0</v>
      </c>
    </row>
    <row r="179" customFormat="false" ht="21" hidden="false" customHeight="false" outlineLevel="0" collapsed="false">
      <c r="A179" s="334" t="n">
        <v>3536</v>
      </c>
      <c r="B179" s="144" t="s">
        <v>718</v>
      </c>
      <c r="C179" s="145" t="s">
        <v>478</v>
      </c>
      <c r="D179" s="145" t="s">
        <v>32</v>
      </c>
      <c r="E179" s="143" t="n">
        <v>20</v>
      </c>
      <c r="F179" s="335" t="n">
        <v>3.06</v>
      </c>
      <c r="G179" s="336" t="n">
        <f aca="false">VLOOKUP(A179,'INSUMOS SINAPI'!A:E,5,0)</f>
        <v>3.06</v>
      </c>
      <c r="H179" s="337" t="n">
        <f aca="false">F179-G179</f>
        <v>0</v>
      </c>
    </row>
    <row r="180" customFormat="false" ht="14.25" hidden="false" customHeight="false" outlineLevel="0" collapsed="false">
      <c r="A180" s="334" t="s">
        <v>663</v>
      </c>
      <c r="B180" s="144" t="s">
        <v>664</v>
      </c>
      <c r="C180" s="145" t="s">
        <v>478</v>
      </c>
      <c r="D180" s="145" t="s">
        <v>32</v>
      </c>
      <c r="E180" s="143" t="n">
        <v>1</v>
      </c>
      <c r="F180" s="335" t="n">
        <v>57.62</v>
      </c>
      <c r="G180" s="336" t="n">
        <f aca="false">ROUND(VLOOKUP(A180,04_PESQUISAS!A:G,7,0),2)</f>
        <v>57.62</v>
      </c>
      <c r="H180" s="337" t="n">
        <f aca="false">F180-G180</f>
        <v>0</v>
      </c>
    </row>
    <row r="181" customFormat="false" ht="21" hidden="false" customHeight="false" outlineLevel="0" collapsed="false">
      <c r="A181" s="334" t="n">
        <v>43461</v>
      </c>
      <c r="B181" s="144" t="s">
        <v>501</v>
      </c>
      <c r="C181" s="145" t="s">
        <v>478</v>
      </c>
      <c r="D181" s="145" t="s">
        <v>484</v>
      </c>
      <c r="E181" s="143" t="n">
        <v>183.91</v>
      </c>
      <c r="F181" s="335" t="n">
        <v>0.31</v>
      </c>
      <c r="G181" s="336" t="n">
        <f aca="false">VLOOKUP(A181,'INSUMOS SINAPI'!A:E,5,0)</f>
        <v>0.31</v>
      </c>
      <c r="H181" s="337" t="n">
        <f aca="false">F181-G181</f>
        <v>0</v>
      </c>
    </row>
    <row r="182" customFormat="false" ht="21" hidden="false" customHeight="false" outlineLevel="0" collapsed="false">
      <c r="A182" s="334" t="n">
        <v>44397</v>
      </c>
      <c r="B182" s="144" t="s">
        <v>737</v>
      </c>
      <c r="C182" s="145" t="s">
        <v>478</v>
      </c>
      <c r="D182" s="145" t="s">
        <v>152</v>
      </c>
      <c r="E182" s="143" t="n">
        <v>13.2</v>
      </c>
      <c r="F182" s="335" t="n">
        <v>3.99</v>
      </c>
      <c r="G182" s="336" t="n">
        <f aca="false">VLOOKUP(A182,'INSUMOS SINAPI'!A:E,5,0)</f>
        <v>3.99</v>
      </c>
      <c r="H182" s="337" t="n">
        <f aca="false">F182-G182</f>
        <v>0</v>
      </c>
    </row>
    <row r="183" customFormat="false" ht="14.25" hidden="false" customHeight="false" outlineLevel="0" collapsed="false">
      <c r="A183" s="334" t="n">
        <v>39027</v>
      </c>
      <c r="B183" s="144" t="s">
        <v>567</v>
      </c>
      <c r="C183" s="145" t="s">
        <v>478</v>
      </c>
      <c r="D183" s="145" t="s">
        <v>506</v>
      </c>
      <c r="E183" s="143" t="n">
        <v>2.4</v>
      </c>
      <c r="F183" s="335" t="n">
        <v>21.34</v>
      </c>
      <c r="G183" s="336" t="n">
        <f aca="false">VLOOKUP(A183,'INSUMOS SINAPI'!A:E,5,0)</f>
        <v>21.34</v>
      </c>
      <c r="H183" s="337" t="n">
        <f aca="false">F183-G183</f>
        <v>0</v>
      </c>
    </row>
    <row r="184" customFormat="false" ht="14.25" hidden="false" customHeight="false" outlineLevel="0" collapsed="false">
      <c r="A184" s="334" t="s">
        <v>707</v>
      </c>
      <c r="B184" s="144" t="s">
        <v>708</v>
      </c>
      <c r="C184" s="145" t="s">
        <v>478</v>
      </c>
      <c r="D184" s="145" t="s">
        <v>32</v>
      </c>
      <c r="E184" s="143" t="n">
        <v>2</v>
      </c>
      <c r="F184" s="335" t="n">
        <v>25.33</v>
      </c>
      <c r="G184" s="336" t="n">
        <f aca="false">ROUND(VLOOKUP(A184,04_PESQUISAS!A:G,7,0),2)</f>
        <v>25.33</v>
      </c>
      <c r="H184" s="337" t="n">
        <f aca="false">F184-G184</f>
        <v>0</v>
      </c>
    </row>
    <row r="185" customFormat="false" ht="14.25" hidden="false" customHeight="false" outlineLevel="0" collapsed="false">
      <c r="A185" s="334" t="n">
        <v>2706</v>
      </c>
      <c r="B185" s="144" t="s">
        <v>770</v>
      </c>
      <c r="C185" s="145" t="s">
        <v>476</v>
      </c>
      <c r="D185" s="145" t="s">
        <v>484</v>
      </c>
      <c r="E185" s="143" t="n">
        <v>0.46</v>
      </c>
      <c r="F185" s="335" t="n">
        <v>94.68</v>
      </c>
      <c r="G185" s="336" t="n">
        <f aca="false">VLOOKUP(A185,'INSUMOS SINAPI'!A:E,5,0)</f>
        <v>94.68</v>
      </c>
      <c r="H185" s="337" t="n">
        <f aca="false">F185-G185</f>
        <v>0</v>
      </c>
    </row>
    <row r="186" customFormat="false" ht="14.25" hidden="false" customHeight="false" outlineLevel="0" collapsed="false">
      <c r="A186" s="334" t="n">
        <v>12815</v>
      </c>
      <c r="B186" s="144" t="s">
        <v>596</v>
      </c>
      <c r="C186" s="145" t="s">
        <v>478</v>
      </c>
      <c r="D186" s="145" t="s">
        <v>32</v>
      </c>
      <c r="E186" s="143" t="n">
        <v>4.8</v>
      </c>
      <c r="F186" s="335" t="n">
        <v>8.46</v>
      </c>
      <c r="G186" s="336" t="n">
        <f aca="false">VLOOKUP(A186,'INSUMOS SINAPI'!A:E,5,0)</f>
        <v>8.46</v>
      </c>
      <c r="H186" s="337" t="n">
        <f aca="false">F186-G186</f>
        <v>0</v>
      </c>
    </row>
    <row r="187" customFormat="false" ht="31.5" hidden="false" customHeight="false" outlineLevel="0" collapsed="false">
      <c r="A187" s="334" t="n">
        <v>39430</v>
      </c>
      <c r="B187" s="144" t="s">
        <v>591</v>
      </c>
      <c r="C187" s="145" t="s">
        <v>478</v>
      </c>
      <c r="D187" s="145" t="s">
        <v>32</v>
      </c>
      <c r="E187" s="143" t="n">
        <v>21.2</v>
      </c>
      <c r="F187" s="335" t="n">
        <v>1.85</v>
      </c>
      <c r="G187" s="336" t="n">
        <f aca="false">VLOOKUP(A187,'INSUMOS SINAPI'!A:E,5,0)</f>
        <v>1.85</v>
      </c>
      <c r="H187" s="337" t="n">
        <f aca="false">F187-G187</f>
        <v>0</v>
      </c>
    </row>
    <row r="188" customFormat="false" ht="21" hidden="false" customHeight="false" outlineLevel="0" collapsed="false">
      <c r="A188" s="334" t="n">
        <v>43459</v>
      </c>
      <c r="B188" s="144" t="s">
        <v>568</v>
      </c>
      <c r="C188" s="145" t="s">
        <v>478</v>
      </c>
      <c r="D188" s="145" t="s">
        <v>484</v>
      </c>
      <c r="E188" s="143" t="n">
        <v>78.2</v>
      </c>
      <c r="F188" s="335" t="n">
        <v>0.49</v>
      </c>
      <c r="G188" s="336" t="n">
        <f aca="false">VLOOKUP(A188,'INSUMOS SINAPI'!A:E,5,0)</f>
        <v>0.49</v>
      </c>
      <c r="H188" s="337" t="n">
        <f aca="false">F188-G188</f>
        <v>0</v>
      </c>
    </row>
    <row r="189" customFormat="false" ht="21" hidden="false" customHeight="false" outlineLevel="0" collapsed="false">
      <c r="A189" s="334" t="n">
        <v>1571</v>
      </c>
      <c r="B189" s="144" t="s">
        <v>620</v>
      </c>
      <c r="C189" s="145" t="s">
        <v>478</v>
      </c>
      <c r="D189" s="145" t="s">
        <v>32</v>
      </c>
      <c r="E189" s="143" t="n">
        <v>30</v>
      </c>
      <c r="F189" s="335" t="n">
        <v>1.25</v>
      </c>
      <c r="G189" s="336" t="n">
        <f aca="false">VLOOKUP(A189,'INSUMOS SINAPI'!A:E,5,0)</f>
        <v>1.25</v>
      </c>
      <c r="H189" s="337" t="n">
        <f aca="false">F189-G189</f>
        <v>0</v>
      </c>
    </row>
    <row r="190" customFormat="false" ht="14.25" hidden="false" customHeight="false" outlineLevel="0" collapsed="false">
      <c r="A190" s="334" t="n">
        <v>34686</v>
      </c>
      <c r="B190" s="144" t="s">
        <v>623</v>
      </c>
      <c r="C190" s="145" t="s">
        <v>478</v>
      </c>
      <c r="D190" s="145" t="s">
        <v>32</v>
      </c>
      <c r="E190" s="143" t="n">
        <v>3</v>
      </c>
      <c r="F190" s="335" t="n">
        <v>12.17</v>
      </c>
      <c r="G190" s="336" t="n">
        <f aca="false">VLOOKUP(A190,'INSUMOS SINAPI'!A:E,5,0)</f>
        <v>12.17</v>
      </c>
      <c r="H190" s="337" t="n">
        <f aca="false">F190-G190</f>
        <v>0</v>
      </c>
    </row>
    <row r="191" customFormat="false" ht="14.25" hidden="false" customHeight="false" outlineLevel="0" collapsed="false">
      <c r="A191" s="334" t="s">
        <v>628</v>
      </c>
      <c r="B191" s="144" t="s">
        <v>629</v>
      </c>
      <c r="C191" s="145" t="s">
        <v>478</v>
      </c>
      <c r="D191" s="145" t="s">
        <v>32</v>
      </c>
      <c r="E191" s="143" t="n">
        <v>8</v>
      </c>
      <c r="F191" s="335" t="n">
        <v>9.36</v>
      </c>
      <c r="G191" s="336"/>
      <c r="H191" s="337"/>
    </row>
    <row r="192" customFormat="false" ht="21" hidden="false" customHeight="false" outlineLevel="0" collapsed="false">
      <c r="A192" s="334" t="n">
        <v>4491</v>
      </c>
      <c r="B192" s="144" t="s">
        <v>766</v>
      </c>
      <c r="C192" s="145" t="s">
        <v>478</v>
      </c>
      <c r="D192" s="145" t="s">
        <v>152</v>
      </c>
      <c r="E192" s="143" t="n">
        <v>4</v>
      </c>
      <c r="F192" s="335" t="n">
        <v>9.04</v>
      </c>
      <c r="G192" s="336" t="n">
        <f aca="false">VLOOKUP(A192,'INSUMOS SINAPI'!A:E,5,0)</f>
        <v>9.04</v>
      </c>
      <c r="H192" s="337" t="n">
        <f aca="false">F192-G192</f>
        <v>0</v>
      </c>
    </row>
    <row r="193" customFormat="false" ht="31.5" hidden="false" customHeight="false" outlineLevel="0" collapsed="false">
      <c r="A193" s="334" t="n">
        <v>34557</v>
      </c>
      <c r="B193" s="144" t="s">
        <v>742</v>
      </c>
      <c r="C193" s="145" t="s">
        <v>478</v>
      </c>
      <c r="D193" s="145" t="s">
        <v>152</v>
      </c>
      <c r="E193" s="143" t="n">
        <v>17.31</v>
      </c>
      <c r="F193" s="335" t="n">
        <v>1.96</v>
      </c>
      <c r="G193" s="336" t="n">
        <f aca="false">VLOOKUP(A193,'INSUMOS SINAPI'!A:E,5,0)</f>
        <v>1.96</v>
      </c>
      <c r="H193" s="337" t="n">
        <f aca="false">F193-G193</f>
        <v>0</v>
      </c>
    </row>
    <row r="194" customFormat="false" ht="14.25" hidden="false" customHeight="false" outlineLevel="0" collapsed="false">
      <c r="A194" s="334" t="s">
        <v>670</v>
      </c>
      <c r="B194" s="144" t="s">
        <v>283</v>
      </c>
      <c r="C194" s="145" t="s">
        <v>478</v>
      </c>
      <c r="D194" s="145" t="s">
        <v>284</v>
      </c>
      <c r="E194" s="143" t="n">
        <v>65</v>
      </c>
      <c r="F194" s="335" t="n">
        <v>0.52</v>
      </c>
      <c r="G194" s="336" t="n">
        <f aca="false">ROUND(VLOOKUP(A194,04_PESQUISAS!A:G,7,0),2)</f>
        <v>0.52</v>
      </c>
      <c r="H194" s="337" t="n">
        <f aca="false">F194-G194</f>
        <v>0</v>
      </c>
    </row>
    <row r="195" customFormat="false" ht="21" hidden="false" customHeight="false" outlineLevel="0" collapsed="false">
      <c r="A195" s="334" t="n">
        <v>37590</v>
      </c>
      <c r="B195" s="144" t="s">
        <v>551</v>
      </c>
      <c r="C195" s="145" t="s">
        <v>478</v>
      </c>
      <c r="D195" s="145" t="s">
        <v>32</v>
      </c>
      <c r="E195" s="143" t="n">
        <v>2.14</v>
      </c>
      <c r="F195" s="335" t="n">
        <v>15.46</v>
      </c>
      <c r="G195" s="336" t="n">
        <f aca="false">VLOOKUP(A195,'INSUMOS SINAPI'!A:E,5,0)</f>
        <v>15.46</v>
      </c>
      <c r="H195" s="337" t="n">
        <f aca="false">F195-G195</f>
        <v>0</v>
      </c>
    </row>
    <row r="196" customFormat="false" ht="14.25" hidden="false" customHeight="false" outlineLevel="0" collapsed="false">
      <c r="A196" s="334" t="n">
        <v>4230</v>
      </c>
      <c r="B196" s="144" t="s">
        <v>578</v>
      </c>
      <c r="C196" s="145" t="s">
        <v>476</v>
      </c>
      <c r="D196" s="145" t="s">
        <v>484</v>
      </c>
      <c r="E196" s="143" t="n">
        <v>2.15</v>
      </c>
      <c r="F196" s="335" t="n">
        <v>13.35</v>
      </c>
      <c r="G196" s="336" t="n">
        <f aca="false">VLOOKUP(A196,'INSUMOS SINAPI'!A:E,5,0)</f>
        <v>13.34</v>
      </c>
      <c r="H196" s="337" t="n">
        <f aca="false">F196-G196</f>
        <v>0.00999999999999979</v>
      </c>
    </row>
    <row r="197" customFormat="false" ht="21" hidden="false" customHeight="false" outlineLevel="0" collapsed="false">
      <c r="A197" s="334" t="n">
        <v>7319</v>
      </c>
      <c r="B197" s="144" t="s">
        <v>573</v>
      </c>
      <c r="C197" s="145" t="s">
        <v>478</v>
      </c>
      <c r="D197" s="145" t="s">
        <v>511</v>
      </c>
      <c r="E197" s="143" t="n">
        <v>2.01</v>
      </c>
      <c r="F197" s="335" t="n">
        <v>13.97</v>
      </c>
      <c r="G197" s="336" t="n">
        <f aca="false">VLOOKUP(A197,'INSUMOS SINAPI'!A:E,5,0)</f>
        <v>13.97</v>
      </c>
      <c r="H197" s="337" t="n">
        <f aca="false">F197-G197</f>
        <v>0</v>
      </c>
    </row>
    <row r="198" customFormat="false" ht="21" hidden="false" customHeight="false" outlineLevel="0" collapsed="false">
      <c r="A198" s="334" t="n">
        <v>11055</v>
      </c>
      <c r="B198" s="144" t="s">
        <v>558</v>
      </c>
      <c r="C198" s="145" t="s">
        <v>478</v>
      </c>
      <c r="D198" s="145" t="s">
        <v>32</v>
      </c>
      <c r="E198" s="143" t="n">
        <v>237.6</v>
      </c>
      <c r="F198" s="335" t="n">
        <v>0.11</v>
      </c>
      <c r="G198" s="336" t="n">
        <f aca="false">VLOOKUP(A198,'INSUMOS SINAPI'!A:E,5,0)</f>
        <v>0.11</v>
      </c>
      <c r="H198" s="337" t="n">
        <f aca="false">F198-G198</f>
        <v>0</v>
      </c>
    </row>
    <row r="199" customFormat="false" ht="14.25" hidden="false" customHeight="false" outlineLevel="0" collapsed="false">
      <c r="A199" s="334" t="s">
        <v>661</v>
      </c>
      <c r="B199" s="144" t="s">
        <v>662</v>
      </c>
      <c r="C199" s="145" t="s">
        <v>478</v>
      </c>
      <c r="D199" s="145" t="s">
        <v>32</v>
      </c>
      <c r="E199" s="143" t="n">
        <v>15</v>
      </c>
      <c r="F199" s="335" t="n">
        <v>1.83</v>
      </c>
      <c r="G199" s="336"/>
      <c r="H199" s="337"/>
    </row>
    <row r="200" customFormat="false" ht="21" hidden="false" customHeight="false" outlineLevel="0" collapsed="false">
      <c r="A200" s="334" t="n">
        <v>39443</v>
      </c>
      <c r="B200" s="144" t="s">
        <v>529</v>
      </c>
      <c r="C200" s="145" t="s">
        <v>478</v>
      </c>
      <c r="D200" s="145" t="s">
        <v>32</v>
      </c>
      <c r="E200" s="143" t="n">
        <v>106.99</v>
      </c>
      <c r="F200" s="335" t="n">
        <v>0.24</v>
      </c>
      <c r="G200" s="336" t="n">
        <f aca="false">VLOOKUP(A200,'INSUMOS SINAPI'!A:E,5,0)</f>
        <v>0.24</v>
      </c>
      <c r="H200" s="337" t="n">
        <f aca="false">F200-G200</f>
        <v>0</v>
      </c>
    </row>
    <row r="201" customFormat="false" ht="14.25" hidden="false" customHeight="false" outlineLevel="0" collapsed="false">
      <c r="A201" s="334" t="n">
        <v>38112</v>
      </c>
      <c r="B201" s="144" t="s">
        <v>655</v>
      </c>
      <c r="C201" s="145" t="s">
        <v>478</v>
      </c>
      <c r="D201" s="145" t="s">
        <v>32</v>
      </c>
      <c r="E201" s="143" t="n">
        <v>4</v>
      </c>
      <c r="F201" s="335" t="n">
        <v>5.99</v>
      </c>
      <c r="G201" s="336" t="n">
        <f aca="false">VLOOKUP(A201,'INSUMOS SINAPI'!A:E,5,0)</f>
        <v>5.99</v>
      </c>
      <c r="H201" s="337" t="n">
        <f aca="false">F201-G201</f>
        <v>0</v>
      </c>
    </row>
    <row r="202" customFormat="false" ht="14.25" hidden="false" customHeight="false" outlineLevel="0" collapsed="false">
      <c r="A202" s="334" t="n">
        <v>9868</v>
      </c>
      <c r="B202" s="144" t="s">
        <v>607</v>
      </c>
      <c r="C202" s="145" t="s">
        <v>478</v>
      </c>
      <c r="D202" s="145" t="s">
        <v>152</v>
      </c>
      <c r="E202" s="143" t="n">
        <v>4.49</v>
      </c>
      <c r="F202" s="335" t="n">
        <v>5.25</v>
      </c>
      <c r="G202" s="336" t="n">
        <f aca="false">VLOOKUP(A202,'INSUMOS SINAPI'!A:E,5,0)</f>
        <v>5.25</v>
      </c>
      <c r="H202" s="337" t="n">
        <f aca="false">F202-G202</f>
        <v>0</v>
      </c>
    </row>
    <row r="203" customFormat="false" ht="21" hidden="false" customHeight="false" outlineLevel="0" collapsed="false">
      <c r="A203" s="334" t="n">
        <v>367</v>
      </c>
      <c r="B203" s="144" t="s">
        <v>746</v>
      </c>
      <c r="C203" s="145" t="s">
        <v>478</v>
      </c>
      <c r="D203" s="145" t="s">
        <v>102</v>
      </c>
      <c r="E203" s="143" t="n">
        <v>0.14</v>
      </c>
      <c r="F203" s="335" t="n">
        <v>151.96</v>
      </c>
      <c r="G203" s="336" t="n">
        <f aca="false">VLOOKUP(A203,'INSUMOS SINAPI'!A:E,5,0)</f>
        <v>151.96</v>
      </c>
      <c r="H203" s="337" t="n">
        <f aca="false">F203-G203</f>
        <v>0</v>
      </c>
    </row>
    <row r="204" customFormat="false" ht="21" hidden="false" customHeight="false" outlineLevel="0" collapsed="false">
      <c r="A204" s="334" t="n">
        <v>3524</v>
      </c>
      <c r="B204" s="144" t="s">
        <v>603</v>
      </c>
      <c r="C204" s="145" t="s">
        <v>478</v>
      </c>
      <c r="D204" s="145" t="s">
        <v>32</v>
      </c>
      <c r="E204" s="143" t="n">
        <v>2</v>
      </c>
      <c r="F204" s="335" t="n">
        <v>10.19</v>
      </c>
      <c r="G204" s="336" t="n">
        <f aca="false">VLOOKUP(A204,'INSUMOS SINAPI'!A:E,5,0)</f>
        <v>10.19</v>
      </c>
      <c r="H204" s="337" t="n">
        <f aca="false">F204-G204</f>
        <v>0</v>
      </c>
    </row>
    <row r="205" customFormat="false" ht="21" hidden="false" customHeight="false" outlineLevel="0" collapsed="false">
      <c r="A205" s="334" t="n">
        <v>20083</v>
      </c>
      <c r="B205" s="144" t="s">
        <v>601</v>
      </c>
      <c r="C205" s="145" t="s">
        <v>478</v>
      </c>
      <c r="D205" s="145" t="s">
        <v>32</v>
      </c>
      <c r="E205" s="143" t="n">
        <v>0.27</v>
      </c>
      <c r="F205" s="335" t="n">
        <v>72.35</v>
      </c>
      <c r="G205" s="336" t="n">
        <f aca="false">VLOOKUP(A205,'INSUMOS SINAPI'!A:E,5,0)</f>
        <v>72.35</v>
      </c>
      <c r="H205" s="337" t="n">
        <f aca="false">F205-G205</f>
        <v>0</v>
      </c>
    </row>
    <row r="206" customFormat="false" ht="31.5" hidden="false" customHeight="false" outlineLevel="0" collapsed="false">
      <c r="A206" s="334" t="n">
        <v>13246</v>
      </c>
      <c r="B206" s="144" t="s">
        <v>711</v>
      </c>
      <c r="C206" s="145" t="s">
        <v>478</v>
      </c>
      <c r="D206" s="145" t="s">
        <v>32</v>
      </c>
      <c r="E206" s="143" t="n">
        <v>44</v>
      </c>
      <c r="F206" s="335" t="n">
        <v>0.45</v>
      </c>
      <c r="G206" s="336" t="n">
        <f aca="false">VLOOKUP(A206,'INSUMOS SINAPI'!A:E,5,0)</f>
        <v>0.45</v>
      </c>
      <c r="H206" s="337" t="n">
        <f aca="false">F206-G206</f>
        <v>0</v>
      </c>
    </row>
    <row r="207" customFormat="false" ht="14.25" hidden="false" customHeight="false" outlineLevel="0" collapsed="false">
      <c r="A207" s="334" t="n">
        <v>1213</v>
      </c>
      <c r="B207" s="144" t="s">
        <v>764</v>
      </c>
      <c r="C207" s="145" t="s">
        <v>476</v>
      </c>
      <c r="D207" s="145" t="s">
        <v>484</v>
      </c>
      <c r="E207" s="143" t="n">
        <v>1.01</v>
      </c>
      <c r="F207" s="335" t="n">
        <v>18.58</v>
      </c>
      <c r="G207" s="336" t="n">
        <f aca="false">VLOOKUP(A207,'INSUMOS SINAPI'!A:E,5,0)</f>
        <v>18.58</v>
      </c>
      <c r="H207" s="337" t="n">
        <f aca="false">F207-G207</f>
        <v>0</v>
      </c>
    </row>
    <row r="208" customFormat="false" ht="14.25" hidden="false" customHeight="false" outlineLevel="0" collapsed="false">
      <c r="A208" s="334" t="n">
        <v>39603</v>
      </c>
      <c r="B208" s="144" t="s">
        <v>695</v>
      </c>
      <c r="C208" s="145" t="s">
        <v>478</v>
      </c>
      <c r="D208" s="145" t="s">
        <v>32</v>
      </c>
      <c r="E208" s="143" t="n">
        <v>5</v>
      </c>
      <c r="F208" s="335" t="n">
        <v>3.75</v>
      </c>
      <c r="G208" s="336" t="n">
        <f aca="false">VLOOKUP(A208,'INSUMOS SINAPI'!A:E,5,0)</f>
        <v>3.75</v>
      </c>
      <c r="H208" s="337" t="n">
        <f aca="false">F208-G208</f>
        <v>0</v>
      </c>
    </row>
    <row r="209" customFormat="false" ht="31.5" hidden="false" customHeight="false" outlineLevel="0" collapsed="false">
      <c r="A209" s="334" t="n">
        <v>43131</v>
      </c>
      <c r="B209" s="144" t="s">
        <v>593</v>
      </c>
      <c r="C209" s="145" t="s">
        <v>478</v>
      </c>
      <c r="D209" s="145" t="s">
        <v>506</v>
      </c>
      <c r="E209" s="143" t="n">
        <v>0.64</v>
      </c>
      <c r="F209" s="335" t="n">
        <v>27.88</v>
      </c>
      <c r="G209" s="336" t="n">
        <f aca="false">VLOOKUP(A209,'INSUMOS SINAPI'!A:E,5,0)</f>
        <v>27.88</v>
      </c>
      <c r="H209" s="337" t="n">
        <f aca="false">F209-G209</f>
        <v>0</v>
      </c>
    </row>
    <row r="210" customFormat="false" ht="21" hidden="false" customHeight="false" outlineLevel="0" collapsed="false">
      <c r="A210" s="334" t="n">
        <v>1575</v>
      </c>
      <c r="B210" s="144" t="s">
        <v>622</v>
      </c>
      <c r="C210" s="145" t="s">
        <v>478</v>
      </c>
      <c r="D210" s="145" t="s">
        <v>32</v>
      </c>
      <c r="E210" s="143" t="n">
        <v>9</v>
      </c>
      <c r="F210" s="335" t="n">
        <v>1.91</v>
      </c>
      <c r="G210" s="336" t="n">
        <f aca="false">VLOOKUP(A210,'INSUMOS SINAPI'!A:E,5,0)</f>
        <v>1.91</v>
      </c>
      <c r="H210" s="337" t="n">
        <f aca="false">F210-G210</f>
        <v>0</v>
      </c>
    </row>
    <row r="211" customFormat="false" ht="14.25" hidden="false" customHeight="false" outlineLevel="0" collapsed="false">
      <c r="A211" s="334" t="n">
        <v>39026</v>
      </c>
      <c r="B211" s="144" t="s">
        <v>566</v>
      </c>
      <c r="C211" s="145" t="s">
        <v>478</v>
      </c>
      <c r="D211" s="145" t="s">
        <v>506</v>
      </c>
      <c r="E211" s="143" t="n">
        <v>0.72</v>
      </c>
      <c r="F211" s="335" t="n">
        <v>24.02</v>
      </c>
      <c r="G211" s="336" t="n">
        <f aca="false">VLOOKUP(A211,'INSUMOS SINAPI'!A:E,5,0)</f>
        <v>24.02</v>
      </c>
      <c r="H211" s="337" t="n">
        <f aca="false">F211-G211</f>
        <v>0</v>
      </c>
    </row>
    <row r="212" customFormat="false" ht="31.5" hidden="false" customHeight="false" outlineLevel="0" collapsed="false">
      <c r="A212" s="334" t="n">
        <v>4377</v>
      </c>
      <c r="B212" s="144" t="s">
        <v>557</v>
      </c>
      <c r="C212" s="145" t="s">
        <v>478</v>
      </c>
      <c r="D212" s="145" t="s">
        <v>32</v>
      </c>
      <c r="E212" s="143" t="n">
        <v>93.94</v>
      </c>
      <c r="F212" s="335" t="n">
        <v>0.18</v>
      </c>
      <c r="G212" s="336" t="n">
        <f aca="false">VLOOKUP(A212,'INSUMOS SINAPI'!A:E,5,0)</f>
        <v>0.18</v>
      </c>
      <c r="H212" s="337" t="n">
        <f aca="false">F212-G212</f>
        <v>0</v>
      </c>
    </row>
    <row r="213" customFormat="false" ht="14.25" hidden="false" customHeight="false" outlineLevel="0" collapsed="false">
      <c r="A213" s="334" t="s">
        <v>641</v>
      </c>
      <c r="B213" s="144" t="s">
        <v>642</v>
      </c>
      <c r="C213" s="145" t="s">
        <v>478</v>
      </c>
      <c r="D213" s="145" t="s">
        <v>32</v>
      </c>
      <c r="E213" s="143" t="n">
        <v>92</v>
      </c>
      <c r="F213" s="335" t="n">
        <v>0.23</v>
      </c>
      <c r="G213" s="336"/>
      <c r="H213" s="337"/>
    </row>
    <row r="214" customFormat="false" ht="21" hidden="false" customHeight="false" outlineLevel="0" collapsed="false">
      <c r="A214" s="334" t="n">
        <v>44945</v>
      </c>
      <c r="B214" s="144" t="s">
        <v>548</v>
      </c>
      <c r="C214" s="145" t="s">
        <v>478</v>
      </c>
      <c r="D214" s="145" t="s">
        <v>32</v>
      </c>
      <c r="E214" s="143" t="n">
        <v>2</v>
      </c>
      <c r="F214" s="335" t="n">
        <v>8.18</v>
      </c>
      <c r="G214" s="336" t="n">
        <f aca="false">VLOOKUP(A214,'INSUMOS SINAPI'!A:E,5,0)</f>
        <v>8.18</v>
      </c>
      <c r="H214" s="337" t="n">
        <f aca="false">F214-G214</f>
        <v>0</v>
      </c>
    </row>
    <row r="215" customFormat="false" ht="14.25" hidden="false" customHeight="false" outlineLevel="0" collapsed="false">
      <c r="A215" s="334" t="s">
        <v>634</v>
      </c>
      <c r="B215" s="144" t="s">
        <v>635</v>
      </c>
      <c r="C215" s="145" t="s">
        <v>478</v>
      </c>
      <c r="D215" s="145" t="s">
        <v>32</v>
      </c>
      <c r="E215" s="143" t="n">
        <v>1</v>
      </c>
      <c r="F215" s="335" t="n">
        <v>16.09</v>
      </c>
      <c r="G215" s="336" t="n">
        <f aca="false">ROUND(VLOOKUP(A215,04_PESQUISAS!A:G,7,0),2)</f>
        <v>16.09</v>
      </c>
      <c r="H215" s="337" t="n">
        <f aca="false">F215-G215</f>
        <v>0</v>
      </c>
    </row>
    <row r="216" customFormat="false" ht="14.25" hidden="false" customHeight="false" outlineLevel="0" collapsed="false">
      <c r="A216" s="334" t="n">
        <v>122</v>
      </c>
      <c r="B216" s="144" t="s">
        <v>600</v>
      </c>
      <c r="C216" s="145" t="s">
        <v>478</v>
      </c>
      <c r="D216" s="145" t="s">
        <v>32</v>
      </c>
      <c r="E216" s="143" t="n">
        <v>0.24</v>
      </c>
      <c r="F216" s="335" t="n">
        <v>63.86</v>
      </c>
      <c r="G216" s="336" t="n">
        <f aca="false">VLOOKUP(A216,'INSUMOS SINAPI'!A:E,5,0)</f>
        <v>63.86</v>
      </c>
      <c r="H216" s="337" t="n">
        <f aca="false">F216-G216</f>
        <v>0</v>
      </c>
    </row>
    <row r="217" customFormat="false" ht="21" hidden="false" customHeight="false" outlineLevel="0" collapsed="false">
      <c r="A217" s="334" t="n">
        <v>40864</v>
      </c>
      <c r="B217" s="144" t="s">
        <v>479</v>
      </c>
      <c r="C217" s="145" t="s">
        <v>478</v>
      </c>
      <c r="D217" s="145" t="s">
        <v>63</v>
      </c>
      <c r="E217" s="143" t="n">
        <v>2</v>
      </c>
      <c r="F217" s="335" t="n">
        <v>7.31</v>
      </c>
      <c r="G217" s="336" t="n">
        <f aca="false">VLOOKUP(A217,'INSUMOS SINAPI'!A:E,5,0)</f>
        <v>7.31</v>
      </c>
      <c r="H217" s="337" t="n">
        <f aca="false">F217-G217</f>
        <v>0</v>
      </c>
    </row>
    <row r="218" customFormat="false" ht="31.5" hidden="false" customHeight="false" outlineLevel="0" collapsed="false">
      <c r="A218" s="334" t="n">
        <v>2526</v>
      </c>
      <c r="B218" s="144" t="s">
        <v>649</v>
      </c>
      <c r="C218" s="145" t="s">
        <v>478</v>
      </c>
      <c r="D218" s="145" t="s">
        <v>32</v>
      </c>
      <c r="E218" s="143" t="n">
        <v>3</v>
      </c>
      <c r="F218" s="335" t="n">
        <v>4.37</v>
      </c>
      <c r="G218" s="336" t="n">
        <f aca="false">VLOOKUP(A218,'INSUMOS SINAPI'!A:E,5,0)</f>
        <v>4.37</v>
      </c>
      <c r="H218" s="337" t="n">
        <f aca="false">F218-G218</f>
        <v>0</v>
      </c>
    </row>
    <row r="219" customFormat="false" ht="14.25" hidden="false" customHeight="false" outlineLevel="0" collapsed="false">
      <c r="A219" s="334" t="n">
        <v>37329</v>
      </c>
      <c r="B219" s="144" t="s">
        <v>539</v>
      </c>
      <c r="C219" s="145" t="s">
        <v>478</v>
      </c>
      <c r="D219" s="145" t="s">
        <v>506</v>
      </c>
      <c r="E219" s="143" t="n">
        <v>0.11</v>
      </c>
      <c r="F219" s="335" t="n">
        <v>93.99</v>
      </c>
      <c r="G219" s="336" t="n">
        <f aca="false">VLOOKUP(A219,'INSUMOS SINAPI'!A:E,5,0)</f>
        <v>93.99</v>
      </c>
      <c r="H219" s="337" t="n">
        <f aca="false">F219-G219</f>
        <v>0</v>
      </c>
    </row>
    <row r="220" customFormat="false" ht="14.25" hidden="false" customHeight="false" outlineLevel="0" collapsed="false">
      <c r="A220" s="334" t="s">
        <v>632</v>
      </c>
      <c r="B220" s="144" t="s">
        <v>633</v>
      </c>
      <c r="C220" s="145" t="s">
        <v>478</v>
      </c>
      <c r="D220" s="145" t="s">
        <v>152</v>
      </c>
      <c r="E220" s="143" t="n">
        <v>0.8</v>
      </c>
      <c r="F220" s="335" t="n">
        <v>10.23</v>
      </c>
      <c r="G220" s="336"/>
      <c r="H220" s="337"/>
    </row>
    <row r="221" customFormat="false" ht="14.25" hidden="false" customHeight="false" outlineLevel="0" collapsed="false">
      <c r="A221" s="334" t="n">
        <v>5075</v>
      </c>
      <c r="B221" s="144" t="s">
        <v>572</v>
      </c>
      <c r="C221" s="145" t="s">
        <v>478</v>
      </c>
      <c r="D221" s="145" t="s">
        <v>506</v>
      </c>
      <c r="E221" s="143" t="n">
        <v>0.4</v>
      </c>
      <c r="F221" s="335" t="n">
        <v>21.36</v>
      </c>
      <c r="G221" s="336" t="n">
        <f aca="false">VLOOKUP(A221,'INSUMOS SINAPI'!A:E,5,0)</f>
        <v>21.36</v>
      </c>
      <c r="H221" s="337" t="n">
        <f aca="false">F221-G221</f>
        <v>0</v>
      </c>
    </row>
    <row r="222" customFormat="false" ht="14.25" hidden="false" customHeight="false" outlineLevel="0" collapsed="false">
      <c r="A222" s="334" t="n">
        <v>37395</v>
      </c>
      <c r="B222" s="144" t="s">
        <v>743</v>
      </c>
      <c r="C222" s="145" t="s">
        <v>478</v>
      </c>
      <c r="D222" s="145" t="s">
        <v>520</v>
      </c>
      <c r="E222" s="143" t="n">
        <v>0.21</v>
      </c>
      <c r="F222" s="335" t="n">
        <v>40.33</v>
      </c>
      <c r="G222" s="336" t="n">
        <f aca="false">VLOOKUP(A222,'INSUMOS SINAPI'!A:E,5,0)</f>
        <v>40.33</v>
      </c>
      <c r="H222" s="337" t="n">
        <f aca="false">F222-G222</f>
        <v>0</v>
      </c>
    </row>
    <row r="223" customFormat="false" ht="21" hidden="false" customHeight="false" outlineLevel="0" collapsed="false">
      <c r="A223" s="334" t="n">
        <v>4417</v>
      </c>
      <c r="B223" s="144" t="s">
        <v>765</v>
      </c>
      <c r="C223" s="145" t="s">
        <v>478</v>
      </c>
      <c r="D223" s="145" t="s">
        <v>152</v>
      </c>
      <c r="E223" s="143" t="n">
        <v>1</v>
      </c>
      <c r="F223" s="335" t="n">
        <v>7.59</v>
      </c>
      <c r="G223" s="336" t="n">
        <f aca="false">VLOOKUP(A223,'INSUMOS SINAPI'!A:E,5,0)</f>
        <v>7.59</v>
      </c>
      <c r="H223" s="337" t="n">
        <f aca="false">F223-G223</f>
        <v>0</v>
      </c>
    </row>
    <row r="224" customFormat="false" ht="14.25" hidden="false" customHeight="false" outlineLevel="0" collapsed="false">
      <c r="A224" s="334" t="n">
        <v>2705</v>
      </c>
      <c r="B224" s="144" t="s">
        <v>512</v>
      </c>
      <c r="C224" s="145" t="s">
        <v>478</v>
      </c>
      <c r="D224" s="145" t="s">
        <v>513</v>
      </c>
      <c r="E224" s="143" t="n">
        <v>8.27</v>
      </c>
      <c r="F224" s="335" t="n">
        <v>0.9</v>
      </c>
      <c r="G224" s="336" t="n">
        <f aca="false">VLOOKUP(A224,'INSUMOS SINAPI'!A:E,5,0)</f>
        <v>0.9</v>
      </c>
      <c r="H224" s="337" t="n">
        <f aca="false">F224-G224</f>
        <v>0</v>
      </c>
    </row>
    <row r="225" customFormat="false" ht="31.5" hidden="false" customHeight="false" outlineLevel="0" collapsed="false">
      <c r="A225" s="334" t="n">
        <v>10535</v>
      </c>
      <c r="B225" s="144" t="s">
        <v>509</v>
      </c>
      <c r="C225" s="145" t="s">
        <v>478</v>
      </c>
      <c r="D225" s="145" t="s">
        <v>32</v>
      </c>
      <c r="E225" s="143" t="n">
        <v>0</v>
      </c>
      <c r="F225" s="335" t="n">
        <v>5445</v>
      </c>
      <c r="G225" s="336" t="n">
        <f aca="false">VLOOKUP(A225,'INSUMOS SINAPI'!A:E,5,0)</f>
        <v>5445</v>
      </c>
      <c r="H225" s="337" t="n">
        <f aca="false">F225-G225</f>
        <v>0</v>
      </c>
    </row>
    <row r="226" customFormat="false" ht="31.5" hidden="false" customHeight="false" outlineLevel="0" collapsed="false">
      <c r="A226" s="334" t="n">
        <v>36397</v>
      </c>
      <c r="B226" s="144" t="s">
        <v>532</v>
      </c>
      <c r="C226" s="145" t="s">
        <v>478</v>
      </c>
      <c r="D226" s="145" t="s">
        <v>32</v>
      </c>
      <c r="E226" s="143" t="n">
        <v>0</v>
      </c>
      <c r="F226" s="335" t="n">
        <v>22149.15</v>
      </c>
      <c r="G226" s="336" t="n">
        <f aca="false">VLOOKUP(A226,'INSUMOS SINAPI'!A:E,5,0)</f>
        <v>22149.15</v>
      </c>
      <c r="H226" s="337" t="n">
        <f aca="false">F226-G226</f>
        <v>0</v>
      </c>
    </row>
    <row r="227" customFormat="false" ht="14.25" hidden="false" customHeight="false" outlineLevel="0" collapsed="false">
      <c r="A227" s="334" t="n">
        <v>5318</v>
      </c>
      <c r="B227" s="144" t="s">
        <v>595</v>
      </c>
      <c r="C227" s="145" t="s">
        <v>478</v>
      </c>
      <c r="D227" s="145" t="s">
        <v>511</v>
      </c>
      <c r="E227" s="143" t="n">
        <v>0.29</v>
      </c>
      <c r="F227" s="335" t="n">
        <v>21</v>
      </c>
      <c r="G227" s="336" t="n">
        <f aca="false">VLOOKUP(A227,'INSUMOS SINAPI'!A:E,5,0)</f>
        <v>21</v>
      </c>
      <c r="H227" s="337" t="n">
        <f aca="false">F227-G227</f>
        <v>0</v>
      </c>
    </row>
    <row r="228" customFormat="false" ht="14.25" hidden="false" customHeight="false" outlineLevel="0" collapsed="false">
      <c r="A228" s="334" t="n">
        <v>40547</v>
      </c>
      <c r="B228" s="144" t="s">
        <v>592</v>
      </c>
      <c r="C228" s="145" t="s">
        <v>478</v>
      </c>
      <c r="D228" s="145" t="s">
        <v>520</v>
      </c>
      <c r="E228" s="143" t="n">
        <v>0.21</v>
      </c>
      <c r="F228" s="335" t="n">
        <v>27.27</v>
      </c>
      <c r="G228" s="336" t="n">
        <f aca="false">VLOOKUP(A228,'INSUMOS SINAPI'!A:E,5,0)</f>
        <v>27.27</v>
      </c>
      <c r="H228" s="337" t="n">
        <f aca="false">F228-G228</f>
        <v>0</v>
      </c>
    </row>
    <row r="229" customFormat="false" ht="21" hidden="false" customHeight="false" outlineLevel="0" collapsed="false">
      <c r="A229" s="334" t="n">
        <v>7325</v>
      </c>
      <c r="B229" s="144" t="s">
        <v>510</v>
      </c>
      <c r="C229" s="145" t="s">
        <v>478</v>
      </c>
      <c r="D229" s="145" t="s">
        <v>506</v>
      </c>
      <c r="E229" s="143" t="n">
        <v>1.08</v>
      </c>
      <c r="F229" s="335" t="n">
        <v>5.19</v>
      </c>
      <c r="G229" s="336" t="e">
        <f aca="false">VLOOKUP(A229,'INSUMOS SINAPI'!A:E,5,0)</f>
        <v>#N/A</v>
      </c>
      <c r="H229" s="337"/>
    </row>
    <row r="230" customFormat="false" ht="21" hidden="false" customHeight="false" outlineLevel="0" collapsed="false">
      <c r="A230" s="334" t="n">
        <v>43474</v>
      </c>
      <c r="B230" s="144" t="s">
        <v>480</v>
      </c>
      <c r="C230" s="145" t="s">
        <v>478</v>
      </c>
      <c r="D230" s="145" t="s">
        <v>63</v>
      </c>
      <c r="E230" s="143" t="n">
        <v>2</v>
      </c>
      <c r="F230" s="335" t="n">
        <v>2.29</v>
      </c>
      <c r="G230" s="336" t="n">
        <f aca="false">VLOOKUP(A230,'INSUMOS SINAPI'!A:E,5,0)</f>
        <v>2.29</v>
      </c>
      <c r="H230" s="337" t="n">
        <f aca="false">F230-G230</f>
        <v>0</v>
      </c>
    </row>
    <row r="231" customFormat="false" ht="21" hidden="false" customHeight="false" outlineLevel="0" collapsed="false">
      <c r="A231" s="334" t="n">
        <v>3767</v>
      </c>
      <c r="B231" s="144" t="s">
        <v>588</v>
      </c>
      <c r="C231" s="145" t="s">
        <v>478</v>
      </c>
      <c r="D231" s="145" t="s">
        <v>32</v>
      </c>
      <c r="E231" s="143" t="n">
        <v>5.25</v>
      </c>
      <c r="F231" s="335" t="n">
        <v>0.82</v>
      </c>
      <c r="G231" s="336" t="n">
        <f aca="false">VLOOKUP(A231,'INSUMOS SINAPI'!A:E,5,0)</f>
        <v>0.82</v>
      </c>
      <c r="H231" s="337" t="n">
        <f aca="false">F231-G231</f>
        <v>0</v>
      </c>
    </row>
    <row r="232" customFormat="false" ht="14.25" hidden="false" customHeight="false" outlineLevel="0" collapsed="false">
      <c r="A232" s="334" t="n">
        <v>5066</v>
      </c>
      <c r="B232" s="144" t="s">
        <v>571</v>
      </c>
      <c r="C232" s="145" t="s">
        <v>478</v>
      </c>
      <c r="D232" s="145" t="s">
        <v>506</v>
      </c>
      <c r="E232" s="143" t="n">
        <v>0.13</v>
      </c>
      <c r="F232" s="335" t="n">
        <v>28.15</v>
      </c>
      <c r="G232" s="336" t="n">
        <f aca="false">VLOOKUP(A232,'INSUMOS SINAPI'!A:E,5,0)</f>
        <v>28.15</v>
      </c>
      <c r="H232" s="337" t="n">
        <f aca="false">F232-G232</f>
        <v>0</v>
      </c>
    </row>
    <row r="233" customFormat="false" ht="14.25" hidden="false" customHeight="false" outlineLevel="0" collapsed="false">
      <c r="A233" s="334" t="s">
        <v>639</v>
      </c>
      <c r="B233" s="144" t="s">
        <v>640</v>
      </c>
      <c r="C233" s="145" t="s">
        <v>478</v>
      </c>
      <c r="D233" s="145" t="s">
        <v>32</v>
      </c>
      <c r="E233" s="143" t="n">
        <v>92</v>
      </c>
      <c r="F233" s="335" t="n">
        <v>0.09</v>
      </c>
      <c r="G233" s="336"/>
      <c r="H233" s="337"/>
    </row>
    <row r="234" customFormat="false" ht="21" hidden="false" customHeight="false" outlineLevel="0" collapsed="false">
      <c r="A234" s="334" t="n">
        <v>7139</v>
      </c>
      <c r="B234" s="144" t="s">
        <v>606</v>
      </c>
      <c r="C234" s="145" t="s">
        <v>478</v>
      </c>
      <c r="D234" s="145" t="s">
        <v>32</v>
      </c>
      <c r="E234" s="143" t="n">
        <v>1.78</v>
      </c>
      <c r="F234" s="335" t="n">
        <v>1.52</v>
      </c>
      <c r="G234" s="336" t="n">
        <f aca="false">VLOOKUP(A234,'INSUMOS SINAPI'!A:E,5,0)</f>
        <v>1.52</v>
      </c>
      <c r="H234" s="337" t="n">
        <f aca="false">F234-G234</f>
        <v>0</v>
      </c>
    </row>
    <row r="235" customFormat="false" ht="14.25" hidden="false" customHeight="false" outlineLevel="0" collapsed="false">
      <c r="A235" s="334" t="n">
        <v>38383</v>
      </c>
      <c r="B235" s="144" t="s">
        <v>605</v>
      </c>
      <c r="C235" s="145" t="s">
        <v>478</v>
      </c>
      <c r="D235" s="145" t="s">
        <v>32</v>
      </c>
      <c r="E235" s="143" t="n">
        <v>1.14</v>
      </c>
      <c r="F235" s="335" t="n">
        <v>2.06</v>
      </c>
      <c r="G235" s="336" t="n">
        <f aca="false">VLOOKUP(A235,'INSUMOS SINAPI'!A:E,5,0)</f>
        <v>2.06</v>
      </c>
      <c r="H235" s="337" t="n">
        <f aca="false">F235-G235</f>
        <v>0</v>
      </c>
    </row>
    <row r="236" customFormat="false" ht="14.25" hidden="false" customHeight="false" outlineLevel="0" collapsed="false">
      <c r="A236" s="334" t="n">
        <v>34357</v>
      </c>
      <c r="B236" s="144" t="s">
        <v>515</v>
      </c>
      <c r="C236" s="145" t="s">
        <v>478</v>
      </c>
      <c r="D236" s="145" t="s">
        <v>506</v>
      </c>
      <c r="E236" s="143" t="n">
        <v>0.51</v>
      </c>
      <c r="F236" s="335" t="n">
        <v>4.46</v>
      </c>
      <c r="G236" s="336" t="n">
        <f aca="false">VLOOKUP(A236,'INSUMOS SINAPI'!A:E,5,0)</f>
        <v>4.46</v>
      </c>
      <c r="H236" s="337" t="n">
        <f aca="false">F236-G236</f>
        <v>0</v>
      </c>
    </row>
    <row r="237" customFormat="false" ht="21" hidden="false" customHeight="false" outlineLevel="0" collapsed="false">
      <c r="A237" s="334" t="n">
        <v>3529</v>
      </c>
      <c r="B237" s="144" t="s">
        <v>604</v>
      </c>
      <c r="C237" s="145" t="s">
        <v>478</v>
      </c>
      <c r="D237" s="145" t="s">
        <v>32</v>
      </c>
      <c r="E237" s="143" t="n">
        <v>2.36</v>
      </c>
      <c r="F237" s="335" t="n">
        <v>0.92</v>
      </c>
      <c r="G237" s="336" t="n">
        <f aca="false">VLOOKUP(A237,'INSUMOS SINAPI'!A:E,5,0)</f>
        <v>0.92</v>
      </c>
      <c r="H237" s="337" t="n">
        <f aca="false">F237-G237</f>
        <v>0</v>
      </c>
    </row>
    <row r="238" customFormat="false" ht="21" hidden="false" customHeight="false" outlineLevel="0" collapsed="false">
      <c r="A238" s="334" t="n">
        <v>43464</v>
      </c>
      <c r="B238" s="144" t="s">
        <v>494</v>
      </c>
      <c r="C238" s="145" t="s">
        <v>478</v>
      </c>
      <c r="D238" s="145" t="s">
        <v>484</v>
      </c>
      <c r="E238" s="143" t="n">
        <v>125.68</v>
      </c>
      <c r="F238" s="335" t="n">
        <v>0.01</v>
      </c>
      <c r="G238" s="336" t="n">
        <f aca="false">VLOOKUP(A238,'INSUMOS SINAPI'!A:E,5,0)</f>
        <v>0.01</v>
      </c>
      <c r="H238" s="337" t="n">
        <f aca="false">F238-G238</f>
        <v>0</v>
      </c>
    </row>
    <row r="239" customFormat="false" ht="14.25" hidden="false" customHeight="false" outlineLevel="0" collapsed="false">
      <c r="A239" s="334" t="n">
        <v>3146</v>
      </c>
      <c r="B239" s="144" t="s">
        <v>544</v>
      </c>
      <c r="C239" s="145" t="s">
        <v>478</v>
      </c>
      <c r="D239" s="145" t="s">
        <v>32</v>
      </c>
      <c r="E239" s="143" t="n">
        <v>0.2</v>
      </c>
      <c r="F239" s="335" t="n">
        <v>4.05</v>
      </c>
      <c r="G239" s="336" t="n">
        <f aca="false">VLOOKUP(A239,'INSUMOS SINAPI'!A:E,5,0)</f>
        <v>4.05</v>
      </c>
      <c r="H239" s="337" t="n">
        <f aca="false">F239-G239</f>
        <v>0</v>
      </c>
    </row>
    <row r="240" customFormat="false" ht="21" hidden="false" customHeight="false" outlineLevel="0" collapsed="false">
      <c r="A240" s="334" t="n">
        <v>43486</v>
      </c>
      <c r="B240" s="144" t="s">
        <v>772</v>
      </c>
      <c r="C240" s="145" t="s">
        <v>478</v>
      </c>
      <c r="D240" s="145" t="s">
        <v>484</v>
      </c>
      <c r="E240" s="143" t="n">
        <v>0.45</v>
      </c>
      <c r="F240" s="335" t="n">
        <v>0.74</v>
      </c>
      <c r="G240" s="336" t="n">
        <f aca="false">VLOOKUP(A240,'INSUMOS SINAPI'!A:E,5,0)</f>
        <v>0.74</v>
      </c>
      <c r="H240" s="337" t="n">
        <f aca="false">F240-G240</f>
        <v>0</v>
      </c>
    </row>
    <row r="241" customFormat="false" ht="21" hidden="false" customHeight="false" outlineLevel="0" collapsed="false">
      <c r="A241" s="334" t="n">
        <v>14618</v>
      </c>
      <c r="B241" s="144" t="s">
        <v>576</v>
      </c>
      <c r="C241" s="145" t="s">
        <v>478</v>
      </c>
      <c r="D241" s="145" t="s">
        <v>32</v>
      </c>
      <c r="E241" s="143" t="n">
        <v>0</v>
      </c>
      <c r="F241" s="335" t="n">
        <v>1248.92</v>
      </c>
      <c r="G241" s="336" t="n">
        <f aca="false">VLOOKUP(A241,'INSUMOS SINAPI'!A:E,5,0)</f>
        <v>1248.92</v>
      </c>
      <c r="H241" s="337" t="n">
        <f aca="false">F241-G241</f>
        <v>0</v>
      </c>
    </row>
    <row r="242" customFormat="false" ht="21" hidden="false" customHeight="false" outlineLevel="0" collapsed="false">
      <c r="A242" s="334" t="n">
        <v>43617</v>
      </c>
      <c r="B242" s="144" t="s">
        <v>579</v>
      </c>
      <c r="C242" s="145" t="s">
        <v>478</v>
      </c>
      <c r="D242" s="145" t="s">
        <v>511</v>
      </c>
      <c r="E242" s="143" t="n">
        <v>0</v>
      </c>
      <c r="F242" s="335" t="n">
        <v>8.06</v>
      </c>
      <c r="G242" s="336" t="n">
        <f aca="false">VLOOKUP(A242,'INSUMOS SINAPI'!A:E,5,0)</f>
        <v>8.06</v>
      </c>
      <c r="H242" s="337" t="n">
        <f aca="false">F242-G242</f>
        <v>0</v>
      </c>
    </row>
    <row r="243" customFormat="false" ht="21" hidden="false" customHeight="false" outlineLevel="0" collapsed="false">
      <c r="A243" s="334" t="n">
        <v>43462</v>
      </c>
      <c r="B243" s="144" t="s">
        <v>771</v>
      </c>
      <c r="C243" s="145" t="s">
        <v>478</v>
      </c>
      <c r="D243" s="145" t="s">
        <v>484</v>
      </c>
      <c r="E243" s="143" t="n">
        <v>0.45</v>
      </c>
      <c r="F243" s="335" t="n">
        <v>0.01</v>
      </c>
      <c r="G243" s="336" t="n">
        <f aca="false">VLOOKUP(A243,'INSUMOS SINAPI'!A:E,5,0)</f>
        <v>0.01</v>
      </c>
      <c r="H243" s="337" t="n">
        <f aca="false">F243-G243</f>
        <v>0</v>
      </c>
    </row>
  </sheetData>
  <autoFilter ref="A3:H243"/>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3</TotalTime>
  <Application>LibreOffice/6.0.7.3$Windows_X86_64 LibreOffice_project/dc89aa7a9eabfd848af146d5086077aeed2ae4a5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2015-10-01T18:13:15Z</dcterms:created>
  <dc:creator>Reinaldo de Sa Moreira e Silva</dc:creator>
  <dc:description/>
  <dc:language>pt-BR</dc:language>
  <cp:lastModifiedBy>Luis Viana dos Santos Junior</cp:lastModifiedBy>
  <dcterms:modified xsi:type="dcterms:W3CDTF">2024-04-29T20:02:52Z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